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olors21.xml" ContentType="application/vnd.ms-office.chartcolorstyle+xml"/>
  <Override PartName="/xl/charts/style21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style20.xml" ContentType="application/vnd.ms-office.chartstyle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worksheets/sheet1.xml" ContentType="application/vnd.openxmlformats-officedocument.spreadsheetml.worksheet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drawings/drawing20.xml" ContentType="application/vnd.openxmlformats-officedocument.drawing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drawings/drawing16.xml" ContentType="application/vnd.openxmlformats-officedocument.drawing+xml"/>
  <Override PartName="/xl/charts/colors15.xml" ContentType="application/vnd.ms-office.chartcolorstyle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olors6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8.xml" ContentType="application/vnd.openxmlformats-officedocument.drawing+xml"/>
  <Override PartName="/xl/charts/style6.xml" ContentType="application/vnd.ms-office.chartstyle+xml"/>
  <Override PartName="/xl/charts/chart7.xml" ContentType="application/vnd.openxmlformats-officedocument.drawingml.chart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hart12.xml" ContentType="application/vnd.openxmlformats-officedocument.drawingml.chart+xml"/>
  <Override PartName="/xl/charts/style12.xml" ContentType="application/vnd.ms-office.chart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charts/colors7.xml" ContentType="application/vnd.ms-office.chartcolorstyle+xml"/>
  <Override PartName="/xl/charts/style8.xml" ContentType="application/vnd.ms-office.chartstyle+xml"/>
  <Override PartName="/xl/drawings/drawing10.xml" ContentType="application/vnd.openxmlformats-officedocument.drawing+xml"/>
  <Override PartName="/xl/charts/colors8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46" i="27"/>
  <c r="F63" i="27"/>
  <c r="F63" i="28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<sst xmlns="http://schemas.openxmlformats.org/spreadsheetml/2006/main" count="755" uniqueCount="99">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</sst>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35611130</c:v>
                </c:pt>
                <c:pt idx="1">
                  <c:v>26593425</c:v>
                </c:pt>
                <c:pt idx="2">
                  <c:v>17304678</c:v>
                </c:pt>
                <c:pt idx="3">
                  <c:v>14809062</c:v>
                </c:pt>
                <c:pt idx="4">
                  <c:v>12843711</c:v>
                </c:pt>
                <c:pt idx="5">
                  <c:v>10998290</c:v>
                </c:pt>
                <c:pt idx="6">
                  <c:v>10596157</c:v>
                </c:pt>
                <c:pt idx="7">
                  <c:v>10420387</c:v>
                </c:pt>
                <c:pt idx="8">
                  <c:v>6844074</c:v>
                </c:pt>
                <c:pt idx="9">
                  <c:v>6025931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30458375</c:v>
                </c:pt>
                <c:pt idx="1">
                  <c:v>26332965</c:v>
                </c:pt>
                <c:pt idx="2">
                  <c:v>18721542</c:v>
                </c:pt>
                <c:pt idx="3">
                  <c:v>12322827</c:v>
                </c:pt>
                <c:pt idx="4">
                  <c:v>8554992</c:v>
                </c:pt>
                <c:pt idx="5">
                  <c:v>14267561</c:v>
                </c:pt>
                <c:pt idx="6">
                  <c:v>9544955</c:v>
                </c:pt>
                <c:pt idx="7">
                  <c:v>9279882</c:v>
                </c:pt>
                <c:pt idx="8">
                  <c:v>6199047</c:v>
                </c:pt>
                <c:pt idx="9">
                  <c:v>6144993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33209915</c:v>
                </c:pt>
                <c:pt idx="1">
                  <c:v>26471047</c:v>
                </c:pt>
                <c:pt idx="2">
                  <c:v>17003306</c:v>
                </c:pt>
                <c:pt idx="3">
                  <c:v>14726811</c:v>
                </c:pt>
                <c:pt idx="4">
                  <c:v>12734296</c:v>
                </c:pt>
                <c:pt idx="5">
                  <c:v>10948728</c:v>
                </c:pt>
                <c:pt idx="6">
                  <c:v>10391905</c:v>
                </c:pt>
                <c:pt idx="7">
                  <c:v>9546593</c:v>
                </c:pt>
                <c:pt idx="8">
                  <c:v>6805078</c:v>
                </c:pt>
                <c:pt idx="9">
                  <c:v>5764808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28175645</c:v>
                </c:pt>
                <c:pt idx="1">
                  <c:v>26218146</c:v>
                </c:pt>
                <c:pt idx="2">
                  <c:v>18278131</c:v>
                </c:pt>
                <c:pt idx="3">
                  <c:v>12250622</c:v>
                </c:pt>
                <c:pt idx="4">
                  <c:v>8529428</c:v>
                </c:pt>
                <c:pt idx="5">
                  <c:v>14139659</c:v>
                </c:pt>
                <c:pt idx="6">
                  <c:v>9215313</c:v>
                </c:pt>
                <c:pt idx="7">
                  <c:v>8524192</c:v>
                </c:pt>
                <c:pt idx="8">
                  <c:v>6149737</c:v>
                </c:pt>
                <c:pt idx="9">
                  <c:v>4631975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10174491</c:v>
                </c:pt>
                <c:pt idx="1">
                  <c:v>8805897</c:v>
                </c:pt>
                <c:pt idx="2">
                  <c:v>8425474</c:v>
                </c:pt>
                <c:pt idx="3">
                  <c:v>8399456</c:v>
                </c:pt>
                <c:pt idx="4">
                  <c:v>5232523</c:v>
                </c:pt>
                <c:pt idx="5">
                  <c:v>4254925</c:v>
                </c:pt>
                <c:pt idx="6">
                  <c:v>3042671</c:v>
                </c:pt>
                <c:pt idx="7">
                  <c:v>2892998</c:v>
                </c:pt>
                <c:pt idx="8">
                  <c:v>2642279</c:v>
                </c:pt>
                <c:pt idx="9">
                  <c:v>1936006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6772575</c:v>
                </c:pt>
                <c:pt idx="1">
                  <c:v>9975563</c:v>
                </c:pt>
                <c:pt idx="2">
                  <c:v>7825292</c:v>
                </c:pt>
                <c:pt idx="3">
                  <c:v>7052156</c:v>
                </c:pt>
                <c:pt idx="4">
                  <c:v>8257337</c:v>
                </c:pt>
                <c:pt idx="5">
                  <c:v>4714571</c:v>
                </c:pt>
                <c:pt idx="6">
                  <c:v>3021380</c:v>
                </c:pt>
                <c:pt idx="7">
                  <c:v>3327426</c:v>
                </c:pt>
                <c:pt idx="8">
                  <c:v>3302830</c:v>
                </c:pt>
                <c:pt idx="9">
                  <c:v>2129318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ALMERIA</c:v>
                </c:pt>
                <c:pt idx="5">
                  <c:v>BARCELONA</c:v>
                </c:pt>
                <c:pt idx="6">
                  <c:v>BILBAO</c:v>
                </c:pt>
                <c:pt idx="7">
                  <c:v>HUELVA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5648121</c:v>
                </c:pt>
                <c:pt idx="1">
                  <c:v>4896693</c:v>
                </c:pt>
                <c:pt idx="2">
                  <c:v>4461009</c:v>
                </c:pt>
                <c:pt idx="3">
                  <c:v>2181404</c:v>
                </c:pt>
                <c:pt idx="4">
                  <c:v>2151374</c:v>
                </c:pt>
                <c:pt idx="5">
                  <c:v>1915612</c:v>
                </c:pt>
                <c:pt idx="6">
                  <c:v>1770270</c:v>
                </c:pt>
                <c:pt idx="7">
                  <c:v>1705619</c:v>
                </c:pt>
                <c:pt idx="8">
                  <c:v>1696121</c:v>
                </c:pt>
                <c:pt idx="9">
                  <c:v>1390885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ALMERIA</c:v>
                </c:pt>
                <c:pt idx="5">
                  <c:v>BARCELONA</c:v>
                </c:pt>
                <c:pt idx="6">
                  <c:v>BILBAO</c:v>
                </c:pt>
                <c:pt idx="7">
                  <c:v>HUELVA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5151677</c:v>
                </c:pt>
                <c:pt idx="1">
                  <c:v>3684929</c:v>
                </c:pt>
                <c:pt idx="2">
                  <c:v>3272004</c:v>
                </c:pt>
                <c:pt idx="3">
                  <c:v>1326092</c:v>
                </c:pt>
                <c:pt idx="4">
                  <c:v>1485541</c:v>
                </c:pt>
                <c:pt idx="5">
                  <c:v>1375976</c:v>
                </c:pt>
                <c:pt idx="6">
                  <c:v>1970028</c:v>
                </c:pt>
                <c:pt idx="7">
                  <c:v>1254236</c:v>
                </c:pt>
                <c:pt idx="8">
                  <c:v>1310132</c:v>
                </c:pt>
                <c:pt idx="9">
                  <c:v>1516509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MALAGA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24039157</c:v>
                </c:pt>
                <c:pt idx="1">
                  <c:v>23613795</c:v>
                </c:pt>
                <c:pt idx="2">
                  <c:v>10832769</c:v>
                </c:pt>
                <c:pt idx="3">
                  <c:v>7434883</c:v>
                </c:pt>
                <c:pt idx="4">
                  <c:v>3945935</c:v>
                </c:pt>
                <c:pt idx="5">
                  <c:v>3406374</c:v>
                </c:pt>
                <c:pt idx="6">
                  <c:v>3021466</c:v>
                </c:pt>
                <c:pt idx="7">
                  <c:v>2398217</c:v>
                </c:pt>
                <c:pt idx="8">
                  <c:v>1430662</c:v>
                </c:pt>
                <c:pt idx="9">
                  <c:v>1394180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MALAGA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23049407</c:v>
                </c:pt>
                <c:pt idx="1">
                  <c:v>17618886</c:v>
                </c:pt>
                <c:pt idx="2">
                  <c:v>12187584</c:v>
                </c:pt>
                <c:pt idx="3">
                  <c:v>6133799</c:v>
                </c:pt>
                <c:pt idx="4">
                  <c:v>3912294</c:v>
                </c:pt>
                <c:pt idx="5">
                  <c:v>3287992</c:v>
                </c:pt>
                <c:pt idx="6">
                  <c:v>696725</c:v>
                </c:pt>
                <c:pt idx="7">
                  <c:v>2382144</c:v>
                </c:pt>
                <c:pt idx="8">
                  <c:v>1513537</c:v>
                </c:pt>
                <c:pt idx="9">
                  <c:v>1431366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SANTANDER</c:v>
                </c:pt>
                <c:pt idx="6">
                  <c:v>GIJON</c:v>
                </c:pt>
                <c:pt idx="7">
                  <c:v>ALMERIA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25896</c:v>
                </c:pt>
                <c:pt idx="1">
                  <c:v>17732</c:v>
                </c:pt>
                <c:pt idx="2">
                  <c:v>12178</c:v>
                </c:pt>
                <c:pt idx="3">
                  <c:v>6743</c:v>
                </c:pt>
                <c:pt idx="4">
                  <c:v>5831</c:v>
                </c:pt>
                <c:pt idx="5">
                  <c:v>3312</c:v>
                </c:pt>
                <c:pt idx="6">
                  <c:v>3291</c:v>
                </c:pt>
                <c:pt idx="7">
                  <c:v>2412</c:v>
                </c:pt>
                <c:pt idx="8">
                  <c:v>2034</c:v>
                </c:pt>
                <c:pt idx="9">
                  <c:v>1757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SANTANDER</c:v>
                </c:pt>
                <c:pt idx="6">
                  <c:v>GIJON</c:v>
                </c:pt>
                <c:pt idx="7">
                  <c:v>ALMERIA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26375</c:v>
                </c:pt>
                <c:pt idx="1">
                  <c:v>16756</c:v>
                </c:pt>
                <c:pt idx="2">
                  <c:v>10723</c:v>
                </c:pt>
                <c:pt idx="3">
                  <c:v>7295</c:v>
                </c:pt>
                <c:pt idx="4">
                  <c:v>6235</c:v>
                </c:pt>
                <c:pt idx="5">
                  <c:v>3566</c:v>
                </c:pt>
                <c:pt idx="6">
                  <c:v>5822</c:v>
                </c:pt>
                <c:pt idx="7">
                  <c:v>1057</c:v>
                </c:pt>
                <c:pt idx="8">
                  <c:v>1432</c:v>
                </c:pt>
                <c:pt idx="9">
                  <c:v>2029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1290154</c:v>
                </c:pt>
                <c:pt idx="1">
                  <c:v>1049564</c:v>
                </c:pt>
                <c:pt idx="2">
                  <c:v>347245</c:v>
                </c:pt>
                <c:pt idx="3">
                  <c:v>308384</c:v>
                </c:pt>
                <c:pt idx="4">
                  <c:v>300447</c:v>
                </c:pt>
                <c:pt idx="5">
                  <c:v>121672</c:v>
                </c:pt>
                <c:pt idx="6">
                  <c:v>112105</c:v>
                </c:pt>
                <c:pt idx="7">
                  <c:v>51222</c:v>
                </c:pt>
                <c:pt idx="8">
                  <c:v>49562</c:v>
                </c:pt>
                <c:pt idx="9">
                  <c:v>42916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BARCELONA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1324320</c:v>
                </c:pt>
                <c:pt idx="1">
                  <c:v>1020184</c:v>
                </c:pt>
                <c:pt idx="2">
                  <c:v>428330</c:v>
                </c:pt>
                <c:pt idx="3">
                  <c:v>311339</c:v>
                </c:pt>
                <c:pt idx="4">
                  <c:v>442221</c:v>
                </c:pt>
                <c:pt idx="5">
                  <c:v>114094</c:v>
                </c:pt>
                <c:pt idx="6">
                  <c:v>108725</c:v>
                </c:pt>
                <c:pt idx="7">
                  <c:v>80054</c:v>
                </c:pt>
                <c:pt idx="8">
                  <c:v>57705</c:v>
                </c:pt>
                <c:pt idx="9">
                  <c:v>71014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TARRAGONA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20169030</c:v>
                </c:pt>
                <c:pt idx="1">
                  <c:v>13183243</c:v>
                </c:pt>
                <c:pt idx="2">
                  <c:v>4810081</c:v>
                </c:pt>
                <c:pt idx="3">
                  <c:v>2683596</c:v>
                </c:pt>
                <c:pt idx="4">
                  <c:v>2466324</c:v>
                </c:pt>
                <c:pt idx="5">
                  <c:v>2267046</c:v>
                </c:pt>
                <c:pt idx="6">
                  <c:v>707434</c:v>
                </c:pt>
                <c:pt idx="7">
                  <c:v>376125</c:v>
                </c:pt>
                <c:pt idx="8">
                  <c:v>138984</c:v>
                </c:pt>
                <c:pt idx="9">
                  <c:v>125001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TARRAGONA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14328789</c:v>
                </c:pt>
                <c:pt idx="1">
                  <c:v>12539787</c:v>
                </c:pt>
                <c:pt idx="2">
                  <c:v>3689313</c:v>
                </c:pt>
                <c:pt idx="3">
                  <c:v>442285</c:v>
                </c:pt>
                <c:pt idx="4">
                  <c:v>2324866</c:v>
                </c:pt>
                <c:pt idx="5">
                  <c:v>3513117</c:v>
                </c:pt>
                <c:pt idx="6">
                  <c:v>395478</c:v>
                </c:pt>
                <c:pt idx="7">
                  <c:v>192122</c:v>
                </c:pt>
                <c:pt idx="8">
                  <c:v>293766</c:v>
                </c:pt>
                <c:pt idx="9">
                  <c:v>134634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19940996</c:v>
                </c:pt>
                <c:pt idx="1">
                  <c:v>13135615</c:v>
                </c:pt>
                <c:pt idx="2">
                  <c:v>4556402</c:v>
                </c:pt>
                <c:pt idx="3">
                  <c:v>2683588</c:v>
                </c:pt>
                <c:pt idx="4">
                  <c:v>1961061</c:v>
                </c:pt>
                <c:pt idx="5">
                  <c:v>644652</c:v>
                </c:pt>
                <c:pt idx="6">
                  <c:v>64462</c:v>
                </c:pt>
                <c:pt idx="7">
                  <c:v>26242</c:v>
                </c:pt>
                <c:pt idx="8">
                  <c:v>20304</c:v>
                </c:pt>
                <c:pt idx="9">
                  <c:v>9726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14198126</c:v>
                </c:pt>
                <c:pt idx="1">
                  <c:v>12523906</c:v>
                </c:pt>
                <c:pt idx="2">
                  <c:v>3476586</c:v>
                </c:pt>
                <c:pt idx="3">
                  <c:v>442285</c:v>
                </c:pt>
                <c:pt idx="4">
                  <c:v>3395520</c:v>
                </c:pt>
                <c:pt idx="5">
                  <c:v>724508</c:v>
                </c:pt>
                <c:pt idx="6">
                  <c:v>66686</c:v>
                </c:pt>
                <c:pt idx="7">
                  <c:v>69260</c:v>
                </c:pt>
                <c:pt idx="8">
                  <c:v>18901</c:v>
                </c:pt>
                <c:pt idx="9">
                  <c:v>15741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21034980</c:v>
                </c:pt>
                <c:pt idx="1">
                  <c:v>20808981</c:v>
                </c:pt>
                <c:pt idx="2">
                  <c:v>7001549</c:v>
                </c:pt>
                <c:pt idx="3">
                  <c:v>5893006</c:v>
                </c:pt>
                <c:pt idx="4">
                  <c:v>2854726</c:v>
                </c:pt>
                <c:pt idx="5">
                  <c:v>2538130</c:v>
                </c:pt>
                <c:pt idx="6">
                  <c:v>1057633</c:v>
                </c:pt>
                <c:pt idx="7">
                  <c:v>952996</c:v>
                </c:pt>
                <c:pt idx="8">
                  <c:v>941312</c:v>
                </c:pt>
                <c:pt idx="9">
                  <c:v>759871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15271507</c:v>
                </c:pt>
                <c:pt idx="1">
                  <c:v>19801236</c:v>
                </c:pt>
                <c:pt idx="2">
                  <c:v>8621785</c:v>
                </c:pt>
                <c:pt idx="3">
                  <c:v>4826087</c:v>
                </c:pt>
                <c:pt idx="4">
                  <c:v>525684</c:v>
                </c:pt>
                <c:pt idx="5">
                  <c:v>2317992</c:v>
                </c:pt>
                <c:pt idx="6">
                  <c:v>1133362</c:v>
                </c:pt>
                <c:pt idx="7">
                  <c:v>1076661</c:v>
                </c:pt>
                <c:pt idx="8">
                  <c:v>964014</c:v>
                </c:pt>
                <c:pt idx="9">
                  <c:v>651055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3795741</c:v>
                </c:pt>
                <c:pt idx="1">
                  <c:v>3355145</c:v>
                </c:pt>
                <c:pt idx="2">
                  <c:v>2452910</c:v>
                </c:pt>
                <c:pt idx="3">
                  <c:v>2355351</c:v>
                </c:pt>
                <c:pt idx="4">
                  <c:v>1444618</c:v>
                </c:pt>
                <c:pt idx="5">
                  <c:v>1105482</c:v>
                </c:pt>
                <c:pt idx="6">
                  <c:v>528465</c:v>
                </c:pt>
                <c:pt idx="7">
                  <c:v>382297</c:v>
                </c:pt>
                <c:pt idx="8">
                  <c:v>372611</c:v>
                </c:pt>
                <c:pt idx="9">
                  <c:v>370899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VIGO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3566115</c:v>
                </c:pt>
                <c:pt idx="1">
                  <c:v>3242023</c:v>
                </c:pt>
                <c:pt idx="2">
                  <c:v>2280636</c:v>
                </c:pt>
                <c:pt idx="3">
                  <c:v>2321926</c:v>
                </c:pt>
                <c:pt idx="4">
                  <c:v>1315418</c:v>
                </c:pt>
                <c:pt idx="5">
                  <c:v>987803</c:v>
                </c:pt>
                <c:pt idx="6">
                  <c:v>550523</c:v>
                </c:pt>
                <c:pt idx="7">
                  <c:v>445452</c:v>
                </c:pt>
                <c:pt idx="8">
                  <c:v>444662</c:v>
                </c:pt>
                <c:pt idx="9">
                  <c:v>338612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1768506</c:v>
                </c:pt>
                <c:pt idx="1">
                  <c:v>1572591</c:v>
                </c:pt>
                <c:pt idx="2">
                  <c:v>695130</c:v>
                </c:pt>
                <c:pt idx="3">
                  <c:v>510043</c:v>
                </c:pt>
                <c:pt idx="4">
                  <c:v>243357.75</c:v>
                </c:pt>
                <c:pt idx="5">
                  <c:v>221491</c:v>
                </c:pt>
                <c:pt idx="6">
                  <c:v>134233</c:v>
                </c:pt>
                <c:pt idx="7">
                  <c:v>87017</c:v>
                </c:pt>
                <c:pt idx="8">
                  <c:v>82676.5</c:v>
                </c:pt>
                <c:pt idx="9">
                  <c:v>69385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1747525</c:v>
                </c:pt>
                <c:pt idx="1">
                  <c:v>1232953</c:v>
                </c:pt>
                <c:pt idx="2">
                  <c:v>884297.5</c:v>
                </c:pt>
                <c:pt idx="3">
                  <c:v>455388</c:v>
                </c:pt>
                <c:pt idx="4">
                  <c:v>218393</c:v>
                </c:pt>
                <c:pt idx="5">
                  <c:v>132982</c:v>
                </c:pt>
                <c:pt idx="6">
                  <c:v>146026</c:v>
                </c:pt>
                <c:pt idx="7">
                  <c:v>94119</c:v>
                </c:pt>
                <c:pt idx="8">
                  <c:v>90681.5</c:v>
                </c:pt>
                <c:pt idx="9">
                  <c:v>63157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1464388</c:v>
                </c:pt>
                <c:pt idx="1">
                  <c:v>899998</c:v>
                </c:pt>
                <c:pt idx="2">
                  <c:v>332979</c:v>
                </c:pt>
                <c:pt idx="3">
                  <c:v>206055</c:v>
                </c:pt>
                <c:pt idx="4">
                  <c:v>204646.5</c:v>
                </c:pt>
                <c:pt idx="5">
                  <c:v>49736</c:v>
                </c:pt>
                <c:pt idx="6">
                  <c:v>3847</c:v>
                </c:pt>
                <c:pt idx="7">
                  <c:v>1878</c:v>
                </c:pt>
                <c:pt idx="8">
                  <c:v>1188</c:v>
                </c:pt>
                <c:pt idx="9">
                  <c:v>1178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1140337</c:v>
                </c:pt>
                <c:pt idx="1">
                  <c:v>864855</c:v>
                </c:pt>
                <c:pt idx="2">
                  <c:v>275644</c:v>
                </c:pt>
                <c:pt idx="3">
                  <c:v>124103</c:v>
                </c:pt>
                <c:pt idx="4">
                  <c:v>324541.5</c:v>
                </c:pt>
                <c:pt idx="5">
                  <c:v>61374</c:v>
                </c:pt>
                <c:pt idx="6">
                  <c:v>3567</c:v>
                </c:pt>
                <c:pt idx="7">
                  <c:v>5445</c:v>
                </c:pt>
                <c:pt idx="8">
                  <c:v>1953</c:v>
                </c:pt>
                <c:pt idx="9">
                  <c:v>1056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141822</c:v>
                </c:pt>
                <c:pt idx="1">
                  <c:v>116348</c:v>
                </c:pt>
                <c:pt idx="2">
                  <c:v>66576</c:v>
                </c:pt>
                <c:pt idx="3">
                  <c:v>57538</c:v>
                </c:pt>
                <c:pt idx="4">
                  <c:v>55484</c:v>
                </c:pt>
                <c:pt idx="5">
                  <c:v>50007</c:v>
                </c:pt>
                <c:pt idx="6">
                  <c:v>26289.25</c:v>
                </c:pt>
                <c:pt idx="7">
                  <c:v>22403</c:v>
                </c:pt>
                <c:pt idx="8">
                  <c:v>14182.5</c:v>
                </c:pt>
                <c:pt idx="9">
                  <c:v>10124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144153</c:v>
                </c:pt>
                <c:pt idx="1">
                  <c:v>123717</c:v>
                </c:pt>
                <c:pt idx="2">
                  <c:v>78664.5</c:v>
                </c:pt>
                <c:pt idx="3">
                  <c:v>59356</c:v>
                </c:pt>
                <c:pt idx="4">
                  <c:v>58635</c:v>
                </c:pt>
                <c:pt idx="5">
                  <c:v>46793</c:v>
                </c:pt>
                <c:pt idx="6">
                  <c:v>18513.75</c:v>
                </c:pt>
                <c:pt idx="7">
                  <c:v>29009</c:v>
                </c:pt>
                <c:pt idx="8">
                  <c:v>16032.5</c:v>
                </c:pt>
                <c:pt idx="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810970</c:v>
                </c:pt>
                <c:pt idx="1">
                  <c:v>423838.5</c:v>
                </c:pt>
                <c:pt idx="2">
                  <c:v>216457</c:v>
                </c:pt>
                <c:pt idx="3">
                  <c:v>98605</c:v>
                </c:pt>
                <c:pt idx="4">
                  <c:v>69919.5</c:v>
                </c:pt>
                <c:pt idx="5">
                  <c:v>54488</c:v>
                </c:pt>
                <c:pt idx="6">
                  <c:v>35009</c:v>
                </c:pt>
                <c:pt idx="7">
                  <c:v>27779</c:v>
                </c:pt>
                <c:pt idx="8">
                  <c:v>21699</c:v>
                </c:pt>
                <c:pt idx="9">
                  <c:v>20093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823314</c:v>
                </c:pt>
                <c:pt idx="1">
                  <c:v>481091.5</c:v>
                </c:pt>
                <c:pt idx="2">
                  <c:v>197932</c:v>
                </c:pt>
                <c:pt idx="3">
                  <c:v>85334</c:v>
                </c:pt>
                <c:pt idx="4">
                  <c:v>73863.5</c:v>
                </c:pt>
                <c:pt idx="5">
                  <c:v>46311</c:v>
                </c:pt>
                <c:pt idx="6">
                  <c:v>35590</c:v>
                </c:pt>
                <c:pt idx="7">
                  <c:v>21455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SEVILLA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868508</c:v>
                </c:pt>
                <c:pt idx="1">
                  <c:v>490483.5</c:v>
                </c:pt>
                <c:pt idx="2">
                  <c:v>242746.25</c:v>
                </c:pt>
                <c:pt idx="3">
                  <c:v>177064</c:v>
                </c:pt>
                <c:pt idx="4">
                  <c:v>132355</c:v>
                </c:pt>
                <c:pt idx="5">
                  <c:v>108203</c:v>
                </c:pt>
                <c:pt idx="6">
                  <c:v>78829.5</c:v>
                </c:pt>
                <c:pt idx="7">
                  <c:v>68207</c:v>
                </c:pt>
                <c:pt idx="8">
                  <c:v>64590</c:v>
                </c:pt>
                <c:pt idx="9">
                  <c:v>57484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SEVILLA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882670</c:v>
                </c:pt>
                <c:pt idx="1">
                  <c:v>559756</c:v>
                </c:pt>
                <c:pt idx="2">
                  <c:v>216445.75</c:v>
                </c:pt>
                <c:pt idx="3">
                  <c:v>179744</c:v>
                </c:pt>
                <c:pt idx="4">
                  <c:v>140581</c:v>
                </c:pt>
                <c:pt idx="5">
                  <c:v>92616</c:v>
                </c:pt>
                <c:pt idx="6">
                  <c:v>87114.5</c:v>
                </c:pt>
                <c:pt idx="7">
                  <c:v>62101</c:v>
                </c:pt>
                <c:pt idx="8">
                  <c:v>68401</c:v>
                </c:pt>
                <c:pt idx="9">
                  <c:v>48206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1956904</c:v>
                </c:pt>
                <c:pt idx="1">
                  <c:v>1561053</c:v>
                </c:pt>
                <c:pt idx="2">
                  <c:v>1238028</c:v>
                </c:pt>
                <c:pt idx="3">
                  <c:v>938005</c:v>
                </c:pt>
                <c:pt idx="4">
                  <c:v>772854</c:v>
                </c:pt>
                <c:pt idx="5">
                  <c:v>696887</c:v>
                </c:pt>
                <c:pt idx="6">
                  <c:v>317669</c:v>
                </c:pt>
                <c:pt idx="7">
                  <c:v>241804</c:v>
                </c:pt>
                <c:pt idx="8">
                  <c:v>211446</c:v>
                </c:pt>
                <c:pt idx="9">
                  <c:v>202175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2005151</c:v>
                </c:pt>
                <c:pt idx="1">
                  <c:v>1400714</c:v>
                </c:pt>
                <c:pt idx="2">
                  <c:v>1422280</c:v>
                </c:pt>
                <c:pt idx="3">
                  <c:v>1058181</c:v>
                </c:pt>
                <c:pt idx="4">
                  <c:v>690672</c:v>
                </c:pt>
                <c:pt idx="5">
                  <c:v>672582</c:v>
                </c:pt>
                <c:pt idx="6">
                  <c:v>296971</c:v>
                </c:pt>
                <c:pt idx="7">
                  <c:v>186612</c:v>
                </c:pt>
                <c:pt idx="8">
                  <c:v>171209</c:v>
                </c:pt>
                <c:pt idx="9">
                  <c:v>195684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628891</c:v>
                </c:pt>
                <c:pt idx="1">
                  <c:v>448846</c:v>
                </c:pt>
                <c:pt idx="2">
                  <c:v>448518</c:v>
                </c:pt>
                <c:pt idx="3">
                  <c:v>237093</c:v>
                </c:pt>
                <c:pt idx="4">
                  <c:v>233548</c:v>
                </c:pt>
                <c:pt idx="5">
                  <c:v>127081</c:v>
                </c:pt>
                <c:pt idx="6">
                  <c:v>122654</c:v>
                </c:pt>
                <c:pt idx="7">
                  <c:v>91278</c:v>
                </c:pt>
                <c:pt idx="8">
                  <c:v>63426</c:v>
                </c:pt>
                <c:pt idx="9">
                  <c:v>27785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719871</c:v>
                </c:pt>
                <c:pt idx="1">
                  <c:v>397901</c:v>
                </c:pt>
                <c:pt idx="2">
                  <c:v>396982</c:v>
                </c:pt>
                <c:pt idx="3">
                  <c:v>361066</c:v>
                </c:pt>
                <c:pt idx="4">
                  <c:v>201408</c:v>
                </c:pt>
                <c:pt idx="5">
                  <c:v>75322</c:v>
                </c:pt>
                <c:pt idx="6">
                  <c:v>132070</c:v>
                </c:pt>
                <c:pt idx="7">
                  <c:v>87769</c:v>
                </c:pt>
                <c:pt idx="8">
                  <c:v>39454</c:v>
                </c:pt>
                <c:pt idx="9">
                  <c:v>41856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354798</c:v>
                </c:pt>
                <c:pt idx="1">
                  <c:v>292344</c:v>
                </c:pt>
                <c:pt idx="2">
                  <c:v>135537</c:v>
                </c:pt>
                <c:pt idx="3">
                  <c:v>102503</c:v>
                </c:pt>
                <c:pt idx="4">
                  <c:v>98428</c:v>
                </c:pt>
                <c:pt idx="5">
                  <c:v>73170</c:v>
                </c:pt>
                <c:pt idx="6">
                  <c:v>50442</c:v>
                </c:pt>
                <c:pt idx="7">
                  <c:v>43573</c:v>
                </c:pt>
                <c:pt idx="8">
                  <c:v>25334</c:v>
                </c:pt>
                <c:pt idx="9">
                  <c:v>19566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327645</c:v>
                </c:pt>
                <c:pt idx="1">
                  <c:v>304280</c:v>
                </c:pt>
                <c:pt idx="2">
                  <c:v>133763</c:v>
                </c:pt>
                <c:pt idx="3">
                  <c:v>109077</c:v>
                </c:pt>
                <c:pt idx="4">
                  <c:v>81373</c:v>
                </c:pt>
                <c:pt idx="5">
                  <c:v>70281</c:v>
                </c:pt>
                <c:pt idx="6">
                  <c:v>20698</c:v>
                </c:pt>
                <c:pt idx="7">
                  <c:v>29560</c:v>
                </c:pt>
                <c:pt idx="8">
                  <c:v>29489</c:v>
                </c:pt>
                <c:pt idx="9">
                  <c:v>20382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10000</c:v>
                </c:pt>
                <c:pt idx="1">
                  <c:v>9583</c:v>
                </c:pt>
                <c:pt idx="2">
                  <c:v>5573</c:v>
                </c:pt>
                <c:pt idx="3">
                  <c:v>5505</c:v>
                </c:pt>
                <c:pt idx="4">
                  <c:v>4990</c:v>
                </c:pt>
                <c:pt idx="5">
                  <c:v>3041</c:v>
                </c:pt>
                <c:pt idx="6">
                  <c:v>2803</c:v>
                </c:pt>
                <c:pt idx="7">
                  <c:v>1219</c:v>
                </c:pt>
                <c:pt idx="8">
                  <c:v>1145</c:v>
                </c:pt>
                <c:pt idx="9">
                  <c:v>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11241</c:v>
                </c:pt>
                <c:pt idx="1">
                  <c:v>7792</c:v>
                </c:pt>
                <c:pt idx="2">
                  <c:v>5131</c:v>
                </c:pt>
                <c:pt idx="3">
                  <c:v>6131</c:v>
                </c:pt>
                <c:pt idx="4">
                  <c:v>4426</c:v>
                </c:pt>
                <c:pt idx="5">
                  <c:v>3138</c:v>
                </c:pt>
                <c:pt idx="6">
                  <c:v>2850</c:v>
                </c:pt>
                <c:pt idx="7">
                  <c:v>1224</c:v>
                </c:pt>
                <c:pt idx="8">
                  <c:v>1340</c:v>
                </c:pt>
                <c:pt idx="9">
                  <c:v>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131412615</c:v>
                </c:pt>
                <c:pt idx="1">
                  <c:v>101139714</c:v>
                </c:pt>
                <c:pt idx="2">
                  <c:v>97854152</c:v>
                </c:pt>
                <c:pt idx="3">
                  <c:v>84526417</c:v>
                </c:pt>
                <c:pt idx="4">
                  <c:v>83139926</c:v>
                </c:pt>
                <c:pt idx="5">
                  <c:v>49695882</c:v>
                </c:pt>
                <c:pt idx="6">
                  <c:v>28388943</c:v>
                </c:pt>
                <c:pt idx="7">
                  <c:v>21236358</c:v>
                </c:pt>
                <c:pt idx="8">
                  <c:v>18275818</c:v>
                </c:pt>
                <c:pt idx="9">
                  <c:v>15674029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127938203</c:v>
                </c:pt>
                <c:pt idx="1">
                  <c:v>84258544</c:v>
                </c:pt>
                <c:pt idx="2">
                  <c:v>101066540</c:v>
                </c:pt>
                <c:pt idx="3">
                  <c:v>89293678</c:v>
                </c:pt>
                <c:pt idx="4">
                  <c:v>80180806</c:v>
                </c:pt>
                <c:pt idx="5">
                  <c:v>59680905</c:v>
                </c:pt>
                <c:pt idx="6">
                  <c:v>26639837</c:v>
                </c:pt>
                <c:pt idx="7">
                  <c:v>16454348</c:v>
                </c:pt>
                <c:pt idx="8">
                  <c:v>17434775</c:v>
                </c:pt>
                <c:pt idx="9">
                  <c:v>17538957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250</c:v>
                </c:pt>
                <c:pt idx="1">
                  <c:v>237</c:v>
                </c:pt>
                <c:pt idx="2">
                  <c:v>228</c:v>
                </c:pt>
                <c:pt idx="3">
                  <c:v>161</c:v>
                </c:pt>
                <c:pt idx="4">
                  <c:v>118</c:v>
                </c:pt>
                <c:pt idx="5">
                  <c:v>104</c:v>
                </c:pt>
                <c:pt idx="6">
                  <c:v>59</c:v>
                </c:pt>
                <c:pt idx="7">
                  <c:v>39</c:v>
                </c:pt>
                <c:pt idx="8">
                  <c:v>25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199</c:v>
                </c:pt>
                <c:pt idx="1">
                  <c:v>211</c:v>
                </c:pt>
                <c:pt idx="2">
                  <c:v>266</c:v>
                </c:pt>
                <c:pt idx="3">
                  <c:v>197</c:v>
                </c:pt>
                <c:pt idx="4">
                  <c:v>109</c:v>
                </c:pt>
                <c:pt idx="5">
                  <c:v>100</c:v>
                </c:pt>
                <c:pt idx="6">
                  <c:v>52</c:v>
                </c:pt>
                <c:pt idx="7">
                  <c:v>41</c:v>
                </c:pt>
                <c:pt idx="8">
                  <c:v>27</c:v>
                </c:pt>
                <c:pt idx="9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41086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2011</v>
      </c>
      <c r="E7" s="84">
        <v>2012</v>
      </c>
      <c r="F7" s="84">
        <v>2011</v>
      </c>
      <c r="G7" s="84">
        <v>2012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12390991</v>
      </c>
      <c r="E8" s="87">
        <v>12008271</v>
      </c>
      <c r="F8" s="87">
        <v>62248405</v>
      </c>
      <c r="G8" s="87">
        <v>61185042</v>
      </c>
      <c r="H8" s="87">
        <v>-1063363</v>
      </c>
      <c r="I8" s="88">
        <f>((G8*100/F8)-100)</f>
        <v>-1.708257424427174</v>
      </c>
    </row>
    <row r="9" spans="1:9" x14ac:dyDescent="0.25">
      <c r="A9" s="89"/>
      <c r="B9" s="90"/>
      <c r="C9" s="86" t="s">
        <v>15</v>
      </c>
      <c r="D9" s="87">
        <v>7098016</v>
      </c>
      <c r="E9" s="87">
        <v>7806856</v>
      </c>
      <c r="F9" s="87">
        <v>31928496</v>
      </c>
      <c r="G9" s="87">
        <v>36888250</v>
      </c>
      <c r="H9" s="87">
        <v>4959754</v>
      </c>
      <c r="I9" s="88">
        <f t="shared" ref="I9:I19" si="0">((G9*100/F9)-100)</f>
        <v>15.533941843048297</v>
      </c>
    </row>
    <row r="10" spans="1:9" x14ac:dyDescent="0.25">
      <c r="A10" s="89"/>
      <c r="B10" s="85" t="s">
        <v>16</v>
      </c>
      <c r="C10" s="86" t="s">
        <v>17</v>
      </c>
      <c r="D10" s="87">
        <v>5141230</v>
      </c>
      <c r="E10" s="87">
        <v>5385396</v>
      </c>
      <c r="F10" s="87">
        <v>23276734</v>
      </c>
      <c r="G10" s="87">
        <v>24238967</v>
      </c>
      <c r="H10" s="87">
        <v>962233</v>
      </c>
      <c r="I10" s="88">
        <f t="shared" si="0"/>
        <v>4.1338832157466783</v>
      </c>
    </row>
    <row r="11" spans="1:9" x14ac:dyDescent="0.25">
      <c r="A11" s="89"/>
      <c r="B11" s="89"/>
      <c r="C11" s="86" t="s">
        <v>18</v>
      </c>
      <c r="D11" s="87">
        <v>12519788</v>
      </c>
      <c r="E11" s="87">
        <v>13538854</v>
      </c>
      <c r="F11" s="87">
        <v>57582780</v>
      </c>
      <c r="G11" s="87">
        <v>66469146</v>
      </c>
      <c r="H11" s="87">
        <v>8886366</v>
      </c>
      <c r="I11" s="88">
        <f t="shared" si="0"/>
        <v>15.432332374366084</v>
      </c>
    </row>
    <row r="12" spans="1:9" x14ac:dyDescent="0.25">
      <c r="A12" s="90"/>
      <c r="B12" s="90"/>
      <c r="C12" s="86" t="s">
        <v>2</v>
      </c>
      <c r="D12" s="87">
        <v>17661018</v>
      </c>
      <c r="E12" s="87">
        <v>18924250</v>
      </c>
      <c r="F12" s="87">
        <v>80859514</v>
      </c>
      <c r="G12" s="87">
        <v>90708113</v>
      </c>
      <c r="H12" s="87">
        <v>9848599</v>
      </c>
      <c r="I12" s="88">
        <f t="shared" si="0"/>
        <v>12.179888936755177</v>
      </c>
    </row>
    <row r="13" spans="1:9" x14ac:dyDescent="0.25">
      <c r="A13" s="91"/>
      <c r="B13" s="91"/>
      <c r="C13" s="92" t="s">
        <v>2</v>
      </c>
      <c r="D13" s="93">
        <v>37150025</v>
      </c>
      <c r="E13" s="93">
        <v>38739377</v>
      </c>
      <c r="F13" s="93">
        <v>175036415</v>
      </c>
      <c r="G13" s="93">
        <v>188781405</v>
      </c>
      <c r="H13" s="93">
        <v>13744990</v>
      </c>
      <c r="I13" s="94">
        <f t="shared" si="0"/>
        <v>7.8526459765529353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19441</v>
      </c>
      <c r="E14" s="87">
        <v>19405</v>
      </c>
      <c r="F14" s="87">
        <v>90322</v>
      </c>
      <c r="G14" s="87">
        <v>88614</v>
      </c>
      <c r="H14" s="87">
        <v>-1708</v>
      </c>
      <c r="I14" s="88">
        <f t="shared" si="0"/>
        <v>-1.8910121565067186</v>
      </c>
    </row>
    <row r="15" spans="1:9" x14ac:dyDescent="0.25">
      <c r="A15" s="89"/>
      <c r="B15" s="85" t="s">
        <v>7</v>
      </c>
      <c r="C15" s="86" t="s">
        <v>8</v>
      </c>
      <c r="D15" s="87">
        <v>829144</v>
      </c>
      <c r="E15" s="87">
        <v>578606</v>
      </c>
      <c r="F15" s="87">
        <v>3241098</v>
      </c>
      <c r="G15" s="87">
        <v>3242106</v>
      </c>
      <c r="H15" s="87">
        <v>1008</v>
      </c>
      <c r="I15" s="88">
        <f t="shared" si="0"/>
        <v>3.1100571473004379E-2</v>
      </c>
    </row>
    <row r="16" spans="1:9" x14ac:dyDescent="0.25">
      <c r="A16" s="89"/>
      <c r="B16" s="90"/>
      <c r="C16" s="86" t="s">
        <v>9</v>
      </c>
      <c r="D16" s="87">
        <v>270093</v>
      </c>
      <c r="E16" s="87">
        <v>141103</v>
      </c>
      <c r="F16" s="87">
        <v>1090218</v>
      </c>
      <c r="G16" s="87">
        <v>733228</v>
      </c>
      <c r="H16" s="87">
        <v>-356990</v>
      </c>
      <c r="I16" s="88">
        <f t="shared" si="0"/>
        <v>-32.744827181352719</v>
      </c>
    </row>
    <row r="17" spans="1:9" x14ac:dyDescent="0.25">
      <c r="A17" s="90"/>
      <c r="B17" s="95" t="s">
        <v>10</v>
      </c>
      <c r="C17" s="86" t="s">
        <v>11</v>
      </c>
      <c r="D17" s="87">
        <v>232399</v>
      </c>
      <c r="E17" s="87">
        <v>277688</v>
      </c>
      <c r="F17" s="87">
        <v>1129872</v>
      </c>
      <c r="G17" s="87">
        <v>1322634</v>
      </c>
      <c r="H17" s="87">
        <v>192762</v>
      </c>
      <c r="I17" s="88">
        <f t="shared" si="0"/>
        <v>17.060516589489779</v>
      </c>
    </row>
    <row r="18" spans="1:9" x14ac:dyDescent="0.25">
      <c r="A18" s="96"/>
      <c r="B18" s="96"/>
      <c r="C18" s="92" t="s">
        <v>2</v>
      </c>
      <c r="D18" s="93">
        <v>1351077</v>
      </c>
      <c r="E18" s="93">
        <v>1016802</v>
      </c>
      <c r="F18" s="93">
        <v>5551510</v>
      </c>
      <c r="G18" s="93">
        <v>5386582</v>
      </c>
      <c r="H18" s="93">
        <v>-164928</v>
      </c>
      <c r="I18" s="94">
        <f t="shared" si="0"/>
        <v>-2.9708673856302141</v>
      </c>
    </row>
    <row r="19" spans="1:9" x14ac:dyDescent="0.25">
      <c r="A19" s="97"/>
      <c r="B19" s="97"/>
      <c r="C19" s="98" t="s">
        <v>1</v>
      </c>
      <c r="D19" s="99">
        <f>+D13+D18</f>
        <v>38501102</v>
      </c>
      <c r="E19" s="99">
        <f t="shared" ref="E19:G19" si="1">+E13+E18</f>
        <v>39756179</v>
      </c>
      <c r="F19" s="99">
        <f t="shared" si="1"/>
        <v>180587925</v>
      </c>
      <c r="G19" s="99">
        <f t="shared" si="1"/>
        <v>194167987</v>
      </c>
      <c r="H19" s="99">
        <f t="shared" ref="H19" si="2">G19-F19</f>
        <v>13580062</v>
      </c>
      <c r="I19" s="100">
        <f t="shared" si="0"/>
        <v>7.5199169601179108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8422137</v>
      </c>
      <c r="E21" s="87">
        <v>9243127</v>
      </c>
      <c r="F21" s="87">
        <v>38108299</v>
      </c>
      <c r="G21" s="87">
        <v>47167688</v>
      </c>
      <c r="H21" s="87">
        <v>9059389</v>
      </c>
      <c r="I21" s="88">
        <f t="shared" ref="I21:I34" si="3">((G21*100/F21)-100)</f>
        <v>23.772745668863365</v>
      </c>
    </row>
    <row r="22" spans="1:9" x14ac:dyDescent="0.25">
      <c r="A22" s="89"/>
      <c r="B22" s="90"/>
      <c r="C22" s="86" t="s">
        <v>22</v>
      </c>
      <c r="D22" s="87">
        <v>7705580</v>
      </c>
      <c r="E22" s="87">
        <v>8529582</v>
      </c>
      <c r="F22" s="87">
        <v>34981937</v>
      </c>
      <c r="G22" s="87">
        <v>43058275</v>
      </c>
      <c r="H22" s="87">
        <v>8076338</v>
      </c>
      <c r="I22" s="88">
        <f t="shared" si="3"/>
        <v>23.087166385326228</v>
      </c>
    </row>
    <row r="23" spans="1:9" x14ac:dyDescent="0.25">
      <c r="A23" s="89"/>
      <c r="B23" s="95" t="s">
        <v>23</v>
      </c>
      <c r="C23" s="86" t="s">
        <v>24</v>
      </c>
      <c r="D23" s="87">
        <v>3878373</v>
      </c>
      <c r="E23" s="87">
        <v>3962826</v>
      </c>
      <c r="F23" s="87">
        <v>17278283</v>
      </c>
      <c r="G23" s="87">
        <v>18054471</v>
      </c>
      <c r="H23" s="87">
        <v>776188</v>
      </c>
      <c r="I23" s="88">
        <f t="shared" si="3"/>
        <v>4.4922750715450093</v>
      </c>
    </row>
    <row r="24" spans="1:9" x14ac:dyDescent="0.25">
      <c r="A24" s="89"/>
      <c r="B24" s="85" t="s">
        <v>25</v>
      </c>
      <c r="C24" s="86" t="s">
        <v>26</v>
      </c>
      <c r="D24" s="87">
        <v>1140367.75</v>
      </c>
      <c r="E24" s="87">
        <v>1155341.25</v>
      </c>
      <c r="F24" s="87">
        <v>5330146.5</v>
      </c>
      <c r="G24" s="87">
        <v>5669367</v>
      </c>
      <c r="H24" s="87">
        <v>339220.5</v>
      </c>
      <c r="I24" s="88">
        <f t="shared" si="3"/>
        <v>6.3641871757183424</v>
      </c>
    </row>
    <row r="25" spans="1:9" x14ac:dyDescent="0.25">
      <c r="A25" s="89"/>
      <c r="B25" s="89"/>
      <c r="C25" s="86" t="s">
        <v>21</v>
      </c>
      <c r="D25" s="87">
        <v>601104.5</v>
      </c>
      <c r="E25" s="87">
        <v>623134.5</v>
      </c>
      <c r="F25" s="87">
        <v>2806167.75</v>
      </c>
      <c r="G25" s="87">
        <v>3167263</v>
      </c>
      <c r="H25" s="87">
        <v>361095.25</v>
      </c>
      <c r="I25" s="88">
        <f t="shared" si="3"/>
        <v>12.867913901440858</v>
      </c>
    </row>
    <row r="26" spans="1:9" x14ac:dyDescent="0.25">
      <c r="A26" s="89"/>
      <c r="B26" s="89"/>
      <c r="C26" s="86" t="s">
        <v>27</v>
      </c>
      <c r="D26" s="87">
        <v>133083.25</v>
      </c>
      <c r="E26" s="87">
        <v>127202</v>
      </c>
      <c r="F26" s="87">
        <v>650553.75</v>
      </c>
      <c r="G26" s="87">
        <v>628988</v>
      </c>
      <c r="H26" s="87">
        <v>-21565.75</v>
      </c>
      <c r="I26" s="88">
        <f t="shared" si="3"/>
        <v>-3.3149835812951665</v>
      </c>
    </row>
    <row r="27" spans="1:9" x14ac:dyDescent="0.25">
      <c r="A27" s="89"/>
      <c r="B27" s="89"/>
      <c r="C27" s="86" t="s">
        <v>28</v>
      </c>
      <c r="D27" s="87">
        <v>406179</v>
      </c>
      <c r="E27" s="87">
        <v>404980.75</v>
      </c>
      <c r="F27" s="87">
        <v>1871555</v>
      </c>
      <c r="G27" s="87">
        <v>1872812</v>
      </c>
      <c r="H27" s="87">
        <v>1257</v>
      </c>
      <c r="I27" s="88">
        <f t="shared" si="3"/>
        <v>6.7163401556456392E-2</v>
      </c>
    </row>
    <row r="28" spans="1:9" x14ac:dyDescent="0.25">
      <c r="A28" s="89"/>
      <c r="B28" s="90"/>
      <c r="C28" s="86" t="s">
        <v>29</v>
      </c>
      <c r="D28" s="87">
        <v>539263.25</v>
      </c>
      <c r="E28" s="87">
        <v>532206.75</v>
      </c>
      <c r="F28" s="87">
        <v>2523978.75</v>
      </c>
      <c r="G28" s="87">
        <v>2502104</v>
      </c>
      <c r="H28" s="87">
        <v>-21874.75</v>
      </c>
      <c r="I28" s="88">
        <f t="shared" si="3"/>
        <v>-0.86667726501262621</v>
      </c>
    </row>
    <row r="29" spans="1:9" x14ac:dyDescent="0.25">
      <c r="A29" s="89"/>
      <c r="B29" s="85" t="s">
        <v>30</v>
      </c>
      <c r="C29" s="86" t="s">
        <v>31</v>
      </c>
      <c r="D29" s="87">
        <v>2170225</v>
      </c>
      <c r="E29" s="87">
        <v>2062021</v>
      </c>
      <c r="F29" s="87">
        <v>8633804</v>
      </c>
      <c r="G29" s="87">
        <v>8718962</v>
      </c>
      <c r="H29" s="87">
        <v>85158</v>
      </c>
      <c r="I29" s="88">
        <f t="shared" si="3"/>
        <v>0.98633232813716631</v>
      </c>
    </row>
    <row r="30" spans="1:9" x14ac:dyDescent="0.25">
      <c r="A30" s="89"/>
      <c r="B30" s="90"/>
      <c r="C30" s="86" t="s">
        <v>32</v>
      </c>
      <c r="D30" s="87">
        <v>786888</v>
      </c>
      <c r="E30" s="87">
        <v>709212</v>
      </c>
      <c r="F30" s="87">
        <v>2530995</v>
      </c>
      <c r="G30" s="87">
        <v>2491550</v>
      </c>
      <c r="H30" s="87">
        <v>-39445</v>
      </c>
      <c r="I30" s="88">
        <f t="shared" si="3"/>
        <v>-1.5584779898814531</v>
      </c>
    </row>
    <row r="31" spans="1:9" x14ac:dyDescent="0.25">
      <c r="A31" s="89"/>
      <c r="B31" s="95" t="s">
        <v>33</v>
      </c>
      <c r="C31" s="86" t="s">
        <v>34</v>
      </c>
      <c r="D31" s="87">
        <v>248874</v>
      </c>
      <c r="E31" s="87">
        <v>260406</v>
      </c>
      <c r="F31" s="87">
        <v>1163663</v>
      </c>
      <c r="G31" s="87">
        <v>1261185</v>
      </c>
      <c r="H31" s="87">
        <v>97522</v>
      </c>
      <c r="I31" s="88">
        <f t="shared" si="3"/>
        <v>8.3806050377128116</v>
      </c>
    </row>
    <row r="32" spans="1:9" x14ac:dyDescent="0.25">
      <c r="A32" s="89"/>
      <c r="B32" s="85" t="s">
        <v>35</v>
      </c>
      <c r="C32" s="86" t="s">
        <v>36</v>
      </c>
      <c r="D32" s="87">
        <v>11820</v>
      </c>
      <c r="E32" s="87">
        <v>11717</v>
      </c>
      <c r="F32" s="87">
        <v>52364</v>
      </c>
      <c r="G32" s="87">
        <v>53165</v>
      </c>
      <c r="H32" s="87">
        <v>801</v>
      </c>
      <c r="I32" s="88">
        <f t="shared" si="3"/>
        <v>1.5296768772439151</v>
      </c>
    </row>
    <row r="33" spans="1:9" x14ac:dyDescent="0.25">
      <c r="A33" s="89"/>
      <c r="B33" s="89"/>
      <c r="C33" s="86" t="s">
        <v>37</v>
      </c>
      <c r="D33" s="87">
        <v>163951944</v>
      </c>
      <c r="E33" s="87">
        <v>164531253</v>
      </c>
      <c r="F33" s="87">
        <v>730023801</v>
      </c>
      <c r="G33" s="87">
        <v>751657047</v>
      </c>
      <c r="H33" s="87">
        <v>21633246</v>
      </c>
      <c r="I33" s="88">
        <f t="shared" si="3"/>
        <v>2.963361738393516</v>
      </c>
    </row>
    <row r="34" spans="1:9" x14ac:dyDescent="0.25">
      <c r="A34" s="102"/>
      <c r="B34" s="103"/>
      <c r="C34" s="86" t="s">
        <v>38</v>
      </c>
      <c r="D34" s="87">
        <v>463</v>
      </c>
      <c r="E34" s="87">
        <v>402</v>
      </c>
      <c r="F34" s="87">
        <v>1322</v>
      </c>
      <c r="G34" s="87">
        <v>1341</v>
      </c>
      <c r="H34" s="87">
        <v>19</v>
      </c>
      <c r="I34" s="88">
        <f t="shared" si="3"/>
        <v>1.4372163388804893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1173070</v>
      </c>
      <c r="C7" s="37">
        <v>1340784</v>
      </c>
      <c r="D7" s="37">
        <v>5182205</v>
      </c>
      <c r="E7" s="37">
        <v>5073030</v>
      </c>
      <c r="F7" s="10">
        <f>((E7*100)/D7)-100</f>
        <v>-2.1067286994628773</v>
      </c>
      <c r="G7" s="1"/>
      <c r="H7" s="1"/>
      <c r="I7" s="1"/>
    </row>
    <row r="8" spans="1:12" x14ac:dyDescent="0.25">
      <c r="A8" s="11" t="s">
        <v>45</v>
      </c>
      <c r="B8" s="38">
        <v>222694</v>
      </c>
      <c r="C8" s="38">
        <v>189179</v>
      </c>
      <c r="D8" s="38">
        <v>944283</v>
      </c>
      <c r="E8" s="38">
        <v>981497</v>
      </c>
      <c r="F8" s="13">
        <f t="shared" ref="F8:F35" si="0">((E8*100)/D8)-100</f>
        <v>3.9409795580350391</v>
      </c>
      <c r="G8" s="1"/>
      <c r="H8" s="1"/>
      <c r="I8" s="1"/>
    </row>
    <row r="9" spans="1:12" x14ac:dyDescent="0.25">
      <c r="A9" s="8" t="s">
        <v>46</v>
      </c>
      <c r="B9" s="37">
        <v>296087</v>
      </c>
      <c r="C9" s="37">
        <v>622491</v>
      </c>
      <c r="D9" s="37">
        <v>1764007</v>
      </c>
      <c r="E9" s="37">
        <v>2473223</v>
      </c>
      <c r="F9" s="10">
        <f t="shared" si="0"/>
        <v>40.204829119158831</v>
      </c>
      <c r="G9" s="1"/>
      <c r="H9" s="1"/>
      <c r="I9" s="1"/>
    </row>
    <row r="10" spans="1:12" x14ac:dyDescent="0.25">
      <c r="A10" s="11" t="s">
        <v>47</v>
      </c>
      <c r="B10" s="38">
        <v>496285</v>
      </c>
      <c r="C10" s="38">
        <v>455394</v>
      </c>
      <c r="D10" s="38">
        <v>2299117</v>
      </c>
      <c r="E10" s="38">
        <v>2160445</v>
      </c>
      <c r="F10" s="13">
        <f t="shared" si="0"/>
        <v>-6.0315329754858027</v>
      </c>
      <c r="G10" s="1"/>
      <c r="H10" s="1"/>
      <c r="I10" s="1"/>
    </row>
    <row r="11" spans="1:12" x14ac:dyDescent="0.25">
      <c r="A11" s="8" t="s">
        <v>48</v>
      </c>
      <c r="B11" s="37">
        <v>6388533</v>
      </c>
      <c r="C11" s="37">
        <v>7086970</v>
      </c>
      <c r="D11" s="37">
        <v>30458375</v>
      </c>
      <c r="E11" s="37">
        <v>35611130</v>
      </c>
      <c r="F11" s="10">
        <f t="shared" si="0"/>
        <v>16.917366734108441</v>
      </c>
      <c r="G11" s="1"/>
      <c r="H11" s="1"/>
      <c r="I11" s="1"/>
    </row>
    <row r="12" spans="1:12" x14ac:dyDescent="0.25">
      <c r="A12" s="11" t="s">
        <v>49</v>
      </c>
      <c r="B12" s="38">
        <v>365269</v>
      </c>
      <c r="C12" s="38">
        <v>334877</v>
      </c>
      <c r="D12" s="38">
        <v>1712773</v>
      </c>
      <c r="E12" s="38">
        <v>1626841</v>
      </c>
      <c r="F12" s="13">
        <f t="shared" si="0"/>
        <v>-5.017127196657114</v>
      </c>
      <c r="G12" s="1"/>
      <c r="H12" s="1"/>
      <c r="I12" s="1"/>
    </row>
    <row r="13" spans="1:12" x14ac:dyDescent="0.25">
      <c r="A13" s="8" t="s">
        <v>50</v>
      </c>
      <c r="B13" s="37">
        <v>1103650</v>
      </c>
      <c r="C13" s="37">
        <v>1136972</v>
      </c>
      <c r="D13" s="37">
        <v>4674005</v>
      </c>
      <c r="E13" s="37">
        <v>4743945</v>
      </c>
      <c r="F13" s="10">
        <f t="shared" si="0"/>
        <v>1.4963612576366501</v>
      </c>
      <c r="G13" s="1"/>
      <c r="H13" s="1"/>
      <c r="I13" s="1"/>
    </row>
    <row r="14" spans="1:12" x14ac:dyDescent="0.25">
      <c r="A14" s="11" t="s">
        <v>51</v>
      </c>
      <c r="B14" s="38">
        <v>3934596</v>
      </c>
      <c r="C14" s="38">
        <v>3603689</v>
      </c>
      <c r="D14" s="38">
        <v>18721542</v>
      </c>
      <c r="E14" s="38">
        <v>17304678</v>
      </c>
      <c r="F14" s="13">
        <f t="shared" si="0"/>
        <v>-7.5680945511860074</v>
      </c>
      <c r="G14" s="1"/>
      <c r="H14" s="1"/>
      <c r="I14" s="1"/>
    </row>
    <row r="15" spans="1:12" x14ac:dyDescent="0.25">
      <c r="A15" s="8" t="s">
        <v>52</v>
      </c>
      <c r="B15" s="37">
        <v>2653350</v>
      </c>
      <c r="C15" s="37">
        <v>2337506</v>
      </c>
      <c r="D15" s="37">
        <v>14267561</v>
      </c>
      <c r="E15" s="37">
        <v>10998290</v>
      </c>
      <c r="F15" s="10">
        <f t="shared" si="0"/>
        <v>-22.914014525678212</v>
      </c>
      <c r="G15" s="1"/>
      <c r="H15" s="1"/>
      <c r="I15" s="1"/>
    </row>
    <row r="16" spans="1:12" x14ac:dyDescent="0.25">
      <c r="A16" s="11" t="s">
        <v>53</v>
      </c>
      <c r="B16" s="38">
        <v>1785259</v>
      </c>
      <c r="C16" s="38">
        <v>2496236</v>
      </c>
      <c r="D16" s="38">
        <v>8554992</v>
      </c>
      <c r="E16" s="38">
        <v>12843711</v>
      </c>
      <c r="F16" s="13">
        <f t="shared" si="0"/>
        <v>50.131186563353879</v>
      </c>
      <c r="G16" s="1"/>
      <c r="H16" s="1"/>
      <c r="I16" s="1"/>
    </row>
    <row r="17" spans="1:9" x14ac:dyDescent="0.25">
      <c r="A17" s="8" t="s">
        <v>54</v>
      </c>
      <c r="B17" s="37">
        <v>1061692</v>
      </c>
      <c r="C17" s="37">
        <v>918604</v>
      </c>
      <c r="D17" s="37">
        <v>5473179</v>
      </c>
      <c r="E17" s="37">
        <v>5030442</v>
      </c>
      <c r="F17" s="10">
        <f t="shared" si="0"/>
        <v>-8.0892110416998975</v>
      </c>
      <c r="G17" s="1"/>
      <c r="H17" s="1"/>
      <c r="I17" s="1"/>
    </row>
    <row r="18" spans="1:9" x14ac:dyDescent="0.25">
      <c r="A18" s="11" t="s">
        <v>55</v>
      </c>
      <c r="B18" s="38">
        <v>247178</v>
      </c>
      <c r="C18" s="38">
        <v>284993</v>
      </c>
      <c r="D18" s="38">
        <v>1187448</v>
      </c>
      <c r="E18" s="38">
        <v>1224591</v>
      </c>
      <c r="F18" s="13">
        <f t="shared" si="0"/>
        <v>3.1279685510439208</v>
      </c>
      <c r="G18" s="1"/>
      <c r="H18" s="1"/>
      <c r="I18" s="1"/>
    </row>
    <row r="19" spans="1:9" x14ac:dyDescent="0.25">
      <c r="A19" s="8" t="s">
        <v>56</v>
      </c>
      <c r="B19" s="37">
        <v>1031157</v>
      </c>
      <c r="C19" s="37">
        <v>1160513</v>
      </c>
      <c r="D19" s="37">
        <v>4639988</v>
      </c>
      <c r="E19" s="37">
        <v>5769849</v>
      </c>
      <c r="F19" s="10">
        <f t="shared" si="0"/>
        <v>24.350515561678179</v>
      </c>
      <c r="G19" s="1"/>
      <c r="H19" s="1"/>
      <c r="I19" s="1"/>
    </row>
    <row r="20" spans="1:9" x14ac:dyDescent="0.25">
      <c r="A20" s="11" t="s">
        <v>57</v>
      </c>
      <c r="B20" s="38">
        <v>1662843</v>
      </c>
      <c r="C20" s="38">
        <v>1263358</v>
      </c>
      <c r="D20" s="38">
        <v>6199047</v>
      </c>
      <c r="E20" s="38">
        <v>6844074</v>
      </c>
      <c r="F20" s="13">
        <f t="shared" si="0"/>
        <v>10.405260679585098</v>
      </c>
      <c r="G20" s="1"/>
      <c r="H20" s="1"/>
      <c r="I20" s="1"/>
    </row>
    <row r="21" spans="1:9" x14ac:dyDescent="0.25">
      <c r="A21" s="8" t="s">
        <v>58</v>
      </c>
      <c r="B21" s="37">
        <v>1921641</v>
      </c>
      <c r="C21" s="37">
        <v>2018956</v>
      </c>
      <c r="D21" s="37">
        <v>9279882</v>
      </c>
      <c r="E21" s="37">
        <v>10420387</v>
      </c>
      <c r="F21" s="10">
        <f t="shared" si="0"/>
        <v>12.29008084370038</v>
      </c>
      <c r="G21" s="1"/>
      <c r="H21" s="1"/>
      <c r="I21" s="1"/>
    </row>
    <row r="22" spans="1:9" x14ac:dyDescent="0.25">
      <c r="A22" s="11" t="s">
        <v>59</v>
      </c>
      <c r="B22" s="38">
        <v>1931620</v>
      </c>
      <c r="C22" s="38">
        <v>2166748</v>
      </c>
      <c r="D22" s="38">
        <v>9544955</v>
      </c>
      <c r="E22" s="38">
        <v>10596157</v>
      </c>
      <c r="F22" s="13">
        <f t="shared" si="0"/>
        <v>11.013168736782944</v>
      </c>
      <c r="G22" s="1"/>
      <c r="H22" s="1"/>
      <c r="I22" s="1"/>
    </row>
    <row r="23" spans="1:9" x14ac:dyDescent="0.25">
      <c r="A23" s="8" t="s">
        <v>60</v>
      </c>
      <c r="B23" s="37">
        <v>332749</v>
      </c>
      <c r="C23" s="37">
        <v>340970</v>
      </c>
      <c r="D23" s="37">
        <v>1096995</v>
      </c>
      <c r="E23" s="37">
        <v>3490449</v>
      </c>
      <c r="F23" s="10">
        <f t="shared" si="0"/>
        <v>218.18276291140796</v>
      </c>
      <c r="G23" s="1"/>
      <c r="H23" s="1"/>
      <c r="I23" s="1"/>
    </row>
    <row r="24" spans="1:9" x14ac:dyDescent="0.25">
      <c r="A24" s="11" t="s">
        <v>61</v>
      </c>
      <c r="B24" s="38">
        <v>164821</v>
      </c>
      <c r="C24" s="38">
        <v>132238</v>
      </c>
      <c r="D24" s="38">
        <v>727991</v>
      </c>
      <c r="E24" s="38">
        <v>735718</v>
      </c>
      <c r="F24" s="13">
        <f t="shared" si="0"/>
        <v>1.0614142207802075</v>
      </c>
      <c r="G24" s="1"/>
      <c r="H24" s="1"/>
      <c r="I24" s="1"/>
    </row>
    <row r="25" spans="1:9" x14ac:dyDescent="0.25">
      <c r="A25" s="8" t="s">
        <v>62</v>
      </c>
      <c r="B25" s="37">
        <v>74400</v>
      </c>
      <c r="C25" s="37">
        <v>87422</v>
      </c>
      <c r="D25" s="37">
        <v>339578</v>
      </c>
      <c r="E25" s="37">
        <v>389479</v>
      </c>
      <c r="F25" s="10">
        <f t="shared" si="0"/>
        <v>14.695003798832673</v>
      </c>
      <c r="G25" s="1"/>
      <c r="H25" s="1"/>
      <c r="I25" s="1"/>
    </row>
    <row r="26" spans="1:9" x14ac:dyDescent="0.25">
      <c r="A26" s="11" t="s">
        <v>63</v>
      </c>
      <c r="B26" s="38">
        <v>185646</v>
      </c>
      <c r="C26" s="38">
        <v>242358</v>
      </c>
      <c r="D26" s="38">
        <v>908329</v>
      </c>
      <c r="E26" s="38">
        <v>840991</v>
      </c>
      <c r="F26" s="13">
        <f t="shared" si="0"/>
        <v>-7.4133931648114242</v>
      </c>
      <c r="G26" s="1"/>
      <c r="H26" s="1"/>
      <c r="I26" s="1"/>
    </row>
    <row r="27" spans="1:9" x14ac:dyDescent="0.25">
      <c r="A27" s="8" t="s">
        <v>64</v>
      </c>
      <c r="B27" s="37">
        <v>250878</v>
      </c>
      <c r="C27" s="37">
        <v>292427</v>
      </c>
      <c r="D27" s="37">
        <v>1530785</v>
      </c>
      <c r="E27" s="37">
        <v>1454253</v>
      </c>
      <c r="F27" s="10">
        <f t="shared" si="0"/>
        <v>-4.9995263867884745</v>
      </c>
      <c r="G27" s="1"/>
      <c r="H27" s="1"/>
      <c r="I27" s="1"/>
    </row>
    <row r="28" spans="1:9" x14ac:dyDescent="0.25">
      <c r="A28" s="11" t="s">
        <v>65</v>
      </c>
      <c r="B28" s="38">
        <v>1318507</v>
      </c>
      <c r="C28" s="38">
        <v>1224912</v>
      </c>
      <c r="D28" s="38">
        <v>6144993</v>
      </c>
      <c r="E28" s="38">
        <v>6025931</v>
      </c>
      <c r="F28" s="13">
        <f t="shared" si="0"/>
        <v>-1.9375449247867351</v>
      </c>
      <c r="G28" s="1"/>
      <c r="H28" s="1"/>
      <c r="I28" s="1"/>
    </row>
    <row r="29" spans="1:9" x14ac:dyDescent="0.25">
      <c r="A29" s="8" t="s">
        <v>66</v>
      </c>
      <c r="B29" s="37">
        <v>477248</v>
      </c>
      <c r="C29" s="37">
        <v>462893</v>
      </c>
      <c r="D29" s="37">
        <v>2156515</v>
      </c>
      <c r="E29" s="37">
        <v>2055097</v>
      </c>
      <c r="F29" s="10">
        <f t="shared" si="0"/>
        <v>-4.702865502906306</v>
      </c>
      <c r="G29" s="1"/>
      <c r="H29" s="1"/>
      <c r="I29" s="1"/>
    </row>
    <row r="30" spans="1:9" x14ac:dyDescent="0.25">
      <c r="A30" s="11" t="s">
        <v>67</v>
      </c>
      <c r="B30" s="38">
        <v>343887</v>
      </c>
      <c r="C30" s="38">
        <v>410355</v>
      </c>
      <c r="D30" s="38">
        <v>2037775</v>
      </c>
      <c r="E30" s="38">
        <v>1970868</v>
      </c>
      <c r="F30" s="13">
        <f t="shared" si="0"/>
        <v>-3.2833359914612714</v>
      </c>
      <c r="G30" s="1"/>
      <c r="H30" s="1"/>
      <c r="I30" s="1"/>
    </row>
    <row r="31" spans="1:9" x14ac:dyDescent="0.25">
      <c r="A31" s="8" t="s">
        <v>68</v>
      </c>
      <c r="B31" s="37">
        <v>3059187</v>
      </c>
      <c r="C31" s="37">
        <v>3006076</v>
      </c>
      <c r="D31" s="37">
        <v>12322827</v>
      </c>
      <c r="E31" s="37">
        <v>14809062</v>
      </c>
      <c r="F31" s="10">
        <f t="shared" si="0"/>
        <v>20.175849259264936</v>
      </c>
      <c r="G31" s="1"/>
      <c r="H31" s="1"/>
      <c r="I31" s="1"/>
    </row>
    <row r="32" spans="1:9" x14ac:dyDescent="0.25">
      <c r="A32" s="11" t="s">
        <v>69</v>
      </c>
      <c r="B32" s="38">
        <v>5564769</v>
      </c>
      <c r="C32" s="38">
        <v>5670305</v>
      </c>
      <c r="D32" s="38">
        <v>26332965</v>
      </c>
      <c r="E32" s="38">
        <v>26593425</v>
      </c>
      <c r="F32" s="13">
        <f t="shared" si="0"/>
        <v>0.98910244250885171</v>
      </c>
      <c r="G32" s="1"/>
      <c r="H32" s="1"/>
      <c r="I32" s="1"/>
    </row>
    <row r="33" spans="1:9" x14ac:dyDescent="0.25">
      <c r="A33" s="8" t="s">
        <v>70</v>
      </c>
      <c r="B33" s="37">
        <v>388019</v>
      </c>
      <c r="C33" s="37">
        <v>376666</v>
      </c>
      <c r="D33" s="37">
        <v>1781213</v>
      </c>
      <c r="E33" s="37">
        <v>1680757</v>
      </c>
      <c r="F33" s="10">
        <f t="shared" si="0"/>
        <v>-5.6397522362569816</v>
      </c>
      <c r="G33" s="1"/>
      <c r="H33" s="1"/>
      <c r="I33" s="1"/>
    </row>
    <row r="34" spans="1:9" x14ac:dyDescent="0.25">
      <c r="A34" s="11" t="s">
        <v>71</v>
      </c>
      <c r="B34" s="38">
        <v>66067</v>
      </c>
      <c r="C34" s="38">
        <v>92287</v>
      </c>
      <c r="D34" s="38">
        <v>304600</v>
      </c>
      <c r="E34" s="38">
        <v>419667</v>
      </c>
      <c r="F34" s="13">
        <f t="shared" si="0"/>
        <v>37.776428102429406</v>
      </c>
      <c r="G34" s="1"/>
      <c r="H34" s="1"/>
      <c r="I34" s="1"/>
    </row>
    <row r="35" spans="1:9" x14ac:dyDescent="0.25">
      <c r="A35" s="14" t="s">
        <v>72</v>
      </c>
      <c r="B35" s="15">
        <f>SUM(B7:B34)</f>
        <v>38501102</v>
      </c>
      <c r="C35" s="15">
        <f t="shared" ref="C35:E35" si="1">SUM(C7:C34)</f>
        <v>39756179</v>
      </c>
      <c r="D35" s="15">
        <f t="shared" si="1"/>
        <v>180587925</v>
      </c>
      <c r="E35" s="15">
        <f t="shared" si="1"/>
        <v>194167987</v>
      </c>
      <c r="F35" s="16">
        <f t="shared" si="0"/>
        <v>7.5199169601179108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5073030</v>
      </c>
      <c r="C38" s="41">
        <f>D7</f>
        <v>5182205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35611130</v>
      </c>
      <c r="G38" s="42">
        <f>LOOKUP(E38,$A$38:$A$65,$C$38:$C$65)</f>
        <v>30458375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981497</v>
      </c>
      <c r="C39" s="41">
        <f t="shared" ref="C39:C65" si="5">D8</f>
        <v>944283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26593425</v>
      </c>
      <c r="G39" s="42">
        <f t="shared" ref="G39:G65" si="8">LOOKUP(E39,$A$38:$A$65,$C$38:$C$65)</f>
        <v>26332965</v>
      </c>
    </row>
    <row r="40" spans="1:9" x14ac:dyDescent="0.25">
      <c r="A40" s="42" t="str">
        <f t="shared" si="3"/>
        <v>ALMERIA</v>
      </c>
      <c r="B40" s="41">
        <f t="shared" si="4"/>
        <v>2473223</v>
      </c>
      <c r="C40" s="41">
        <f t="shared" si="5"/>
        <v>1764007</v>
      </c>
      <c r="D40" s="41">
        <f t="shared" si="6"/>
        <v>16</v>
      </c>
      <c r="E40" s="42" t="str">
        <f t="shared" si="2"/>
        <v>BARCELONA</v>
      </c>
      <c r="F40" s="42">
        <f t="shared" si="7"/>
        <v>17304678</v>
      </c>
      <c r="G40" s="42">
        <f t="shared" si="8"/>
        <v>18721542</v>
      </c>
    </row>
    <row r="41" spans="1:9" x14ac:dyDescent="0.25">
      <c r="A41" s="42" t="str">
        <f t="shared" si="3"/>
        <v>AVILES</v>
      </c>
      <c r="B41" s="41">
        <f t="shared" si="4"/>
        <v>2160445</v>
      </c>
      <c r="C41" s="41">
        <f t="shared" si="5"/>
        <v>2299117</v>
      </c>
      <c r="D41" s="41">
        <f t="shared" si="6"/>
        <v>17</v>
      </c>
      <c r="E41" s="42" t="str">
        <f t="shared" si="2"/>
        <v>TARRAGONA</v>
      </c>
      <c r="F41" s="42">
        <f t="shared" si="7"/>
        <v>14809062</v>
      </c>
      <c r="G41" s="42">
        <f t="shared" si="8"/>
        <v>12322827</v>
      </c>
    </row>
    <row r="42" spans="1:9" x14ac:dyDescent="0.25">
      <c r="A42" s="42" t="str">
        <f t="shared" si="3"/>
        <v>BAHIA DE ALGECIRAS</v>
      </c>
      <c r="B42" s="41">
        <f t="shared" si="4"/>
        <v>35611130</v>
      </c>
      <c r="C42" s="41">
        <f t="shared" si="5"/>
        <v>30458375</v>
      </c>
      <c r="D42" s="41">
        <f t="shared" si="6"/>
        <v>1</v>
      </c>
      <c r="E42" s="42" t="str">
        <f t="shared" si="2"/>
        <v>CARTAGENA</v>
      </c>
      <c r="F42" s="42">
        <f t="shared" si="7"/>
        <v>12843711</v>
      </c>
      <c r="G42" s="42">
        <f t="shared" si="8"/>
        <v>8554992</v>
      </c>
    </row>
    <row r="43" spans="1:9" x14ac:dyDescent="0.25">
      <c r="A43" s="42" t="str">
        <f t="shared" si="3"/>
        <v>BAHIA DE CADIZ</v>
      </c>
      <c r="B43" s="41">
        <f t="shared" si="4"/>
        <v>1626841</v>
      </c>
      <c r="C43" s="41">
        <f t="shared" si="5"/>
        <v>1712773</v>
      </c>
      <c r="D43" s="41">
        <f t="shared" si="6"/>
        <v>21</v>
      </c>
      <c r="E43" s="42" t="str">
        <f t="shared" si="2"/>
        <v>BILBAO</v>
      </c>
      <c r="F43" s="42">
        <f t="shared" si="7"/>
        <v>10998290</v>
      </c>
      <c r="G43" s="42">
        <f t="shared" si="8"/>
        <v>14267561</v>
      </c>
    </row>
    <row r="44" spans="1:9" x14ac:dyDescent="0.25">
      <c r="A44" s="42" t="str">
        <f t="shared" si="3"/>
        <v>BALEARES</v>
      </c>
      <c r="B44" s="41">
        <f t="shared" si="4"/>
        <v>4743945</v>
      </c>
      <c r="C44" s="41">
        <f t="shared" si="5"/>
        <v>4674005</v>
      </c>
      <c r="D44" s="41">
        <f t="shared" si="6"/>
        <v>14</v>
      </c>
      <c r="E44" s="42" t="str">
        <f t="shared" si="2"/>
        <v>LAS PALMAS</v>
      </c>
      <c r="F44" s="42">
        <f t="shared" si="7"/>
        <v>10596157</v>
      </c>
      <c r="G44" s="42">
        <f t="shared" si="8"/>
        <v>9544955</v>
      </c>
    </row>
    <row r="45" spans="1:9" x14ac:dyDescent="0.25">
      <c r="A45" s="42" t="str">
        <f t="shared" si="3"/>
        <v>BARCELONA</v>
      </c>
      <c r="B45" s="41">
        <f t="shared" si="4"/>
        <v>17304678</v>
      </c>
      <c r="C45" s="41">
        <f t="shared" si="5"/>
        <v>18721542</v>
      </c>
      <c r="D45" s="41">
        <f t="shared" si="6"/>
        <v>3</v>
      </c>
      <c r="E45" s="42" t="str">
        <f t="shared" si="2"/>
        <v>HUELVA</v>
      </c>
      <c r="F45" s="42">
        <f t="shared" si="7"/>
        <v>10420387</v>
      </c>
      <c r="G45" s="42">
        <f t="shared" si="8"/>
        <v>9279882</v>
      </c>
    </row>
    <row r="46" spans="1:9" x14ac:dyDescent="0.25">
      <c r="A46" s="42" t="str">
        <f t="shared" si="3"/>
        <v>BILBAO</v>
      </c>
      <c r="B46" s="41">
        <f t="shared" si="4"/>
        <v>10998290</v>
      </c>
      <c r="C46" s="41">
        <f t="shared" si="5"/>
        <v>14267561</v>
      </c>
      <c r="D46" s="41">
        <f t="shared" si="6"/>
        <v>6</v>
      </c>
      <c r="E46" s="42" t="str">
        <f t="shared" si="2"/>
        <v>GIJON</v>
      </c>
      <c r="F46" s="42">
        <f t="shared" si="7"/>
        <v>6844074</v>
      </c>
      <c r="G46" s="42">
        <f t="shared" si="8"/>
        <v>6199047</v>
      </c>
    </row>
    <row r="47" spans="1:9" x14ac:dyDescent="0.25">
      <c r="A47" s="42" t="str">
        <f t="shared" si="3"/>
        <v>CARTAGENA</v>
      </c>
      <c r="B47" s="41">
        <f t="shared" si="4"/>
        <v>12843711</v>
      </c>
      <c r="C47" s="41">
        <f t="shared" si="5"/>
        <v>8554992</v>
      </c>
      <c r="D47" s="41">
        <f t="shared" si="6"/>
        <v>5</v>
      </c>
      <c r="E47" s="42" t="str">
        <f t="shared" si="2"/>
        <v>SANTA CRUZ DE TENERIFE</v>
      </c>
      <c r="F47" s="42">
        <f t="shared" si="7"/>
        <v>6025931</v>
      </c>
      <c r="G47" s="42">
        <f t="shared" si="8"/>
        <v>6144993</v>
      </c>
    </row>
    <row r="48" spans="1:9" x14ac:dyDescent="0.25">
      <c r="A48" s="42" t="str">
        <f t="shared" si="3"/>
        <v>CASTELLON</v>
      </c>
      <c r="B48" s="41">
        <f t="shared" si="4"/>
        <v>5030442</v>
      </c>
      <c r="C48" s="41">
        <f t="shared" si="5"/>
        <v>5473179</v>
      </c>
      <c r="D48" s="41">
        <f t="shared" si="6"/>
        <v>13</v>
      </c>
      <c r="E48" s="42" t="str">
        <f t="shared" si="2"/>
        <v>FERROL-SAN CIBRAO</v>
      </c>
      <c r="F48" s="42">
        <f t="shared" si="7"/>
        <v>5769849</v>
      </c>
      <c r="G48" s="42">
        <f t="shared" si="8"/>
        <v>4639988</v>
      </c>
    </row>
    <row r="49" spans="1:7" x14ac:dyDescent="0.25">
      <c r="A49" s="42" t="str">
        <f t="shared" si="3"/>
        <v>CEUTA</v>
      </c>
      <c r="B49" s="41">
        <f t="shared" si="4"/>
        <v>1224591</v>
      </c>
      <c r="C49" s="41">
        <f t="shared" si="5"/>
        <v>1187448</v>
      </c>
      <c r="D49" s="41">
        <f t="shared" si="6"/>
        <v>23</v>
      </c>
      <c r="E49" s="42" t="str">
        <f t="shared" si="2"/>
        <v>A CORUÑA</v>
      </c>
      <c r="F49" s="42">
        <f t="shared" si="7"/>
        <v>5073030</v>
      </c>
      <c r="G49" s="42">
        <f t="shared" si="8"/>
        <v>5182205</v>
      </c>
    </row>
    <row r="50" spans="1:7" x14ac:dyDescent="0.25">
      <c r="A50" s="42" t="str">
        <f t="shared" si="3"/>
        <v>FERROL-SAN CIBRAO</v>
      </c>
      <c r="B50" s="41">
        <f t="shared" si="4"/>
        <v>5769849</v>
      </c>
      <c r="C50" s="41">
        <f t="shared" si="5"/>
        <v>4639988</v>
      </c>
      <c r="D50" s="41">
        <f t="shared" si="6"/>
        <v>11</v>
      </c>
      <c r="E50" s="42" t="str">
        <f t="shared" si="2"/>
        <v>CASTELLON</v>
      </c>
      <c r="F50" s="42">
        <f t="shared" si="7"/>
        <v>5030442</v>
      </c>
      <c r="G50" s="42">
        <f t="shared" si="8"/>
        <v>5473179</v>
      </c>
    </row>
    <row r="51" spans="1:7" x14ac:dyDescent="0.25">
      <c r="A51" s="42" t="str">
        <f t="shared" si="3"/>
        <v>GIJON</v>
      </c>
      <c r="B51" s="41">
        <f t="shared" si="4"/>
        <v>6844074</v>
      </c>
      <c r="C51" s="41">
        <f t="shared" si="5"/>
        <v>6199047</v>
      </c>
      <c r="D51" s="41">
        <f t="shared" si="6"/>
        <v>9</v>
      </c>
      <c r="E51" s="42" t="str">
        <f t="shared" si="2"/>
        <v>BALEARES</v>
      </c>
      <c r="F51" s="42">
        <f t="shared" si="7"/>
        <v>4743945</v>
      </c>
      <c r="G51" s="42">
        <f t="shared" si="8"/>
        <v>4674005</v>
      </c>
    </row>
    <row r="52" spans="1:7" x14ac:dyDescent="0.25">
      <c r="A52" s="42" t="str">
        <f t="shared" si="3"/>
        <v>HUELVA</v>
      </c>
      <c r="B52" s="41">
        <f t="shared" si="4"/>
        <v>10420387</v>
      </c>
      <c r="C52" s="41">
        <f t="shared" si="5"/>
        <v>9279882</v>
      </c>
      <c r="D52" s="41">
        <f t="shared" si="6"/>
        <v>8</v>
      </c>
      <c r="E52" s="42" t="str">
        <f t="shared" si="2"/>
        <v>MALAGA</v>
      </c>
      <c r="F52" s="42">
        <f t="shared" si="7"/>
        <v>3490449</v>
      </c>
      <c r="G52" s="42">
        <f t="shared" si="8"/>
        <v>1096995</v>
      </c>
    </row>
    <row r="53" spans="1:7" x14ac:dyDescent="0.25">
      <c r="A53" s="42" t="str">
        <f t="shared" si="3"/>
        <v>LAS PALMAS</v>
      </c>
      <c r="B53" s="41">
        <f t="shared" si="4"/>
        <v>10596157</v>
      </c>
      <c r="C53" s="41">
        <f t="shared" si="5"/>
        <v>9544955</v>
      </c>
      <c r="D53" s="41">
        <f t="shared" si="6"/>
        <v>7</v>
      </c>
      <c r="E53" s="42" t="str">
        <f t="shared" si="2"/>
        <v>ALMERIA</v>
      </c>
      <c r="F53" s="42">
        <f t="shared" si="7"/>
        <v>2473223</v>
      </c>
      <c r="G53" s="42">
        <f t="shared" si="8"/>
        <v>1764007</v>
      </c>
    </row>
    <row r="54" spans="1:7" x14ac:dyDescent="0.25">
      <c r="A54" s="42" t="str">
        <f t="shared" si="3"/>
        <v>MALAGA</v>
      </c>
      <c r="B54" s="41">
        <f t="shared" si="4"/>
        <v>3490449</v>
      </c>
      <c r="C54" s="41">
        <f t="shared" si="5"/>
        <v>1096995</v>
      </c>
      <c r="D54" s="41">
        <f t="shared" si="6"/>
        <v>15</v>
      </c>
      <c r="E54" s="42" t="str">
        <f t="shared" si="2"/>
        <v>AVILES</v>
      </c>
      <c r="F54" s="42">
        <f t="shared" si="7"/>
        <v>2160445</v>
      </c>
      <c r="G54" s="42">
        <f t="shared" si="8"/>
        <v>2299117</v>
      </c>
    </row>
    <row r="55" spans="1:7" x14ac:dyDescent="0.25">
      <c r="A55" s="42" t="str">
        <f t="shared" si="3"/>
        <v>MARIN Y RIA DE PONTEVEDRA</v>
      </c>
      <c r="B55" s="41">
        <f t="shared" si="4"/>
        <v>735718</v>
      </c>
      <c r="C55" s="41">
        <f t="shared" si="5"/>
        <v>727991</v>
      </c>
      <c r="D55" s="41">
        <f t="shared" si="6"/>
        <v>26</v>
      </c>
      <c r="E55" s="42" t="str">
        <f t="shared" si="2"/>
        <v>SANTANDER</v>
      </c>
      <c r="F55" s="42">
        <f t="shared" si="7"/>
        <v>2055097</v>
      </c>
      <c r="G55" s="42">
        <f t="shared" si="8"/>
        <v>2156515</v>
      </c>
    </row>
    <row r="56" spans="1:7" x14ac:dyDescent="0.25">
      <c r="A56" s="42" t="str">
        <f t="shared" si="3"/>
        <v>MELILLA</v>
      </c>
      <c r="B56" s="41">
        <f t="shared" si="4"/>
        <v>389479</v>
      </c>
      <c r="C56" s="41">
        <f t="shared" si="5"/>
        <v>339578</v>
      </c>
      <c r="D56" s="41">
        <f t="shared" si="6"/>
        <v>28</v>
      </c>
      <c r="E56" s="42" t="str">
        <f t="shared" si="2"/>
        <v>SEVILLA</v>
      </c>
      <c r="F56" s="42">
        <f t="shared" si="7"/>
        <v>1970868</v>
      </c>
      <c r="G56" s="42">
        <f t="shared" si="8"/>
        <v>2037775</v>
      </c>
    </row>
    <row r="57" spans="1:7" x14ac:dyDescent="0.25">
      <c r="A57" s="42" t="str">
        <f t="shared" si="3"/>
        <v>MOTRIL</v>
      </c>
      <c r="B57" s="41">
        <f t="shared" si="4"/>
        <v>840991</v>
      </c>
      <c r="C57" s="41">
        <f t="shared" si="5"/>
        <v>908329</v>
      </c>
      <c r="D57" s="41">
        <f t="shared" si="6"/>
        <v>25</v>
      </c>
      <c r="E57" s="42" t="str">
        <f t="shared" si="2"/>
        <v>VIGO</v>
      </c>
      <c r="F57" s="42">
        <f t="shared" si="7"/>
        <v>1680757</v>
      </c>
      <c r="G57" s="42">
        <f t="shared" si="8"/>
        <v>1781213</v>
      </c>
    </row>
    <row r="58" spans="1:7" x14ac:dyDescent="0.25">
      <c r="A58" s="42" t="str">
        <f t="shared" si="3"/>
        <v>PASAIA</v>
      </c>
      <c r="B58" s="41">
        <f t="shared" si="4"/>
        <v>1454253</v>
      </c>
      <c r="C58" s="41">
        <f t="shared" si="5"/>
        <v>1530785</v>
      </c>
      <c r="D58" s="41">
        <f t="shared" si="6"/>
        <v>22</v>
      </c>
      <c r="E58" s="42" t="str">
        <f t="shared" si="2"/>
        <v>BAHIA DE CADIZ</v>
      </c>
      <c r="F58" s="42">
        <f t="shared" si="7"/>
        <v>1626841</v>
      </c>
      <c r="G58" s="42">
        <f t="shared" si="8"/>
        <v>1712773</v>
      </c>
    </row>
    <row r="59" spans="1:7" x14ac:dyDescent="0.25">
      <c r="A59" s="42" t="str">
        <f t="shared" si="3"/>
        <v>SANTA CRUZ DE TENERIFE</v>
      </c>
      <c r="B59" s="41">
        <f t="shared" si="4"/>
        <v>6025931</v>
      </c>
      <c r="C59" s="41">
        <f t="shared" si="5"/>
        <v>6144993</v>
      </c>
      <c r="D59" s="41">
        <f t="shared" si="6"/>
        <v>10</v>
      </c>
      <c r="E59" s="42" t="str">
        <f t="shared" si="2"/>
        <v>PASAIA</v>
      </c>
      <c r="F59" s="42">
        <f t="shared" si="7"/>
        <v>1454253</v>
      </c>
      <c r="G59" s="42">
        <f t="shared" si="8"/>
        <v>1530785</v>
      </c>
    </row>
    <row r="60" spans="1:7" x14ac:dyDescent="0.25">
      <c r="A60" s="42" t="str">
        <f t="shared" si="3"/>
        <v>SANTANDER</v>
      </c>
      <c r="B60" s="41">
        <f t="shared" si="4"/>
        <v>2055097</v>
      </c>
      <c r="C60" s="41">
        <f t="shared" si="5"/>
        <v>2156515</v>
      </c>
      <c r="D60" s="41">
        <f t="shared" si="6"/>
        <v>18</v>
      </c>
      <c r="E60" s="42" t="str">
        <f t="shared" si="2"/>
        <v>CEUTA</v>
      </c>
      <c r="F60" s="42">
        <f t="shared" si="7"/>
        <v>1224591</v>
      </c>
      <c r="G60" s="42">
        <f t="shared" si="8"/>
        <v>1187448</v>
      </c>
    </row>
    <row r="61" spans="1:7" x14ac:dyDescent="0.25">
      <c r="A61" s="42" t="str">
        <f t="shared" si="3"/>
        <v>SEVILLA</v>
      </c>
      <c r="B61" s="41">
        <f t="shared" si="4"/>
        <v>1970868</v>
      </c>
      <c r="C61" s="41">
        <f t="shared" si="5"/>
        <v>2037775</v>
      </c>
      <c r="D61" s="41">
        <f t="shared" si="6"/>
        <v>19</v>
      </c>
      <c r="E61" s="42" t="str">
        <f t="shared" si="2"/>
        <v>ALICANTE</v>
      </c>
      <c r="F61" s="42">
        <f t="shared" si="7"/>
        <v>981497</v>
      </c>
      <c r="G61" s="42">
        <f t="shared" si="8"/>
        <v>944283</v>
      </c>
    </row>
    <row r="62" spans="1:7" x14ac:dyDescent="0.25">
      <c r="A62" s="42" t="str">
        <f t="shared" si="3"/>
        <v>TARRAGONA</v>
      </c>
      <c r="B62" s="41">
        <f t="shared" si="4"/>
        <v>14809062</v>
      </c>
      <c r="C62" s="41">
        <f t="shared" si="5"/>
        <v>12322827</v>
      </c>
      <c r="D62" s="41">
        <f t="shared" si="6"/>
        <v>4</v>
      </c>
      <c r="E62" s="42" t="str">
        <f t="shared" si="2"/>
        <v>MOTRIL</v>
      </c>
      <c r="F62" s="42">
        <f t="shared" si="7"/>
        <v>840991</v>
      </c>
      <c r="G62" s="42">
        <f t="shared" si="8"/>
        <v>908329</v>
      </c>
    </row>
    <row r="63" spans="1:7" x14ac:dyDescent="0.25">
      <c r="A63" s="42" t="str">
        <f t="shared" si="3"/>
        <v>VALENCIA</v>
      </c>
      <c r="B63" s="41">
        <f t="shared" si="4"/>
        <v>26593425</v>
      </c>
      <c r="C63" s="41">
        <f t="shared" si="5"/>
        <v>26332965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735718</v>
      </c>
      <c r="G63" s="42">
        <f t="shared" si="8"/>
        <v>727991</v>
      </c>
    </row>
    <row r="64" spans="1:7" x14ac:dyDescent="0.25">
      <c r="A64" s="42" t="str">
        <f t="shared" si="3"/>
        <v>VIGO</v>
      </c>
      <c r="B64" s="41">
        <f t="shared" si="4"/>
        <v>1680757</v>
      </c>
      <c r="C64" s="41">
        <f t="shared" si="5"/>
        <v>1781213</v>
      </c>
      <c r="D64" s="41">
        <f t="shared" si="6"/>
        <v>20</v>
      </c>
      <c r="E64" s="42" t="str">
        <f t="shared" si="2"/>
        <v>VILAGARCIA</v>
      </c>
      <c r="F64" s="42">
        <f t="shared" si="7"/>
        <v>419667</v>
      </c>
      <c r="G64" s="42">
        <f t="shared" si="8"/>
        <v>304600</v>
      </c>
    </row>
    <row r="65" spans="1:7" x14ac:dyDescent="0.25">
      <c r="A65" s="42" t="str">
        <f t="shared" si="3"/>
        <v>VILAGARCIA</v>
      </c>
      <c r="B65" s="41">
        <f t="shared" si="4"/>
        <v>419667</v>
      </c>
      <c r="C65" s="41">
        <f t="shared" si="5"/>
        <v>304600</v>
      </c>
      <c r="D65" s="41">
        <f t="shared" si="6"/>
        <v>27</v>
      </c>
      <c r="E65" s="42" t="str">
        <f t="shared" si="2"/>
        <v>MELILLA</v>
      </c>
      <c r="F65" s="42">
        <f t="shared" si="7"/>
        <v>389479</v>
      </c>
      <c r="G65" s="42">
        <f t="shared" si="8"/>
        <v>339578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1144064</v>
      </c>
      <c r="C7" s="37">
        <v>1314383</v>
      </c>
      <c r="D7" s="37">
        <v>5042442</v>
      </c>
      <c r="E7" s="37">
        <v>4951735</v>
      </c>
      <c r="F7" s="10">
        <f>((E7*100)/D7)-100</f>
        <v>-1.7988704679201106</v>
      </c>
      <c r="G7" s="1"/>
      <c r="H7" s="1"/>
      <c r="I7" s="1"/>
    </row>
    <row r="8" spans="1:12" x14ac:dyDescent="0.25">
      <c r="A8" s="11" t="s">
        <v>45</v>
      </c>
      <c r="B8" s="38">
        <v>221730</v>
      </c>
      <c r="C8" s="38">
        <v>182875</v>
      </c>
      <c r="D8" s="38">
        <v>939797</v>
      </c>
      <c r="E8" s="38">
        <v>971924</v>
      </c>
      <c r="F8" s="13">
        <f t="shared" ref="F8:F35" si="0">((E8*100)/D8)-100</f>
        <v>3.4185042088876685</v>
      </c>
      <c r="G8" s="1"/>
      <c r="H8" s="1"/>
      <c r="I8" s="1"/>
    </row>
    <row r="9" spans="1:12" x14ac:dyDescent="0.25">
      <c r="A9" s="8" t="s">
        <v>46</v>
      </c>
      <c r="B9" s="37">
        <v>290969</v>
      </c>
      <c r="C9" s="37">
        <v>613786</v>
      </c>
      <c r="D9" s="37">
        <v>1737875</v>
      </c>
      <c r="E9" s="37">
        <v>2441098</v>
      </c>
      <c r="F9" s="10">
        <f t="shared" si="0"/>
        <v>40.464532834640011</v>
      </c>
      <c r="G9" s="1"/>
      <c r="H9" s="1"/>
      <c r="I9" s="1"/>
    </row>
    <row r="10" spans="1:12" x14ac:dyDescent="0.25">
      <c r="A10" s="11" t="s">
        <v>47</v>
      </c>
      <c r="B10" s="38">
        <v>491253</v>
      </c>
      <c r="C10" s="38">
        <v>453686</v>
      </c>
      <c r="D10" s="38">
        <v>2276001</v>
      </c>
      <c r="E10" s="38">
        <v>2140377</v>
      </c>
      <c r="F10" s="13">
        <f t="shared" si="0"/>
        <v>-5.9588726015498281</v>
      </c>
      <c r="G10" s="1"/>
      <c r="H10" s="1"/>
      <c r="I10" s="1"/>
    </row>
    <row r="11" spans="1:12" x14ac:dyDescent="0.25">
      <c r="A11" s="8" t="s">
        <v>48</v>
      </c>
      <c r="B11" s="37">
        <v>5739332</v>
      </c>
      <c r="C11" s="37">
        <v>6578239</v>
      </c>
      <c r="D11" s="37">
        <v>28175645</v>
      </c>
      <c r="E11" s="37">
        <v>33209915</v>
      </c>
      <c r="F11" s="10">
        <f t="shared" si="0"/>
        <v>17.867452546339223</v>
      </c>
      <c r="G11" s="1"/>
      <c r="H11" s="1"/>
      <c r="I11" s="1"/>
    </row>
    <row r="12" spans="1:12" x14ac:dyDescent="0.25">
      <c r="A12" s="11" t="s">
        <v>49</v>
      </c>
      <c r="B12" s="38">
        <v>347677</v>
      </c>
      <c r="C12" s="38">
        <v>322772</v>
      </c>
      <c r="D12" s="38">
        <v>1662575</v>
      </c>
      <c r="E12" s="38">
        <v>1592310</v>
      </c>
      <c r="F12" s="13">
        <f t="shared" si="0"/>
        <v>-4.2262755063681396</v>
      </c>
      <c r="G12" s="1"/>
      <c r="H12" s="1"/>
      <c r="I12" s="1"/>
    </row>
    <row r="13" spans="1:12" x14ac:dyDescent="0.25">
      <c r="A13" s="8" t="s">
        <v>50</v>
      </c>
      <c r="B13" s="37">
        <v>1062366</v>
      </c>
      <c r="C13" s="37">
        <v>1114736</v>
      </c>
      <c r="D13" s="37">
        <v>4592614</v>
      </c>
      <c r="E13" s="37">
        <v>4691579</v>
      </c>
      <c r="F13" s="10">
        <f t="shared" si="0"/>
        <v>2.1548730200273809</v>
      </c>
      <c r="G13" s="1"/>
      <c r="H13" s="1"/>
      <c r="I13" s="1"/>
    </row>
    <row r="14" spans="1:12" x14ac:dyDescent="0.25">
      <c r="A14" s="11" t="s">
        <v>51</v>
      </c>
      <c r="B14" s="38">
        <v>3814120</v>
      </c>
      <c r="C14" s="38">
        <v>3603689</v>
      </c>
      <c r="D14" s="38">
        <v>18278131</v>
      </c>
      <c r="E14" s="38">
        <v>17003306</v>
      </c>
      <c r="F14" s="13">
        <f t="shared" si="0"/>
        <v>-6.9745916581952514</v>
      </c>
      <c r="G14" s="1"/>
      <c r="H14" s="1"/>
      <c r="I14" s="1"/>
    </row>
    <row r="15" spans="1:12" x14ac:dyDescent="0.25">
      <c r="A15" s="8" t="s">
        <v>52</v>
      </c>
      <c r="B15" s="37">
        <v>2642130</v>
      </c>
      <c r="C15" s="37">
        <v>2326391</v>
      </c>
      <c r="D15" s="37">
        <v>14139659</v>
      </c>
      <c r="E15" s="37">
        <v>10948728</v>
      </c>
      <c r="F15" s="10">
        <f t="shared" si="0"/>
        <v>-22.567241543802439</v>
      </c>
      <c r="G15" s="1"/>
      <c r="H15" s="1"/>
      <c r="I15" s="1"/>
    </row>
    <row r="16" spans="1:12" x14ac:dyDescent="0.25">
      <c r="A16" s="11" t="s">
        <v>53</v>
      </c>
      <c r="B16" s="38">
        <v>1780627</v>
      </c>
      <c r="C16" s="38">
        <v>2491185</v>
      </c>
      <c r="D16" s="38">
        <v>8529428</v>
      </c>
      <c r="E16" s="38">
        <v>12734296</v>
      </c>
      <c r="F16" s="13">
        <f t="shared" si="0"/>
        <v>49.298358576917479</v>
      </c>
      <c r="G16" s="1"/>
      <c r="H16" s="1"/>
      <c r="I16" s="1"/>
    </row>
    <row r="17" spans="1:9" x14ac:dyDescent="0.25">
      <c r="A17" s="8" t="s">
        <v>54</v>
      </c>
      <c r="B17" s="37">
        <v>1058191</v>
      </c>
      <c r="C17" s="37">
        <v>914619</v>
      </c>
      <c r="D17" s="37">
        <v>5458103</v>
      </c>
      <c r="E17" s="37">
        <v>5014658</v>
      </c>
      <c r="F17" s="10">
        <f t="shared" si="0"/>
        <v>-8.1245260487022648</v>
      </c>
      <c r="G17" s="1"/>
      <c r="H17" s="1"/>
      <c r="I17" s="1"/>
    </row>
    <row r="18" spans="1:9" x14ac:dyDescent="0.25">
      <c r="A18" s="11" t="s">
        <v>55</v>
      </c>
      <c r="B18" s="38">
        <v>180529</v>
      </c>
      <c r="C18" s="38">
        <v>214431</v>
      </c>
      <c r="D18" s="38">
        <v>876078</v>
      </c>
      <c r="E18" s="38">
        <v>916201</v>
      </c>
      <c r="F18" s="13">
        <f t="shared" si="0"/>
        <v>4.5798433472818658</v>
      </c>
      <c r="G18" s="1"/>
      <c r="H18" s="1"/>
      <c r="I18" s="1"/>
    </row>
    <row r="19" spans="1:9" x14ac:dyDescent="0.25">
      <c r="A19" s="8" t="s">
        <v>56</v>
      </c>
      <c r="B19" s="37">
        <v>1030220</v>
      </c>
      <c r="C19" s="37">
        <v>1159172</v>
      </c>
      <c r="D19" s="37">
        <v>4631975</v>
      </c>
      <c r="E19" s="37">
        <v>5764808</v>
      </c>
      <c r="F19" s="10">
        <f t="shared" si="0"/>
        <v>24.456802983608497</v>
      </c>
      <c r="G19" s="1"/>
      <c r="H19" s="1"/>
      <c r="I19" s="1"/>
    </row>
    <row r="20" spans="1:9" x14ac:dyDescent="0.25">
      <c r="A20" s="11" t="s">
        <v>57</v>
      </c>
      <c r="B20" s="38">
        <v>1653304</v>
      </c>
      <c r="C20" s="38">
        <v>1255080</v>
      </c>
      <c r="D20" s="38">
        <v>6149737</v>
      </c>
      <c r="E20" s="38">
        <v>6805078</v>
      </c>
      <c r="F20" s="13">
        <f t="shared" si="0"/>
        <v>10.656406932524106</v>
      </c>
      <c r="G20" s="1"/>
      <c r="H20" s="1"/>
      <c r="I20" s="1"/>
    </row>
    <row r="21" spans="1:9" x14ac:dyDescent="0.25">
      <c r="A21" s="8" t="s">
        <v>58</v>
      </c>
      <c r="B21" s="37">
        <v>1905230</v>
      </c>
      <c r="C21" s="37">
        <v>2016836</v>
      </c>
      <c r="D21" s="37">
        <v>9215313</v>
      </c>
      <c r="E21" s="37">
        <v>10391905</v>
      </c>
      <c r="F21" s="10">
        <f t="shared" si="0"/>
        <v>12.767792043525816</v>
      </c>
      <c r="G21" s="1"/>
      <c r="H21" s="1"/>
      <c r="I21" s="1"/>
    </row>
    <row r="22" spans="1:9" x14ac:dyDescent="0.25">
      <c r="A22" s="11" t="s">
        <v>59</v>
      </c>
      <c r="B22" s="38">
        <v>1731398</v>
      </c>
      <c r="C22" s="38">
        <v>1974123</v>
      </c>
      <c r="D22" s="38">
        <v>8524192</v>
      </c>
      <c r="E22" s="38">
        <v>9546593</v>
      </c>
      <c r="F22" s="13">
        <f t="shared" si="0"/>
        <v>11.994110409526201</v>
      </c>
      <c r="G22" s="1"/>
      <c r="H22" s="1"/>
      <c r="I22" s="1"/>
    </row>
    <row r="23" spans="1:9" x14ac:dyDescent="0.25">
      <c r="A23" s="8" t="s">
        <v>60</v>
      </c>
      <c r="B23" s="37">
        <v>322834</v>
      </c>
      <c r="C23" s="37">
        <v>331999</v>
      </c>
      <c r="D23" s="37">
        <v>1069037</v>
      </c>
      <c r="E23" s="37">
        <v>3456727</v>
      </c>
      <c r="F23" s="10">
        <f t="shared" si="0"/>
        <v>223.34961278234522</v>
      </c>
      <c r="G23" s="1"/>
      <c r="H23" s="1"/>
      <c r="I23" s="1"/>
    </row>
    <row r="24" spans="1:9" x14ac:dyDescent="0.25">
      <c r="A24" s="11" t="s">
        <v>61</v>
      </c>
      <c r="B24" s="38">
        <v>161473</v>
      </c>
      <c r="C24" s="38">
        <v>131554</v>
      </c>
      <c r="D24" s="38">
        <v>711885</v>
      </c>
      <c r="E24" s="38">
        <v>724702</v>
      </c>
      <c r="F24" s="13">
        <f t="shared" si="0"/>
        <v>1.8004312494293373</v>
      </c>
      <c r="G24" s="1"/>
      <c r="H24" s="1"/>
      <c r="I24" s="1"/>
    </row>
    <row r="25" spans="1:9" x14ac:dyDescent="0.25">
      <c r="A25" s="8" t="s">
        <v>62</v>
      </c>
      <c r="B25" s="37">
        <v>74077</v>
      </c>
      <c r="C25" s="37">
        <v>86873</v>
      </c>
      <c r="D25" s="37">
        <v>331923</v>
      </c>
      <c r="E25" s="37">
        <v>383679</v>
      </c>
      <c r="F25" s="10">
        <f t="shared" si="0"/>
        <v>15.592773022658875</v>
      </c>
      <c r="G25" s="1"/>
      <c r="H25" s="1"/>
      <c r="I25" s="1"/>
    </row>
    <row r="26" spans="1:9" x14ac:dyDescent="0.25">
      <c r="A26" s="11" t="s">
        <v>63</v>
      </c>
      <c r="B26" s="38">
        <v>184138</v>
      </c>
      <c r="C26" s="38">
        <v>239681</v>
      </c>
      <c r="D26" s="38">
        <v>896804</v>
      </c>
      <c r="E26" s="38">
        <v>830762</v>
      </c>
      <c r="F26" s="13">
        <f t="shared" si="0"/>
        <v>-7.3641509181493348</v>
      </c>
      <c r="G26" s="1"/>
      <c r="H26" s="1"/>
      <c r="I26" s="1"/>
    </row>
    <row r="27" spans="1:9" x14ac:dyDescent="0.25">
      <c r="A27" s="8" t="s">
        <v>64</v>
      </c>
      <c r="B27" s="37">
        <v>246162</v>
      </c>
      <c r="C27" s="37">
        <v>287387</v>
      </c>
      <c r="D27" s="37">
        <v>1505349</v>
      </c>
      <c r="E27" s="37">
        <v>1430593</v>
      </c>
      <c r="F27" s="10">
        <f t="shared" si="0"/>
        <v>-4.9660244900019848</v>
      </c>
      <c r="G27" s="1"/>
      <c r="H27" s="1"/>
      <c r="I27" s="1"/>
    </row>
    <row r="28" spans="1:9" x14ac:dyDescent="0.25">
      <c r="A28" s="11" t="s">
        <v>65</v>
      </c>
      <c r="B28" s="38">
        <v>1242874</v>
      </c>
      <c r="C28" s="38">
        <v>1175371</v>
      </c>
      <c r="D28" s="38">
        <v>5715231</v>
      </c>
      <c r="E28" s="38">
        <v>5676652</v>
      </c>
      <c r="F28" s="13">
        <f t="shared" si="0"/>
        <v>-0.67502083467842056</v>
      </c>
      <c r="G28" s="1"/>
      <c r="H28" s="1"/>
      <c r="I28" s="1"/>
    </row>
    <row r="29" spans="1:9" x14ac:dyDescent="0.25">
      <c r="A29" s="8" t="s">
        <v>66</v>
      </c>
      <c r="B29" s="37">
        <v>473476</v>
      </c>
      <c r="C29" s="37">
        <v>459078</v>
      </c>
      <c r="D29" s="37">
        <v>2132182</v>
      </c>
      <c r="E29" s="37">
        <v>2032487</v>
      </c>
      <c r="F29" s="10">
        <f t="shared" si="0"/>
        <v>-4.675726556175789</v>
      </c>
      <c r="G29" s="1"/>
      <c r="H29" s="1"/>
      <c r="I29" s="1"/>
    </row>
    <row r="30" spans="1:9" x14ac:dyDescent="0.25">
      <c r="A30" s="11" t="s">
        <v>67</v>
      </c>
      <c r="B30" s="38">
        <v>341172</v>
      </c>
      <c r="C30" s="38">
        <v>408495</v>
      </c>
      <c r="D30" s="38">
        <v>2029803</v>
      </c>
      <c r="E30" s="38">
        <v>1963298</v>
      </c>
      <c r="F30" s="13">
        <f t="shared" si="0"/>
        <v>-3.2764263329988239</v>
      </c>
      <c r="G30" s="1"/>
      <c r="H30" s="1"/>
      <c r="I30" s="1"/>
    </row>
    <row r="31" spans="1:9" x14ac:dyDescent="0.25">
      <c r="A31" s="8" t="s">
        <v>68</v>
      </c>
      <c r="B31" s="37">
        <v>3048660</v>
      </c>
      <c r="C31" s="37">
        <v>2997913</v>
      </c>
      <c r="D31" s="37">
        <v>12250622</v>
      </c>
      <c r="E31" s="37">
        <v>14726811</v>
      </c>
      <c r="F31" s="10">
        <f t="shared" si="0"/>
        <v>20.212761441827197</v>
      </c>
      <c r="G31" s="1"/>
      <c r="H31" s="1"/>
      <c r="I31" s="1"/>
    </row>
    <row r="32" spans="1:9" x14ac:dyDescent="0.25">
      <c r="A32" s="11" t="s">
        <v>69</v>
      </c>
      <c r="B32" s="38">
        <v>5539756</v>
      </c>
      <c r="C32" s="38">
        <v>5645368</v>
      </c>
      <c r="D32" s="38">
        <v>26218146</v>
      </c>
      <c r="E32" s="38">
        <v>26471047</v>
      </c>
      <c r="F32" s="13">
        <f t="shared" si="0"/>
        <v>0.96460291280702393</v>
      </c>
      <c r="G32" s="1"/>
      <c r="H32" s="1"/>
      <c r="I32" s="1"/>
    </row>
    <row r="33" spans="1:9" x14ac:dyDescent="0.25">
      <c r="A33" s="8" t="s">
        <v>70</v>
      </c>
      <c r="B33" s="37">
        <v>358270</v>
      </c>
      <c r="C33" s="37">
        <v>347824</v>
      </c>
      <c r="D33" s="37">
        <v>1646113</v>
      </c>
      <c r="E33" s="37">
        <v>1542706</v>
      </c>
      <c r="F33" s="10">
        <f t="shared" si="0"/>
        <v>-6.281889517912802</v>
      </c>
      <c r="G33" s="1"/>
      <c r="H33" s="1"/>
      <c r="I33" s="1"/>
    </row>
    <row r="34" spans="1:9" x14ac:dyDescent="0.25">
      <c r="A34" s="11" t="s">
        <v>71</v>
      </c>
      <c r="B34" s="38">
        <v>63993</v>
      </c>
      <c r="C34" s="38">
        <v>91831</v>
      </c>
      <c r="D34" s="38">
        <v>299755</v>
      </c>
      <c r="E34" s="38">
        <v>417430</v>
      </c>
      <c r="F34" s="13">
        <f t="shared" si="0"/>
        <v>39.257059932278025</v>
      </c>
      <c r="G34" s="1"/>
      <c r="H34" s="1"/>
      <c r="I34" s="1"/>
    </row>
    <row r="35" spans="1:9" x14ac:dyDescent="0.25">
      <c r="A35" s="14" t="s">
        <v>72</v>
      </c>
      <c r="B35" s="15">
        <f>SUM(B7:B34)</f>
        <v>37150025</v>
      </c>
      <c r="C35" s="15">
        <f t="shared" ref="C35:E35" si="1">SUM(C7:C34)</f>
        <v>38739377</v>
      </c>
      <c r="D35" s="15">
        <f t="shared" si="1"/>
        <v>175036415</v>
      </c>
      <c r="E35" s="15">
        <f t="shared" si="1"/>
        <v>188781405</v>
      </c>
      <c r="F35" s="16">
        <f t="shared" si="0"/>
        <v>7.8526459765529353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4951735</v>
      </c>
      <c r="C38" s="41">
        <f>D7</f>
        <v>5042442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33209915</v>
      </c>
      <c r="G38" s="42">
        <f>LOOKUP(E38,$A$38:$A$65,$C$38:$C$65)</f>
        <v>28175645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971924</v>
      </c>
      <c r="C39" s="41">
        <f t="shared" ref="C39:C65" si="5">D8</f>
        <v>939797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26471047</v>
      </c>
      <c r="G39" s="42">
        <f t="shared" ref="G39:G65" si="8">LOOKUP(E39,$A$38:$A$65,$C$38:$C$65)</f>
        <v>26218146</v>
      </c>
    </row>
    <row r="40" spans="1:9" x14ac:dyDescent="0.25">
      <c r="A40" s="42" t="str">
        <f t="shared" si="3"/>
        <v>ALMERIA</v>
      </c>
      <c r="B40" s="41">
        <f t="shared" si="4"/>
        <v>2441098</v>
      </c>
      <c r="C40" s="41">
        <f t="shared" si="5"/>
        <v>1737875</v>
      </c>
      <c r="D40" s="41">
        <f t="shared" si="6"/>
        <v>16</v>
      </c>
      <c r="E40" s="42" t="str">
        <f t="shared" si="2"/>
        <v>BARCELONA</v>
      </c>
      <c r="F40" s="42">
        <f t="shared" si="7"/>
        <v>17003306</v>
      </c>
      <c r="G40" s="42">
        <f t="shared" si="8"/>
        <v>18278131</v>
      </c>
    </row>
    <row r="41" spans="1:9" x14ac:dyDescent="0.25">
      <c r="A41" s="42" t="str">
        <f t="shared" si="3"/>
        <v>AVILES</v>
      </c>
      <c r="B41" s="41">
        <f t="shared" si="4"/>
        <v>2140377</v>
      </c>
      <c r="C41" s="41">
        <f t="shared" si="5"/>
        <v>2276001</v>
      </c>
      <c r="D41" s="41">
        <f t="shared" si="6"/>
        <v>17</v>
      </c>
      <c r="E41" s="42" t="str">
        <f t="shared" si="2"/>
        <v>TARRAGONA</v>
      </c>
      <c r="F41" s="42">
        <f t="shared" si="7"/>
        <v>14726811</v>
      </c>
      <c r="G41" s="42">
        <f t="shared" si="8"/>
        <v>12250622</v>
      </c>
    </row>
    <row r="42" spans="1:9" x14ac:dyDescent="0.25">
      <c r="A42" s="42" t="str">
        <f t="shared" si="3"/>
        <v>BAHIA DE ALGECIRAS</v>
      </c>
      <c r="B42" s="41">
        <f t="shared" si="4"/>
        <v>33209915</v>
      </c>
      <c r="C42" s="41">
        <f t="shared" si="5"/>
        <v>28175645</v>
      </c>
      <c r="D42" s="41">
        <f t="shared" si="6"/>
        <v>1</v>
      </c>
      <c r="E42" s="42" t="str">
        <f t="shared" si="2"/>
        <v>CARTAGENA</v>
      </c>
      <c r="F42" s="42">
        <f t="shared" si="7"/>
        <v>12734296</v>
      </c>
      <c r="G42" s="42">
        <f t="shared" si="8"/>
        <v>8529428</v>
      </c>
    </row>
    <row r="43" spans="1:9" x14ac:dyDescent="0.25">
      <c r="A43" s="42" t="str">
        <f t="shared" si="3"/>
        <v>BAHIA DE CADIZ</v>
      </c>
      <c r="B43" s="41">
        <f t="shared" si="4"/>
        <v>1592310</v>
      </c>
      <c r="C43" s="41">
        <f t="shared" si="5"/>
        <v>1662575</v>
      </c>
      <c r="D43" s="41">
        <f t="shared" si="6"/>
        <v>20</v>
      </c>
      <c r="E43" s="42" t="str">
        <f t="shared" si="2"/>
        <v>BILBAO</v>
      </c>
      <c r="F43" s="42">
        <f t="shared" si="7"/>
        <v>10948728</v>
      </c>
      <c r="G43" s="42">
        <f t="shared" si="8"/>
        <v>14139659</v>
      </c>
    </row>
    <row r="44" spans="1:9" x14ac:dyDescent="0.25">
      <c r="A44" s="42" t="str">
        <f t="shared" si="3"/>
        <v>BALEARES</v>
      </c>
      <c r="B44" s="41">
        <f t="shared" si="4"/>
        <v>4691579</v>
      </c>
      <c r="C44" s="41">
        <f t="shared" si="5"/>
        <v>4592614</v>
      </c>
      <c r="D44" s="41">
        <f t="shared" si="6"/>
        <v>14</v>
      </c>
      <c r="E44" s="42" t="str">
        <f t="shared" si="2"/>
        <v>HUELVA</v>
      </c>
      <c r="F44" s="42">
        <f t="shared" si="7"/>
        <v>10391905</v>
      </c>
      <c r="G44" s="42">
        <f t="shared" si="8"/>
        <v>9215313</v>
      </c>
    </row>
    <row r="45" spans="1:9" x14ac:dyDescent="0.25">
      <c r="A45" s="42" t="str">
        <f t="shared" si="3"/>
        <v>BARCELONA</v>
      </c>
      <c r="B45" s="41">
        <f t="shared" si="4"/>
        <v>17003306</v>
      </c>
      <c r="C45" s="41">
        <f t="shared" si="5"/>
        <v>18278131</v>
      </c>
      <c r="D45" s="41">
        <f t="shared" si="6"/>
        <v>3</v>
      </c>
      <c r="E45" s="42" t="str">
        <f t="shared" si="2"/>
        <v>LAS PALMAS</v>
      </c>
      <c r="F45" s="42">
        <f t="shared" si="7"/>
        <v>9546593</v>
      </c>
      <c r="G45" s="42">
        <f t="shared" si="8"/>
        <v>8524192</v>
      </c>
    </row>
    <row r="46" spans="1:9" x14ac:dyDescent="0.25">
      <c r="A46" s="42" t="str">
        <f t="shared" si="3"/>
        <v>BILBAO</v>
      </c>
      <c r="B46" s="41">
        <f t="shared" si="4"/>
        <v>10948728</v>
      </c>
      <c r="C46" s="41">
        <f t="shared" si="5"/>
        <v>14139659</v>
      </c>
      <c r="D46" s="41">
        <f t="shared" si="6"/>
        <v>6</v>
      </c>
      <c r="E46" s="42" t="str">
        <f t="shared" si="2"/>
        <v>GIJON</v>
      </c>
      <c r="F46" s="42">
        <f t="shared" si="7"/>
        <v>6805078</v>
      </c>
      <c r="G46" s="42">
        <f t="shared" si="8"/>
        <v>6149737</v>
      </c>
    </row>
    <row r="47" spans="1:9" x14ac:dyDescent="0.25">
      <c r="A47" s="42" t="str">
        <f t="shared" si="3"/>
        <v>CARTAGENA</v>
      </c>
      <c r="B47" s="41">
        <f t="shared" si="4"/>
        <v>12734296</v>
      </c>
      <c r="C47" s="41">
        <f t="shared" si="5"/>
        <v>8529428</v>
      </c>
      <c r="D47" s="41">
        <f t="shared" si="6"/>
        <v>5</v>
      </c>
      <c r="E47" s="42" t="str">
        <f t="shared" si="2"/>
        <v>FERROL-SAN CIBRAO</v>
      </c>
      <c r="F47" s="42">
        <f t="shared" si="7"/>
        <v>5764808</v>
      </c>
      <c r="G47" s="42">
        <f t="shared" si="8"/>
        <v>4631975</v>
      </c>
    </row>
    <row r="48" spans="1:9" x14ac:dyDescent="0.25">
      <c r="A48" s="42" t="str">
        <f t="shared" si="3"/>
        <v>CASTELLON</v>
      </c>
      <c r="B48" s="41">
        <f t="shared" si="4"/>
        <v>5014658</v>
      </c>
      <c r="C48" s="41">
        <f t="shared" si="5"/>
        <v>5458103</v>
      </c>
      <c r="D48" s="41">
        <f t="shared" si="6"/>
        <v>12</v>
      </c>
      <c r="E48" s="42" t="str">
        <f t="shared" si="2"/>
        <v>SANTA CRUZ DE TENERIFE</v>
      </c>
      <c r="F48" s="42">
        <f t="shared" si="7"/>
        <v>5676652</v>
      </c>
      <c r="G48" s="42">
        <f t="shared" si="8"/>
        <v>5715231</v>
      </c>
    </row>
    <row r="49" spans="1:7" x14ac:dyDescent="0.25">
      <c r="A49" s="42" t="str">
        <f t="shared" si="3"/>
        <v>CEUTA</v>
      </c>
      <c r="B49" s="41">
        <f t="shared" si="4"/>
        <v>916201</v>
      </c>
      <c r="C49" s="41">
        <f t="shared" si="5"/>
        <v>876078</v>
      </c>
      <c r="D49" s="41">
        <f t="shared" si="6"/>
        <v>24</v>
      </c>
      <c r="E49" s="42" t="str">
        <f t="shared" si="2"/>
        <v>CASTELLON</v>
      </c>
      <c r="F49" s="42">
        <f t="shared" si="7"/>
        <v>5014658</v>
      </c>
      <c r="G49" s="42">
        <f t="shared" si="8"/>
        <v>5458103</v>
      </c>
    </row>
    <row r="50" spans="1:7" x14ac:dyDescent="0.25">
      <c r="A50" s="42" t="str">
        <f t="shared" si="3"/>
        <v>FERROL-SAN CIBRAO</v>
      </c>
      <c r="B50" s="41">
        <f t="shared" si="4"/>
        <v>5764808</v>
      </c>
      <c r="C50" s="41">
        <f t="shared" si="5"/>
        <v>4631975</v>
      </c>
      <c r="D50" s="41">
        <f t="shared" si="6"/>
        <v>10</v>
      </c>
      <c r="E50" s="42" t="str">
        <f t="shared" si="2"/>
        <v>A CORUÑA</v>
      </c>
      <c r="F50" s="42">
        <f t="shared" si="7"/>
        <v>4951735</v>
      </c>
      <c r="G50" s="42">
        <f t="shared" si="8"/>
        <v>5042442</v>
      </c>
    </row>
    <row r="51" spans="1:7" x14ac:dyDescent="0.25">
      <c r="A51" s="42" t="str">
        <f t="shared" si="3"/>
        <v>GIJON</v>
      </c>
      <c r="B51" s="41">
        <f t="shared" si="4"/>
        <v>6805078</v>
      </c>
      <c r="C51" s="41">
        <f t="shared" si="5"/>
        <v>6149737</v>
      </c>
      <c r="D51" s="41">
        <f t="shared" si="6"/>
        <v>9</v>
      </c>
      <c r="E51" s="42" t="str">
        <f t="shared" si="2"/>
        <v>BALEARES</v>
      </c>
      <c r="F51" s="42">
        <f t="shared" si="7"/>
        <v>4691579</v>
      </c>
      <c r="G51" s="42">
        <f t="shared" si="8"/>
        <v>4592614</v>
      </c>
    </row>
    <row r="52" spans="1:7" x14ac:dyDescent="0.25">
      <c r="A52" s="42" t="str">
        <f t="shared" si="3"/>
        <v>HUELVA</v>
      </c>
      <c r="B52" s="41">
        <f t="shared" si="4"/>
        <v>10391905</v>
      </c>
      <c r="C52" s="41">
        <f t="shared" si="5"/>
        <v>9215313</v>
      </c>
      <c r="D52" s="41">
        <f t="shared" si="6"/>
        <v>7</v>
      </c>
      <c r="E52" s="42" t="str">
        <f t="shared" si="2"/>
        <v>MALAGA</v>
      </c>
      <c r="F52" s="42">
        <f t="shared" si="7"/>
        <v>3456727</v>
      </c>
      <c r="G52" s="42">
        <f t="shared" si="8"/>
        <v>1069037</v>
      </c>
    </row>
    <row r="53" spans="1:7" x14ac:dyDescent="0.25">
      <c r="A53" s="42" t="str">
        <f t="shared" si="3"/>
        <v>LAS PALMAS</v>
      </c>
      <c r="B53" s="41">
        <f t="shared" si="4"/>
        <v>9546593</v>
      </c>
      <c r="C53" s="41">
        <f t="shared" si="5"/>
        <v>8524192</v>
      </c>
      <c r="D53" s="41">
        <f t="shared" si="6"/>
        <v>8</v>
      </c>
      <c r="E53" s="42" t="str">
        <f t="shared" si="2"/>
        <v>ALMERIA</v>
      </c>
      <c r="F53" s="42">
        <f t="shared" si="7"/>
        <v>2441098</v>
      </c>
      <c r="G53" s="42">
        <f t="shared" si="8"/>
        <v>1737875</v>
      </c>
    </row>
    <row r="54" spans="1:7" x14ac:dyDescent="0.25">
      <c r="A54" s="42" t="str">
        <f t="shared" si="3"/>
        <v>MALAGA</v>
      </c>
      <c r="B54" s="41">
        <f t="shared" si="4"/>
        <v>3456727</v>
      </c>
      <c r="C54" s="41">
        <f t="shared" si="5"/>
        <v>1069037</v>
      </c>
      <c r="D54" s="41">
        <f t="shared" si="6"/>
        <v>15</v>
      </c>
      <c r="E54" s="42" t="str">
        <f t="shared" si="2"/>
        <v>AVILES</v>
      </c>
      <c r="F54" s="42">
        <f t="shared" si="7"/>
        <v>2140377</v>
      </c>
      <c r="G54" s="42">
        <f t="shared" si="8"/>
        <v>2276001</v>
      </c>
    </row>
    <row r="55" spans="1:7" x14ac:dyDescent="0.25">
      <c r="A55" s="42" t="str">
        <f t="shared" si="3"/>
        <v>MARIN Y RIA DE PONTEVEDRA</v>
      </c>
      <c r="B55" s="41">
        <f t="shared" si="4"/>
        <v>724702</v>
      </c>
      <c r="C55" s="41">
        <f t="shared" si="5"/>
        <v>711885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2032487</v>
      </c>
      <c r="G55" s="42">
        <f t="shared" si="8"/>
        <v>2132182</v>
      </c>
    </row>
    <row r="56" spans="1:7" x14ac:dyDescent="0.25">
      <c r="A56" s="42" t="str">
        <f t="shared" si="3"/>
        <v>MELILLA</v>
      </c>
      <c r="B56" s="41">
        <f t="shared" si="4"/>
        <v>383679</v>
      </c>
      <c r="C56" s="41">
        <f t="shared" si="5"/>
        <v>331923</v>
      </c>
      <c r="D56" s="41">
        <f t="shared" si="6"/>
        <v>28</v>
      </c>
      <c r="E56" s="42" t="str">
        <f t="shared" si="2"/>
        <v>SEVILLA</v>
      </c>
      <c r="F56" s="42">
        <f t="shared" si="9"/>
        <v>1963298</v>
      </c>
      <c r="G56" s="42">
        <f t="shared" si="8"/>
        <v>2029803</v>
      </c>
    </row>
    <row r="57" spans="1:7" x14ac:dyDescent="0.25">
      <c r="A57" s="42" t="str">
        <f t="shared" si="3"/>
        <v>MOTRIL</v>
      </c>
      <c r="B57" s="41">
        <f t="shared" si="4"/>
        <v>830762</v>
      </c>
      <c r="C57" s="41">
        <f t="shared" si="5"/>
        <v>896804</v>
      </c>
      <c r="D57" s="41">
        <f t="shared" si="6"/>
        <v>25</v>
      </c>
      <c r="E57" s="42" t="str">
        <f t="shared" si="2"/>
        <v>BAHIA DE CADIZ</v>
      </c>
      <c r="F57" s="42">
        <f t="shared" si="9"/>
        <v>1592310</v>
      </c>
      <c r="G57" s="42">
        <f t="shared" si="8"/>
        <v>1662575</v>
      </c>
    </row>
    <row r="58" spans="1:7" x14ac:dyDescent="0.25">
      <c r="A58" s="42" t="str">
        <f t="shared" si="3"/>
        <v>PASAIA</v>
      </c>
      <c r="B58" s="41">
        <f t="shared" si="4"/>
        <v>1430593</v>
      </c>
      <c r="C58" s="41">
        <f t="shared" si="5"/>
        <v>1505349</v>
      </c>
      <c r="D58" s="41">
        <f t="shared" si="6"/>
        <v>22</v>
      </c>
      <c r="E58" s="42" t="str">
        <f t="shared" si="2"/>
        <v>VIGO</v>
      </c>
      <c r="F58" s="42">
        <f t="shared" si="9"/>
        <v>1542706</v>
      </c>
      <c r="G58" s="42">
        <f t="shared" si="8"/>
        <v>1646113</v>
      </c>
    </row>
    <row r="59" spans="1:7" x14ac:dyDescent="0.25">
      <c r="A59" s="42" t="str">
        <f t="shared" si="3"/>
        <v>SANTA CRUZ DE TENERIFE</v>
      </c>
      <c r="B59" s="41">
        <f t="shared" si="4"/>
        <v>5676652</v>
      </c>
      <c r="C59" s="41">
        <f t="shared" si="5"/>
        <v>5715231</v>
      </c>
      <c r="D59" s="41">
        <f t="shared" si="6"/>
        <v>11</v>
      </c>
      <c r="E59" s="42" t="str">
        <f t="shared" si="2"/>
        <v>PASAIA</v>
      </c>
      <c r="F59" s="42">
        <f t="shared" si="9"/>
        <v>1430593</v>
      </c>
      <c r="G59" s="42">
        <f t="shared" si="8"/>
        <v>1505349</v>
      </c>
    </row>
    <row r="60" spans="1:7" x14ac:dyDescent="0.25">
      <c r="A60" s="42" t="str">
        <f t="shared" si="3"/>
        <v>SANTANDER</v>
      </c>
      <c r="B60" s="41">
        <f t="shared" si="4"/>
        <v>2032487</v>
      </c>
      <c r="C60" s="41">
        <f t="shared" si="5"/>
        <v>2132182</v>
      </c>
      <c r="D60" s="41">
        <f t="shared" si="6"/>
        <v>18</v>
      </c>
      <c r="E60" s="42" t="str">
        <f t="shared" si="2"/>
        <v>ALICANTE</v>
      </c>
      <c r="F60" s="42">
        <f t="shared" si="9"/>
        <v>971924</v>
      </c>
      <c r="G60" s="42">
        <f t="shared" si="8"/>
        <v>939797</v>
      </c>
    </row>
    <row r="61" spans="1:7" x14ac:dyDescent="0.25">
      <c r="A61" s="42" t="str">
        <f t="shared" si="3"/>
        <v>SEVILLA</v>
      </c>
      <c r="B61" s="41">
        <f t="shared" si="4"/>
        <v>1963298</v>
      </c>
      <c r="C61" s="41">
        <f t="shared" si="5"/>
        <v>2029803</v>
      </c>
      <c r="D61" s="41">
        <f t="shared" si="6"/>
        <v>19</v>
      </c>
      <c r="E61" s="42" t="str">
        <f t="shared" si="2"/>
        <v>CEUTA</v>
      </c>
      <c r="F61" s="42">
        <f t="shared" si="9"/>
        <v>916201</v>
      </c>
      <c r="G61" s="42">
        <f t="shared" si="8"/>
        <v>876078</v>
      </c>
    </row>
    <row r="62" spans="1:7" x14ac:dyDescent="0.25">
      <c r="A62" s="42" t="str">
        <f t="shared" si="3"/>
        <v>TARRAGONA</v>
      </c>
      <c r="B62" s="41">
        <f t="shared" si="4"/>
        <v>14726811</v>
      </c>
      <c r="C62" s="41">
        <f t="shared" si="5"/>
        <v>12250622</v>
      </c>
      <c r="D62" s="41">
        <f t="shared" si="6"/>
        <v>4</v>
      </c>
      <c r="E62" s="42" t="str">
        <f t="shared" si="2"/>
        <v>MOTRIL</v>
      </c>
      <c r="F62" s="42">
        <f t="shared" si="9"/>
        <v>830762</v>
      </c>
      <c r="G62" s="42">
        <f t="shared" si="8"/>
        <v>896804</v>
      </c>
    </row>
    <row r="63" spans="1:7" x14ac:dyDescent="0.25">
      <c r="A63" s="42" t="str">
        <f t="shared" si="3"/>
        <v>VALENCIA</v>
      </c>
      <c r="B63" s="41">
        <f t="shared" si="4"/>
        <v>26471047</v>
      </c>
      <c r="C63" s="41">
        <f t="shared" si="5"/>
        <v>26218146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724702</v>
      </c>
      <c r="G63" s="42">
        <f t="shared" si="8"/>
        <v>711885</v>
      </c>
    </row>
    <row r="64" spans="1:7" x14ac:dyDescent="0.25">
      <c r="A64" s="42" t="str">
        <f t="shared" si="3"/>
        <v>VIGO</v>
      </c>
      <c r="B64" s="41">
        <f t="shared" si="4"/>
        <v>1542706</v>
      </c>
      <c r="C64" s="41">
        <f t="shared" si="5"/>
        <v>1646113</v>
      </c>
      <c r="D64" s="41">
        <f t="shared" si="6"/>
        <v>21</v>
      </c>
      <c r="E64" s="42" t="str">
        <f t="shared" si="2"/>
        <v>VILAGARCIA</v>
      </c>
      <c r="F64" s="42">
        <f t="shared" si="9"/>
        <v>417430</v>
      </c>
      <c r="G64" s="42">
        <f t="shared" si="8"/>
        <v>299755</v>
      </c>
    </row>
    <row r="65" spans="1:7" x14ac:dyDescent="0.25">
      <c r="A65" s="42" t="str">
        <f t="shared" si="3"/>
        <v>VILAGARCIA</v>
      </c>
      <c r="B65" s="41">
        <f t="shared" si="4"/>
        <v>417430</v>
      </c>
      <c r="C65" s="41">
        <f t="shared" si="5"/>
        <v>299755</v>
      </c>
      <c r="D65" s="41">
        <f t="shared" si="6"/>
        <v>27</v>
      </c>
      <c r="E65" s="42" t="str">
        <f t="shared" si="2"/>
        <v>MELILLA</v>
      </c>
      <c r="F65" s="42">
        <f t="shared" si="9"/>
        <v>383679</v>
      </c>
      <c r="G65" s="42">
        <f t="shared" si="8"/>
        <v>331923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673099</v>
      </c>
      <c r="C7" s="37">
        <v>766292</v>
      </c>
      <c r="D7" s="37">
        <v>3302830</v>
      </c>
      <c r="E7" s="37">
        <v>2642279</v>
      </c>
      <c r="F7" s="10">
        <f>((E7*100)/D7)-100</f>
        <v>-19.999545844018613</v>
      </c>
      <c r="G7" s="1"/>
      <c r="H7" s="1"/>
      <c r="I7" s="1"/>
    </row>
    <row r="8" spans="1:12" x14ac:dyDescent="0.25">
      <c r="A8" s="11" t="s">
        <v>45</v>
      </c>
      <c r="B8" s="38">
        <v>11132</v>
      </c>
      <c r="C8" s="38">
        <v>5621</v>
      </c>
      <c r="D8" s="38">
        <v>47165</v>
      </c>
      <c r="E8" s="38">
        <v>24491</v>
      </c>
      <c r="F8" s="13">
        <f t="shared" ref="F8:F35" si="0">((E8*100)/D8)-100</f>
        <v>-48.073783525919644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5001</v>
      </c>
      <c r="D9" s="37">
        <v>2986</v>
      </c>
      <c r="E9" s="37">
        <v>8151</v>
      </c>
      <c r="F9" s="10">
        <f t="shared" si="0"/>
        <v>172.97387809778968</v>
      </c>
      <c r="G9" s="1"/>
      <c r="H9" s="1"/>
      <c r="I9" s="1"/>
    </row>
    <row r="10" spans="1:12" x14ac:dyDescent="0.25">
      <c r="A10" s="11" t="s">
        <v>47</v>
      </c>
      <c r="B10" s="38">
        <v>42903</v>
      </c>
      <c r="C10" s="38">
        <v>37566</v>
      </c>
      <c r="D10" s="38">
        <v>208162</v>
      </c>
      <c r="E10" s="38">
        <v>266907</v>
      </c>
      <c r="F10" s="13">
        <f t="shared" si="0"/>
        <v>28.220808793151491</v>
      </c>
      <c r="G10" s="1"/>
      <c r="H10" s="1"/>
      <c r="I10" s="1"/>
    </row>
    <row r="11" spans="1:12" x14ac:dyDescent="0.25">
      <c r="A11" s="8" t="s">
        <v>48</v>
      </c>
      <c r="B11" s="37">
        <v>1734174</v>
      </c>
      <c r="C11" s="37">
        <v>1698479</v>
      </c>
      <c r="D11" s="37">
        <v>9975563</v>
      </c>
      <c r="E11" s="37">
        <v>8805897</v>
      </c>
      <c r="F11" s="10">
        <f t="shared" si="0"/>
        <v>-11.725313147739129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15178</v>
      </c>
      <c r="D12" s="38">
        <v>33454</v>
      </c>
      <c r="E12" s="38">
        <v>34702</v>
      </c>
      <c r="F12" s="13">
        <f t="shared" si="0"/>
        <v>3.7304956059066114</v>
      </c>
      <c r="G12" s="1"/>
      <c r="H12" s="1"/>
      <c r="I12" s="1"/>
    </row>
    <row r="13" spans="1:12" x14ac:dyDescent="0.25">
      <c r="A13" s="8" t="s">
        <v>50</v>
      </c>
      <c r="B13" s="37">
        <v>129303</v>
      </c>
      <c r="C13" s="37">
        <v>131436</v>
      </c>
      <c r="D13" s="37">
        <v>578400</v>
      </c>
      <c r="E13" s="37">
        <v>550503</v>
      </c>
      <c r="F13" s="10">
        <f t="shared" si="0"/>
        <v>-4.823132780082986</v>
      </c>
      <c r="G13" s="1"/>
      <c r="H13" s="1"/>
      <c r="I13" s="1"/>
    </row>
    <row r="14" spans="1:12" x14ac:dyDescent="0.25">
      <c r="A14" s="11" t="s">
        <v>51</v>
      </c>
      <c r="B14" s="38">
        <v>805355</v>
      </c>
      <c r="C14" s="38">
        <v>805354</v>
      </c>
      <c r="D14" s="38">
        <v>4714571</v>
      </c>
      <c r="E14" s="38">
        <v>4254925</v>
      </c>
      <c r="F14" s="13">
        <f t="shared" si="0"/>
        <v>-9.7494766756084488</v>
      </c>
      <c r="G14" s="1"/>
      <c r="H14" s="1"/>
      <c r="I14" s="1"/>
    </row>
    <row r="15" spans="1:12" x14ac:dyDescent="0.25">
      <c r="A15" s="8" t="s">
        <v>52</v>
      </c>
      <c r="B15" s="37">
        <v>1436716</v>
      </c>
      <c r="C15" s="37">
        <v>1050279</v>
      </c>
      <c r="D15" s="37">
        <v>8257337</v>
      </c>
      <c r="E15" s="37">
        <v>5232523</v>
      </c>
      <c r="F15" s="10">
        <f t="shared" si="0"/>
        <v>-36.631834209988035</v>
      </c>
      <c r="G15" s="1"/>
      <c r="H15" s="1"/>
      <c r="I15" s="1"/>
    </row>
    <row r="16" spans="1:12" x14ac:dyDescent="0.25">
      <c r="A16" s="11" t="s">
        <v>53</v>
      </c>
      <c r="B16" s="38">
        <v>1393366</v>
      </c>
      <c r="C16" s="38">
        <v>1994158</v>
      </c>
      <c r="D16" s="38">
        <v>6772575</v>
      </c>
      <c r="E16" s="38">
        <v>10174491</v>
      </c>
      <c r="F16" s="13">
        <f t="shared" si="0"/>
        <v>50.230761564102266</v>
      </c>
      <c r="G16" s="1"/>
      <c r="H16" s="1"/>
      <c r="I16" s="1"/>
    </row>
    <row r="17" spans="1:9" x14ac:dyDescent="0.25">
      <c r="A17" s="8" t="s">
        <v>54</v>
      </c>
      <c r="B17" s="37">
        <v>575615</v>
      </c>
      <c r="C17" s="37">
        <v>386800</v>
      </c>
      <c r="D17" s="37">
        <v>3327426</v>
      </c>
      <c r="E17" s="37">
        <v>2892998</v>
      </c>
      <c r="F17" s="10">
        <f t="shared" si="0"/>
        <v>-13.05597780386401</v>
      </c>
      <c r="G17" s="1"/>
      <c r="H17" s="1"/>
      <c r="I17" s="1"/>
    </row>
    <row r="18" spans="1:9" x14ac:dyDescent="0.25">
      <c r="A18" s="11" t="s">
        <v>55</v>
      </c>
      <c r="B18" s="38">
        <v>99462</v>
      </c>
      <c r="C18" s="38">
        <v>112506</v>
      </c>
      <c r="D18" s="38">
        <v>466401</v>
      </c>
      <c r="E18" s="38">
        <v>471413</v>
      </c>
      <c r="F18" s="13">
        <f t="shared" si="0"/>
        <v>1.074611761124018</v>
      </c>
      <c r="G18" s="1"/>
      <c r="H18" s="1"/>
      <c r="I18" s="1"/>
    </row>
    <row r="19" spans="1:9" x14ac:dyDescent="0.25">
      <c r="A19" s="8" t="s">
        <v>56</v>
      </c>
      <c r="B19" s="37">
        <v>266680</v>
      </c>
      <c r="C19" s="37">
        <v>171783</v>
      </c>
      <c r="D19" s="37">
        <v>1117817</v>
      </c>
      <c r="E19" s="37">
        <v>968641</v>
      </c>
      <c r="F19" s="10">
        <f t="shared" si="0"/>
        <v>-13.345297128241924</v>
      </c>
      <c r="G19" s="1"/>
      <c r="H19" s="1"/>
      <c r="I19" s="1"/>
    </row>
    <row r="20" spans="1:9" x14ac:dyDescent="0.25">
      <c r="A20" s="11" t="s">
        <v>57</v>
      </c>
      <c r="B20" s="38">
        <v>57006</v>
      </c>
      <c r="C20" s="38">
        <v>48486</v>
      </c>
      <c r="D20" s="38">
        <v>413910</v>
      </c>
      <c r="E20" s="38">
        <v>429873</v>
      </c>
      <c r="F20" s="13">
        <f t="shared" si="0"/>
        <v>3.8566355004711141</v>
      </c>
      <c r="G20" s="1"/>
      <c r="H20" s="1"/>
      <c r="I20" s="1"/>
    </row>
    <row r="21" spans="1:9" x14ac:dyDescent="0.25">
      <c r="A21" s="8" t="s">
        <v>58</v>
      </c>
      <c r="B21" s="37">
        <v>1660151</v>
      </c>
      <c r="C21" s="37">
        <v>1676312</v>
      </c>
      <c r="D21" s="37">
        <v>7825292</v>
      </c>
      <c r="E21" s="37">
        <v>8425474</v>
      </c>
      <c r="F21" s="10">
        <f t="shared" si="0"/>
        <v>7.6697713005469978</v>
      </c>
      <c r="G21" s="1"/>
      <c r="H21" s="1"/>
      <c r="I21" s="1"/>
    </row>
    <row r="22" spans="1:9" x14ac:dyDescent="0.25">
      <c r="A22" s="11" t="s">
        <v>59</v>
      </c>
      <c r="B22" s="38">
        <v>394726</v>
      </c>
      <c r="C22" s="38">
        <v>381811</v>
      </c>
      <c r="D22" s="38">
        <v>2129318</v>
      </c>
      <c r="E22" s="38">
        <v>1936006</v>
      </c>
      <c r="F22" s="13">
        <f t="shared" si="0"/>
        <v>-9.0785876041061044</v>
      </c>
      <c r="G22" s="1"/>
      <c r="H22" s="1"/>
      <c r="I22" s="1"/>
    </row>
    <row r="23" spans="1:9" x14ac:dyDescent="0.25">
      <c r="A23" s="8" t="s">
        <v>60</v>
      </c>
      <c r="B23" s="37">
        <v>15221</v>
      </c>
      <c r="C23" s="37">
        <v>6377</v>
      </c>
      <c r="D23" s="37">
        <v>27757</v>
      </c>
      <c r="E23" s="37">
        <v>48693</v>
      </c>
      <c r="F23" s="10">
        <f t="shared" si="0"/>
        <v>75.426018661959148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4357</v>
      </c>
      <c r="C25" s="37">
        <v>3070</v>
      </c>
      <c r="D25" s="37">
        <v>25471</v>
      </c>
      <c r="E25" s="37">
        <v>26482</v>
      </c>
      <c r="F25" s="10">
        <f t="shared" si="0"/>
        <v>3.9692198971379185</v>
      </c>
      <c r="G25" s="1"/>
      <c r="H25" s="1"/>
      <c r="I25" s="1"/>
    </row>
    <row r="26" spans="1:9" x14ac:dyDescent="0.25">
      <c r="A26" s="11" t="s">
        <v>63</v>
      </c>
      <c r="B26" s="38">
        <v>125663</v>
      </c>
      <c r="C26" s="38">
        <v>152315</v>
      </c>
      <c r="D26" s="38">
        <v>548421</v>
      </c>
      <c r="E26" s="38">
        <v>526838</v>
      </c>
      <c r="F26" s="13">
        <f t="shared" si="0"/>
        <v>-3.9354802241343805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690007</v>
      </c>
      <c r="C28" s="38">
        <v>652548</v>
      </c>
      <c r="D28" s="38">
        <v>3021380</v>
      </c>
      <c r="E28" s="38">
        <v>3042671</v>
      </c>
      <c r="F28" s="13">
        <f t="shared" si="0"/>
        <v>0.70467799482355531</v>
      </c>
      <c r="G28" s="1"/>
      <c r="H28" s="1"/>
      <c r="I28" s="1"/>
    </row>
    <row r="29" spans="1:9" x14ac:dyDescent="0.25">
      <c r="A29" s="8" t="s">
        <v>66</v>
      </c>
      <c r="B29" s="37">
        <v>28525</v>
      </c>
      <c r="C29" s="37">
        <v>36983</v>
      </c>
      <c r="D29" s="37">
        <v>125738</v>
      </c>
      <c r="E29" s="37">
        <v>94727</v>
      </c>
      <c r="F29" s="10">
        <f t="shared" si="0"/>
        <v>-24.663188534890011</v>
      </c>
      <c r="G29" s="1"/>
      <c r="H29" s="1"/>
      <c r="I29" s="1"/>
    </row>
    <row r="30" spans="1:9" x14ac:dyDescent="0.25">
      <c r="A30" s="11" t="s">
        <v>67</v>
      </c>
      <c r="B30" s="38">
        <v>17051</v>
      </c>
      <c r="C30" s="38">
        <v>46547</v>
      </c>
      <c r="D30" s="38">
        <v>133315</v>
      </c>
      <c r="E30" s="38">
        <v>194575</v>
      </c>
      <c r="F30" s="13">
        <f t="shared" si="0"/>
        <v>45.951318306267098</v>
      </c>
      <c r="G30" s="1"/>
      <c r="H30" s="1"/>
      <c r="I30" s="1"/>
    </row>
    <row r="31" spans="1:9" x14ac:dyDescent="0.25">
      <c r="A31" s="8" t="s">
        <v>68</v>
      </c>
      <c r="B31" s="37">
        <v>1819107</v>
      </c>
      <c r="C31" s="37">
        <v>1524324</v>
      </c>
      <c r="D31" s="37">
        <v>7052156</v>
      </c>
      <c r="E31" s="37">
        <v>8399456</v>
      </c>
      <c r="F31" s="10">
        <f t="shared" si="0"/>
        <v>19.104795753241987</v>
      </c>
      <c r="G31" s="1"/>
      <c r="H31" s="1"/>
      <c r="I31" s="1"/>
    </row>
    <row r="32" spans="1:9" x14ac:dyDescent="0.25">
      <c r="A32" s="11" t="s">
        <v>69</v>
      </c>
      <c r="B32" s="38">
        <v>390764</v>
      </c>
      <c r="C32" s="38">
        <v>285187</v>
      </c>
      <c r="D32" s="38">
        <v>2031260</v>
      </c>
      <c r="E32" s="38">
        <v>1608441</v>
      </c>
      <c r="F32" s="13">
        <f t="shared" si="0"/>
        <v>-20.815602138574093</v>
      </c>
      <c r="G32" s="1"/>
      <c r="H32" s="1"/>
      <c r="I32" s="1"/>
    </row>
    <row r="33" spans="1:9" x14ac:dyDescent="0.25">
      <c r="A33" s="8" t="s">
        <v>70</v>
      </c>
      <c r="B33" s="37">
        <v>2000</v>
      </c>
      <c r="C33" s="37">
        <v>3600</v>
      </c>
      <c r="D33" s="37">
        <v>19843</v>
      </c>
      <c r="E33" s="37">
        <v>29297</v>
      </c>
      <c r="F33" s="10">
        <f t="shared" si="0"/>
        <v>47.644005442725387</v>
      </c>
      <c r="G33" s="1"/>
      <c r="H33" s="1"/>
      <c r="I33" s="1"/>
    </row>
    <row r="34" spans="1:9" x14ac:dyDescent="0.25">
      <c r="A34" s="11" t="s">
        <v>71</v>
      </c>
      <c r="B34" s="38">
        <v>18608</v>
      </c>
      <c r="C34" s="38">
        <v>10258</v>
      </c>
      <c r="D34" s="38">
        <v>89857</v>
      </c>
      <c r="E34" s="38">
        <v>94588</v>
      </c>
      <c r="F34" s="13">
        <f t="shared" si="0"/>
        <v>5.2650322178572679</v>
      </c>
      <c r="G34" s="1"/>
      <c r="H34" s="1"/>
      <c r="I34" s="1"/>
    </row>
    <row r="35" spans="1:9" x14ac:dyDescent="0.25">
      <c r="A35" s="14" t="s">
        <v>72</v>
      </c>
      <c r="B35" s="15">
        <f>SUM(B7:B34)</f>
        <v>12390991</v>
      </c>
      <c r="C35" s="15">
        <f t="shared" ref="C35:E35" si="1">SUM(C7:C34)</f>
        <v>12008271</v>
      </c>
      <c r="D35" s="15">
        <f t="shared" si="1"/>
        <v>62248405</v>
      </c>
      <c r="E35" s="15">
        <f t="shared" si="1"/>
        <v>61185042</v>
      </c>
      <c r="F35" s="16">
        <f t="shared" si="0"/>
        <v>-1.708257424427174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2642279</v>
      </c>
      <c r="C38" s="41">
        <f>D7</f>
        <v>3302830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CARTAGENA</v>
      </c>
      <c r="F38" s="42">
        <f>LOOKUP(E38,$A$38:$A$65,$B$38:$B$65)</f>
        <v>10174491</v>
      </c>
      <c r="G38" s="42">
        <f>LOOKUP(E38,$A$38:$A$65,$C$38:$C$65)</f>
        <v>6772575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24491</v>
      </c>
      <c r="C39" s="41">
        <f t="shared" ref="C39:C65" si="5">D8</f>
        <v>47165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8805897</v>
      </c>
      <c r="G39" s="42">
        <f t="shared" ref="G39:G65" si="8">LOOKUP(E39,$A$38:$A$65,$C$38:$C$65)</f>
        <v>9975563</v>
      </c>
    </row>
    <row r="40" spans="1:9" x14ac:dyDescent="0.25">
      <c r="A40" s="42" t="str">
        <f t="shared" si="3"/>
        <v>ALMERIA</v>
      </c>
      <c r="B40" s="41">
        <f t="shared" si="4"/>
        <v>8151</v>
      </c>
      <c r="C40" s="41">
        <f t="shared" si="5"/>
        <v>2986</v>
      </c>
      <c r="D40" s="41">
        <f t="shared" si="6"/>
        <v>26</v>
      </c>
      <c r="E40" s="42" t="str">
        <f t="shared" si="2"/>
        <v>HUELVA</v>
      </c>
      <c r="F40" s="42">
        <f t="shared" si="7"/>
        <v>8425474</v>
      </c>
      <c r="G40" s="42">
        <f t="shared" si="8"/>
        <v>7825292</v>
      </c>
    </row>
    <row r="41" spans="1:9" x14ac:dyDescent="0.25">
      <c r="A41" s="42" t="str">
        <f t="shared" si="3"/>
        <v>AVILES</v>
      </c>
      <c r="B41" s="41">
        <f t="shared" si="4"/>
        <v>266907</v>
      </c>
      <c r="C41" s="41">
        <f t="shared" si="5"/>
        <v>208162</v>
      </c>
      <c r="D41" s="41">
        <f t="shared" si="6"/>
        <v>17</v>
      </c>
      <c r="E41" s="42" t="str">
        <f t="shared" si="2"/>
        <v>TARRAGONA</v>
      </c>
      <c r="F41" s="42">
        <f t="shared" si="7"/>
        <v>8399456</v>
      </c>
      <c r="G41" s="42">
        <f t="shared" si="8"/>
        <v>7052156</v>
      </c>
    </row>
    <row r="42" spans="1:9" x14ac:dyDescent="0.25">
      <c r="A42" s="42" t="str">
        <f t="shared" si="3"/>
        <v>BAHIA DE ALGECIRAS</v>
      </c>
      <c r="B42" s="41">
        <f t="shared" si="4"/>
        <v>8805897</v>
      </c>
      <c r="C42" s="41">
        <f t="shared" si="5"/>
        <v>9975563</v>
      </c>
      <c r="D42" s="41">
        <f t="shared" si="6"/>
        <v>2</v>
      </c>
      <c r="E42" s="42" t="str">
        <f t="shared" si="2"/>
        <v>BILBAO</v>
      </c>
      <c r="F42" s="42">
        <f t="shared" si="7"/>
        <v>5232523</v>
      </c>
      <c r="G42" s="42">
        <f t="shared" si="8"/>
        <v>8257337</v>
      </c>
    </row>
    <row r="43" spans="1:9" x14ac:dyDescent="0.25">
      <c r="A43" s="42" t="str">
        <f t="shared" si="3"/>
        <v>BAHIA DE CADIZ</v>
      </c>
      <c r="B43" s="41">
        <f t="shared" si="4"/>
        <v>34702</v>
      </c>
      <c r="C43" s="41">
        <f t="shared" si="5"/>
        <v>33454</v>
      </c>
      <c r="D43" s="41">
        <f t="shared" si="6"/>
        <v>22</v>
      </c>
      <c r="E43" s="42" t="str">
        <f t="shared" si="2"/>
        <v>BARCELONA</v>
      </c>
      <c r="F43" s="42">
        <f t="shared" si="7"/>
        <v>4254925</v>
      </c>
      <c r="G43" s="42">
        <f t="shared" si="8"/>
        <v>4714571</v>
      </c>
    </row>
    <row r="44" spans="1:9" x14ac:dyDescent="0.25">
      <c r="A44" s="42" t="str">
        <f t="shared" si="3"/>
        <v>BALEARES</v>
      </c>
      <c r="B44" s="41">
        <f t="shared" si="4"/>
        <v>550503</v>
      </c>
      <c r="C44" s="41">
        <f t="shared" si="5"/>
        <v>578400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3042671</v>
      </c>
      <c r="G44" s="42">
        <f t="shared" si="8"/>
        <v>3021380</v>
      </c>
    </row>
    <row r="45" spans="1:9" x14ac:dyDescent="0.25">
      <c r="A45" s="42" t="str">
        <f t="shared" si="3"/>
        <v>BARCELONA</v>
      </c>
      <c r="B45" s="41">
        <f t="shared" si="4"/>
        <v>4254925</v>
      </c>
      <c r="C45" s="41">
        <f t="shared" si="5"/>
        <v>4714571</v>
      </c>
      <c r="D45" s="41">
        <f t="shared" si="6"/>
        <v>6</v>
      </c>
      <c r="E45" s="42" t="str">
        <f t="shared" si="2"/>
        <v>CASTELLON</v>
      </c>
      <c r="F45" s="42">
        <f t="shared" si="7"/>
        <v>2892998</v>
      </c>
      <c r="G45" s="42">
        <f t="shared" si="8"/>
        <v>3327426</v>
      </c>
    </row>
    <row r="46" spans="1:9" x14ac:dyDescent="0.25">
      <c r="A46" s="42" t="str">
        <f t="shared" si="3"/>
        <v>BILBAO</v>
      </c>
      <c r="B46" s="41">
        <f t="shared" si="4"/>
        <v>5232523</v>
      </c>
      <c r="C46" s="41">
        <f t="shared" si="5"/>
        <v>8257337</v>
      </c>
      <c r="D46" s="41">
        <f t="shared" si="6"/>
        <v>5</v>
      </c>
      <c r="E46" s="42" t="str">
        <f t="shared" si="2"/>
        <v>A CORUÑA</v>
      </c>
      <c r="F46" s="42">
        <f t="shared" si="7"/>
        <v>2642279</v>
      </c>
      <c r="G46" s="42">
        <f t="shared" si="8"/>
        <v>3302830</v>
      </c>
    </row>
    <row r="47" spans="1:9" x14ac:dyDescent="0.25">
      <c r="A47" s="42" t="str">
        <f t="shared" si="3"/>
        <v>CARTAGENA</v>
      </c>
      <c r="B47" s="41">
        <f t="shared" si="4"/>
        <v>10174491</v>
      </c>
      <c r="C47" s="41">
        <f t="shared" si="5"/>
        <v>6772575</v>
      </c>
      <c r="D47" s="41">
        <f t="shared" si="6"/>
        <v>1</v>
      </c>
      <c r="E47" s="42" t="str">
        <f t="shared" si="2"/>
        <v>LAS PALMAS</v>
      </c>
      <c r="F47" s="42">
        <f t="shared" si="7"/>
        <v>1936006</v>
      </c>
      <c r="G47" s="42">
        <f t="shared" si="8"/>
        <v>2129318</v>
      </c>
    </row>
    <row r="48" spans="1:9" x14ac:dyDescent="0.25">
      <c r="A48" s="42" t="str">
        <f t="shared" si="3"/>
        <v>CASTELLON</v>
      </c>
      <c r="B48" s="41">
        <f t="shared" si="4"/>
        <v>2892998</v>
      </c>
      <c r="C48" s="41">
        <f t="shared" si="5"/>
        <v>3327426</v>
      </c>
      <c r="D48" s="41">
        <f t="shared" si="6"/>
        <v>8</v>
      </c>
      <c r="E48" s="42" t="str">
        <f t="shared" si="2"/>
        <v>VALENCIA</v>
      </c>
      <c r="F48" s="42">
        <f t="shared" si="7"/>
        <v>1608441</v>
      </c>
      <c r="G48" s="42">
        <f t="shared" si="8"/>
        <v>2031260</v>
      </c>
    </row>
    <row r="49" spans="1:7" x14ac:dyDescent="0.25">
      <c r="A49" s="42" t="str">
        <f t="shared" si="3"/>
        <v>CEUTA</v>
      </c>
      <c r="B49" s="41">
        <f t="shared" si="4"/>
        <v>471413</v>
      </c>
      <c r="C49" s="41">
        <f t="shared" si="5"/>
        <v>466401</v>
      </c>
      <c r="D49" s="41">
        <f t="shared" si="6"/>
        <v>15</v>
      </c>
      <c r="E49" s="42" t="str">
        <f t="shared" si="2"/>
        <v>FERROL-SAN CIBRAO</v>
      </c>
      <c r="F49" s="42">
        <f t="shared" si="7"/>
        <v>968641</v>
      </c>
      <c r="G49" s="42">
        <f t="shared" si="8"/>
        <v>1117817</v>
      </c>
    </row>
    <row r="50" spans="1:7" x14ac:dyDescent="0.25">
      <c r="A50" s="42" t="str">
        <f t="shared" si="3"/>
        <v>FERROL-SAN CIBRAO</v>
      </c>
      <c r="B50" s="41">
        <f t="shared" si="4"/>
        <v>968641</v>
      </c>
      <c r="C50" s="41">
        <f t="shared" si="5"/>
        <v>1117817</v>
      </c>
      <c r="D50" s="41">
        <f t="shared" si="6"/>
        <v>12</v>
      </c>
      <c r="E50" s="42" t="str">
        <f t="shared" si="2"/>
        <v>BALEARES</v>
      </c>
      <c r="F50" s="42">
        <f t="shared" si="7"/>
        <v>550503</v>
      </c>
      <c r="G50" s="42">
        <f t="shared" si="8"/>
        <v>578400</v>
      </c>
    </row>
    <row r="51" spans="1:7" x14ac:dyDescent="0.25">
      <c r="A51" s="42" t="str">
        <f t="shared" si="3"/>
        <v>GIJON</v>
      </c>
      <c r="B51" s="41">
        <f t="shared" si="4"/>
        <v>429873</v>
      </c>
      <c r="C51" s="41">
        <f t="shared" si="5"/>
        <v>413910</v>
      </c>
      <c r="D51" s="41">
        <f t="shared" si="6"/>
        <v>16</v>
      </c>
      <c r="E51" s="42" t="str">
        <f t="shared" si="2"/>
        <v>MOTRIL</v>
      </c>
      <c r="F51" s="42">
        <f t="shared" si="7"/>
        <v>526838</v>
      </c>
      <c r="G51" s="42">
        <f t="shared" si="8"/>
        <v>548421</v>
      </c>
    </row>
    <row r="52" spans="1:7" x14ac:dyDescent="0.25">
      <c r="A52" s="42" t="str">
        <f t="shared" si="3"/>
        <v>HUELVA</v>
      </c>
      <c r="B52" s="41">
        <f t="shared" si="4"/>
        <v>8425474</v>
      </c>
      <c r="C52" s="41">
        <f t="shared" si="5"/>
        <v>7825292</v>
      </c>
      <c r="D52" s="41">
        <f t="shared" si="6"/>
        <v>3</v>
      </c>
      <c r="E52" s="42" t="str">
        <f t="shared" si="2"/>
        <v>CEUTA</v>
      </c>
      <c r="F52" s="42">
        <f t="shared" si="7"/>
        <v>471413</v>
      </c>
      <c r="G52" s="42">
        <f t="shared" si="8"/>
        <v>466401</v>
      </c>
    </row>
    <row r="53" spans="1:7" x14ac:dyDescent="0.25">
      <c r="A53" s="42" t="str">
        <f t="shared" si="3"/>
        <v>LAS PALMAS</v>
      </c>
      <c r="B53" s="41">
        <f t="shared" si="4"/>
        <v>1936006</v>
      </c>
      <c r="C53" s="41">
        <f t="shared" si="5"/>
        <v>2129318</v>
      </c>
      <c r="D53" s="41">
        <f t="shared" si="6"/>
        <v>10</v>
      </c>
      <c r="E53" s="42" t="str">
        <f t="shared" si="2"/>
        <v>GIJON</v>
      </c>
      <c r="F53" s="42">
        <f t="shared" si="7"/>
        <v>429873</v>
      </c>
      <c r="G53" s="42">
        <f t="shared" si="8"/>
        <v>413910</v>
      </c>
    </row>
    <row r="54" spans="1:7" x14ac:dyDescent="0.25">
      <c r="A54" s="42" t="str">
        <f t="shared" si="3"/>
        <v>MALAGA</v>
      </c>
      <c r="B54" s="41">
        <f t="shared" si="4"/>
        <v>48693</v>
      </c>
      <c r="C54" s="41">
        <f t="shared" si="5"/>
        <v>27757</v>
      </c>
      <c r="D54" s="41">
        <f t="shared" si="6"/>
        <v>21</v>
      </c>
      <c r="E54" s="42" t="str">
        <f t="shared" si="2"/>
        <v>AVILES</v>
      </c>
      <c r="F54" s="42">
        <f t="shared" si="7"/>
        <v>266907</v>
      </c>
      <c r="G54" s="42">
        <f t="shared" si="8"/>
        <v>208162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194575</v>
      </c>
      <c r="G55" s="42">
        <f t="shared" si="8"/>
        <v>133315</v>
      </c>
    </row>
    <row r="56" spans="1:7" x14ac:dyDescent="0.25">
      <c r="A56" s="42" t="str">
        <f t="shared" si="3"/>
        <v>MELILLA</v>
      </c>
      <c r="B56" s="41">
        <f t="shared" si="4"/>
        <v>26482</v>
      </c>
      <c r="C56" s="41">
        <f t="shared" si="5"/>
        <v>25471</v>
      </c>
      <c r="D56" s="41">
        <f t="shared" si="6"/>
        <v>24</v>
      </c>
      <c r="E56" s="42" t="str">
        <f t="shared" si="2"/>
        <v>SANTANDER</v>
      </c>
      <c r="F56" s="42">
        <f t="shared" si="9"/>
        <v>94727</v>
      </c>
      <c r="G56" s="42">
        <f t="shared" si="8"/>
        <v>125738</v>
      </c>
    </row>
    <row r="57" spans="1:7" x14ac:dyDescent="0.25">
      <c r="A57" s="42" t="str">
        <f t="shared" si="3"/>
        <v>MOTRIL</v>
      </c>
      <c r="B57" s="41">
        <f t="shared" si="4"/>
        <v>526838</v>
      </c>
      <c r="C57" s="41">
        <f t="shared" si="5"/>
        <v>548421</v>
      </c>
      <c r="D57" s="41">
        <f t="shared" si="6"/>
        <v>14</v>
      </c>
      <c r="E57" s="42" t="str">
        <f t="shared" si="2"/>
        <v>VILAGARCIA</v>
      </c>
      <c r="F57" s="42">
        <f t="shared" si="9"/>
        <v>94588</v>
      </c>
      <c r="G57" s="42">
        <f t="shared" si="8"/>
        <v>89857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48693</v>
      </c>
      <c r="G58" s="42">
        <f t="shared" si="8"/>
        <v>27757</v>
      </c>
    </row>
    <row r="59" spans="1:7" x14ac:dyDescent="0.25">
      <c r="A59" s="42" t="str">
        <f t="shared" si="3"/>
        <v>SANTA CRUZ DE TENERIFE</v>
      </c>
      <c r="B59" s="41">
        <f t="shared" si="4"/>
        <v>3042671</v>
      </c>
      <c r="C59" s="41">
        <f t="shared" si="5"/>
        <v>3021380</v>
      </c>
      <c r="D59" s="41">
        <f t="shared" si="6"/>
        <v>7</v>
      </c>
      <c r="E59" s="42" t="str">
        <f t="shared" si="2"/>
        <v>BAHIA DE CADIZ</v>
      </c>
      <c r="F59" s="42">
        <f t="shared" si="9"/>
        <v>34702</v>
      </c>
      <c r="G59" s="42">
        <f t="shared" si="8"/>
        <v>33454</v>
      </c>
    </row>
    <row r="60" spans="1:7" x14ac:dyDescent="0.25">
      <c r="A60" s="42" t="str">
        <f t="shared" si="3"/>
        <v>SANTANDER</v>
      </c>
      <c r="B60" s="41">
        <f t="shared" si="4"/>
        <v>94727</v>
      </c>
      <c r="C60" s="41">
        <f t="shared" si="5"/>
        <v>125738</v>
      </c>
      <c r="D60" s="41">
        <f t="shared" si="6"/>
        <v>19</v>
      </c>
      <c r="E60" s="42" t="str">
        <f t="shared" si="2"/>
        <v>VIGO</v>
      </c>
      <c r="F60" s="42">
        <f t="shared" si="9"/>
        <v>29297</v>
      </c>
      <c r="G60" s="42">
        <f t="shared" si="8"/>
        <v>19843</v>
      </c>
    </row>
    <row r="61" spans="1:7" x14ac:dyDescent="0.25">
      <c r="A61" s="42" t="str">
        <f t="shared" si="3"/>
        <v>SEVILLA</v>
      </c>
      <c r="B61" s="41">
        <f t="shared" si="4"/>
        <v>194575</v>
      </c>
      <c r="C61" s="41">
        <f t="shared" si="5"/>
        <v>133315</v>
      </c>
      <c r="D61" s="41">
        <f t="shared" si="6"/>
        <v>18</v>
      </c>
      <c r="E61" s="42" t="str">
        <f t="shared" si="2"/>
        <v>MELILLA</v>
      </c>
      <c r="F61" s="42">
        <f t="shared" si="9"/>
        <v>26482</v>
      </c>
      <c r="G61" s="42">
        <f t="shared" si="8"/>
        <v>25471</v>
      </c>
    </row>
    <row r="62" spans="1:7" x14ac:dyDescent="0.25">
      <c r="A62" s="42" t="str">
        <f t="shared" si="3"/>
        <v>TARRAGONA</v>
      </c>
      <c r="B62" s="41">
        <f t="shared" si="4"/>
        <v>8399456</v>
      </c>
      <c r="C62" s="41">
        <f t="shared" si="5"/>
        <v>7052156</v>
      </c>
      <c r="D62" s="41">
        <f t="shared" si="6"/>
        <v>4</v>
      </c>
      <c r="E62" s="42" t="str">
        <f t="shared" si="2"/>
        <v>ALICANTE</v>
      </c>
      <c r="F62" s="42">
        <f t="shared" si="9"/>
        <v>24491</v>
      </c>
      <c r="G62" s="42">
        <f t="shared" si="8"/>
        <v>47165</v>
      </c>
    </row>
    <row r="63" spans="1:7" x14ac:dyDescent="0.25">
      <c r="A63" s="42" t="str">
        <f t="shared" si="3"/>
        <v>VALENCIA</v>
      </c>
      <c r="B63" s="41">
        <f t="shared" si="4"/>
        <v>1608441</v>
      </c>
      <c r="C63" s="41">
        <f t="shared" si="5"/>
        <v>2031260</v>
      </c>
      <c r="D63" s="41">
        <f t="shared" si="6"/>
        <v>11</v>
      </c>
      <c r="E63" s="42" t="str">
        <f t="shared" si="2"/>
        <v>ALMERIA</v>
      </c>
      <c r="F63" s="42">
        <f t="shared" si="9"/>
        <v>8151</v>
      </c>
      <c r="G63" s="42">
        <f t="shared" si="8"/>
        <v>2986</v>
      </c>
    </row>
    <row r="64" spans="1:7" x14ac:dyDescent="0.25">
      <c r="A64" s="42" t="str">
        <f t="shared" si="3"/>
        <v>VIGO</v>
      </c>
      <c r="B64" s="41">
        <f t="shared" si="4"/>
        <v>29297</v>
      </c>
      <c r="C64" s="41">
        <f t="shared" si="5"/>
        <v>19843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94588</v>
      </c>
      <c r="C65" s="41">
        <f t="shared" si="5"/>
        <v>89857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19">
        <v>343284</v>
      </c>
      <c r="C7" s="19">
        <v>415424</v>
      </c>
      <c r="D7" s="19">
        <v>1310132</v>
      </c>
      <c r="E7" s="19">
        <v>1696121</v>
      </c>
      <c r="F7" s="10">
        <f>((E7*100)/D7)-100</f>
        <v>29.461840486302151</v>
      </c>
      <c r="G7" s="1"/>
      <c r="H7" s="1"/>
      <c r="I7" s="1"/>
    </row>
    <row r="8" spans="1:12" x14ac:dyDescent="0.25">
      <c r="A8" s="11" t="s">
        <v>45</v>
      </c>
      <c r="B8" s="20">
        <v>89150</v>
      </c>
      <c r="C8" s="20">
        <v>53139</v>
      </c>
      <c r="D8" s="20">
        <v>284315</v>
      </c>
      <c r="E8" s="20">
        <v>299974</v>
      </c>
      <c r="F8" s="13">
        <f t="shared" ref="F8:F35" si="0">((E8*100)/D8)-100</f>
        <v>5.5076235865149528</v>
      </c>
      <c r="G8" s="1"/>
      <c r="H8" s="1"/>
      <c r="I8" s="1"/>
    </row>
    <row r="9" spans="1:12" x14ac:dyDescent="0.25">
      <c r="A9" s="8" t="s">
        <v>46</v>
      </c>
      <c r="B9" s="19">
        <v>239194</v>
      </c>
      <c r="C9" s="19">
        <v>545522</v>
      </c>
      <c r="D9" s="19">
        <v>1485541</v>
      </c>
      <c r="E9" s="19">
        <v>2151374</v>
      </c>
      <c r="F9" s="10">
        <f t="shared" si="0"/>
        <v>44.820910361948933</v>
      </c>
      <c r="G9" s="1"/>
      <c r="H9" s="1"/>
      <c r="I9" s="1"/>
    </row>
    <row r="10" spans="1:12" x14ac:dyDescent="0.25">
      <c r="A10" s="11" t="s">
        <v>47</v>
      </c>
      <c r="B10" s="20">
        <v>374173</v>
      </c>
      <c r="C10" s="20">
        <v>294138</v>
      </c>
      <c r="D10" s="20">
        <v>1516509</v>
      </c>
      <c r="E10" s="20">
        <v>1390885</v>
      </c>
      <c r="F10" s="13">
        <f t="shared" si="0"/>
        <v>-8.2837622460532714</v>
      </c>
      <c r="G10" s="1"/>
      <c r="H10" s="1"/>
      <c r="I10" s="1"/>
    </row>
    <row r="11" spans="1:12" x14ac:dyDescent="0.25">
      <c r="A11" s="8" t="s">
        <v>48</v>
      </c>
      <c r="B11" s="19">
        <v>37636</v>
      </c>
      <c r="C11" s="19">
        <v>215479</v>
      </c>
      <c r="D11" s="19">
        <v>581196</v>
      </c>
      <c r="E11" s="19">
        <v>790223</v>
      </c>
      <c r="F11" s="10">
        <f t="shared" si="0"/>
        <v>35.964975670858024</v>
      </c>
      <c r="G11" s="1"/>
      <c r="H11" s="1"/>
      <c r="I11" s="1"/>
    </row>
    <row r="12" spans="1:12" x14ac:dyDescent="0.25">
      <c r="A12" s="11" t="s">
        <v>49</v>
      </c>
      <c r="B12" s="20">
        <v>140172</v>
      </c>
      <c r="C12" s="20">
        <v>156248</v>
      </c>
      <c r="D12" s="20">
        <v>783352</v>
      </c>
      <c r="E12" s="20">
        <v>820511</v>
      </c>
      <c r="F12" s="13">
        <f t="shared" si="0"/>
        <v>4.7435890889408654</v>
      </c>
      <c r="G12" s="1"/>
      <c r="H12" s="1"/>
      <c r="I12" s="1"/>
    </row>
    <row r="13" spans="1:12" x14ac:dyDescent="0.25">
      <c r="A13" s="8" t="s">
        <v>50</v>
      </c>
      <c r="B13" s="19">
        <v>143857</v>
      </c>
      <c r="C13" s="19">
        <v>155985</v>
      </c>
      <c r="D13" s="19">
        <v>726222</v>
      </c>
      <c r="E13" s="19">
        <v>734702</v>
      </c>
      <c r="F13" s="10">
        <f t="shared" si="0"/>
        <v>1.1676870158160995</v>
      </c>
      <c r="G13" s="1"/>
      <c r="H13" s="1"/>
      <c r="I13" s="1"/>
    </row>
    <row r="14" spans="1:12" x14ac:dyDescent="0.25">
      <c r="A14" s="11" t="s">
        <v>51</v>
      </c>
      <c r="B14" s="20">
        <v>353399</v>
      </c>
      <c r="C14" s="20">
        <v>458809</v>
      </c>
      <c r="D14" s="20">
        <v>1375976</v>
      </c>
      <c r="E14" s="20">
        <v>1915612</v>
      </c>
      <c r="F14" s="13">
        <f t="shared" si="0"/>
        <v>39.218416600289544</v>
      </c>
      <c r="G14" s="1"/>
      <c r="H14" s="1"/>
      <c r="I14" s="1"/>
    </row>
    <row r="15" spans="1:12" x14ac:dyDescent="0.25">
      <c r="A15" s="8" t="s">
        <v>52</v>
      </c>
      <c r="B15" s="19">
        <v>352765</v>
      </c>
      <c r="C15" s="19">
        <v>392544</v>
      </c>
      <c r="D15" s="19">
        <v>1970028</v>
      </c>
      <c r="E15" s="19">
        <v>1770270</v>
      </c>
      <c r="F15" s="10">
        <f t="shared" si="0"/>
        <v>-10.139855880220992</v>
      </c>
      <c r="G15" s="1"/>
      <c r="H15" s="1"/>
      <c r="I15" s="1"/>
    </row>
    <row r="16" spans="1:12" x14ac:dyDescent="0.25">
      <c r="A16" s="11" t="s">
        <v>53</v>
      </c>
      <c r="B16" s="20">
        <v>289150</v>
      </c>
      <c r="C16" s="20">
        <v>416201</v>
      </c>
      <c r="D16" s="20">
        <v>1326092</v>
      </c>
      <c r="E16" s="20">
        <v>2181404</v>
      </c>
      <c r="F16" s="13">
        <f t="shared" si="0"/>
        <v>64.498692398415784</v>
      </c>
      <c r="G16" s="1"/>
      <c r="H16" s="1"/>
      <c r="I16" s="1"/>
    </row>
    <row r="17" spans="1:9" x14ac:dyDescent="0.25">
      <c r="A17" s="8" t="s">
        <v>54</v>
      </c>
      <c r="B17" s="19">
        <v>302290</v>
      </c>
      <c r="C17" s="19">
        <v>277603</v>
      </c>
      <c r="D17" s="19">
        <v>1342602</v>
      </c>
      <c r="E17" s="19">
        <v>1205569</v>
      </c>
      <c r="F17" s="10">
        <f t="shared" si="0"/>
        <v>-10.20652434600872</v>
      </c>
      <c r="G17" s="1"/>
      <c r="H17" s="1"/>
      <c r="I17" s="1"/>
    </row>
    <row r="18" spans="1:9" x14ac:dyDescent="0.25">
      <c r="A18" s="11" t="s">
        <v>55</v>
      </c>
      <c r="B18" s="20">
        <v>6831</v>
      </c>
      <c r="C18" s="20">
        <v>21518</v>
      </c>
      <c r="D18" s="20">
        <v>67833</v>
      </c>
      <c r="E18" s="20">
        <v>69684</v>
      </c>
      <c r="F18" s="13">
        <f t="shared" si="0"/>
        <v>2.7287603378886445</v>
      </c>
      <c r="G18" s="1"/>
      <c r="H18" s="1"/>
      <c r="I18" s="1"/>
    </row>
    <row r="19" spans="1:9" x14ac:dyDescent="0.25">
      <c r="A19" s="8" t="s">
        <v>56</v>
      </c>
      <c r="B19" s="19">
        <v>706971</v>
      </c>
      <c r="C19" s="19">
        <v>900676</v>
      </c>
      <c r="D19" s="19">
        <v>3272004</v>
      </c>
      <c r="E19" s="19">
        <v>4461009</v>
      </c>
      <c r="F19" s="10">
        <f t="shared" si="0"/>
        <v>36.338739194695364</v>
      </c>
      <c r="G19" s="1"/>
      <c r="H19" s="1"/>
      <c r="I19" s="1"/>
    </row>
    <row r="20" spans="1:9" x14ac:dyDescent="0.25">
      <c r="A20" s="11" t="s">
        <v>57</v>
      </c>
      <c r="B20" s="20">
        <v>1442844</v>
      </c>
      <c r="C20" s="20">
        <v>1025341</v>
      </c>
      <c r="D20" s="20">
        <v>5151677</v>
      </c>
      <c r="E20" s="20">
        <v>5648121</v>
      </c>
      <c r="F20" s="13">
        <f t="shared" si="0"/>
        <v>9.6365513598775721</v>
      </c>
      <c r="G20" s="1"/>
      <c r="H20" s="1"/>
      <c r="I20" s="1"/>
    </row>
    <row r="21" spans="1:9" x14ac:dyDescent="0.25">
      <c r="A21" s="8" t="s">
        <v>58</v>
      </c>
      <c r="B21" s="19">
        <v>206155</v>
      </c>
      <c r="C21" s="19">
        <v>291201</v>
      </c>
      <c r="D21" s="19">
        <v>1254236</v>
      </c>
      <c r="E21" s="19">
        <v>1705619</v>
      </c>
      <c r="F21" s="10">
        <f t="shared" si="0"/>
        <v>35.988681555943231</v>
      </c>
      <c r="G21" s="1"/>
      <c r="H21" s="1"/>
      <c r="I21" s="1"/>
    </row>
    <row r="22" spans="1:9" x14ac:dyDescent="0.25">
      <c r="A22" s="11" t="s">
        <v>59</v>
      </c>
      <c r="B22" s="20">
        <v>77236</v>
      </c>
      <c r="C22" s="20">
        <v>33463</v>
      </c>
      <c r="D22" s="20">
        <v>261075</v>
      </c>
      <c r="E22" s="20">
        <v>175704</v>
      </c>
      <c r="F22" s="13">
        <f t="shared" si="0"/>
        <v>-32.699798908359668</v>
      </c>
      <c r="G22" s="1"/>
      <c r="H22" s="1"/>
      <c r="I22" s="1"/>
    </row>
    <row r="23" spans="1:9" x14ac:dyDescent="0.25">
      <c r="A23" s="8" t="s">
        <v>60</v>
      </c>
      <c r="B23" s="19">
        <v>84494</v>
      </c>
      <c r="C23" s="19">
        <v>66604</v>
      </c>
      <c r="D23" s="19">
        <v>344555</v>
      </c>
      <c r="E23" s="19">
        <v>386568</v>
      </c>
      <c r="F23" s="10">
        <f t="shared" si="0"/>
        <v>12.193408889727323</v>
      </c>
      <c r="G23" s="1"/>
      <c r="H23" s="1"/>
      <c r="I23" s="1"/>
    </row>
    <row r="24" spans="1:9" x14ac:dyDescent="0.25">
      <c r="A24" s="11" t="s">
        <v>61</v>
      </c>
      <c r="B24" s="20">
        <v>71217</v>
      </c>
      <c r="C24" s="20">
        <v>36246</v>
      </c>
      <c r="D24" s="20">
        <v>313955</v>
      </c>
      <c r="E24" s="20">
        <v>304504</v>
      </c>
      <c r="F24" s="13">
        <f t="shared" si="0"/>
        <v>-3.0103040244621013</v>
      </c>
      <c r="G24" s="1"/>
      <c r="H24" s="1"/>
      <c r="I24" s="1"/>
    </row>
    <row r="25" spans="1:9" x14ac:dyDescent="0.25">
      <c r="A25" s="8" t="s">
        <v>62</v>
      </c>
      <c r="B25" s="19">
        <v>2550</v>
      </c>
      <c r="C25" s="19">
        <v>4150</v>
      </c>
      <c r="D25" s="19">
        <v>15745</v>
      </c>
      <c r="E25" s="19">
        <v>8602</v>
      </c>
      <c r="F25" s="10">
        <f t="shared" si="0"/>
        <v>-45.366783105747857</v>
      </c>
      <c r="G25" s="1"/>
      <c r="H25" s="1"/>
      <c r="I25" s="1"/>
    </row>
    <row r="26" spans="1:9" x14ac:dyDescent="0.25">
      <c r="A26" s="11" t="s">
        <v>63</v>
      </c>
      <c r="B26" s="20">
        <v>37616</v>
      </c>
      <c r="C26" s="20">
        <v>55858</v>
      </c>
      <c r="D26" s="20">
        <v>272395</v>
      </c>
      <c r="E26" s="20">
        <v>194596</v>
      </c>
      <c r="F26" s="13">
        <f t="shared" si="0"/>
        <v>-28.561096936434225</v>
      </c>
      <c r="G26" s="1"/>
      <c r="H26" s="1"/>
      <c r="I26" s="1"/>
    </row>
    <row r="27" spans="1:9" x14ac:dyDescent="0.25">
      <c r="A27" s="8" t="s">
        <v>64</v>
      </c>
      <c r="B27" s="19">
        <v>91057</v>
      </c>
      <c r="C27" s="19">
        <v>132588</v>
      </c>
      <c r="D27" s="19">
        <v>577384</v>
      </c>
      <c r="E27" s="19">
        <v>706512</v>
      </c>
      <c r="F27" s="10">
        <f t="shared" si="0"/>
        <v>22.364319066686988</v>
      </c>
      <c r="G27" s="1"/>
      <c r="H27" s="1"/>
      <c r="I27" s="1"/>
    </row>
    <row r="28" spans="1:9" x14ac:dyDescent="0.25">
      <c r="A28" s="11" t="s">
        <v>65</v>
      </c>
      <c r="B28" s="20">
        <v>68422</v>
      </c>
      <c r="C28" s="20">
        <v>24828</v>
      </c>
      <c r="D28" s="20">
        <v>311707</v>
      </c>
      <c r="E28" s="20">
        <v>235764</v>
      </c>
      <c r="F28" s="13">
        <f t="shared" si="0"/>
        <v>-24.363585033380701</v>
      </c>
      <c r="G28" s="1"/>
      <c r="H28" s="1"/>
      <c r="I28" s="1"/>
    </row>
    <row r="29" spans="1:9" x14ac:dyDescent="0.25">
      <c r="A29" s="8" t="s">
        <v>66</v>
      </c>
      <c r="B29" s="19">
        <v>266711</v>
      </c>
      <c r="C29" s="19">
        <v>277979</v>
      </c>
      <c r="D29" s="19">
        <v>1282489</v>
      </c>
      <c r="E29" s="19">
        <v>1266025</v>
      </c>
      <c r="F29" s="10">
        <f t="shared" si="0"/>
        <v>-1.2837537008114737</v>
      </c>
      <c r="G29" s="1"/>
      <c r="H29" s="1"/>
      <c r="I29" s="1"/>
    </row>
    <row r="30" spans="1:9" x14ac:dyDescent="0.25">
      <c r="A30" s="11" t="s">
        <v>67</v>
      </c>
      <c r="B30" s="20">
        <v>168956</v>
      </c>
      <c r="C30" s="20">
        <v>148957</v>
      </c>
      <c r="D30" s="20">
        <v>946285</v>
      </c>
      <c r="E30" s="20">
        <v>780040</v>
      </c>
      <c r="F30" s="13">
        <f t="shared" si="0"/>
        <v>-17.568174492885333</v>
      </c>
      <c r="G30" s="1"/>
      <c r="H30" s="1"/>
      <c r="I30" s="1"/>
    </row>
    <row r="31" spans="1:9" x14ac:dyDescent="0.25">
      <c r="A31" s="8" t="s">
        <v>68</v>
      </c>
      <c r="B31" s="19">
        <v>880606</v>
      </c>
      <c r="C31" s="19">
        <v>1179491</v>
      </c>
      <c r="D31" s="19">
        <v>3684929</v>
      </c>
      <c r="E31" s="19">
        <v>4896693</v>
      </c>
      <c r="F31" s="10">
        <f t="shared" si="0"/>
        <v>32.884324229856247</v>
      </c>
      <c r="G31" s="1"/>
      <c r="H31" s="1"/>
      <c r="I31" s="1"/>
    </row>
    <row r="32" spans="1:9" x14ac:dyDescent="0.25">
      <c r="A32" s="11" t="s">
        <v>69</v>
      </c>
      <c r="B32" s="20">
        <v>234505</v>
      </c>
      <c r="C32" s="20">
        <v>154718</v>
      </c>
      <c r="D32" s="20">
        <v>1137479</v>
      </c>
      <c r="E32" s="20">
        <v>823449</v>
      </c>
      <c r="F32" s="13">
        <f t="shared" si="0"/>
        <v>-27.607542644743333</v>
      </c>
      <c r="G32" s="1"/>
      <c r="H32" s="1"/>
      <c r="I32" s="1"/>
    </row>
    <row r="33" spans="1:9" x14ac:dyDescent="0.25">
      <c r="A33" s="8" t="s">
        <v>70</v>
      </c>
      <c r="B33" s="19">
        <v>54759</v>
      </c>
      <c r="C33" s="19">
        <v>24534</v>
      </c>
      <c r="D33" s="19">
        <v>194904</v>
      </c>
      <c r="E33" s="19">
        <v>119229</v>
      </c>
      <c r="F33" s="10">
        <f t="shared" si="0"/>
        <v>-38.826807043467554</v>
      </c>
      <c r="G33" s="1"/>
      <c r="H33" s="1"/>
      <c r="I33" s="1"/>
    </row>
    <row r="34" spans="1:9" x14ac:dyDescent="0.25">
      <c r="A34" s="11" t="s">
        <v>71</v>
      </c>
      <c r="B34" s="20">
        <v>32016</v>
      </c>
      <c r="C34" s="20">
        <v>47612</v>
      </c>
      <c r="D34" s="20">
        <v>137879</v>
      </c>
      <c r="E34" s="20">
        <v>149486</v>
      </c>
      <c r="F34" s="13">
        <f t="shared" si="0"/>
        <v>8.4182507851086825</v>
      </c>
      <c r="G34" s="1"/>
      <c r="H34" s="1"/>
      <c r="I34" s="1"/>
    </row>
    <row r="35" spans="1:9" x14ac:dyDescent="0.25">
      <c r="A35" s="14" t="s">
        <v>72</v>
      </c>
      <c r="B35" s="15">
        <f>SUM(B7:B34)</f>
        <v>7098016</v>
      </c>
      <c r="C35" s="15">
        <f t="shared" ref="C35:E35" si="1">SUM(C7:C34)</f>
        <v>7806856</v>
      </c>
      <c r="D35" s="15">
        <f t="shared" si="1"/>
        <v>31928496</v>
      </c>
      <c r="E35" s="15">
        <f t="shared" si="1"/>
        <v>36888250</v>
      </c>
      <c r="F35" s="16">
        <f t="shared" si="0"/>
        <v>15.533941843048297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1696121</v>
      </c>
      <c r="C38" s="41">
        <f>D7</f>
        <v>1310132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5648121</v>
      </c>
      <c r="G38" s="42">
        <f>LOOKUP(E38,$A$38:$A$65,$C$38:$C$65)</f>
        <v>5151677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299974</v>
      </c>
      <c r="C39" s="41">
        <f t="shared" ref="C39:C65" si="5">D8</f>
        <v>284315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4896693</v>
      </c>
      <c r="G39" s="42">
        <f t="shared" ref="G39:G65" si="8">LOOKUP(E39,$A$38:$A$65,$C$38:$C$65)</f>
        <v>3684929</v>
      </c>
    </row>
    <row r="40" spans="1:9" x14ac:dyDescent="0.25">
      <c r="A40" s="42" t="str">
        <f t="shared" si="3"/>
        <v>ALMERIA</v>
      </c>
      <c r="B40" s="41">
        <f t="shared" si="4"/>
        <v>2151374</v>
      </c>
      <c r="C40" s="41">
        <f t="shared" si="5"/>
        <v>1485541</v>
      </c>
      <c r="D40" s="41">
        <f t="shared" si="6"/>
        <v>5</v>
      </c>
      <c r="E40" s="42" t="str">
        <f t="shared" si="2"/>
        <v>FERROL-SAN CIBRAO</v>
      </c>
      <c r="F40" s="42">
        <f t="shared" si="7"/>
        <v>4461009</v>
      </c>
      <c r="G40" s="42">
        <f t="shared" si="8"/>
        <v>3272004</v>
      </c>
    </row>
    <row r="41" spans="1:9" x14ac:dyDescent="0.25">
      <c r="A41" s="42" t="str">
        <f t="shared" si="3"/>
        <v>AVILES</v>
      </c>
      <c r="B41" s="41">
        <f t="shared" si="4"/>
        <v>1390885</v>
      </c>
      <c r="C41" s="41">
        <f t="shared" si="5"/>
        <v>1516509</v>
      </c>
      <c r="D41" s="41">
        <f t="shared" si="6"/>
        <v>10</v>
      </c>
      <c r="E41" s="42" t="str">
        <f t="shared" si="2"/>
        <v>CARTAGENA</v>
      </c>
      <c r="F41" s="42">
        <f t="shared" si="7"/>
        <v>2181404</v>
      </c>
      <c r="G41" s="42">
        <f t="shared" si="8"/>
        <v>1326092</v>
      </c>
    </row>
    <row r="42" spans="1:9" x14ac:dyDescent="0.25">
      <c r="A42" s="42" t="str">
        <f t="shared" si="3"/>
        <v>BAHIA DE ALGECIRAS</v>
      </c>
      <c r="B42" s="41">
        <f t="shared" si="4"/>
        <v>790223</v>
      </c>
      <c r="C42" s="41">
        <f t="shared" si="5"/>
        <v>581196</v>
      </c>
      <c r="D42" s="41">
        <f t="shared" si="6"/>
        <v>15</v>
      </c>
      <c r="E42" s="42" t="str">
        <f t="shared" si="2"/>
        <v>ALMERIA</v>
      </c>
      <c r="F42" s="42">
        <f t="shared" si="7"/>
        <v>2151374</v>
      </c>
      <c r="G42" s="42">
        <f t="shared" si="8"/>
        <v>1485541</v>
      </c>
    </row>
    <row r="43" spans="1:9" x14ac:dyDescent="0.25">
      <c r="A43" s="42" t="str">
        <f t="shared" si="3"/>
        <v>BAHIA DE CADIZ</v>
      </c>
      <c r="B43" s="41">
        <f t="shared" si="4"/>
        <v>820511</v>
      </c>
      <c r="C43" s="41">
        <f t="shared" si="5"/>
        <v>783352</v>
      </c>
      <c r="D43" s="41">
        <f t="shared" si="6"/>
        <v>14</v>
      </c>
      <c r="E43" s="42" t="str">
        <f t="shared" si="2"/>
        <v>BARCELONA</v>
      </c>
      <c r="F43" s="42">
        <f t="shared" si="7"/>
        <v>1915612</v>
      </c>
      <c r="G43" s="42">
        <f t="shared" si="8"/>
        <v>1375976</v>
      </c>
    </row>
    <row r="44" spans="1:9" x14ac:dyDescent="0.25">
      <c r="A44" s="42" t="str">
        <f t="shared" si="3"/>
        <v>BALEARES</v>
      </c>
      <c r="B44" s="41">
        <f t="shared" si="4"/>
        <v>734702</v>
      </c>
      <c r="C44" s="41">
        <f t="shared" si="5"/>
        <v>726222</v>
      </c>
      <c r="D44" s="41">
        <f t="shared" si="6"/>
        <v>17</v>
      </c>
      <c r="E44" s="42" t="str">
        <f t="shared" si="2"/>
        <v>BILBAO</v>
      </c>
      <c r="F44" s="42">
        <f t="shared" si="7"/>
        <v>1770270</v>
      </c>
      <c r="G44" s="42">
        <f t="shared" si="8"/>
        <v>1970028</v>
      </c>
    </row>
    <row r="45" spans="1:9" x14ac:dyDescent="0.25">
      <c r="A45" s="42" t="str">
        <f t="shared" si="3"/>
        <v>BARCELONA</v>
      </c>
      <c r="B45" s="41">
        <f t="shared" si="4"/>
        <v>1915612</v>
      </c>
      <c r="C45" s="41">
        <f t="shared" si="5"/>
        <v>1375976</v>
      </c>
      <c r="D45" s="41">
        <f t="shared" si="6"/>
        <v>6</v>
      </c>
      <c r="E45" s="42" t="str">
        <f t="shared" si="2"/>
        <v>HUELVA</v>
      </c>
      <c r="F45" s="42">
        <f t="shared" si="7"/>
        <v>1705619</v>
      </c>
      <c r="G45" s="42">
        <f t="shared" si="8"/>
        <v>1254236</v>
      </c>
    </row>
    <row r="46" spans="1:9" x14ac:dyDescent="0.25">
      <c r="A46" s="42" t="str">
        <f t="shared" si="3"/>
        <v>BILBAO</v>
      </c>
      <c r="B46" s="41">
        <f t="shared" si="4"/>
        <v>1770270</v>
      </c>
      <c r="C46" s="41">
        <f t="shared" si="5"/>
        <v>1970028</v>
      </c>
      <c r="D46" s="41">
        <f t="shared" si="6"/>
        <v>7</v>
      </c>
      <c r="E46" s="42" t="str">
        <f t="shared" si="2"/>
        <v>A CORUÑA</v>
      </c>
      <c r="F46" s="42">
        <f t="shared" si="7"/>
        <v>1696121</v>
      </c>
      <c r="G46" s="42">
        <f t="shared" si="8"/>
        <v>1310132</v>
      </c>
    </row>
    <row r="47" spans="1:9" x14ac:dyDescent="0.25">
      <c r="A47" s="42" t="str">
        <f t="shared" si="3"/>
        <v>CARTAGENA</v>
      </c>
      <c r="B47" s="41">
        <f t="shared" si="4"/>
        <v>2181404</v>
      </c>
      <c r="C47" s="41">
        <f t="shared" si="5"/>
        <v>1326092</v>
      </c>
      <c r="D47" s="41">
        <f t="shared" si="6"/>
        <v>4</v>
      </c>
      <c r="E47" s="42" t="str">
        <f t="shared" si="2"/>
        <v>AVILES</v>
      </c>
      <c r="F47" s="42">
        <f t="shared" si="7"/>
        <v>1390885</v>
      </c>
      <c r="G47" s="42">
        <f t="shared" si="8"/>
        <v>1516509</v>
      </c>
    </row>
    <row r="48" spans="1:9" x14ac:dyDescent="0.25">
      <c r="A48" s="42" t="str">
        <f t="shared" si="3"/>
        <v>CASTELLON</v>
      </c>
      <c r="B48" s="41">
        <f t="shared" si="4"/>
        <v>1205569</v>
      </c>
      <c r="C48" s="41">
        <f t="shared" si="5"/>
        <v>1342602</v>
      </c>
      <c r="D48" s="41">
        <f t="shared" si="6"/>
        <v>12</v>
      </c>
      <c r="E48" s="42" t="str">
        <f t="shared" si="2"/>
        <v>SANTANDER</v>
      </c>
      <c r="F48" s="42">
        <f t="shared" si="7"/>
        <v>1266025</v>
      </c>
      <c r="G48" s="42">
        <f t="shared" si="8"/>
        <v>1282489</v>
      </c>
    </row>
    <row r="49" spans="1:7" x14ac:dyDescent="0.25">
      <c r="A49" s="42" t="str">
        <f t="shared" si="3"/>
        <v>CEUTA</v>
      </c>
      <c r="B49" s="41">
        <f t="shared" si="4"/>
        <v>69684</v>
      </c>
      <c r="C49" s="41">
        <f t="shared" si="5"/>
        <v>67833</v>
      </c>
      <c r="D49" s="41">
        <f t="shared" si="6"/>
        <v>27</v>
      </c>
      <c r="E49" s="42" t="str">
        <f t="shared" si="2"/>
        <v>CASTELLON</v>
      </c>
      <c r="F49" s="42">
        <f t="shared" si="7"/>
        <v>1205569</v>
      </c>
      <c r="G49" s="42">
        <f t="shared" si="8"/>
        <v>1342602</v>
      </c>
    </row>
    <row r="50" spans="1:7" x14ac:dyDescent="0.25">
      <c r="A50" s="42" t="str">
        <f t="shared" si="3"/>
        <v>FERROL-SAN CIBRAO</v>
      </c>
      <c r="B50" s="41">
        <f t="shared" si="4"/>
        <v>4461009</v>
      </c>
      <c r="C50" s="41">
        <f t="shared" si="5"/>
        <v>3272004</v>
      </c>
      <c r="D50" s="41">
        <f t="shared" si="6"/>
        <v>3</v>
      </c>
      <c r="E50" s="42" t="str">
        <f t="shared" si="2"/>
        <v>VALENCIA</v>
      </c>
      <c r="F50" s="42">
        <f t="shared" si="7"/>
        <v>823449</v>
      </c>
      <c r="G50" s="42">
        <f t="shared" si="8"/>
        <v>1137479</v>
      </c>
    </row>
    <row r="51" spans="1:7" x14ac:dyDescent="0.25">
      <c r="A51" s="42" t="str">
        <f t="shared" si="3"/>
        <v>GIJON</v>
      </c>
      <c r="B51" s="41">
        <f t="shared" si="4"/>
        <v>5648121</v>
      </c>
      <c r="C51" s="41">
        <f t="shared" si="5"/>
        <v>5151677</v>
      </c>
      <c r="D51" s="41">
        <f t="shared" si="6"/>
        <v>1</v>
      </c>
      <c r="E51" s="42" t="str">
        <f t="shared" si="2"/>
        <v>BAHIA DE CADIZ</v>
      </c>
      <c r="F51" s="42">
        <f t="shared" si="7"/>
        <v>820511</v>
      </c>
      <c r="G51" s="42">
        <f t="shared" si="8"/>
        <v>783352</v>
      </c>
    </row>
    <row r="52" spans="1:7" x14ac:dyDescent="0.25">
      <c r="A52" s="42" t="str">
        <f t="shared" si="3"/>
        <v>HUELVA</v>
      </c>
      <c r="B52" s="41">
        <f t="shared" si="4"/>
        <v>1705619</v>
      </c>
      <c r="C52" s="41">
        <f t="shared" si="5"/>
        <v>1254236</v>
      </c>
      <c r="D52" s="41">
        <f t="shared" si="6"/>
        <v>8</v>
      </c>
      <c r="E52" s="42" t="str">
        <f t="shared" si="2"/>
        <v>BAHIA DE ALGECIRAS</v>
      </c>
      <c r="F52" s="42">
        <f t="shared" si="7"/>
        <v>790223</v>
      </c>
      <c r="G52" s="42">
        <f t="shared" si="8"/>
        <v>581196</v>
      </c>
    </row>
    <row r="53" spans="1:7" x14ac:dyDescent="0.25">
      <c r="A53" s="42" t="str">
        <f t="shared" si="3"/>
        <v>LAS PALMAS</v>
      </c>
      <c r="B53" s="41">
        <f t="shared" si="4"/>
        <v>175704</v>
      </c>
      <c r="C53" s="41">
        <f t="shared" si="5"/>
        <v>261075</v>
      </c>
      <c r="D53" s="41">
        <f t="shared" si="6"/>
        <v>24</v>
      </c>
      <c r="E53" s="42" t="str">
        <f t="shared" si="2"/>
        <v>SEVILLA</v>
      </c>
      <c r="F53" s="42">
        <f t="shared" si="7"/>
        <v>780040</v>
      </c>
      <c r="G53" s="42">
        <f t="shared" si="8"/>
        <v>946285</v>
      </c>
    </row>
    <row r="54" spans="1:7" x14ac:dyDescent="0.25">
      <c r="A54" s="42" t="str">
        <f t="shared" si="3"/>
        <v>MALAGA</v>
      </c>
      <c r="B54" s="41">
        <f t="shared" si="4"/>
        <v>386568</v>
      </c>
      <c r="C54" s="41">
        <f t="shared" si="5"/>
        <v>344555</v>
      </c>
      <c r="D54" s="41">
        <f t="shared" si="6"/>
        <v>19</v>
      </c>
      <c r="E54" s="42" t="str">
        <f t="shared" si="2"/>
        <v>BALEARES</v>
      </c>
      <c r="F54" s="42">
        <f t="shared" si="7"/>
        <v>734702</v>
      </c>
      <c r="G54" s="42">
        <f t="shared" si="8"/>
        <v>726222</v>
      </c>
    </row>
    <row r="55" spans="1:7" x14ac:dyDescent="0.25">
      <c r="A55" s="42" t="str">
        <f t="shared" si="3"/>
        <v>MARIN Y RIA DE PONTEVEDRA</v>
      </c>
      <c r="B55" s="41">
        <f t="shared" si="4"/>
        <v>304504</v>
      </c>
      <c r="C55" s="41">
        <f t="shared" si="5"/>
        <v>313955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706512</v>
      </c>
      <c r="G55" s="42">
        <f t="shared" si="8"/>
        <v>577384</v>
      </c>
    </row>
    <row r="56" spans="1:7" x14ac:dyDescent="0.25">
      <c r="A56" s="42" t="str">
        <f t="shared" si="3"/>
        <v>MELILLA</v>
      </c>
      <c r="B56" s="41">
        <f t="shared" si="4"/>
        <v>8602</v>
      </c>
      <c r="C56" s="41">
        <f t="shared" si="5"/>
        <v>15745</v>
      </c>
      <c r="D56" s="41">
        <f t="shared" si="6"/>
        <v>28</v>
      </c>
      <c r="E56" s="42" t="str">
        <f t="shared" si="2"/>
        <v>MALAGA</v>
      </c>
      <c r="F56" s="42">
        <f t="shared" si="9"/>
        <v>386568</v>
      </c>
      <c r="G56" s="42">
        <f t="shared" si="8"/>
        <v>344555</v>
      </c>
    </row>
    <row r="57" spans="1:7" x14ac:dyDescent="0.25">
      <c r="A57" s="42" t="str">
        <f t="shared" si="3"/>
        <v>MOTRIL</v>
      </c>
      <c r="B57" s="41">
        <f t="shared" si="4"/>
        <v>194596</v>
      </c>
      <c r="C57" s="41">
        <f t="shared" si="5"/>
        <v>272395</v>
      </c>
      <c r="D57" s="41">
        <f t="shared" si="6"/>
        <v>23</v>
      </c>
      <c r="E57" s="42" t="str">
        <f t="shared" si="2"/>
        <v>MARIN Y RIA DE PONTEVEDRA</v>
      </c>
      <c r="F57" s="42">
        <f t="shared" si="9"/>
        <v>304504</v>
      </c>
      <c r="G57" s="42">
        <f t="shared" si="8"/>
        <v>313955</v>
      </c>
    </row>
    <row r="58" spans="1:7" x14ac:dyDescent="0.25">
      <c r="A58" s="42" t="str">
        <f t="shared" si="3"/>
        <v>PASAIA</v>
      </c>
      <c r="B58" s="41">
        <f t="shared" si="4"/>
        <v>706512</v>
      </c>
      <c r="C58" s="41">
        <f t="shared" si="5"/>
        <v>577384</v>
      </c>
      <c r="D58" s="41">
        <f t="shared" si="6"/>
        <v>18</v>
      </c>
      <c r="E58" s="42" t="str">
        <f t="shared" si="2"/>
        <v>ALICANTE</v>
      </c>
      <c r="F58" s="42">
        <f t="shared" si="9"/>
        <v>299974</v>
      </c>
      <c r="G58" s="42">
        <f t="shared" si="8"/>
        <v>284315</v>
      </c>
    </row>
    <row r="59" spans="1:7" x14ac:dyDescent="0.25">
      <c r="A59" s="42" t="str">
        <f t="shared" si="3"/>
        <v>SANTA CRUZ DE TENERIFE</v>
      </c>
      <c r="B59" s="41">
        <f t="shared" si="4"/>
        <v>235764</v>
      </c>
      <c r="C59" s="41">
        <f t="shared" si="5"/>
        <v>311707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235764</v>
      </c>
      <c r="G59" s="42">
        <f t="shared" si="8"/>
        <v>311707</v>
      </c>
    </row>
    <row r="60" spans="1:7" x14ac:dyDescent="0.25">
      <c r="A60" s="42" t="str">
        <f t="shared" si="3"/>
        <v>SANTANDER</v>
      </c>
      <c r="B60" s="41">
        <f t="shared" si="4"/>
        <v>1266025</v>
      </c>
      <c r="C60" s="41">
        <f t="shared" si="5"/>
        <v>1282489</v>
      </c>
      <c r="D60" s="41">
        <f t="shared" si="6"/>
        <v>11</v>
      </c>
      <c r="E60" s="42" t="str">
        <f t="shared" si="2"/>
        <v>MOTRIL</v>
      </c>
      <c r="F60" s="42">
        <f t="shared" si="9"/>
        <v>194596</v>
      </c>
      <c r="G60" s="42">
        <f t="shared" si="8"/>
        <v>272395</v>
      </c>
    </row>
    <row r="61" spans="1:7" x14ac:dyDescent="0.25">
      <c r="A61" s="42" t="str">
        <f t="shared" si="3"/>
        <v>SEVILLA</v>
      </c>
      <c r="B61" s="41">
        <f t="shared" si="4"/>
        <v>780040</v>
      </c>
      <c r="C61" s="41">
        <f t="shared" si="5"/>
        <v>946285</v>
      </c>
      <c r="D61" s="41">
        <f t="shared" si="6"/>
        <v>16</v>
      </c>
      <c r="E61" s="42" t="str">
        <f t="shared" si="2"/>
        <v>LAS PALMAS</v>
      </c>
      <c r="F61" s="42">
        <f t="shared" si="9"/>
        <v>175704</v>
      </c>
      <c r="G61" s="42">
        <f t="shared" si="8"/>
        <v>261075</v>
      </c>
    </row>
    <row r="62" spans="1:7" x14ac:dyDescent="0.25">
      <c r="A62" s="42" t="str">
        <f t="shared" si="3"/>
        <v>TARRAGONA</v>
      </c>
      <c r="B62" s="41">
        <f t="shared" si="4"/>
        <v>4896693</v>
      </c>
      <c r="C62" s="41">
        <f t="shared" si="5"/>
        <v>3684929</v>
      </c>
      <c r="D62" s="41">
        <f t="shared" si="6"/>
        <v>2</v>
      </c>
      <c r="E62" s="42" t="str">
        <f t="shared" si="2"/>
        <v>VILAGARCIA</v>
      </c>
      <c r="F62" s="42">
        <f t="shared" si="9"/>
        <v>149486</v>
      </c>
      <c r="G62" s="42">
        <f t="shared" si="8"/>
        <v>137879</v>
      </c>
    </row>
    <row r="63" spans="1:7" x14ac:dyDescent="0.25">
      <c r="A63" s="42" t="str">
        <f t="shared" si="3"/>
        <v>VALENCIA</v>
      </c>
      <c r="B63" s="41">
        <f t="shared" si="4"/>
        <v>823449</v>
      </c>
      <c r="C63" s="41">
        <f t="shared" si="5"/>
        <v>1137479</v>
      </c>
      <c r="D63" s="41">
        <f t="shared" si="6"/>
        <v>13</v>
      </c>
      <c r="E63" s="42" t="str">
        <f t="shared" si="2"/>
        <v>VIGO</v>
      </c>
      <c r="F63" s="42">
        <f t="shared" si="9"/>
        <v>119229</v>
      </c>
      <c r="G63" s="42">
        <f t="shared" si="8"/>
        <v>194904</v>
      </c>
    </row>
    <row r="64" spans="1:7" x14ac:dyDescent="0.25">
      <c r="A64" s="42" t="str">
        <f t="shared" si="3"/>
        <v>VIGO</v>
      </c>
      <c r="B64" s="41">
        <f t="shared" si="4"/>
        <v>119229</v>
      </c>
      <c r="C64" s="41">
        <f t="shared" si="5"/>
        <v>194904</v>
      </c>
      <c r="D64" s="41">
        <f t="shared" si="6"/>
        <v>26</v>
      </c>
      <c r="E64" s="42" t="str">
        <f t="shared" si="2"/>
        <v>CEUTA</v>
      </c>
      <c r="F64" s="42">
        <f t="shared" si="9"/>
        <v>69684</v>
      </c>
      <c r="G64" s="42">
        <f t="shared" si="8"/>
        <v>67833</v>
      </c>
    </row>
    <row r="65" spans="1:7" x14ac:dyDescent="0.25">
      <c r="A65" s="42" t="str">
        <f t="shared" si="3"/>
        <v>VILAGARCIA</v>
      </c>
      <c r="B65" s="41">
        <f t="shared" si="4"/>
        <v>149486</v>
      </c>
      <c r="C65" s="41">
        <f t="shared" si="5"/>
        <v>137879</v>
      </c>
      <c r="D65" s="41">
        <f t="shared" si="6"/>
        <v>25</v>
      </c>
      <c r="E65" s="42" t="str">
        <f t="shared" si="2"/>
        <v>MELILLA</v>
      </c>
      <c r="F65" s="42">
        <f t="shared" si="9"/>
        <v>8602</v>
      </c>
      <c r="G65" s="42">
        <f t="shared" si="8"/>
        <v>15745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1">
        <v>127681</v>
      </c>
      <c r="C7" s="21">
        <v>132667</v>
      </c>
      <c r="D7" s="21">
        <v>429480</v>
      </c>
      <c r="E7" s="21">
        <v>613335</v>
      </c>
      <c r="F7" s="10">
        <f>((E7*100)/D7)-100</f>
        <v>42.808745459625584</v>
      </c>
      <c r="G7" s="1"/>
      <c r="H7" s="1"/>
      <c r="I7" s="1"/>
    </row>
    <row r="8" spans="1:12" x14ac:dyDescent="0.25">
      <c r="A8" s="11" t="s">
        <v>45</v>
      </c>
      <c r="B8" s="22">
        <v>121448</v>
      </c>
      <c r="C8" s="22">
        <v>124115</v>
      </c>
      <c r="D8" s="22">
        <v>608317</v>
      </c>
      <c r="E8" s="22">
        <v>647459</v>
      </c>
      <c r="F8" s="13">
        <f t="shared" ref="F8:F35" si="0">((E8*100)/D8)-100</f>
        <v>6.4344741310862617</v>
      </c>
      <c r="G8" s="1"/>
      <c r="H8" s="1"/>
      <c r="I8" s="1"/>
    </row>
    <row r="9" spans="1:12" x14ac:dyDescent="0.25">
      <c r="A9" s="8" t="s">
        <v>46</v>
      </c>
      <c r="B9" s="21">
        <v>51775</v>
      </c>
      <c r="C9" s="21">
        <v>63263</v>
      </c>
      <c r="D9" s="21">
        <v>249348</v>
      </c>
      <c r="E9" s="21">
        <v>281573</v>
      </c>
      <c r="F9" s="10">
        <f t="shared" si="0"/>
        <v>12.923705022699195</v>
      </c>
      <c r="G9" s="1"/>
      <c r="H9" s="1"/>
      <c r="I9" s="1"/>
    </row>
    <row r="10" spans="1:12" x14ac:dyDescent="0.25">
      <c r="A10" s="11" t="s">
        <v>47</v>
      </c>
      <c r="B10" s="22">
        <v>74177</v>
      </c>
      <c r="C10" s="22">
        <v>121982</v>
      </c>
      <c r="D10" s="22">
        <v>551330</v>
      </c>
      <c r="E10" s="22">
        <v>482585</v>
      </c>
      <c r="F10" s="13">
        <f t="shared" si="0"/>
        <v>-12.468938748118191</v>
      </c>
      <c r="G10" s="1"/>
      <c r="H10" s="1"/>
      <c r="I10" s="1"/>
    </row>
    <row r="11" spans="1:12" x14ac:dyDescent="0.25">
      <c r="A11" s="8" t="s">
        <v>48</v>
      </c>
      <c r="B11" s="21">
        <v>3967522</v>
      </c>
      <c r="C11" s="21">
        <v>4664281</v>
      </c>
      <c r="D11" s="21">
        <v>17618886</v>
      </c>
      <c r="E11" s="21">
        <v>23613795</v>
      </c>
      <c r="F11" s="10">
        <f t="shared" si="0"/>
        <v>34.02547130391784</v>
      </c>
      <c r="G11" s="1"/>
      <c r="H11" s="1"/>
      <c r="I11" s="1"/>
    </row>
    <row r="12" spans="1:12" x14ac:dyDescent="0.25">
      <c r="A12" s="11" t="s">
        <v>49</v>
      </c>
      <c r="B12" s="22">
        <v>207505</v>
      </c>
      <c r="C12" s="22">
        <v>151346</v>
      </c>
      <c r="D12" s="22">
        <v>845769</v>
      </c>
      <c r="E12" s="22">
        <v>737097</v>
      </c>
      <c r="F12" s="13">
        <f t="shared" si="0"/>
        <v>-12.848898458089621</v>
      </c>
      <c r="G12" s="1"/>
      <c r="H12" s="1"/>
      <c r="I12" s="1"/>
    </row>
    <row r="13" spans="1:12" x14ac:dyDescent="0.25">
      <c r="A13" s="8" t="s">
        <v>50</v>
      </c>
      <c r="B13" s="21">
        <v>789206</v>
      </c>
      <c r="C13" s="21">
        <v>827315</v>
      </c>
      <c r="D13" s="21">
        <v>3287992</v>
      </c>
      <c r="E13" s="21">
        <v>3406374</v>
      </c>
      <c r="F13" s="10">
        <f t="shared" si="0"/>
        <v>3.6004345509356455</v>
      </c>
      <c r="G13" s="1"/>
      <c r="H13" s="1"/>
      <c r="I13" s="1"/>
    </row>
    <row r="14" spans="1:12" x14ac:dyDescent="0.25">
      <c r="A14" s="11" t="s">
        <v>51</v>
      </c>
      <c r="B14" s="22">
        <v>2655366</v>
      </c>
      <c r="C14" s="22">
        <v>2339526</v>
      </c>
      <c r="D14" s="22">
        <v>12187584</v>
      </c>
      <c r="E14" s="22">
        <v>10832769</v>
      </c>
      <c r="F14" s="13">
        <f t="shared" si="0"/>
        <v>-11.116354151897539</v>
      </c>
      <c r="G14" s="1"/>
      <c r="H14" s="1"/>
      <c r="I14" s="1"/>
    </row>
    <row r="15" spans="1:12" x14ac:dyDescent="0.25">
      <c r="A15" s="8" t="s">
        <v>52</v>
      </c>
      <c r="B15" s="21">
        <v>852649</v>
      </c>
      <c r="C15" s="21">
        <v>883568</v>
      </c>
      <c r="D15" s="21">
        <v>3912294</v>
      </c>
      <c r="E15" s="21">
        <v>3945935</v>
      </c>
      <c r="F15" s="10">
        <f t="shared" si="0"/>
        <v>0.85987913996238774</v>
      </c>
      <c r="G15" s="1"/>
      <c r="H15" s="1"/>
      <c r="I15" s="1"/>
    </row>
    <row r="16" spans="1:12" x14ac:dyDescent="0.25">
      <c r="A16" s="11" t="s">
        <v>53</v>
      </c>
      <c r="B16" s="22">
        <v>98111</v>
      </c>
      <c r="C16" s="22">
        <v>80826</v>
      </c>
      <c r="D16" s="22">
        <v>430761</v>
      </c>
      <c r="E16" s="22">
        <v>378401</v>
      </c>
      <c r="F16" s="13">
        <f t="shared" si="0"/>
        <v>-12.155232251759102</v>
      </c>
      <c r="G16" s="1"/>
      <c r="H16" s="1"/>
      <c r="I16" s="1"/>
    </row>
    <row r="17" spans="1:9" x14ac:dyDescent="0.25">
      <c r="A17" s="8" t="s">
        <v>54</v>
      </c>
      <c r="B17" s="21">
        <v>180286</v>
      </c>
      <c r="C17" s="21">
        <v>250216</v>
      </c>
      <c r="D17" s="21">
        <v>788075</v>
      </c>
      <c r="E17" s="21">
        <v>916091</v>
      </c>
      <c r="F17" s="10">
        <f t="shared" si="0"/>
        <v>16.244139199949245</v>
      </c>
      <c r="G17" s="1"/>
      <c r="H17" s="1"/>
      <c r="I17" s="1"/>
    </row>
    <row r="18" spans="1:9" x14ac:dyDescent="0.25">
      <c r="A18" s="11" t="s">
        <v>55</v>
      </c>
      <c r="B18" s="22">
        <v>74236</v>
      </c>
      <c r="C18" s="22">
        <v>80407</v>
      </c>
      <c r="D18" s="22">
        <v>341844</v>
      </c>
      <c r="E18" s="22">
        <v>375104</v>
      </c>
      <c r="F18" s="13">
        <f t="shared" si="0"/>
        <v>9.7295842548062836</v>
      </c>
      <c r="G18" s="1"/>
      <c r="H18" s="1"/>
      <c r="I18" s="1"/>
    </row>
    <row r="19" spans="1:9" x14ac:dyDescent="0.25">
      <c r="A19" s="8" t="s">
        <v>56</v>
      </c>
      <c r="B19" s="21">
        <v>56569</v>
      </c>
      <c r="C19" s="21">
        <v>86713</v>
      </c>
      <c r="D19" s="21">
        <v>242154</v>
      </c>
      <c r="E19" s="21">
        <v>335158</v>
      </c>
      <c r="F19" s="10">
        <f t="shared" si="0"/>
        <v>38.406964163301041</v>
      </c>
      <c r="G19" s="1"/>
      <c r="H19" s="1"/>
      <c r="I19" s="1"/>
    </row>
    <row r="20" spans="1:9" x14ac:dyDescent="0.25">
      <c r="A20" s="11" t="s">
        <v>57</v>
      </c>
      <c r="B20" s="22">
        <v>153454</v>
      </c>
      <c r="C20" s="22">
        <v>181253</v>
      </c>
      <c r="D20" s="22">
        <v>584150</v>
      </c>
      <c r="E20" s="22">
        <v>727084</v>
      </c>
      <c r="F20" s="13">
        <f t="shared" si="0"/>
        <v>24.46871522725327</v>
      </c>
      <c r="G20" s="1"/>
      <c r="H20" s="1"/>
      <c r="I20" s="1"/>
    </row>
    <row r="21" spans="1:9" x14ac:dyDescent="0.25">
      <c r="A21" s="8" t="s">
        <v>58</v>
      </c>
      <c r="B21" s="21">
        <v>38924</v>
      </c>
      <c r="C21" s="21">
        <v>49323</v>
      </c>
      <c r="D21" s="21">
        <v>135785</v>
      </c>
      <c r="E21" s="21">
        <v>260812</v>
      </c>
      <c r="F21" s="10">
        <f t="shared" si="0"/>
        <v>92.077180837353183</v>
      </c>
      <c r="G21" s="1"/>
      <c r="H21" s="1"/>
      <c r="I21" s="1"/>
    </row>
    <row r="22" spans="1:9" x14ac:dyDescent="0.25">
      <c r="A22" s="11" t="s">
        <v>59</v>
      </c>
      <c r="B22" s="22">
        <v>1259436</v>
      </c>
      <c r="C22" s="22">
        <v>1558849</v>
      </c>
      <c r="D22" s="22">
        <v>6133799</v>
      </c>
      <c r="E22" s="22">
        <v>7434883</v>
      </c>
      <c r="F22" s="13">
        <f t="shared" si="0"/>
        <v>21.21171561050501</v>
      </c>
      <c r="G22" s="1"/>
      <c r="H22" s="1"/>
      <c r="I22" s="1"/>
    </row>
    <row r="23" spans="1:9" x14ac:dyDescent="0.25">
      <c r="A23" s="8" t="s">
        <v>60</v>
      </c>
      <c r="B23" s="21">
        <v>223119</v>
      </c>
      <c r="C23" s="21">
        <v>259018</v>
      </c>
      <c r="D23" s="21">
        <v>696725</v>
      </c>
      <c r="E23" s="21">
        <v>3021466</v>
      </c>
      <c r="F23" s="10">
        <f t="shared" si="0"/>
        <v>333.6669417632495</v>
      </c>
      <c r="G23" s="1"/>
      <c r="H23" s="1"/>
      <c r="I23" s="1"/>
    </row>
    <row r="24" spans="1:9" x14ac:dyDescent="0.25">
      <c r="A24" s="11" t="s">
        <v>61</v>
      </c>
      <c r="B24" s="22">
        <v>90256</v>
      </c>
      <c r="C24" s="22">
        <v>95308</v>
      </c>
      <c r="D24" s="22">
        <v>397930</v>
      </c>
      <c r="E24" s="22">
        <v>420198</v>
      </c>
      <c r="F24" s="13">
        <f t="shared" si="0"/>
        <v>5.5959590882818588</v>
      </c>
      <c r="G24" s="1"/>
      <c r="H24" s="1"/>
      <c r="I24" s="1"/>
    </row>
    <row r="25" spans="1:9" x14ac:dyDescent="0.25">
      <c r="A25" s="8" t="s">
        <v>62</v>
      </c>
      <c r="B25" s="21">
        <v>67170</v>
      </c>
      <c r="C25" s="21">
        <v>79653</v>
      </c>
      <c r="D25" s="21">
        <v>290707</v>
      </c>
      <c r="E25" s="21">
        <v>348595</v>
      </c>
      <c r="F25" s="10">
        <f t="shared" si="0"/>
        <v>19.912833196311055</v>
      </c>
      <c r="G25" s="1"/>
      <c r="H25" s="1"/>
      <c r="I25" s="1"/>
    </row>
    <row r="26" spans="1:9" x14ac:dyDescent="0.25">
      <c r="A26" s="11" t="s">
        <v>63</v>
      </c>
      <c r="B26" s="22">
        <v>20859</v>
      </c>
      <c r="C26" s="22">
        <v>31508</v>
      </c>
      <c r="D26" s="22">
        <v>75988</v>
      </c>
      <c r="E26" s="22">
        <v>109328</v>
      </c>
      <c r="F26" s="13">
        <f t="shared" si="0"/>
        <v>43.875348739274614</v>
      </c>
      <c r="G26" s="1"/>
      <c r="H26" s="1"/>
      <c r="I26" s="1"/>
    </row>
    <row r="27" spans="1:9" x14ac:dyDescent="0.25">
      <c r="A27" s="8" t="s">
        <v>64</v>
      </c>
      <c r="B27" s="21">
        <v>155105</v>
      </c>
      <c r="C27" s="21">
        <v>154799</v>
      </c>
      <c r="D27" s="21">
        <v>927965</v>
      </c>
      <c r="E27" s="21">
        <v>724081</v>
      </c>
      <c r="F27" s="10">
        <f t="shared" si="0"/>
        <v>-21.971087271610457</v>
      </c>
      <c r="G27" s="1"/>
      <c r="H27" s="1"/>
      <c r="I27" s="1"/>
    </row>
    <row r="28" spans="1:9" x14ac:dyDescent="0.25">
      <c r="A28" s="11" t="s">
        <v>65</v>
      </c>
      <c r="B28" s="22">
        <v>484445</v>
      </c>
      <c r="C28" s="22">
        <v>497995</v>
      </c>
      <c r="D28" s="22">
        <v>2382144</v>
      </c>
      <c r="E28" s="22">
        <v>2398217</v>
      </c>
      <c r="F28" s="13">
        <f t="shared" si="0"/>
        <v>0.67472831197441963</v>
      </c>
      <c r="G28" s="1"/>
      <c r="H28" s="1"/>
      <c r="I28" s="1"/>
    </row>
    <row r="29" spans="1:9" x14ac:dyDescent="0.25">
      <c r="A29" s="8" t="s">
        <v>66</v>
      </c>
      <c r="B29" s="21">
        <v>178240</v>
      </c>
      <c r="C29" s="21">
        <v>144116</v>
      </c>
      <c r="D29" s="21">
        <v>723955</v>
      </c>
      <c r="E29" s="21">
        <v>671735</v>
      </c>
      <c r="F29" s="10">
        <f t="shared" si="0"/>
        <v>-7.2131555138095536</v>
      </c>
      <c r="G29" s="1"/>
      <c r="H29" s="1"/>
      <c r="I29" s="1"/>
    </row>
    <row r="30" spans="1:9" x14ac:dyDescent="0.25">
      <c r="A30" s="11" t="s">
        <v>67</v>
      </c>
      <c r="B30" s="22">
        <v>155165</v>
      </c>
      <c r="C30" s="22">
        <v>212991</v>
      </c>
      <c r="D30" s="22">
        <v>950203</v>
      </c>
      <c r="E30" s="22">
        <v>988683</v>
      </c>
      <c r="F30" s="13">
        <f t="shared" si="0"/>
        <v>4.0496609671828026</v>
      </c>
      <c r="G30" s="1"/>
      <c r="H30" s="1"/>
      <c r="I30" s="1"/>
    </row>
    <row r="31" spans="1:9" x14ac:dyDescent="0.25">
      <c r="A31" s="8" t="s">
        <v>68</v>
      </c>
      <c r="B31" s="21">
        <v>348947</v>
      </c>
      <c r="C31" s="21">
        <v>294098</v>
      </c>
      <c r="D31" s="21">
        <v>1513537</v>
      </c>
      <c r="E31" s="21">
        <v>1430662</v>
      </c>
      <c r="F31" s="10">
        <f t="shared" si="0"/>
        <v>-5.4755846735164084</v>
      </c>
      <c r="G31" s="1"/>
      <c r="H31" s="1"/>
      <c r="I31" s="1"/>
    </row>
    <row r="32" spans="1:9" x14ac:dyDescent="0.25">
      <c r="A32" s="11" t="s">
        <v>69</v>
      </c>
      <c r="B32" s="22">
        <v>4914487</v>
      </c>
      <c r="C32" s="22">
        <v>5205463</v>
      </c>
      <c r="D32" s="22">
        <v>23049407</v>
      </c>
      <c r="E32" s="22">
        <v>24039157</v>
      </c>
      <c r="F32" s="13">
        <f t="shared" si="0"/>
        <v>4.2940367186019159</v>
      </c>
      <c r="G32" s="1"/>
      <c r="H32" s="1"/>
      <c r="I32" s="1"/>
    </row>
    <row r="33" spans="1:9" x14ac:dyDescent="0.25">
      <c r="A33" s="8" t="s">
        <v>70</v>
      </c>
      <c r="B33" s="21">
        <v>301511</v>
      </c>
      <c r="C33" s="21">
        <v>319690</v>
      </c>
      <c r="D33" s="21">
        <v>1431366</v>
      </c>
      <c r="E33" s="21">
        <v>1394180</v>
      </c>
      <c r="F33" s="10">
        <f t="shared" si="0"/>
        <v>-2.5979379138529168</v>
      </c>
      <c r="G33" s="1"/>
      <c r="H33" s="1"/>
      <c r="I33" s="1"/>
    </row>
    <row r="34" spans="1:9" x14ac:dyDescent="0.25">
      <c r="A34" s="11" t="s">
        <v>71</v>
      </c>
      <c r="B34" s="22">
        <v>13369</v>
      </c>
      <c r="C34" s="22">
        <v>33961</v>
      </c>
      <c r="D34" s="22">
        <v>72019</v>
      </c>
      <c r="E34" s="22">
        <v>173356</v>
      </c>
      <c r="F34" s="13">
        <f t="shared" si="0"/>
        <v>140.70870187033978</v>
      </c>
      <c r="G34" s="1"/>
      <c r="H34" s="1"/>
      <c r="I34" s="1"/>
    </row>
    <row r="35" spans="1:9" x14ac:dyDescent="0.25">
      <c r="A35" s="14" t="s">
        <v>72</v>
      </c>
      <c r="B35" s="15">
        <f>SUM(B7:B34)</f>
        <v>17661018</v>
      </c>
      <c r="C35" s="15">
        <f t="shared" ref="C35:E35" si="1">SUM(C7:C34)</f>
        <v>18924250</v>
      </c>
      <c r="D35" s="15">
        <f t="shared" si="1"/>
        <v>80859514</v>
      </c>
      <c r="E35" s="15">
        <f t="shared" si="1"/>
        <v>90708113</v>
      </c>
      <c r="F35" s="16">
        <f t="shared" si="0"/>
        <v>12.179888936755177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613335</v>
      </c>
      <c r="C38" s="41">
        <f>D7</f>
        <v>429480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24039157</v>
      </c>
      <c r="G38" s="42">
        <f>LOOKUP(E38,$A$38:$A$65,$C$38:$C$65)</f>
        <v>23049407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647459</v>
      </c>
      <c r="C39" s="41">
        <f t="shared" ref="C39:C65" si="5">D8</f>
        <v>608317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23613795</v>
      </c>
      <c r="G39" s="42">
        <f t="shared" ref="G39:G65" si="8">LOOKUP(E39,$A$38:$A$65,$C$38:$C$65)</f>
        <v>17618886</v>
      </c>
    </row>
    <row r="40" spans="1:9" x14ac:dyDescent="0.25">
      <c r="A40" s="42" t="str">
        <f t="shared" si="3"/>
        <v>ALMERIA</v>
      </c>
      <c r="B40" s="41">
        <f t="shared" si="4"/>
        <v>281573</v>
      </c>
      <c r="C40" s="41">
        <f t="shared" si="5"/>
        <v>249348</v>
      </c>
      <c r="D40" s="41">
        <f t="shared" si="6"/>
        <v>25</v>
      </c>
      <c r="E40" s="42" t="str">
        <f t="shared" si="2"/>
        <v>BARCELONA</v>
      </c>
      <c r="F40" s="42">
        <f t="shared" si="7"/>
        <v>10832769</v>
      </c>
      <c r="G40" s="42">
        <f t="shared" si="8"/>
        <v>12187584</v>
      </c>
    </row>
    <row r="41" spans="1:9" x14ac:dyDescent="0.25">
      <c r="A41" s="42" t="str">
        <f t="shared" si="3"/>
        <v>AVILES</v>
      </c>
      <c r="B41" s="41">
        <f t="shared" si="4"/>
        <v>482585</v>
      </c>
      <c r="C41" s="41">
        <f t="shared" si="5"/>
        <v>551330</v>
      </c>
      <c r="D41" s="41">
        <f t="shared" si="6"/>
        <v>19</v>
      </c>
      <c r="E41" s="42" t="str">
        <f t="shared" si="2"/>
        <v>LAS PALMAS</v>
      </c>
      <c r="F41" s="42">
        <f t="shared" si="7"/>
        <v>7434883</v>
      </c>
      <c r="G41" s="42">
        <f t="shared" si="8"/>
        <v>6133799</v>
      </c>
    </row>
    <row r="42" spans="1:9" x14ac:dyDescent="0.25">
      <c r="A42" s="42" t="str">
        <f t="shared" si="3"/>
        <v>BAHIA DE ALGECIRAS</v>
      </c>
      <c r="B42" s="41">
        <f t="shared" si="4"/>
        <v>23613795</v>
      </c>
      <c r="C42" s="41">
        <f t="shared" si="5"/>
        <v>17618886</v>
      </c>
      <c r="D42" s="41">
        <f t="shared" si="6"/>
        <v>2</v>
      </c>
      <c r="E42" s="42" t="str">
        <f t="shared" si="2"/>
        <v>BILBAO</v>
      </c>
      <c r="F42" s="42">
        <f t="shared" si="7"/>
        <v>3945935</v>
      </c>
      <c r="G42" s="42">
        <f t="shared" si="8"/>
        <v>3912294</v>
      </c>
    </row>
    <row r="43" spans="1:9" x14ac:dyDescent="0.25">
      <c r="A43" s="42" t="str">
        <f t="shared" si="3"/>
        <v>BAHIA DE CADIZ</v>
      </c>
      <c r="B43" s="41">
        <f t="shared" si="4"/>
        <v>737097</v>
      </c>
      <c r="C43" s="41">
        <f t="shared" si="5"/>
        <v>845769</v>
      </c>
      <c r="D43" s="41">
        <f t="shared" si="6"/>
        <v>13</v>
      </c>
      <c r="E43" s="42" t="str">
        <f t="shared" si="2"/>
        <v>BALEARES</v>
      </c>
      <c r="F43" s="42">
        <f t="shared" si="7"/>
        <v>3406374</v>
      </c>
      <c r="G43" s="42">
        <f t="shared" si="8"/>
        <v>3287992</v>
      </c>
    </row>
    <row r="44" spans="1:9" x14ac:dyDescent="0.25">
      <c r="A44" s="42" t="str">
        <f t="shared" si="3"/>
        <v>BALEARES</v>
      </c>
      <c r="B44" s="41">
        <f t="shared" si="4"/>
        <v>3406374</v>
      </c>
      <c r="C44" s="41">
        <f t="shared" si="5"/>
        <v>3287992</v>
      </c>
      <c r="D44" s="41">
        <f t="shared" si="6"/>
        <v>6</v>
      </c>
      <c r="E44" s="42" t="str">
        <f t="shared" si="2"/>
        <v>MALAGA</v>
      </c>
      <c r="F44" s="42">
        <f t="shared" si="7"/>
        <v>3021466</v>
      </c>
      <c r="G44" s="42">
        <f t="shared" si="8"/>
        <v>696725</v>
      </c>
    </row>
    <row r="45" spans="1:9" x14ac:dyDescent="0.25">
      <c r="A45" s="42" t="str">
        <f t="shared" si="3"/>
        <v>BARCELONA</v>
      </c>
      <c r="B45" s="41">
        <f t="shared" si="4"/>
        <v>10832769</v>
      </c>
      <c r="C45" s="41">
        <f t="shared" si="5"/>
        <v>12187584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2398217</v>
      </c>
      <c r="G45" s="42">
        <f t="shared" si="8"/>
        <v>2382144</v>
      </c>
    </row>
    <row r="46" spans="1:9" x14ac:dyDescent="0.25">
      <c r="A46" s="42" t="str">
        <f t="shared" si="3"/>
        <v>BILBAO</v>
      </c>
      <c r="B46" s="41">
        <f t="shared" si="4"/>
        <v>3945935</v>
      </c>
      <c r="C46" s="41">
        <f t="shared" si="5"/>
        <v>3912294</v>
      </c>
      <c r="D46" s="41">
        <f t="shared" si="6"/>
        <v>5</v>
      </c>
      <c r="E46" s="42" t="str">
        <f t="shared" si="2"/>
        <v>TARRAGONA</v>
      </c>
      <c r="F46" s="42">
        <f t="shared" si="7"/>
        <v>1430662</v>
      </c>
      <c r="G46" s="42">
        <f t="shared" si="8"/>
        <v>1513537</v>
      </c>
    </row>
    <row r="47" spans="1:9" x14ac:dyDescent="0.25">
      <c r="A47" s="42" t="str">
        <f t="shared" si="3"/>
        <v>CARTAGENA</v>
      </c>
      <c r="B47" s="41">
        <f t="shared" si="4"/>
        <v>378401</v>
      </c>
      <c r="C47" s="41">
        <f t="shared" si="5"/>
        <v>430761</v>
      </c>
      <c r="D47" s="41">
        <f t="shared" si="6"/>
        <v>21</v>
      </c>
      <c r="E47" s="42" t="str">
        <f t="shared" si="2"/>
        <v>VIGO</v>
      </c>
      <c r="F47" s="42">
        <f t="shared" si="7"/>
        <v>1394180</v>
      </c>
      <c r="G47" s="42">
        <f t="shared" si="8"/>
        <v>1431366</v>
      </c>
    </row>
    <row r="48" spans="1:9" x14ac:dyDescent="0.25">
      <c r="A48" s="42" t="str">
        <f t="shared" si="3"/>
        <v>CASTELLON</v>
      </c>
      <c r="B48" s="41">
        <f t="shared" si="4"/>
        <v>916091</v>
      </c>
      <c r="C48" s="41">
        <f t="shared" si="5"/>
        <v>788075</v>
      </c>
      <c r="D48" s="41">
        <f t="shared" si="6"/>
        <v>12</v>
      </c>
      <c r="E48" s="42" t="str">
        <f t="shared" si="2"/>
        <v>SEVILLA</v>
      </c>
      <c r="F48" s="42">
        <f t="shared" si="7"/>
        <v>988683</v>
      </c>
      <c r="G48" s="42">
        <f t="shared" si="8"/>
        <v>950203</v>
      </c>
    </row>
    <row r="49" spans="1:7" x14ac:dyDescent="0.25">
      <c r="A49" s="42" t="str">
        <f t="shared" si="3"/>
        <v>CEUTA</v>
      </c>
      <c r="B49" s="41">
        <f t="shared" si="4"/>
        <v>375104</v>
      </c>
      <c r="C49" s="41">
        <f t="shared" si="5"/>
        <v>341844</v>
      </c>
      <c r="D49" s="41">
        <f t="shared" si="6"/>
        <v>22</v>
      </c>
      <c r="E49" s="42" t="str">
        <f t="shared" si="2"/>
        <v>CASTELLON</v>
      </c>
      <c r="F49" s="42">
        <f t="shared" si="7"/>
        <v>916091</v>
      </c>
      <c r="G49" s="42">
        <f t="shared" si="8"/>
        <v>788075</v>
      </c>
    </row>
    <row r="50" spans="1:7" x14ac:dyDescent="0.25">
      <c r="A50" s="42" t="str">
        <f t="shared" si="3"/>
        <v>FERROL-SAN CIBRAO</v>
      </c>
      <c r="B50" s="41">
        <f t="shared" si="4"/>
        <v>335158</v>
      </c>
      <c r="C50" s="41">
        <f t="shared" si="5"/>
        <v>242154</v>
      </c>
      <c r="D50" s="41">
        <f t="shared" si="6"/>
        <v>24</v>
      </c>
      <c r="E50" s="42" t="str">
        <f t="shared" si="2"/>
        <v>BAHIA DE CADIZ</v>
      </c>
      <c r="F50" s="42">
        <f t="shared" si="7"/>
        <v>737097</v>
      </c>
      <c r="G50" s="42">
        <f t="shared" si="8"/>
        <v>845769</v>
      </c>
    </row>
    <row r="51" spans="1:7" x14ac:dyDescent="0.25">
      <c r="A51" s="42" t="str">
        <f t="shared" si="3"/>
        <v>GIJON</v>
      </c>
      <c r="B51" s="41">
        <f t="shared" si="4"/>
        <v>727084</v>
      </c>
      <c r="C51" s="41">
        <f t="shared" si="5"/>
        <v>584150</v>
      </c>
      <c r="D51" s="41">
        <f t="shared" si="6"/>
        <v>14</v>
      </c>
      <c r="E51" s="42" t="str">
        <f t="shared" si="2"/>
        <v>GIJON</v>
      </c>
      <c r="F51" s="42">
        <f t="shared" si="7"/>
        <v>727084</v>
      </c>
      <c r="G51" s="42">
        <f t="shared" si="8"/>
        <v>584150</v>
      </c>
    </row>
    <row r="52" spans="1:7" x14ac:dyDescent="0.25">
      <c r="A52" s="42" t="str">
        <f t="shared" si="3"/>
        <v>HUELVA</v>
      </c>
      <c r="B52" s="41">
        <f t="shared" si="4"/>
        <v>260812</v>
      </c>
      <c r="C52" s="41">
        <f t="shared" si="5"/>
        <v>135785</v>
      </c>
      <c r="D52" s="41">
        <f t="shared" si="6"/>
        <v>26</v>
      </c>
      <c r="E52" s="42" t="str">
        <f t="shared" si="2"/>
        <v>PASAIA</v>
      </c>
      <c r="F52" s="42">
        <f t="shared" si="7"/>
        <v>724081</v>
      </c>
      <c r="G52" s="42">
        <f t="shared" si="8"/>
        <v>927965</v>
      </c>
    </row>
    <row r="53" spans="1:7" x14ac:dyDescent="0.25">
      <c r="A53" s="42" t="str">
        <f t="shared" si="3"/>
        <v>LAS PALMAS</v>
      </c>
      <c r="B53" s="41">
        <f t="shared" si="4"/>
        <v>7434883</v>
      </c>
      <c r="C53" s="41">
        <f t="shared" si="5"/>
        <v>6133799</v>
      </c>
      <c r="D53" s="41">
        <f t="shared" si="6"/>
        <v>4</v>
      </c>
      <c r="E53" s="42" t="str">
        <f t="shared" si="2"/>
        <v>SANTANDER</v>
      </c>
      <c r="F53" s="42">
        <f t="shared" si="7"/>
        <v>671735</v>
      </c>
      <c r="G53" s="42">
        <f t="shared" si="8"/>
        <v>723955</v>
      </c>
    </row>
    <row r="54" spans="1:7" x14ac:dyDescent="0.25">
      <c r="A54" s="42" t="str">
        <f t="shared" si="3"/>
        <v>MALAGA</v>
      </c>
      <c r="B54" s="41">
        <f t="shared" si="4"/>
        <v>3021466</v>
      </c>
      <c r="C54" s="41">
        <f t="shared" si="5"/>
        <v>696725</v>
      </c>
      <c r="D54" s="41">
        <f t="shared" si="6"/>
        <v>7</v>
      </c>
      <c r="E54" s="42" t="str">
        <f t="shared" si="2"/>
        <v>ALICANTE</v>
      </c>
      <c r="F54" s="42">
        <f t="shared" si="7"/>
        <v>647459</v>
      </c>
      <c r="G54" s="42">
        <f t="shared" si="8"/>
        <v>608317</v>
      </c>
    </row>
    <row r="55" spans="1:7" x14ac:dyDescent="0.25">
      <c r="A55" s="42" t="str">
        <f t="shared" si="3"/>
        <v>MARIN Y RIA DE PONTEVEDRA</v>
      </c>
      <c r="B55" s="41">
        <f t="shared" si="4"/>
        <v>420198</v>
      </c>
      <c r="C55" s="41">
        <f t="shared" si="5"/>
        <v>397930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613335</v>
      </c>
      <c r="G55" s="42">
        <f t="shared" si="8"/>
        <v>429480</v>
      </c>
    </row>
    <row r="56" spans="1:7" x14ac:dyDescent="0.25">
      <c r="A56" s="42" t="str">
        <f t="shared" si="3"/>
        <v>MELILLA</v>
      </c>
      <c r="B56" s="41">
        <f t="shared" si="4"/>
        <v>348595</v>
      </c>
      <c r="C56" s="41">
        <f t="shared" si="5"/>
        <v>290707</v>
      </c>
      <c r="D56" s="41">
        <f t="shared" si="6"/>
        <v>23</v>
      </c>
      <c r="E56" s="42" t="str">
        <f t="shared" si="2"/>
        <v>AVILES</v>
      </c>
      <c r="F56" s="42">
        <f t="shared" si="9"/>
        <v>482585</v>
      </c>
      <c r="G56" s="42">
        <f t="shared" si="8"/>
        <v>551330</v>
      </c>
    </row>
    <row r="57" spans="1:7" x14ac:dyDescent="0.25">
      <c r="A57" s="42" t="str">
        <f t="shared" si="3"/>
        <v>MOTRIL</v>
      </c>
      <c r="B57" s="41">
        <f t="shared" si="4"/>
        <v>109328</v>
      </c>
      <c r="C57" s="41">
        <f t="shared" si="5"/>
        <v>75988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420198</v>
      </c>
      <c r="G57" s="42">
        <f t="shared" si="8"/>
        <v>397930</v>
      </c>
    </row>
    <row r="58" spans="1:7" x14ac:dyDescent="0.25">
      <c r="A58" s="42" t="str">
        <f t="shared" si="3"/>
        <v>PASAIA</v>
      </c>
      <c r="B58" s="41">
        <f t="shared" si="4"/>
        <v>724081</v>
      </c>
      <c r="C58" s="41">
        <f t="shared" si="5"/>
        <v>927965</v>
      </c>
      <c r="D58" s="41">
        <f t="shared" si="6"/>
        <v>15</v>
      </c>
      <c r="E58" s="42" t="str">
        <f t="shared" si="2"/>
        <v>CARTAGENA</v>
      </c>
      <c r="F58" s="42">
        <f t="shared" si="9"/>
        <v>378401</v>
      </c>
      <c r="G58" s="42">
        <f t="shared" si="8"/>
        <v>430761</v>
      </c>
    </row>
    <row r="59" spans="1:7" x14ac:dyDescent="0.25">
      <c r="A59" s="42" t="str">
        <f t="shared" si="3"/>
        <v>SANTA CRUZ DE TENERIFE</v>
      </c>
      <c r="B59" s="41">
        <f t="shared" si="4"/>
        <v>2398217</v>
      </c>
      <c r="C59" s="41">
        <f t="shared" si="5"/>
        <v>2382144</v>
      </c>
      <c r="D59" s="41">
        <f t="shared" si="6"/>
        <v>8</v>
      </c>
      <c r="E59" s="42" t="str">
        <f t="shared" si="2"/>
        <v>CEUTA</v>
      </c>
      <c r="F59" s="42">
        <f t="shared" si="9"/>
        <v>375104</v>
      </c>
      <c r="G59" s="42">
        <f t="shared" si="8"/>
        <v>341844</v>
      </c>
    </row>
    <row r="60" spans="1:7" x14ac:dyDescent="0.25">
      <c r="A60" s="42" t="str">
        <f t="shared" si="3"/>
        <v>SANTANDER</v>
      </c>
      <c r="B60" s="41">
        <f t="shared" si="4"/>
        <v>671735</v>
      </c>
      <c r="C60" s="41">
        <f t="shared" si="5"/>
        <v>723955</v>
      </c>
      <c r="D60" s="41">
        <f t="shared" si="6"/>
        <v>16</v>
      </c>
      <c r="E60" s="42" t="str">
        <f t="shared" si="2"/>
        <v>MELILLA</v>
      </c>
      <c r="F60" s="42">
        <f t="shared" si="9"/>
        <v>348595</v>
      </c>
      <c r="G60" s="42">
        <f t="shared" si="8"/>
        <v>290707</v>
      </c>
    </row>
    <row r="61" spans="1:7" x14ac:dyDescent="0.25">
      <c r="A61" s="42" t="str">
        <f t="shared" si="3"/>
        <v>SEVILLA</v>
      </c>
      <c r="B61" s="41">
        <f t="shared" si="4"/>
        <v>988683</v>
      </c>
      <c r="C61" s="41">
        <f t="shared" si="5"/>
        <v>950203</v>
      </c>
      <c r="D61" s="41">
        <f t="shared" si="6"/>
        <v>11</v>
      </c>
      <c r="E61" s="42" t="str">
        <f t="shared" si="2"/>
        <v>FERROL-SAN CIBRAO</v>
      </c>
      <c r="F61" s="42">
        <f t="shared" si="9"/>
        <v>335158</v>
      </c>
      <c r="G61" s="42">
        <f t="shared" si="8"/>
        <v>242154</v>
      </c>
    </row>
    <row r="62" spans="1:7" x14ac:dyDescent="0.25">
      <c r="A62" s="42" t="str">
        <f t="shared" si="3"/>
        <v>TARRAGONA</v>
      </c>
      <c r="B62" s="41">
        <f t="shared" si="4"/>
        <v>1430662</v>
      </c>
      <c r="C62" s="41">
        <f t="shared" si="5"/>
        <v>1513537</v>
      </c>
      <c r="D62" s="41">
        <f t="shared" si="6"/>
        <v>9</v>
      </c>
      <c r="E62" s="42" t="str">
        <f t="shared" si="2"/>
        <v>ALMERIA</v>
      </c>
      <c r="F62" s="42">
        <f t="shared" si="9"/>
        <v>281573</v>
      </c>
      <c r="G62" s="42">
        <f t="shared" si="8"/>
        <v>249348</v>
      </c>
    </row>
    <row r="63" spans="1:7" x14ac:dyDescent="0.25">
      <c r="A63" s="42" t="str">
        <f t="shared" si="3"/>
        <v>VALENCIA</v>
      </c>
      <c r="B63" s="41">
        <f t="shared" si="4"/>
        <v>24039157</v>
      </c>
      <c r="C63" s="41">
        <f t="shared" si="5"/>
        <v>23049407</v>
      </c>
      <c r="D63" s="41">
        <f t="shared" si="6"/>
        <v>1</v>
      </c>
      <c r="E63" s="42" t="str">
        <f t="shared" si="2"/>
        <v>HUELVA</v>
      </c>
      <c r="F63" s="42">
        <f t="shared" si="9"/>
        <v>260812</v>
      </c>
      <c r="G63" s="42">
        <f t="shared" si="8"/>
        <v>135785</v>
      </c>
    </row>
    <row r="64" spans="1:7" x14ac:dyDescent="0.25">
      <c r="A64" s="42" t="str">
        <f t="shared" si="3"/>
        <v>VIGO</v>
      </c>
      <c r="B64" s="41">
        <f t="shared" si="4"/>
        <v>1394180</v>
      </c>
      <c r="C64" s="41">
        <f t="shared" si="5"/>
        <v>1431366</v>
      </c>
      <c r="D64" s="41">
        <f t="shared" si="6"/>
        <v>10</v>
      </c>
      <c r="E64" s="42" t="str">
        <f t="shared" si="2"/>
        <v>VILAGARCIA</v>
      </c>
      <c r="F64" s="42">
        <f t="shared" si="9"/>
        <v>173356</v>
      </c>
      <c r="G64" s="42">
        <f t="shared" si="8"/>
        <v>72019</v>
      </c>
    </row>
    <row r="65" spans="1:7" x14ac:dyDescent="0.25">
      <c r="A65" s="42" t="str">
        <f t="shared" si="3"/>
        <v>VILAGARCIA</v>
      </c>
      <c r="B65" s="41">
        <f t="shared" si="4"/>
        <v>173356</v>
      </c>
      <c r="C65" s="41">
        <f t="shared" si="5"/>
        <v>72019</v>
      </c>
      <c r="D65" s="41">
        <f t="shared" si="6"/>
        <v>27</v>
      </c>
      <c r="E65" s="42" t="str">
        <f t="shared" si="2"/>
        <v>MOTRIL</v>
      </c>
      <c r="F65" s="42">
        <f t="shared" si="9"/>
        <v>109328</v>
      </c>
      <c r="G65" s="42">
        <f t="shared" si="8"/>
        <v>75988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3">
        <v>3700</v>
      </c>
      <c r="C7" s="23">
        <v>3921</v>
      </c>
      <c r="D7" s="23">
        <v>16756</v>
      </c>
      <c r="E7" s="23">
        <v>17732</v>
      </c>
      <c r="F7" s="10">
        <f>((E7*100)/D7)-100</f>
        <v>5.8247791835760268</v>
      </c>
      <c r="G7" s="1"/>
      <c r="H7" s="1"/>
      <c r="I7" s="1"/>
    </row>
    <row r="8" spans="1:12" x14ac:dyDescent="0.25">
      <c r="A8" s="11" t="s">
        <v>45</v>
      </c>
      <c r="B8" s="24">
        <v>25</v>
      </c>
      <c r="C8" s="24">
        <v>27</v>
      </c>
      <c r="D8" s="24">
        <v>142</v>
      </c>
      <c r="E8" s="24">
        <v>128</v>
      </c>
      <c r="F8" s="13">
        <f t="shared" ref="F8:F35" si="0">((E8*100)/D8)-100</f>
        <v>-9.8591549295774712</v>
      </c>
      <c r="G8" s="1"/>
      <c r="H8" s="1"/>
      <c r="I8" s="1"/>
    </row>
    <row r="9" spans="1:12" x14ac:dyDescent="0.25">
      <c r="A9" s="8" t="s">
        <v>46</v>
      </c>
      <c r="B9" s="23">
        <v>210</v>
      </c>
      <c r="C9" s="23">
        <v>768</v>
      </c>
      <c r="D9" s="23">
        <v>1057</v>
      </c>
      <c r="E9" s="23">
        <v>2412</v>
      </c>
      <c r="F9" s="10">
        <f t="shared" si="0"/>
        <v>128.1929990539262</v>
      </c>
      <c r="G9" s="1"/>
      <c r="H9" s="1"/>
      <c r="I9" s="1"/>
    </row>
    <row r="10" spans="1:12" x14ac:dyDescent="0.25">
      <c r="A10" s="11" t="s">
        <v>47</v>
      </c>
      <c r="B10" s="24">
        <v>1019</v>
      </c>
      <c r="C10" s="24">
        <v>737</v>
      </c>
      <c r="D10" s="24">
        <v>7295</v>
      </c>
      <c r="E10" s="24">
        <v>6743</v>
      </c>
      <c r="F10" s="13">
        <f t="shared" si="0"/>
        <v>-7.5668265935572379</v>
      </c>
      <c r="G10" s="1"/>
      <c r="H10" s="1"/>
      <c r="I10" s="1"/>
    </row>
    <row r="11" spans="1:12" x14ac:dyDescent="0.25">
      <c r="A11" s="8" t="s">
        <v>48</v>
      </c>
      <c r="B11" s="23">
        <v>85</v>
      </c>
      <c r="C11" s="23">
        <v>109</v>
      </c>
      <c r="D11" s="23">
        <v>348</v>
      </c>
      <c r="E11" s="23">
        <v>396</v>
      </c>
      <c r="F11" s="10">
        <f t="shared" si="0"/>
        <v>13.793103448275858</v>
      </c>
      <c r="G11" s="1"/>
      <c r="H11" s="1"/>
      <c r="I11" s="1"/>
    </row>
    <row r="12" spans="1:12" x14ac:dyDescent="0.25">
      <c r="A12" s="11" t="s">
        <v>49</v>
      </c>
      <c r="B12" s="24">
        <v>1359</v>
      </c>
      <c r="C12" s="24">
        <v>2079</v>
      </c>
      <c r="D12" s="24">
        <v>6235</v>
      </c>
      <c r="E12" s="24">
        <v>5831</v>
      </c>
      <c r="F12" s="13">
        <f t="shared" si="0"/>
        <v>-6.4795509222133063</v>
      </c>
      <c r="G12" s="1"/>
      <c r="H12" s="1"/>
      <c r="I12" s="1"/>
    </row>
    <row r="13" spans="1:12" x14ac:dyDescent="0.25">
      <c r="A13" s="8" t="s">
        <v>50</v>
      </c>
      <c r="B13" s="23">
        <v>311</v>
      </c>
      <c r="C13" s="23">
        <v>49</v>
      </c>
      <c r="D13" s="23">
        <v>1337</v>
      </c>
      <c r="E13" s="23">
        <v>1144</v>
      </c>
      <c r="F13" s="10">
        <f t="shared" si="0"/>
        <v>-14.435302916978316</v>
      </c>
      <c r="G13" s="1"/>
      <c r="H13" s="1"/>
      <c r="I13" s="1"/>
    </row>
    <row r="14" spans="1:12" x14ac:dyDescent="0.25">
      <c r="A14" s="11" t="s">
        <v>51</v>
      </c>
      <c r="B14" s="24">
        <v>242</v>
      </c>
      <c r="C14" s="24">
        <v>0</v>
      </c>
      <c r="D14" s="24">
        <v>1190</v>
      </c>
      <c r="E14" s="24">
        <v>925</v>
      </c>
      <c r="F14" s="13">
        <f t="shared" si="0"/>
        <v>-22.268907563025209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69</v>
      </c>
      <c r="C16" s="24">
        <v>52</v>
      </c>
      <c r="D16" s="24">
        <v>363</v>
      </c>
      <c r="E16" s="24">
        <v>224</v>
      </c>
      <c r="F16" s="13">
        <f t="shared" si="0"/>
        <v>-38.292011019283748</v>
      </c>
      <c r="G16" s="1"/>
      <c r="H16" s="1"/>
      <c r="I16" s="1"/>
    </row>
    <row r="17" spans="1:9" x14ac:dyDescent="0.25">
      <c r="A17" s="8" t="s">
        <v>54</v>
      </c>
      <c r="B17" s="23">
        <v>577</v>
      </c>
      <c r="C17" s="23">
        <v>517</v>
      </c>
      <c r="D17" s="23">
        <v>2029</v>
      </c>
      <c r="E17" s="23">
        <v>1757</v>
      </c>
      <c r="F17" s="10">
        <f t="shared" si="0"/>
        <v>-13.405618531296199</v>
      </c>
      <c r="G17" s="1"/>
      <c r="H17" s="1"/>
      <c r="I17" s="1"/>
    </row>
    <row r="18" spans="1:9" x14ac:dyDescent="0.25">
      <c r="A18" s="11" t="s">
        <v>55</v>
      </c>
      <c r="B18" s="24">
        <v>8</v>
      </c>
      <c r="C18" s="24">
        <v>5</v>
      </c>
      <c r="D18" s="24">
        <v>31</v>
      </c>
      <c r="E18" s="24">
        <v>6</v>
      </c>
      <c r="F18" s="13">
        <f t="shared" si="0"/>
        <v>-80.645161290322577</v>
      </c>
      <c r="G18" s="1"/>
      <c r="H18" s="1"/>
      <c r="I18" s="1"/>
    </row>
    <row r="19" spans="1:9" x14ac:dyDescent="0.25">
      <c r="A19" s="8" t="s">
        <v>56</v>
      </c>
      <c r="B19" s="23">
        <v>37</v>
      </c>
      <c r="C19" s="23">
        <v>29</v>
      </c>
      <c r="D19" s="23">
        <v>224</v>
      </c>
      <c r="E19" s="23">
        <v>161</v>
      </c>
      <c r="F19" s="10">
        <f t="shared" si="0"/>
        <v>-28.125</v>
      </c>
      <c r="G19" s="1"/>
      <c r="H19" s="1"/>
      <c r="I19" s="1"/>
    </row>
    <row r="20" spans="1:9" x14ac:dyDescent="0.25">
      <c r="A20" s="11" t="s">
        <v>57</v>
      </c>
      <c r="B20" s="24">
        <v>626</v>
      </c>
      <c r="C20" s="24">
        <v>373</v>
      </c>
      <c r="D20" s="24">
        <v>5822</v>
      </c>
      <c r="E20" s="24">
        <v>3291</v>
      </c>
      <c r="F20" s="13">
        <f t="shared" si="0"/>
        <v>-43.473033321882518</v>
      </c>
      <c r="G20" s="1"/>
      <c r="H20" s="1"/>
      <c r="I20" s="1"/>
    </row>
    <row r="21" spans="1:9" x14ac:dyDescent="0.25">
      <c r="A21" s="8" t="s">
        <v>58</v>
      </c>
      <c r="B21" s="23">
        <v>203</v>
      </c>
      <c r="C21" s="23">
        <v>133</v>
      </c>
      <c r="D21" s="23">
        <v>983</v>
      </c>
      <c r="E21" s="23">
        <v>883</v>
      </c>
      <c r="F21" s="10">
        <f t="shared" si="0"/>
        <v>-10.172939979654117</v>
      </c>
      <c r="G21" s="1"/>
      <c r="H21" s="1"/>
      <c r="I21" s="1"/>
    </row>
    <row r="22" spans="1:9" x14ac:dyDescent="0.25">
      <c r="A22" s="11" t="s">
        <v>59</v>
      </c>
      <c r="B22" s="24">
        <v>275</v>
      </c>
      <c r="C22" s="24">
        <v>0</v>
      </c>
      <c r="D22" s="24">
        <v>579</v>
      </c>
      <c r="E22" s="24">
        <v>0</v>
      </c>
      <c r="F22" s="13">
        <f t="shared" si="0"/>
        <v>-100</v>
      </c>
      <c r="G22" s="1"/>
      <c r="H22" s="1"/>
      <c r="I22" s="1"/>
    </row>
    <row r="23" spans="1:9" x14ac:dyDescent="0.25">
      <c r="A23" s="8" t="s">
        <v>60</v>
      </c>
      <c r="B23" s="23">
        <v>59</v>
      </c>
      <c r="C23" s="23">
        <v>35</v>
      </c>
      <c r="D23" s="23">
        <v>186</v>
      </c>
      <c r="E23" s="23">
        <v>161</v>
      </c>
      <c r="F23" s="10">
        <f t="shared" si="0"/>
        <v>-13.44086021505376</v>
      </c>
      <c r="G23" s="1"/>
      <c r="H23" s="1"/>
      <c r="I23" s="1"/>
    </row>
    <row r="24" spans="1:9" x14ac:dyDescent="0.25">
      <c r="A24" s="11" t="s">
        <v>61</v>
      </c>
      <c r="B24" s="24">
        <v>220</v>
      </c>
      <c r="C24" s="24">
        <v>169</v>
      </c>
      <c r="D24" s="24">
        <v>957</v>
      </c>
      <c r="E24" s="24">
        <v>804</v>
      </c>
      <c r="F24" s="13">
        <f t="shared" si="0"/>
        <v>-15.987460815047015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179</v>
      </c>
      <c r="C26" s="24">
        <v>184</v>
      </c>
      <c r="D26" s="24">
        <v>776</v>
      </c>
      <c r="E26" s="24">
        <v>1109</v>
      </c>
      <c r="F26" s="13">
        <f t="shared" si="0"/>
        <v>42.912371134020617</v>
      </c>
      <c r="G26" s="1"/>
      <c r="H26" s="1"/>
      <c r="I26" s="1"/>
    </row>
    <row r="27" spans="1:9" x14ac:dyDescent="0.25">
      <c r="A27" s="8" t="s">
        <v>64</v>
      </c>
      <c r="B27" s="23">
        <v>2053</v>
      </c>
      <c r="C27" s="23">
        <v>2338</v>
      </c>
      <c r="D27" s="23">
        <v>10723</v>
      </c>
      <c r="E27" s="23">
        <v>12178</v>
      </c>
      <c r="F27" s="10">
        <f t="shared" si="0"/>
        <v>13.568963909353727</v>
      </c>
      <c r="G27" s="1"/>
      <c r="H27" s="1"/>
      <c r="I27" s="1"/>
    </row>
    <row r="28" spans="1:9" x14ac:dyDescent="0.25">
      <c r="A28" s="11" t="s">
        <v>65</v>
      </c>
      <c r="B28" s="24">
        <v>613</v>
      </c>
      <c r="C28" s="24">
        <v>979</v>
      </c>
      <c r="D28" s="24">
        <v>1432</v>
      </c>
      <c r="E28" s="24">
        <v>2034</v>
      </c>
      <c r="F28" s="13">
        <f t="shared" si="0"/>
        <v>42.039106145251395</v>
      </c>
      <c r="G28" s="1"/>
      <c r="H28" s="1"/>
      <c r="I28" s="1"/>
    </row>
    <row r="29" spans="1:9" x14ac:dyDescent="0.25">
      <c r="A29" s="8" t="s">
        <v>66</v>
      </c>
      <c r="B29" s="23">
        <v>333</v>
      </c>
      <c r="C29" s="23">
        <v>273</v>
      </c>
      <c r="D29" s="23">
        <v>3566</v>
      </c>
      <c r="E29" s="23">
        <v>3312</v>
      </c>
      <c r="F29" s="10">
        <f t="shared" si="0"/>
        <v>-7.1228266965787981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351</v>
      </c>
      <c r="C31" s="23">
        <v>221</v>
      </c>
      <c r="D31" s="23">
        <v>1191</v>
      </c>
      <c r="E31" s="23">
        <v>781</v>
      </c>
      <c r="F31" s="10">
        <f t="shared" si="0"/>
        <v>-34.424853064651558</v>
      </c>
      <c r="G31" s="1"/>
      <c r="H31" s="1"/>
      <c r="I31" s="1"/>
    </row>
    <row r="32" spans="1:9" x14ac:dyDescent="0.25">
      <c r="A32" s="11" t="s">
        <v>69</v>
      </c>
      <c r="B32" s="24">
        <v>146</v>
      </c>
      <c r="C32" s="24">
        <v>148</v>
      </c>
      <c r="D32" s="24">
        <v>725</v>
      </c>
      <c r="E32" s="24">
        <v>706</v>
      </c>
      <c r="F32" s="13">
        <f t="shared" si="0"/>
        <v>-2.6206896551724128</v>
      </c>
      <c r="G32" s="1"/>
      <c r="H32" s="1"/>
      <c r="I32" s="1"/>
    </row>
    <row r="33" spans="1:9" x14ac:dyDescent="0.25">
      <c r="A33" s="8" t="s">
        <v>70</v>
      </c>
      <c r="B33" s="23">
        <v>6741</v>
      </c>
      <c r="C33" s="23">
        <v>6259</v>
      </c>
      <c r="D33" s="23">
        <v>26375</v>
      </c>
      <c r="E33" s="23">
        <v>25896</v>
      </c>
      <c r="F33" s="10">
        <f t="shared" si="0"/>
        <v>-1.8161137440758353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19441</v>
      </c>
      <c r="C35" s="15">
        <f t="shared" ref="C35:E35" si="1">SUM(C7:C34)</f>
        <v>19405</v>
      </c>
      <c r="D35" s="15">
        <f t="shared" si="1"/>
        <v>90322</v>
      </c>
      <c r="E35" s="15">
        <f t="shared" si="1"/>
        <v>88614</v>
      </c>
      <c r="F35" s="16">
        <f t="shared" si="0"/>
        <v>-1.8910121565067186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17732</v>
      </c>
      <c r="C38" s="41">
        <f>D7</f>
        <v>16756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25896</v>
      </c>
      <c r="G38" s="42">
        <f>LOOKUP(E38,$A$38:$A$65,$C$38:$C$65)</f>
        <v>26375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128</v>
      </c>
      <c r="C39" s="41">
        <f t="shared" ref="C39:C65" si="5">D8</f>
        <v>142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17732</v>
      </c>
      <c r="G39" s="42">
        <f t="shared" ref="G39:G65" si="8">LOOKUP(E39,$A$38:$A$65,$C$38:$C$65)</f>
        <v>16756</v>
      </c>
    </row>
    <row r="40" spans="1:9" x14ac:dyDescent="0.25">
      <c r="A40" s="42" t="str">
        <f t="shared" si="3"/>
        <v>ALMERIA</v>
      </c>
      <c r="B40" s="41">
        <f t="shared" si="4"/>
        <v>2412</v>
      </c>
      <c r="C40" s="41">
        <f t="shared" si="5"/>
        <v>1057</v>
      </c>
      <c r="D40" s="41">
        <f t="shared" si="6"/>
        <v>8</v>
      </c>
      <c r="E40" s="42" t="str">
        <f t="shared" si="2"/>
        <v>PASAIA</v>
      </c>
      <c r="F40" s="42">
        <f t="shared" si="7"/>
        <v>12178</v>
      </c>
      <c r="G40" s="42">
        <f t="shared" si="8"/>
        <v>10723</v>
      </c>
    </row>
    <row r="41" spans="1:9" x14ac:dyDescent="0.25">
      <c r="A41" s="42" t="str">
        <f t="shared" si="3"/>
        <v>AVILES</v>
      </c>
      <c r="B41" s="41">
        <f t="shared" si="4"/>
        <v>6743</v>
      </c>
      <c r="C41" s="41">
        <f t="shared" si="5"/>
        <v>7295</v>
      </c>
      <c r="D41" s="41">
        <f t="shared" si="6"/>
        <v>4</v>
      </c>
      <c r="E41" s="42" t="str">
        <f t="shared" si="2"/>
        <v>AVILES</v>
      </c>
      <c r="F41" s="42">
        <f t="shared" si="7"/>
        <v>6743</v>
      </c>
      <c r="G41" s="42">
        <f t="shared" si="8"/>
        <v>7295</v>
      </c>
    </row>
    <row r="42" spans="1:9" x14ac:dyDescent="0.25">
      <c r="A42" s="42" t="str">
        <f t="shared" si="3"/>
        <v>BAHIA DE ALGECIRAS</v>
      </c>
      <c r="B42" s="41">
        <f t="shared" si="4"/>
        <v>396</v>
      </c>
      <c r="C42" s="41">
        <f t="shared" si="5"/>
        <v>348</v>
      </c>
      <c r="D42" s="41">
        <f t="shared" si="6"/>
        <v>18</v>
      </c>
      <c r="E42" s="42" t="str">
        <f t="shared" si="2"/>
        <v>BAHIA DE CADIZ</v>
      </c>
      <c r="F42" s="42">
        <f t="shared" si="7"/>
        <v>5831</v>
      </c>
      <c r="G42" s="42">
        <f t="shared" si="8"/>
        <v>6235</v>
      </c>
    </row>
    <row r="43" spans="1:9" x14ac:dyDescent="0.25">
      <c r="A43" s="42" t="str">
        <f t="shared" si="3"/>
        <v>BAHIA DE CADIZ</v>
      </c>
      <c r="B43" s="41">
        <f t="shared" si="4"/>
        <v>5831</v>
      </c>
      <c r="C43" s="41">
        <f t="shared" si="5"/>
        <v>6235</v>
      </c>
      <c r="D43" s="41">
        <f t="shared" si="6"/>
        <v>5</v>
      </c>
      <c r="E43" s="42" t="str">
        <f t="shared" si="2"/>
        <v>SANTANDER</v>
      </c>
      <c r="F43" s="42">
        <f t="shared" si="7"/>
        <v>3312</v>
      </c>
      <c r="G43" s="42">
        <f t="shared" si="8"/>
        <v>3566</v>
      </c>
    </row>
    <row r="44" spans="1:9" x14ac:dyDescent="0.25">
      <c r="A44" s="42" t="str">
        <f t="shared" si="3"/>
        <v>BALEARES</v>
      </c>
      <c r="B44" s="41">
        <f t="shared" si="4"/>
        <v>1144</v>
      </c>
      <c r="C44" s="41">
        <f t="shared" si="5"/>
        <v>1337</v>
      </c>
      <c r="D44" s="41">
        <f t="shared" si="6"/>
        <v>11</v>
      </c>
      <c r="E44" s="42" t="str">
        <f t="shared" si="2"/>
        <v>GIJON</v>
      </c>
      <c r="F44" s="42">
        <f t="shared" si="7"/>
        <v>3291</v>
      </c>
      <c r="G44" s="42">
        <f t="shared" si="8"/>
        <v>5822</v>
      </c>
    </row>
    <row r="45" spans="1:9" x14ac:dyDescent="0.25">
      <c r="A45" s="42" t="str">
        <f t="shared" si="3"/>
        <v>BARCELONA</v>
      </c>
      <c r="B45" s="41">
        <f t="shared" si="4"/>
        <v>925</v>
      </c>
      <c r="C45" s="41">
        <f t="shared" si="5"/>
        <v>1190</v>
      </c>
      <c r="D45" s="41">
        <f t="shared" si="6"/>
        <v>13</v>
      </c>
      <c r="E45" s="42" t="str">
        <f t="shared" si="2"/>
        <v>ALMERIA</v>
      </c>
      <c r="F45" s="42">
        <f t="shared" si="7"/>
        <v>2412</v>
      </c>
      <c r="G45" s="42">
        <f t="shared" si="8"/>
        <v>1057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2034</v>
      </c>
      <c r="G46" s="42">
        <f t="shared" si="8"/>
        <v>1432</v>
      </c>
    </row>
    <row r="47" spans="1:9" x14ac:dyDescent="0.25">
      <c r="A47" s="42" t="str">
        <f t="shared" si="3"/>
        <v>CARTAGENA</v>
      </c>
      <c r="B47" s="41">
        <f t="shared" si="4"/>
        <v>224</v>
      </c>
      <c r="C47" s="41">
        <f t="shared" si="5"/>
        <v>363</v>
      </c>
      <c r="D47" s="41">
        <f t="shared" si="6"/>
        <v>19</v>
      </c>
      <c r="E47" s="42" t="str">
        <f t="shared" si="2"/>
        <v>CASTELLON</v>
      </c>
      <c r="F47" s="42">
        <f t="shared" si="7"/>
        <v>1757</v>
      </c>
      <c r="G47" s="42">
        <f t="shared" si="8"/>
        <v>2029</v>
      </c>
    </row>
    <row r="48" spans="1:9" x14ac:dyDescent="0.25">
      <c r="A48" s="42" t="str">
        <f t="shared" si="3"/>
        <v>CASTELLON</v>
      </c>
      <c r="B48" s="41">
        <f t="shared" si="4"/>
        <v>1757</v>
      </c>
      <c r="C48" s="41">
        <f t="shared" si="5"/>
        <v>2029</v>
      </c>
      <c r="D48" s="41">
        <f t="shared" si="6"/>
        <v>10</v>
      </c>
      <c r="E48" s="42" t="str">
        <f t="shared" si="2"/>
        <v>BALEARES</v>
      </c>
      <c r="F48" s="42">
        <f t="shared" si="7"/>
        <v>1144</v>
      </c>
      <c r="G48" s="42">
        <f t="shared" si="8"/>
        <v>1337</v>
      </c>
    </row>
    <row r="49" spans="1:7" x14ac:dyDescent="0.25">
      <c r="A49" s="42" t="str">
        <f t="shared" si="3"/>
        <v>CEUTA</v>
      </c>
      <c r="B49" s="41">
        <f t="shared" si="4"/>
        <v>6</v>
      </c>
      <c r="C49" s="41">
        <f t="shared" si="5"/>
        <v>31</v>
      </c>
      <c r="D49" s="41">
        <f t="shared" si="6"/>
        <v>23</v>
      </c>
      <c r="E49" s="42" t="str">
        <f t="shared" si="2"/>
        <v>MOTRIL</v>
      </c>
      <c r="F49" s="42">
        <f t="shared" si="7"/>
        <v>1109</v>
      </c>
      <c r="G49" s="42">
        <f t="shared" si="8"/>
        <v>776</v>
      </c>
    </row>
    <row r="50" spans="1:7" x14ac:dyDescent="0.25">
      <c r="A50" s="42" t="str">
        <f t="shared" si="3"/>
        <v>FERROL-SAN CIBRAO</v>
      </c>
      <c r="B50" s="41">
        <f t="shared" si="4"/>
        <v>161</v>
      </c>
      <c r="C50" s="41">
        <f t="shared" si="5"/>
        <v>224</v>
      </c>
      <c r="D50" s="41">
        <f t="shared" si="6"/>
        <v>21</v>
      </c>
      <c r="E50" s="42" t="str">
        <f t="shared" si="2"/>
        <v>BARCELONA</v>
      </c>
      <c r="F50" s="42">
        <f t="shared" si="7"/>
        <v>925</v>
      </c>
      <c r="G50" s="42">
        <f t="shared" si="8"/>
        <v>1190</v>
      </c>
    </row>
    <row r="51" spans="1:7" x14ac:dyDescent="0.25">
      <c r="A51" s="42" t="str">
        <f t="shared" si="3"/>
        <v>GIJON</v>
      </c>
      <c r="B51" s="41">
        <f t="shared" si="4"/>
        <v>3291</v>
      </c>
      <c r="C51" s="41">
        <f t="shared" si="5"/>
        <v>5822</v>
      </c>
      <c r="D51" s="41">
        <f t="shared" si="6"/>
        <v>7</v>
      </c>
      <c r="E51" s="42" t="str">
        <f t="shared" si="2"/>
        <v>HUELVA</v>
      </c>
      <c r="F51" s="42">
        <f t="shared" si="7"/>
        <v>883</v>
      </c>
      <c r="G51" s="42">
        <f t="shared" si="8"/>
        <v>983</v>
      </c>
    </row>
    <row r="52" spans="1:7" x14ac:dyDescent="0.25">
      <c r="A52" s="42" t="str">
        <f t="shared" si="3"/>
        <v>HUELVA</v>
      </c>
      <c r="B52" s="41">
        <f t="shared" si="4"/>
        <v>883</v>
      </c>
      <c r="C52" s="41">
        <f t="shared" si="5"/>
        <v>983</v>
      </c>
      <c r="D52" s="41">
        <f t="shared" si="6"/>
        <v>14</v>
      </c>
      <c r="E52" s="42" t="str">
        <f t="shared" si="2"/>
        <v>MARIN Y RIA DE PONTEVEDRA</v>
      </c>
      <c r="F52" s="42">
        <f t="shared" si="7"/>
        <v>804</v>
      </c>
      <c r="G52" s="42">
        <f t="shared" si="8"/>
        <v>957</v>
      </c>
    </row>
    <row r="53" spans="1:7" x14ac:dyDescent="0.25">
      <c r="A53" s="42" t="str">
        <f t="shared" si="3"/>
        <v>LAS PALMAS</v>
      </c>
      <c r="B53" s="41">
        <f t="shared" si="4"/>
        <v>0</v>
      </c>
      <c r="C53" s="41">
        <f t="shared" si="5"/>
        <v>579</v>
      </c>
      <c r="D53" s="41">
        <f t="shared" si="6"/>
        <v>28</v>
      </c>
      <c r="E53" s="42" t="str">
        <f t="shared" si="2"/>
        <v>TARRAGONA</v>
      </c>
      <c r="F53" s="42">
        <f t="shared" si="7"/>
        <v>781</v>
      </c>
      <c r="G53" s="42">
        <f t="shared" si="8"/>
        <v>1191</v>
      </c>
    </row>
    <row r="54" spans="1:7" x14ac:dyDescent="0.25">
      <c r="A54" s="42" t="str">
        <f t="shared" si="3"/>
        <v>MALAGA</v>
      </c>
      <c r="B54" s="41">
        <f t="shared" si="4"/>
        <v>161</v>
      </c>
      <c r="C54" s="41">
        <f t="shared" si="5"/>
        <v>186</v>
      </c>
      <c r="D54" s="41">
        <f t="shared" si="6"/>
        <v>21</v>
      </c>
      <c r="E54" s="42" t="str">
        <f t="shared" si="2"/>
        <v>VALENCIA</v>
      </c>
      <c r="F54" s="42">
        <f t="shared" si="7"/>
        <v>706</v>
      </c>
      <c r="G54" s="42">
        <f t="shared" si="8"/>
        <v>725</v>
      </c>
    </row>
    <row r="55" spans="1:7" x14ac:dyDescent="0.25">
      <c r="A55" s="42" t="str">
        <f t="shared" si="3"/>
        <v>MARIN Y RIA DE PONTEVEDRA</v>
      </c>
      <c r="B55" s="41">
        <f t="shared" si="4"/>
        <v>804</v>
      </c>
      <c r="C55" s="41">
        <f t="shared" si="5"/>
        <v>957</v>
      </c>
      <c r="D55" s="41">
        <f t="shared" si="6"/>
        <v>15</v>
      </c>
      <c r="E55" s="42" t="str">
        <f t="shared" si="2"/>
        <v>BAHIA DE ALGECIRAS</v>
      </c>
      <c r="F55" s="42">
        <f t="shared" ref="F55:F65" si="9">LOOKUP(E55,$A$38:$A$65,$B$38:$B$65)</f>
        <v>396</v>
      </c>
      <c r="G55" s="42">
        <f t="shared" si="8"/>
        <v>348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224</v>
      </c>
      <c r="G56" s="42">
        <f t="shared" si="8"/>
        <v>363</v>
      </c>
    </row>
    <row r="57" spans="1:7" x14ac:dyDescent="0.25">
      <c r="A57" s="42" t="str">
        <f t="shared" si="3"/>
        <v>MOTRIL</v>
      </c>
      <c r="B57" s="41">
        <f t="shared" si="4"/>
        <v>1109</v>
      </c>
      <c r="C57" s="41">
        <f t="shared" si="5"/>
        <v>776</v>
      </c>
      <c r="D57" s="41">
        <f t="shared" si="6"/>
        <v>12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12178</v>
      </c>
      <c r="C58" s="41">
        <f t="shared" si="5"/>
        <v>10723</v>
      </c>
      <c r="D58" s="41">
        <f t="shared" si="6"/>
        <v>3</v>
      </c>
      <c r="E58" s="42" t="str">
        <f t="shared" si="2"/>
        <v>FERROL-SAN CIBRAO</v>
      </c>
      <c r="F58" s="42">
        <f t="shared" si="9"/>
        <v>161</v>
      </c>
      <c r="G58" s="42">
        <f t="shared" si="8"/>
        <v>224</v>
      </c>
    </row>
    <row r="59" spans="1:7" x14ac:dyDescent="0.25">
      <c r="A59" s="42" t="str">
        <f t="shared" si="3"/>
        <v>SANTA CRUZ DE TENERIFE</v>
      </c>
      <c r="B59" s="41">
        <f t="shared" si="4"/>
        <v>2034</v>
      </c>
      <c r="C59" s="41">
        <f t="shared" si="5"/>
        <v>1432</v>
      </c>
      <c r="D59" s="41">
        <f t="shared" si="6"/>
        <v>9</v>
      </c>
      <c r="E59" s="42" t="str">
        <f t="shared" si="2"/>
        <v>ALICANTE</v>
      </c>
      <c r="F59" s="42">
        <f t="shared" si="9"/>
        <v>128</v>
      </c>
      <c r="G59" s="42">
        <f t="shared" si="8"/>
        <v>142</v>
      </c>
    </row>
    <row r="60" spans="1:7" x14ac:dyDescent="0.25">
      <c r="A60" s="42" t="str">
        <f t="shared" si="3"/>
        <v>SANTANDER</v>
      </c>
      <c r="B60" s="41">
        <f t="shared" si="4"/>
        <v>3312</v>
      </c>
      <c r="C60" s="41">
        <f t="shared" si="5"/>
        <v>3566</v>
      </c>
      <c r="D60" s="41">
        <f t="shared" si="6"/>
        <v>6</v>
      </c>
      <c r="E60" s="42" t="str">
        <f t="shared" si="2"/>
        <v>CEUTA</v>
      </c>
      <c r="F60" s="42">
        <f t="shared" si="9"/>
        <v>6</v>
      </c>
      <c r="G60" s="42">
        <f t="shared" si="8"/>
        <v>31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781</v>
      </c>
      <c r="C62" s="41">
        <f t="shared" si="5"/>
        <v>1191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706</v>
      </c>
      <c r="C63" s="41">
        <f t="shared" si="5"/>
        <v>725</v>
      </c>
      <c r="D63" s="41">
        <f t="shared" si="6"/>
        <v>17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25896</v>
      </c>
      <c r="C64" s="41">
        <f t="shared" si="5"/>
        <v>26375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5">
        <v>4468</v>
      </c>
      <c r="C7" s="25">
        <v>4216</v>
      </c>
      <c r="D7" s="25">
        <v>21456</v>
      </c>
      <c r="E7" s="25">
        <v>18452</v>
      </c>
      <c r="F7" s="10">
        <f>((E7*100)/D7)-100</f>
        <v>-14.000745712155108</v>
      </c>
      <c r="G7" s="1"/>
      <c r="H7" s="1"/>
      <c r="I7" s="1"/>
    </row>
    <row r="8" spans="1:12" x14ac:dyDescent="0.25">
      <c r="A8" s="11" t="s">
        <v>45</v>
      </c>
      <c r="B8" s="26">
        <v>939</v>
      </c>
      <c r="C8" s="26">
        <v>6277</v>
      </c>
      <c r="D8" s="26">
        <v>4344</v>
      </c>
      <c r="E8" s="26">
        <v>9445</v>
      </c>
      <c r="F8" s="13">
        <f t="shared" ref="F8:F35" si="0">((E8*100)/D8)-100</f>
        <v>117.42633517495395</v>
      </c>
      <c r="G8" s="1"/>
      <c r="H8" s="1"/>
      <c r="I8" s="1"/>
    </row>
    <row r="9" spans="1:12" x14ac:dyDescent="0.25">
      <c r="A9" s="8" t="s">
        <v>46</v>
      </c>
      <c r="B9" s="25">
        <v>4908</v>
      </c>
      <c r="C9" s="25">
        <v>7937</v>
      </c>
      <c r="D9" s="25">
        <v>25075</v>
      </c>
      <c r="E9" s="25">
        <v>29713</v>
      </c>
      <c r="F9" s="10">
        <f t="shared" si="0"/>
        <v>18.496510468594224</v>
      </c>
      <c r="G9" s="1"/>
      <c r="H9" s="1"/>
      <c r="I9" s="1"/>
    </row>
    <row r="10" spans="1:12" x14ac:dyDescent="0.25">
      <c r="A10" s="11" t="s">
        <v>47</v>
      </c>
      <c r="B10" s="26">
        <v>4013</v>
      </c>
      <c r="C10" s="26">
        <v>971</v>
      </c>
      <c r="D10" s="26">
        <v>15821</v>
      </c>
      <c r="E10" s="26">
        <v>13325</v>
      </c>
      <c r="F10" s="13">
        <f t="shared" si="0"/>
        <v>-15.776499589153659</v>
      </c>
      <c r="G10" s="1"/>
      <c r="H10" s="1"/>
      <c r="I10" s="1"/>
    </row>
    <row r="11" spans="1:12" x14ac:dyDescent="0.25">
      <c r="A11" s="8" t="s">
        <v>48</v>
      </c>
      <c r="B11" s="25">
        <v>437555</v>
      </c>
      <c r="C11" s="25">
        <v>249223</v>
      </c>
      <c r="D11" s="25">
        <v>1324320</v>
      </c>
      <c r="E11" s="25">
        <v>1290154</v>
      </c>
      <c r="F11" s="10">
        <f t="shared" si="0"/>
        <v>-2.579890056783853</v>
      </c>
      <c r="G11" s="1"/>
      <c r="H11" s="1"/>
      <c r="I11" s="1"/>
    </row>
    <row r="12" spans="1:12" x14ac:dyDescent="0.25">
      <c r="A12" s="11" t="s">
        <v>49</v>
      </c>
      <c r="B12" s="26">
        <v>16233</v>
      </c>
      <c r="C12" s="26">
        <v>10026</v>
      </c>
      <c r="D12" s="26">
        <v>43938</v>
      </c>
      <c r="E12" s="26">
        <v>28700</v>
      </c>
      <c r="F12" s="13">
        <f t="shared" si="0"/>
        <v>-34.680686421776144</v>
      </c>
      <c r="G12" s="1"/>
      <c r="H12" s="1"/>
      <c r="I12" s="1"/>
    </row>
    <row r="13" spans="1:12" x14ac:dyDescent="0.25">
      <c r="A13" s="8" t="s">
        <v>50</v>
      </c>
      <c r="B13" s="25">
        <v>40973</v>
      </c>
      <c r="C13" s="25">
        <v>22187</v>
      </c>
      <c r="D13" s="25">
        <v>80054</v>
      </c>
      <c r="E13" s="25">
        <v>51222</v>
      </c>
      <c r="F13" s="10">
        <f t="shared" si="0"/>
        <v>-36.015689409648488</v>
      </c>
      <c r="G13" s="1"/>
      <c r="H13" s="1"/>
      <c r="I13" s="1"/>
    </row>
    <row r="14" spans="1:12" x14ac:dyDescent="0.25">
      <c r="A14" s="11" t="s">
        <v>51</v>
      </c>
      <c r="B14" s="26">
        <v>120234</v>
      </c>
      <c r="C14" s="26">
        <v>0</v>
      </c>
      <c r="D14" s="26">
        <v>442221</v>
      </c>
      <c r="E14" s="26">
        <v>300447</v>
      </c>
      <c r="F14" s="13">
        <f t="shared" si="0"/>
        <v>-32.05953584293826</v>
      </c>
      <c r="G14" s="1"/>
      <c r="H14" s="1"/>
      <c r="I14" s="1"/>
    </row>
    <row r="15" spans="1:12" x14ac:dyDescent="0.25">
      <c r="A15" s="8" t="s">
        <v>52</v>
      </c>
      <c r="B15" s="25">
        <v>11220</v>
      </c>
      <c r="C15" s="25">
        <v>11115</v>
      </c>
      <c r="D15" s="25">
        <v>57705</v>
      </c>
      <c r="E15" s="25">
        <v>49562</v>
      </c>
      <c r="F15" s="10">
        <f t="shared" si="0"/>
        <v>-14.111428818993161</v>
      </c>
      <c r="G15" s="1"/>
      <c r="H15" s="1"/>
      <c r="I15" s="1"/>
    </row>
    <row r="16" spans="1:12" x14ac:dyDescent="0.25">
      <c r="A16" s="11" t="s">
        <v>53</v>
      </c>
      <c r="B16" s="26">
        <v>4563</v>
      </c>
      <c r="C16" s="26">
        <v>4999</v>
      </c>
      <c r="D16" s="26">
        <v>25201</v>
      </c>
      <c r="E16" s="26">
        <v>20939</v>
      </c>
      <c r="F16" s="13">
        <f t="shared" si="0"/>
        <v>-16.912027300503951</v>
      </c>
      <c r="G16" s="1"/>
      <c r="H16" s="1"/>
      <c r="I16" s="1"/>
    </row>
    <row r="17" spans="1:9" x14ac:dyDescent="0.25">
      <c r="A17" s="8" t="s">
        <v>54</v>
      </c>
      <c r="B17" s="25">
        <v>2924</v>
      </c>
      <c r="C17" s="25">
        <v>3468</v>
      </c>
      <c r="D17" s="25">
        <v>13047</v>
      </c>
      <c r="E17" s="25">
        <v>14027</v>
      </c>
      <c r="F17" s="10">
        <f t="shared" si="0"/>
        <v>7.5113052809074929</v>
      </c>
      <c r="G17" s="1"/>
      <c r="H17" s="1"/>
      <c r="I17" s="1"/>
    </row>
    <row r="18" spans="1:9" x14ac:dyDescent="0.25">
      <c r="A18" s="11" t="s">
        <v>55</v>
      </c>
      <c r="B18" s="26">
        <v>66641</v>
      </c>
      <c r="C18" s="26">
        <v>70557</v>
      </c>
      <c r="D18" s="26">
        <v>311339</v>
      </c>
      <c r="E18" s="26">
        <v>308384</v>
      </c>
      <c r="F18" s="13">
        <f t="shared" si="0"/>
        <v>-0.94912619363459783</v>
      </c>
      <c r="G18" s="1"/>
      <c r="H18" s="1"/>
      <c r="I18" s="1"/>
    </row>
    <row r="19" spans="1:9" x14ac:dyDescent="0.25">
      <c r="A19" s="8" t="s">
        <v>56</v>
      </c>
      <c r="B19" s="25">
        <v>900</v>
      </c>
      <c r="C19" s="25">
        <v>1312</v>
      </c>
      <c r="D19" s="25">
        <v>7764</v>
      </c>
      <c r="E19" s="25">
        <v>4880</v>
      </c>
      <c r="F19" s="10">
        <f t="shared" si="0"/>
        <v>-37.145801133436372</v>
      </c>
      <c r="G19" s="1"/>
      <c r="H19" s="1"/>
      <c r="I19" s="1"/>
    </row>
    <row r="20" spans="1:9" x14ac:dyDescent="0.25">
      <c r="A20" s="11" t="s">
        <v>57</v>
      </c>
      <c r="B20" s="26">
        <v>8913</v>
      </c>
      <c r="C20" s="26">
        <v>7905</v>
      </c>
      <c r="D20" s="26">
        <v>43484</v>
      </c>
      <c r="E20" s="26">
        <v>35703</v>
      </c>
      <c r="F20" s="13">
        <f t="shared" si="0"/>
        <v>-17.893938000183979</v>
      </c>
      <c r="G20" s="1"/>
      <c r="H20" s="1"/>
      <c r="I20" s="1"/>
    </row>
    <row r="21" spans="1:9" x14ac:dyDescent="0.25">
      <c r="A21" s="8" t="s">
        <v>58</v>
      </c>
      <c r="B21" s="25">
        <v>16208</v>
      </c>
      <c r="C21" s="25">
        <v>1987</v>
      </c>
      <c r="D21" s="25">
        <v>63586</v>
      </c>
      <c r="E21" s="25">
        <v>27599</v>
      </c>
      <c r="F21" s="10">
        <f t="shared" si="0"/>
        <v>-56.595791526436635</v>
      </c>
      <c r="G21" s="1"/>
      <c r="H21" s="1"/>
      <c r="I21" s="1"/>
    </row>
    <row r="22" spans="1:9" x14ac:dyDescent="0.25">
      <c r="A22" s="11" t="s">
        <v>59</v>
      </c>
      <c r="B22" s="26">
        <v>199947</v>
      </c>
      <c r="C22" s="26">
        <v>192625</v>
      </c>
      <c r="D22" s="26">
        <v>1020184</v>
      </c>
      <c r="E22" s="26">
        <v>1049564</v>
      </c>
      <c r="F22" s="13">
        <f t="shared" si="0"/>
        <v>2.8798726504238488</v>
      </c>
      <c r="G22" s="1"/>
      <c r="H22" s="1"/>
      <c r="I22" s="1"/>
    </row>
    <row r="23" spans="1:9" x14ac:dyDescent="0.25">
      <c r="A23" s="8" t="s">
        <v>60</v>
      </c>
      <c r="B23" s="25">
        <v>9856</v>
      </c>
      <c r="C23" s="25">
        <v>8936</v>
      </c>
      <c r="D23" s="25">
        <v>27772</v>
      </c>
      <c r="E23" s="25">
        <v>33561</v>
      </c>
      <c r="F23" s="10">
        <f t="shared" si="0"/>
        <v>20.84473570502665</v>
      </c>
      <c r="G23" s="1"/>
      <c r="H23" s="1"/>
      <c r="I23" s="1"/>
    </row>
    <row r="24" spans="1:9" x14ac:dyDescent="0.25">
      <c r="A24" s="11" t="s">
        <v>61</v>
      </c>
      <c r="B24" s="26">
        <v>3128</v>
      </c>
      <c r="C24" s="26">
        <v>515</v>
      </c>
      <c r="D24" s="26">
        <v>15141</v>
      </c>
      <c r="E24" s="26">
        <v>10212</v>
      </c>
      <c r="F24" s="13">
        <f t="shared" si="0"/>
        <v>-32.553992470774716</v>
      </c>
      <c r="G24" s="1"/>
      <c r="H24" s="1"/>
      <c r="I24" s="1"/>
    </row>
    <row r="25" spans="1:9" x14ac:dyDescent="0.25">
      <c r="A25" s="8" t="s">
        <v>62</v>
      </c>
      <c r="B25" s="25">
        <v>323</v>
      </c>
      <c r="C25" s="25">
        <v>549</v>
      </c>
      <c r="D25" s="25">
        <v>7655</v>
      </c>
      <c r="E25" s="25">
        <v>5800</v>
      </c>
      <c r="F25" s="10">
        <f t="shared" si="0"/>
        <v>-24.232527759634223</v>
      </c>
      <c r="G25" s="1"/>
      <c r="H25" s="1"/>
      <c r="I25" s="1"/>
    </row>
    <row r="26" spans="1:9" x14ac:dyDescent="0.25">
      <c r="A26" s="11" t="s">
        <v>63</v>
      </c>
      <c r="B26" s="26">
        <v>1329</v>
      </c>
      <c r="C26" s="26">
        <v>2493</v>
      </c>
      <c r="D26" s="26">
        <v>10749</v>
      </c>
      <c r="E26" s="26">
        <v>9120</v>
      </c>
      <c r="F26" s="13">
        <f t="shared" si="0"/>
        <v>-15.154898130058612</v>
      </c>
      <c r="G26" s="1"/>
      <c r="H26" s="1"/>
      <c r="I26" s="1"/>
    </row>
    <row r="27" spans="1:9" x14ac:dyDescent="0.25">
      <c r="A27" s="8" t="s">
        <v>64</v>
      </c>
      <c r="B27" s="25">
        <v>2663</v>
      </c>
      <c r="C27" s="25">
        <v>2702</v>
      </c>
      <c r="D27" s="25">
        <v>14713</v>
      </c>
      <c r="E27" s="25">
        <v>11482</v>
      </c>
      <c r="F27" s="10">
        <f t="shared" si="0"/>
        <v>-21.960171277101878</v>
      </c>
      <c r="G27" s="1"/>
      <c r="H27" s="1"/>
      <c r="I27" s="1"/>
    </row>
    <row r="28" spans="1:9" x14ac:dyDescent="0.25">
      <c r="A28" s="11" t="s">
        <v>65</v>
      </c>
      <c r="B28" s="26">
        <v>75020</v>
      </c>
      <c r="C28" s="26">
        <v>48562</v>
      </c>
      <c r="D28" s="26">
        <v>428330</v>
      </c>
      <c r="E28" s="26">
        <v>347245</v>
      </c>
      <c r="F28" s="13">
        <f t="shared" si="0"/>
        <v>-18.930497513599335</v>
      </c>
      <c r="G28" s="1"/>
      <c r="H28" s="1"/>
      <c r="I28" s="1"/>
    </row>
    <row r="29" spans="1:9" x14ac:dyDescent="0.25">
      <c r="A29" s="8" t="s">
        <v>66</v>
      </c>
      <c r="B29" s="25">
        <v>3439</v>
      </c>
      <c r="C29" s="25">
        <v>3542</v>
      </c>
      <c r="D29" s="25">
        <v>20767</v>
      </c>
      <c r="E29" s="25">
        <v>19298</v>
      </c>
      <c r="F29" s="10">
        <f t="shared" si="0"/>
        <v>-7.0737227331824499</v>
      </c>
      <c r="G29" s="1"/>
      <c r="H29" s="1"/>
      <c r="I29" s="1"/>
    </row>
    <row r="30" spans="1:9" x14ac:dyDescent="0.25">
      <c r="A30" s="11" t="s">
        <v>67</v>
      </c>
      <c r="B30" s="26">
        <v>2715</v>
      </c>
      <c r="C30" s="26">
        <v>1860</v>
      </c>
      <c r="D30" s="26">
        <v>7972</v>
      </c>
      <c r="E30" s="26">
        <v>7570</v>
      </c>
      <c r="F30" s="13">
        <f t="shared" si="0"/>
        <v>-5.0426492724535876</v>
      </c>
      <c r="G30" s="1"/>
      <c r="H30" s="1"/>
      <c r="I30" s="1"/>
    </row>
    <row r="31" spans="1:9" x14ac:dyDescent="0.25">
      <c r="A31" s="8" t="s">
        <v>68</v>
      </c>
      <c r="B31" s="25">
        <v>10176</v>
      </c>
      <c r="C31" s="25">
        <v>7942</v>
      </c>
      <c r="D31" s="25">
        <v>71014</v>
      </c>
      <c r="E31" s="25">
        <v>42916</v>
      </c>
      <c r="F31" s="10">
        <f t="shared" si="0"/>
        <v>-39.566845974033292</v>
      </c>
      <c r="G31" s="1"/>
      <c r="H31" s="1"/>
      <c r="I31" s="1"/>
    </row>
    <row r="32" spans="1:9" x14ac:dyDescent="0.25">
      <c r="A32" s="11" t="s">
        <v>69</v>
      </c>
      <c r="B32" s="26">
        <v>24867</v>
      </c>
      <c r="C32" s="26">
        <v>24789</v>
      </c>
      <c r="D32" s="26">
        <v>114094</v>
      </c>
      <c r="E32" s="26">
        <v>121672</v>
      </c>
      <c r="F32" s="13">
        <f t="shared" si="0"/>
        <v>6.6418917734499558</v>
      </c>
      <c r="G32" s="1"/>
      <c r="H32" s="1"/>
      <c r="I32" s="1"/>
    </row>
    <row r="33" spans="1:9" x14ac:dyDescent="0.25">
      <c r="A33" s="8" t="s">
        <v>70</v>
      </c>
      <c r="B33" s="25">
        <v>23008</v>
      </c>
      <c r="C33" s="25">
        <v>22558</v>
      </c>
      <c r="D33" s="25">
        <v>108725</v>
      </c>
      <c r="E33" s="25">
        <v>112105</v>
      </c>
      <c r="F33" s="10">
        <f t="shared" si="0"/>
        <v>3.108760634628652</v>
      </c>
      <c r="G33" s="1"/>
      <c r="H33" s="1"/>
      <c r="I33" s="1"/>
    </row>
    <row r="34" spans="1:9" x14ac:dyDescent="0.25">
      <c r="A34" s="11" t="s">
        <v>71</v>
      </c>
      <c r="B34" s="26">
        <v>2074</v>
      </c>
      <c r="C34" s="26">
        <v>456</v>
      </c>
      <c r="D34" s="26">
        <v>4845</v>
      </c>
      <c r="E34" s="26">
        <v>2237</v>
      </c>
      <c r="F34" s="13">
        <f t="shared" si="0"/>
        <v>-53.828689370485037</v>
      </c>
      <c r="G34" s="1"/>
      <c r="H34" s="1"/>
      <c r="I34" s="1"/>
    </row>
    <row r="35" spans="1:9" x14ac:dyDescent="0.25">
      <c r="A35" s="14" t="s">
        <v>72</v>
      </c>
      <c r="B35" s="15">
        <f>SUM(B7:B34)</f>
        <v>1099237</v>
      </c>
      <c r="C35" s="15">
        <f t="shared" ref="C35:E35" si="1">SUM(C7:C34)</f>
        <v>719709</v>
      </c>
      <c r="D35" s="15">
        <f t="shared" si="1"/>
        <v>4331316</v>
      </c>
      <c r="E35" s="15">
        <f t="shared" si="1"/>
        <v>3975334</v>
      </c>
      <c r="F35" s="16">
        <f t="shared" si="0"/>
        <v>-8.2187953961336433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18452</v>
      </c>
      <c r="C38" s="41">
        <f>D7</f>
        <v>21456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1290154</v>
      </c>
      <c r="G38" s="42">
        <f>LOOKUP(E38,$A$38:$A$65,$C$38:$C$65)</f>
        <v>1324320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9445</v>
      </c>
      <c r="C39" s="41">
        <f t="shared" ref="C39:C65" si="5">D8</f>
        <v>4344</v>
      </c>
      <c r="D39" s="41">
        <f t="shared" ref="D39:D65" si="6">_xlfn.RANK.EQ(B39,$B$38:$B$65)+COUNTIF($B$38:$B$65,B39)-1</f>
        <v>23</v>
      </c>
      <c r="E39" s="42" t="str">
        <f t="shared" si="2"/>
        <v>LAS PALMAS</v>
      </c>
      <c r="F39" s="42">
        <f t="shared" ref="F39:F54" si="7">LOOKUP(E39,$A$38:$A$65,$B$38:$B$65)</f>
        <v>1049564</v>
      </c>
      <c r="G39" s="42">
        <f t="shared" ref="G39:G65" si="8">LOOKUP(E39,$A$38:$A$65,$C$38:$C$65)</f>
        <v>1020184</v>
      </c>
    </row>
    <row r="40" spans="1:9" x14ac:dyDescent="0.25">
      <c r="A40" s="42" t="str">
        <f t="shared" si="3"/>
        <v>ALMERIA</v>
      </c>
      <c r="B40" s="41">
        <f t="shared" si="4"/>
        <v>29713</v>
      </c>
      <c r="C40" s="41">
        <f t="shared" si="5"/>
        <v>25075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347245</v>
      </c>
      <c r="G40" s="42">
        <f t="shared" si="8"/>
        <v>428330</v>
      </c>
    </row>
    <row r="41" spans="1:9" x14ac:dyDescent="0.25">
      <c r="A41" s="42" t="str">
        <f t="shared" si="3"/>
        <v>AVILES</v>
      </c>
      <c r="B41" s="41">
        <f t="shared" si="4"/>
        <v>13325</v>
      </c>
      <c r="C41" s="41">
        <f t="shared" si="5"/>
        <v>15821</v>
      </c>
      <c r="D41" s="41">
        <f t="shared" si="6"/>
        <v>20</v>
      </c>
      <c r="E41" s="42" t="str">
        <f t="shared" si="2"/>
        <v>CEUTA</v>
      </c>
      <c r="F41" s="42">
        <f t="shared" si="7"/>
        <v>308384</v>
      </c>
      <c r="G41" s="42">
        <f t="shared" si="8"/>
        <v>311339</v>
      </c>
    </row>
    <row r="42" spans="1:9" x14ac:dyDescent="0.25">
      <c r="A42" s="42" t="str">
        <f t="shared" si="3"/>
        <v>BAHIA DE ALGECIRAS</v>
      </c>
      <c r="B42" s="41">
        <f t="shared" si="4"/>
        <v>1290154</v>
      </c>
      <c r="C42" s="41">
        <f t="shared" si="5"/>
        <v>1324320</v>
      </c>
      <c r="D42" s="41">
        <f t="shared" si="6"/>
        <v>1</v>
      </c>
      <c r="E42" s="42" t="str">
        <f t="shared" si="2"/>
        <v>BARCELONA</v>
      </c>
      <c r="F42" s="42">
        <f t="shared" si="7"/>
        <v>300447</v>
      </c>
      <c r="G42" s="42">
        <f t="shared" si="8"/>
        <v>442221</v>
      </c>
    </row>
    <row r="43" spans="1:9" x14ac:dyDescent="0.25">
      <c r="A43" s="42" t="str">
        <f t="shared" si="3"/>
        <v>BAHIA DE CADIZ</v>
      </c>
      <c r="B43" s="41">
        <f t="shared" si="4"/>
        <v>28700</v>
      </c>
      <c r="C43" s="41">
        <f t="shared" si="5"/>
        <v>43938</v>
      </c>
      <c r="D43" s="41">
        <f t="shared" si="6"/>
        <v>14</v>
      </c>
      <c r="E43" s="42" t="str">
        <f t="shared" si="2"/>
        <v>VALENCIA</v>
      </c>
      <c r="F43" s="42">
        <f t="shared" si="7"/>
        <v>121672</v>
      </c>
      <c r="G43" s="42">
        <f t="shared" si="8"/>
        <v>114094</v>
      </c>
    </row>
    <row r="44" spans="1:9" x14ac:dyDescent="0.25">
      <c r="A44" s="42" t="str">
        <f t="shared" si="3"/>
        <v>BALEARES</v>
      </c>
      <c r="B44" s="41">
        <f t="shared" si="4"/>
        <v>51222</v>
      </c>
      <c r="C44" s="41">
        <f t="shared" si="5"/>
        <v>80054</v>
      </c>
      <c r="D44" s="41">
        <f t="shared" si="6"/>
        <v>8</v>
      </c>
      <c r="E44" s="42" t="str">
        <f t="shared" si="2"/>
        <v>VIGO</v>
      </c>
      <c r="F44" s="42">
        <f t="shared" si="7"/>
        <v>112105</v>
      </c>
      <c r="G44" s="42">
        <f t="shared" si="8"/>
        <v>108725</v>
      </c>
    </row>
    <row r="45" spans="1:9" x14ac:dyDescent="0.25">
      <c r="A45" s="42" t="str">
        <f t="shared" si="3"/>
        <v>BARCELONA</v>
      </c>
      <c r="B45" s="41">
        <f t="shared" si="4"/>
        <v>300447</v>
      </c>
      <c r="C45" s="41">
        <f t="shared" si="5"/>
        <v>442221</v>
      </c>
      <c r="D45" s="41">
        <f t="shared" si="6"/>
        <v>5</v>
      </c>
      <c r="E45" s="42" t="str">
        <f t="shared" si="2"/>
        <v>BALEARES</v>
      </c>
      <c r="F45" s="42">
        <f t="shared" si="7"/>
        <v>51222</v>
      </c>
      <c r="G45" s="42">
        <f t="shared" si="8"/>
        <v>80054</v>
      </c>
    </row>
    <row r="46" spans="1:9" x14ac:dyDescent="0.25">
      <c r="A46" s="42" t="str">
        <f t="shared" si="3"/>
        <v>BILBAO</v>
      </c>
      <c r="B46" s="41">
        <f t="shared" si="4"/>
        <v>49562</v>
      </c>
      <c r="C46" s="41">
        <f t="shared" si="5"/>
        <v>57705</v>
      </c>
      <c r="D46" s="41">
        <f t="shared" si="6"/>
        <v>9</v>
      </c>
      <c r="E46" s="42" t="str">
        <f t="shared" si="2"/>
        <v>BILBAO</v>
      </c>
      <c r="F46" s="42">
        <f t="shared" si="7"/>
        <v>49562</v>
      </c>
      <c r="G46" s="42">
        <f t="shared" si="8"/>
        <v>57705</v>
      </c>
    </row>
    <row r="47" spans="1:9" x14ac:dyDescent="0.25">
      <c r="A47" s="42" t="str">
        <f t="shared" si="3"/>
        <v>CARTAGENA</v>
      </c>
      <c r="B47" s="41">
        <f t="shared" si="4"/>
        <v>20939</v>
      </c>
      <c r="C47" s="41">
        <f t="shared" si="5"/>
        <v>25201</v>
      </c>
      <c r="D47" s="41">
        <f t="shared" si="6"/>
        <v>16</v>
      </c>
      <c r="E47" s="42" t="str">
        <f t="shared" si="2"/>
        <v>TARRAGONA</v>
      </c>
      <c r="F47" s="42">
        <f t="shared" si="7"/>
        <v>42916</v>
      </c>
      <c r="G47" s="42">
        <f t="shared" si="8"/>
        <v>71014</v>
      </c>
    </row>
    <row r="48" spans="1:9" x14ac:dyDescent="0.25">
      <c r="A48" s="42" t="str">
        <f t="shared" si="3"/>
        <v>CASTELLON</v>
      </c>
      <c r="B48" s="41">
        <f t="shared" si="4"/>
        <v>14027</v>
      </c>
      <c r="C48" s="41">
        <f t="shared" si="5"/>
        <v>13047</v>
      </c>
      <c r="D48" s="41">
        <f t="shared" si="6"/>
        <v>19</v>
      </c>
      <c r="E48" s="42" t="str">
        <f t="shared" si="2"/>
        <v>GIJON</v>
      </c>
      <c r="F48" s="42">
        <f t="shared" si="7"/>
        <v>35703</v>
      </c>
      <c r="G48" s="42">
        <f t="shared" si="8"/>
        <v>43484</v>
      </c>
    </row>
    <row r="49" spans="1:7" x14ac:dyDescent="0.25">
      <c r="A49" s="42" t="str">
        <f t="shared" si="3"/>
        <v>CEUTA</v>
      </c>
      <c r="B49" s="41">
        <f t="shared" si="4"/>
        <v>308384</v>
      </c>
      <c r="C49" s="41">
        <f t="shared" si="5"/>
        <v>311339</v>
      </c>
      <c r="D49" s="41">
        <f t="shared" si="6"/>
        <v>4</v>
      </c>
      <c r="E49" s="42" t="str">
        <f t="shared" si="2"/>
        <v>MALAGA</v>
      </c>
      <c r="F49" s="42">
        <f t="shared" si="7"/>
        <v>33561</v>
      </c>
      <c r="G49" s="42">
        <f t="shared" si="8"/>
        <v>27772</v>
      </c>
    </row>
    <row r="50" spans="1:7" x14ac:dyDescent="0.25">
      <c r="A50" s="42" t="str">
        <f t="shared" si="3"/>
        <v>FERROL-SAN CIBRAO</v>
      </c>
      <c r="B50" s="41">
        <f t="shared" si="4"/>
        <v>4880</v>
      </c>
      <c r="C50" s="41">
        <f t="shared" si="5"/>
        <v>7764</v>
      </c>
      <c r="D50" s="41">
        <f t="shared" si="6"/>
        <v>27</v>
      </c>
      <c r="E50" s="42" t="str">
        <f t="shared" si="2"/>
        <v>ALMERIA</v>
      </c>
      <c r="F50" s="42">
        <f t="shared" si="7"/>
        <v>29713</v>
      </c>
      <c r="G50" s="42">
        <f t="shared" si="8"/>
        <v>25075</v>
      </c>
    </row>
    <row r="51" spans="1:7" x14ac:dyDescent="0.25">
      <c r="A51" s="42" t="str">
        <f t="shared" si="3"/>
        <v>GIJON</v>
      </c>
      <c r="B51" s="41">
        <f t="shared" si="4"/>
        <v>35703</v>
      </c>
      <c r="C51" s="41">
        <f t="shared" si="5"/>
        <v>43484</v>
      </c>
      <c r="D51" s="41">
        <f t="shared" si="6"/>
        <v>11</v>
      </c>
      <c r="E51" s="42" t="str">
        <f t="shared" si="2"/>
        <v>BAHIA DE CADIZ</v>
      </c>
      <c r="F51" s="42">
        <f t="shared" si="7"/>
        <v>28700</v>
      </c>
      <c r="G51" s="42">
        <f t="shared" si="8"/>
        <v>43938</v>
      </c>
    </row>
    <row r="52" spans="1:7" x14ac:dyDescent="0.25">
      <c r="A52" s="42" t="str">
        <f t="shared" si="3"/>
        <v>HUELVA</v>
      </c>
      <c r="B52" s="41">
        <f t="shared" si="4"/>
        <v>27599</v>
      </c>
      <c r="C52" s="41">
        <f t="shared" si="5"/>
        <v>63586</v>
      </c>
      <c r="D52" s="41">
        <f t="shared" si="6"/>
        <v>15</v>
      </c>
      <c r="E52" s="42" t="str">
        <f t="shared" si="2"/>
        <v>HUELVA</v>
      </c>
      <c r="F52" s="42">
        <f t="shared" si="7"/>
        <v>27599</v>
      </c>
      <c r="G52" s="42">
        <f t="shared" si="8"/>
        <v>63586</v>
      </c>
    </row>
    <row r="53" spans="1:7" x14ac:dyDescent="0.25">
      <c r="A53" s="42" t="str">
        <f t="shared" si="3"/>
        <v>LAS PALMAS</v>
      </c>
      <c r="B53" s="41">
        <f t="shared" si="4"/>
        <v>1049564</v>
      </c>
      <c r="C53" s="41">
        <f t="shared" si="5"/>
        <v>1020184</v>
      </c>
      <c r="D53" s="41">
        <f t="shared" si="6"/>
        <v>2</v>
      </c>
      <c r="E53" s="42" t="str">
        <f t="shared" si="2"/>
        <v>CARTAGENA</v>
      </c>
      <c r="F53" s="42">
        <f t="shared" si="7"/>
        <v>20939</v>
      </c>
      <c r="G53" s="42">
        <f t="shared" si="8"/>
        <v>25201</v>
      </c>
    </row>
    <row r="54" spans="1:7" x14ac:dyDescent="0.25">
      <c r="A54" s="42" t="str">
        <f t="shared" si="3"/>
        <v>MALAGA</v>
      </c>
      <c r="B54" s="41">
        <f t="shared" si="4"/>
        <v>33561</v>
      </c>
      <c r="C54" s="41">
        <f t="shared" si="5"/>
        <v>27772</v>
      </c>
      <c r="D54" s="41">
        <f t="shared" si="6"/>
        <v>12</v>
      </c>
      <c r="E54" s="42" t="str">
        <f t="shared" si="2"/>
        <v>SANTANDER</v>
      </c>
      <c r="F54" s="42">
        <f t="shared" si="7"/>
        <v>19298</v>
      </c>
      <c r="G54" s="42">
        <f t="shared" si="8"/>
        <v>20767</v>
      </c>
    </row>
    <row r="55" spans="1:7" x14ac:dyDescent="0.25">
      <c r="A55" s="42" t="str">
        <f t="shared" si="3"/>
        <v>MARIN Y RIA DE PONTEVEDRA</v>
      </c>
      <c r="B55" s="41">
        <f t="shared" si="4"/>
        <v>10212</v>
      </c>
      <c r="C55" s="41">
        <f t="shared" si="5"/>
        <v>15141</v>
      </c>
      <c r="D55" s="41">
        <f t="shared" si="6"/>
        <v>22</v>
      </c>
      <c r="E55" s="42" t="str">
        <f t="shared" si="2"/>
        <v>A CORUÑA</v>
      </c>
      <c r="F55" s="42">
        <f t="shared" ref="F55:F65" si="9">LOOKUP(E55,$A$38:$A$65,$B$38:$B$65)</f>
        <v>18452</v>
      </c>
      <c r="G55" s="42">
        <f t="shared" si="8"/>
        <v>21456</v>
      </c>
    </row>
    <row r="56" spans="1:7" x14ac:dyDescent="0.25">
      <c r="A56" s="42" t="str">
        <f t="shared" si="3"/>
        <v>MELILLA</v>
      </c>
      <c r="B56" s="41">
        <f t="shared" si="4"/>
        <v>5800</v>
      </c>
      <c r="C56" s="41">
        <f t="shared" si="5"/>
        <v>7655</v>
      </c>
      <c r="D56" s="41">
        <f t="shared" si="6"/>
        <v>26</v>
      </c>
      <c r="E56" s="42" t="str">
        <f t="shared" si="2"/>
        <v>CASTELLON</v>
      </c>
      <c r="F56" s="42">
        <f t="shared" si="9"/>
        <v>14027</v>
      </c>
      <c r="G56" s="42">
        <f t="shared" si="8"/>
        <v>13047</v>
      </c>
    </row>
    <row r="57" spans="1:7" x14ac:dyDescent="0.25">
      <c r="A57" s="42" t="str">
        <f t="shared" si="3"/>
        <v>MOTRIL</v>
      </c>
      <c r="B57" s="41">
        <f t="shared" si="4"/>
        <v>9120</v>
      </c>
      <c r="C57" s="41">
        <f t="shared" si="5"/>
        <v>10749</v>
      </c>
      <c r="D57" s="41">
        <f t="shared" si="6"/>
        <v>24</v>
      </c>
      <c r="E57" s="42" t="str">
        <f t="shared" si="2"/>
        <v>AVILES</v>
      </c>
      <c r="F57" s="42">
        <f t="shared" si="9"/>
        <v>13325</v>
      </c>
      <c r="G57" s="42">
        <f t="shared" si="8"/>
        <v>15821</v>
      </c>
    </row>
    <row r="58" spans="1:7" x14ac:dyDescent="0.25">
      <c r="A58" s="42" t="str">
        <f t="shared" si="3"/>
        <v>PASAIA</v>
      </c>
      <c r="B58" s="41">
        <f t="shared" si="4"/>
        <v>11482</v>
      </c>
      <c r="C58" s="41">
        <f t="shared" si="5"/>
        <v>14713</v>
      </c>
      <c r="D58" s="41">
        <f t="shared" si="6"/>
        <v>21</v>
      </c>
      <c r="E58" s="42" t="str">
        <f t="shared" si="2"/>
        <v>PASAIA</v>
      </c>
      <c r="F58" s="42">
        <f t="shared" si="9"/>
        <v>11482</v>
      </c>
      <c r="G58" s="42">
        <f t="shared" si="8"/>
        <v>14713</v>
      </c>
    </row>
    <row r="59" spans="1:7" x14ac:dyDescent="0.25">
      <c r="A59" s="42" t="str">
        <f t="shared" si="3"/>
        <v>SANTA CRUZ DE TENERIFE</v>
      </c>
      <c r="B59" s="41">
        <f t="shared" si="4"/>
        <v>347245</v>
      </c>
      <c r="C59" s="41">
        <f t="shared" si="5"/>
        <v>428330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10212</v>
      </c>
      <c r="G59" s="42">
        <f t="shared" si="8"/>
        <v>15141</v>
      </c>
    </row>
    <row r="60" spans="1:7" x14ac:dyDescent="0.25">
      <c r="A60" s="42" t="str">
        <f t="shared" si="3"/>
        <v>SANTANDER</v>
      </c>
      <c r="B60" s="41">
        <f t="shared" si="4"/>
        <v>19298</v>
      </c>
      <c r="C60" s="41">
        <f t="shared" si="5"/>
        <v>20767</v>
      </c>
      <c r="D60" s="41">
        <f t="shared" si="6"/>
        <v>17</v>
      </c>
      <c r="E60" s="42" t="str">
        <f t="shared" si="2"/>
        <v>ALICANTE</v>
      </c>
      <c r="F60" s="42">
        <f t="shared" si="9"/>
        <v>9445</v>
      </c>
      <c r="G60" s="42">
        <f t="shared" si="8"/>
        <v>4344</v>
      </c>
    </row>
    <row r="61" spans="1:7" x14ac:dyDescent="0.25">
      <c r="A61" s="42" t="str">
        <f t="shared" si="3"/>
        <v>SEVILLA</v>
      </c>
      <c r="B61" s="41">
        <f t="shared" si="4"/>
        <v>7570</v>
      </c>
      <c r="C61" s="41">
        <f t="shared" si="5"/>
        <v>7972</v>
      </c>
      <c r="D61" s="41">
        <f t="shared" si="6"/>
        <v>25</v>
      </c>
      <c r="E61" s="42" t="str">
        <f t="shared" si="2"/>
        <v>MOTRIL</v>
      </c>
      <c r="F61" s="42">
        <f t="shared" si="9"/>
        <v>9120</v>
      </c>
      <c r="G61" s="42">
        <f t="shared" si="8"/>
        <v>10749</v>
      </c>
    </row>
    <row r="62" spans="1:7" x14ac:dyDescent="0.25">
      <c r="A62" s="42" t="str">
        <f t="shared" si="3"/>
        <v>TARRAGONA</v>
      </c>
      <c r="B62" s="41">
        <f t="shared" si="4"/>
        <v>42916</v>
      </c>
      <c r="C62" s="41">
        <f t="shared" si="5"/>
        <v>71014</v>
      </c>
      <c r="D62" s="41">
        <f t="shared" si="6"/>
        <v>10</v>
      </c>
      <c r="E62" s="42" t="str">
        <f t="shared" si="2"/>
        <v>SEVILLA</v>
      </c>
      <c r="F62" s="42">
        <f t="shared" si="9"/>
        <v>7570</v>
      </c>
      <c r="G62" s="42">
        <f t="shared" si="8"/>
        <v>7972</v>
      </c>
    </row>
    <row r="63" spans="1:7" x14ac:dyDescent="0.25">
      <c r="A63" s="42" t="str">
        <f t="shared" si="3"/>
        <v>VALENCIA</v>
      </c>
      <c r="B63" s="41">
        <f t="shared" si="4"/>
        <v>121672</v>
      </c>
      <c r="C63" s="41">
        <f t="shared" si="5"/>
        <v>114094</v>
      </c>
      <c r="D63" s="41">
        <f t="shared" si="6"/>
        <v>6</v>
      </c>
      <c r="E63" s="42" t="str">
        <f t="shared" si="2"/>
        <v>MELILLA</v>
      </c>
      <c r="F63" s="42">
        <f t="shared" si="9"/>
        <v>5800</v>
      </c>
      <c r="G63" s="42">
        <f t="shared" si="8"/>
        <v>7655</v>
      </c>
    </row>
    <row r="64" spans="1:7" x14ac:dyDescent="0.25">
      <c r="A64" s="42" t="str">
        <f t="shared" si="3"/>
        <v>VIGO</v>
      </c>
      <c r="B64" s="41">
        <f t="shared" si="4"/>
        <v>112105</v>
      </c>
      <c r="C64" s="41">
        <f t="shared" si="5"/>
        <v>108725</v>
      </c>
      <c r="D64" s="41">
        <f t="shared" si="6"/>
        <v>7</v>
      </c>
      <c r="E64" s="42" t="str">
        <f t="shared" si="2"/>
        <v>FERROL-SAN CIBRAO</v>
      </c>
      <c r="F64" s="42">
        <f t="shared" si="9"/>
        <v>4880</v>
      </c>
      <c r="G64" s="42">
        <f t="shared" si="8"/>
        <v>7764</v>
      </c>
    </row>
    <row r="65" spans="1:7" x14ac:dyDescent="0.25">
      <c r="A65" s="42" t="str">
        <f t="shared" si="3"/>
        <v>VILAGARCIA</v>
      </c>
      <c r="B65" s="41">
        <f t="shared" si="4"/>
        <v>2237</v>
      </c>
      <c r="C65" s="41">
        <f t="shared" si="5"/>
        <v>4845</v>
      </c>
      <c r="D65" s="41">
        <f t="shared" si="6"/>
        <v>28</v>
      </c>
      <c r="E65" s="42" t="str">
        <f t="shared" si="2"/>
        <v>VILAGARCIA</v>
      </c>
      <c r="F65" s="42">
        <f t="shared" si="9"/>
        <v>2237</v>
      </c>
      <c r="G65" s="42">
        <f t="shared" si="8"/>
        <v>4845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2170</v>
      </c>
      <c r="C8" s="28">
        <v>7476</v>
      </c>
      <c r="D8" s="28">
        <v>18901</v>
      </c>
      <c r="E8" s="28">
        <v>20304</v>
      </c>
      <c r="F8" s="13">
        <f t="shared" ref="F8:F35" si="0">((E8*100)/D8)-100</f>
        <v>7.422887677900647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422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3261571</v>
      </c>
      <c r="C11" s="27">
        <v>4035400</v>
      </c>
      <c r="D11" s="27">
        <v>14328789</v>
      </c>
      <c r="E11" s="27">
        <v>20169030</v>
      </c>
      <c r="F11" s="10">
        <f t="shared" si="0"/>
        <v>40.758789874008187</v>
      </c>
      <c r="G11" s="1"/>
      <c r="H11" s="1"/>
      <c r="I11" s="1"/>
    </row>
    <row r="12" spans="1:12" x14ac:dyDescent="0.25">
      <c r="A12" s="11" t="s">
        <v>49</v>
      </c>
      <c r="B12" s="28">
        <v>32392</v>
      </c>
      <c r="C12" s="28">
        <v>13206</v>
      </c>
      <c r="D12" s="28">
        <v>88078</v>
      </c>
      <c r="E12" s="28">
        <v>35924</v>
      </c>
      <c r="F12" s="13">
        <f t="shared" si="0"/>
        <v>-59.213424464679036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7941</v>
      </c>
      <c r="D13" s="27">
        <v>0</v>
      </c>
      <c r="E13" s="27">
        <v>36306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699421</v>
      </c>
      <c r="C14" s="28">
        <v>489207</v>
      </c>
      <c r="D14" s="28">
        <v>3513117</v>
      </c>
      <c r="E14" s="28">
        <v>2267046</v>
      </c>
      <c r="F14" s="13">
        <f t="shared" si="0"/>
        <v>-35.469100516720616</v>
      </c>
      <c r="G14" s="1"/>
      <c r="H14" s="1"/>
      <c r="I14" s="1"/>
    </row>
    <row r="15" spans="1:12" x14ac:dyDescent="0.25">
      <c r="A15" s="8" t="s">
        <v>52</v>
      </c>
      <c r="B15" s="27">
        <v>3201</v>
      </c>
      <c r="C15" s="27">
        <v>77853</v>
      </c>
      <c r="D15" s="27">
        <v>192122</v>
      </c>
      <c r="E15" s="27">
        <v>376125</v>
      </c>
      <c r="F15" s="10">
        <f t="shared" si="0"/>
        <v>95.774039412456659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450</v>
      </c>
      <c r="E16" s="28">
        <v>19156</v>
      </c>
      <c r="F16" s="13">
        <f t="shared" si="0"/>
        <v>4156.8888888888887</v>
      </c>
      <c r="G16" s="1"/>
      <c r="H16" s="1"/>
      <c r="I16" s="1"/>
    </row>
    <row r="17" spans="1:9" x14ac:dyDescent="0.25">
      <c r="A17" s="8" t="s">
        <v>54</v>
      </c>
      <c r="B17" s="27">
        <v>1957</v>
      </c>
      <c r="C17" s="27">
        <v>789</v>
      </c>
      <c r="D17" s="27">
        <v>35235</v>
      </c>
      <c r="E17" s="27">
        <v>3180</v>
      </c>
      <c r="F17" s="10">
        <f t="shared" si="0"/>
        <v>-90.974882928905913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250</v>
      </c>
      <c r="D18" s="28">
        <v>124</v>
      </c>
      <c r="E18" s="28">
        <v>13460</v>
      </c>
      <c r="F18" s="13">
        <f t="shared" si="0"/>
        <v>10754.838709677419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150888</v>
      </c>
      <c r="C20" s="28">
        <v>0</v>
      </c>
      <c r="D20" s="28">
        <v>293766</v>
      </c>
      <c r="E20" s="28">
        <v>138984</v>
      </c>
      <c r="F20" s="13">
        <f t="shared" si="0"/>
        <v>-52.688874818733275</v>
      </c>
      <c r="G20" s="1"/>
      <c r="H20" s="1"/>
      <c r="I20" s="1"/>
    </row>
    <row r="21" spans="1:9" x14ac:dyDescent="0.25">
      <c r="A21" s="8" t="s">
        <v>58</v>
      </c>
      <c r="B21" s="27">
        <v>32272</v>
      </c>
      <c r="C21" s="27">
        <v>84486</v>
      </c>
      <c r="D21" s="27">
        <v>395478</v>
      </c>
      <c r="E21" s="27">
        <v>707434</v>
      </c>
      <c r="F21" s="10">
        <f t="shared" si="0"/>
        <v>78.880746843060791</v>
      </c>
      <c r="G21" s="1"/>
      <c r="H21" s="1"/>
      <c r="I21" s="1"/>
    </row>
    <row r="22" spans="1:9" x14ac:dyDescent="0.25">
      <c r="A22" s="11" t="s">
        <v>59</v>
      </c>
      <c r="B22" s="28">
        <v>781166</v>
      </c>
      <c r="C22" s="28">
        <v>1026679</v>
      </c>
      <c r="D22" s="28">
        <v>3689313</v>
      </c>
      <c r="E22" s="28">
        <v>4810081</v>
      </c>
      <c r="F22" s="13">
        <f t="shared" si="0"/>
        <v>30.378772416436334</v>
      </c>
      <c r="G22" s="1"/>
      <c r="H22" s="1"/>
      <c r="I22" s="1"/>
    </row>
    <row r="23" spans="1:9" x14ac:dyDescent="0.25">
      <c r="A23" s="8" t="s">
        <v>60</v>
      </c>
      <c r="B23" s="27">
        <v>168901</v>
      </c>
      <c r="C23" s="27">
        <v>191676</v>
      </c>
      <c r="D23" s="27">
        <v>442285</v>
      </c>
      <c r="E23" s="27">
        <v>2683596</v>
      </c>
      <c r="F23" s="10">
        <f t="shared" si="0"/>
        <v>506.75718145539645</v>
      </c>
      <c r="G23" s="1"/>
      <c r="H23" s="1"/>
      <c r="I23" s="1"/>
    </row>
    <row r="24" spans="1:9" x14ac:dyDescent="0.25">
      <c r="A24" s="11" t="s">
        <v>61</v>
      </c>
      <c r="B24" s="28">
        <v>3753</v>
      </c>
      <c r="C24" s="28">
        <v>2150</v>
      </c>
      <c r="D24" s="28">
        <v>15741</v>
      </c>
      <c r="E24" s="28">
        <v>9726</v>
      </c>
      <c r="F24" s="13">
        <f t="shared" si="0"/>
        <v>-38.21231179721746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1733</v>
      </c>
      <c r="D27" s="27">
        <v>0</v>
      </c>
      <c r="E27" s="27">
        <v>7197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17854</v>
      </c>
      <c r="C28" s="28">
        <v>21417</v>
      </c>
      <c r="D28" s="28">
        <v>76169</v>
      </c>
      <c r="E28" s="28">
        <v>71413</v>
      </c>
      <c r="F28" s="13">
        <f t="shared" si="0"/>
        <v>-6.2440100303273027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290</v>
      </c>
      <c r="E29" s="27">
        <v>23</v>
      </c>
      <c r="F29" s="10">
        <f t="shared" si="0"/>
        <v>-92.068965517241381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559120</v>
      </c>
      <c r="C31" s="27">
        <v>467545</v>
      </c>
      <c r="D31" s="27">
        <v>2324866</v>
      </c>
      <c r="E31" s="27">
        <v>2466324</v>
      </c>
      <c r="F31" s="10">
        <f t="shared" si="0"/>
        <v>6.0845657341111234</v>
      </c>
      <c r="G31" s="1"/>
      <c r="H31" s="1"/>
      <c r="I31" s="1"/>
    </row>
    <row r="32" spans="1:9" x14ac:dyDescent="0.25">
      <c r="A32" s="11" t="s">
        <v>69</v>
      </c>
      <c r="B32" s="28">
        <v>2667553</v>
      </c>
      <c r="C32" s="28">
        <v>2782327</v>
      </c>
      <c r="D32" s="28">
        <v>12539787</v>
      </c>
      <c r="E32" s="28">
        <v>13183243</v>
      </c>
      <c r="F32" s="13">
        <f t="shared" si="0"/>
        <v>5.1313152288790889</v>
      </c>
      <c r="G32" s="1"/>
      <c r="H32" s="1"/>
      <c r="I32" s="1"/>
    </row>
    <row r="33" spans="1:9" x14ac:dyDescent="0.25">
      <c r="A33" s="8" t="s">
        <v>70</v>
      </c>
      <c r="B33" s="27">
        <v>33309</v>
      </c>
      <c r="C33" s="27">
        <v>29174</v>
      </c>
      <c r="D33" s="27">
        <v>134634</v>
      </c>
      <c r="E33" s="27">
        <v>125001</v>
      </c>
      <c r="F33" s="10">
        <f t="shared" si="0"/>
        <v>-7.1549534292972083</v>
      </c>
      <c r="G33" s="1"/>
      <c r="H33" s="1"/>
      <c r="I33" s="1"/>
    </row>
    <row r="34" spans="1:9" x14ac:dyDescent="0.25">
      <c r="A34" s="11" t="s">
        <v>71</v>
      </c>
      <c r="B34" s="28">
        <v>6609</v>
      </c>
      <c r="C34" s="28">
        <v>3818</v>
      </c>
      <c r="D34" s="28">
        <v>19154</v>
      </c>
      <c r="E34" s="28">
        <v>23713</v>
      </c>
      <c r="F34" s="13">
        <f t="shared" si="0"/>
        <v>23.801816852876684</v>
      </c>
      <c r="G34" s="1"/>
      <c r="H34" s="1"/>
      <c r="I34" s="1"/>
    </row>
    <row r="35" spans="1:9" x14ac:dyDescent="0.25">
      <c r="A35" s="14" t="s">
        <v>72</v>
      </c>
      <c r="B35" s="15">
        <f>SUM(B7:B34)</f>
        <v>8422137</v>
      </c>
      <c r="C35" s="15">
        <f t="shared" ref="C35:E35" si="1">SUM(C7:C34)</f>
        <v>9243127</v>
      </c>
      <c r="D35" s="15">
        <f t="shared" si="1"/>
        <v>38108299</v>
      </c>
      <c r="E35" s="15">
        <f t="shared" si="1"/>
        <v>47167688</v>
      </c>
      <c r="F35" s="16">
        <f t="shared" si="0"/>
        <v>23.772745668863365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20169030</v>
      </c>
      <c r="G38" s="42">
        <f>LOOKUP(E38,$A$38:$A$65,$C$38:$C$65)</f>
        <v>14328789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20304</v>
      </c>
      <c r="C39" s="41">
        <f t="shared" ref="C39:C65" si="5">D8</f>
        <v>18901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13183243</v>
      </c>
      <c r="G39" s="42">
        <f t="shared" ref="G39:G65" si="8">LOOKUP(E39,$A$38:$A$65,$C$38:$C$65)</f>
        <v>12539787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4810081</v>
      </c>
      <c r="G40" s="42">
        <f t="shared" si="8"/>
        <v>3689313</v>
      </c>
    </row>
    <row r="41" spans="1:9" x14ac:dyDescent="0.25">
      <c r="A41" s="42" t="str">
        <f t="shared" si="3"/>
        <v>AVILES</v>
      </c>
      <c r="B41" s="41">
        <f t="shared" si="4"/>
        <v>422</v>
      </c>
      <c r="C41" s="41">
        <f t="shared" si="5"/>
        <v>0</v>
      </c>
      <c r="D41" s="41">
        <f t="shared" si="6"/>
        <v>21</v>
      </c>
      <c r="E41" s="42" t="str">
        <f t="shared" si="2"/>
        <v>MALAGA</v>
      </c>
      <c r="F41" s="42">
        <f t="shared" si="7"/>
        <v>2683596</v>
      </c>
      <c r="G41" s="42">
        <f t="shared" si="8"/>
        <v>442285</v>
      </c>
    </row>
    <row r="42" spans="1:9" x14ac:dyDescent="0.25">
      <c r="A42" s="42" t="str">
        <f t="shared" si="3"/>
        <v>BAHIA DE ALGECIRAS</v>
      </c>
      <c r="B42" s="41">
        <f t="shared" si="4"/>
        <v>20169030</v>
      </c>
      <c r="C42" s="41">
        <f t="shared" si="5"/>
        <v>14328789</v>
      </c>
      <c r="D42" s="41">
        <f t="shared" si="6"/>
        <v>1</v>
      </c>
      <c r="E42" s="42" t="str">
        <f t="shared" si="2"/>
        <v>TARRAGONA</v>
      </c>
      <c r="F42" s="42">
        <f t="shared" si="7"/>
        <v>2466324</v>
      </c>
      <c r="G42" s="42">
        <f t="shared" si="8"/>
        <v>2324866</v>
      </c>
    </row>
    <row r="43" spans="1:9" x14ac:dyDescent="0.25">
      <c r="A43" s="42" t="str">
        <f t="shared" si="3"/>
        <v>BAHIA DE CADIZ</v>
      </c>
      <c r="B43" s="41">
        <f t="shared" si="4"/>
        <v>35924</v>
      </c>
      <c r="C43" s="41">
        <f t="shared" si="5"/>
        <v>88078</v>
      </c>
      <c r="D43" s="41">
        <f t="shared" si="6"/>
        <v>13</v>
      </c>
      <c r="E43" s="42" t="str">
        <f t="shared" si="2"/>
        <v>BARCELONA</v>
      </c>
      <c r="F43" s="42">
        <f t="shared" si="7"/>
        <v>2267046</v>
      </c>
      <c r="G43" s="42">
        <f t="shared" si="8"/>
        <v>3513117</v>
      </c>
    </row>
    <row r="44" spans="1:9" x14ac:dyDescent="0.25">
      <c r="A44" s="42" t="str">
        <f t="shared" si="3"/>
        <v>BALEARES</v>
      </c>
      <c r="B44" s="41">
        <f t="shared" si="4"/>
        <v>36306</v>
      </c>
      <c r="C44" s="41">
        <f t="shared" si="5"/>
        <v>0</v>
      </c>
      <c r="D44" s="41">
        <f t="shared" si="6"/>
        <v>12</v>
      </c>
      <c r="E44" s="42" t="str">
        <f t="shared" si="2"/>
        <v>HUELVA</v>
      </c>
      <c r="F44" s="42">
        <f t="shared" si="7"/>
        <v>707434</v>
      </c>
      <c r="G44" s="42">
        <f t="shared" si="8"/>
        <v>395478</v>
      </c>
    </row>
    <row r="45" spans="1:9" x14ac:dyDescent="0.25">
      <c r="A45" s="42" t="str">
        <f t="shared" si="3"/>
        <v>BARCELONA</v>
      </c>
      <c r="B45" s="41">
        <f t="shared" si="4"/>
        <v>2267046</v>
      </c>
      <c r="C45" s="41">
        <f t="shared" si="5"/>
        <v>3513117</v>
      </c>
      <c r="D45" s="41">
        <f t="shared" si="6"/>
        <v>6</v>
      </c>
      <c r="E45" s="42" t="str">
        <f t="shared" si="2"/>
        <v>BILBAO</v>
      </c>
      <c r="F45" s="42">
        <f t="shared" si="7"/>
        <v>376125</v>
      </c>
      <c r="G45" s="42">
        <f t="shared" si="8"/>
        <v>192122</v>
      </c>
    </row>
    <row r="46" spans="1:9" x14ac:dyDescent="0.25">
      <c r="A46" s="42" t="str">
        <f t="shared" si="3"/>
        <v>BILBAO</v>
      </c>
      <c r="B46" s="41">
        <f t="shared" si="4"/>
        <v>376125</v>
      </c>
      <c r="C46" s="41">
        <f t="shared" si="5"/>
        <v>192122</v>
      </c>
      <c r="D46" s="41">
        <f t="shared" si="6"/>
        <v>8</v>
      </c>
      <c r="E46" s="42" t="str">
        <f t="shared" si="2"/>
        <v>GIJON</v>
      </c>
      <c r="F46" s="42">
        <f t="shared" si="7"/>
        <v>138984</v>
      </c>
      <c r="G46" s="42">
        <f t="shared" si="8"/>
        <v>293766</v>
      </c>
    </row>
    <row r="47" spans="1:9" x14ac:dyDescent="0.25">
      <c r="A47" s="42" t="str">
        <f t="shared" si="3"/>
        <v>CARTAGENA</v>
      </c>
      <c r="B47" s="41">
        <f t="shared" si="4"/>
        <v>19156</v>
      </c>
      <c r="C47" s="41">
        <f t="shared" si="5"/>
        <v>450</v>
      </c>
      <c r="D47" s="41">
        <f t="shared" si="6"/>
        <v>16</v>
      </c>
      <c r="E47" s="42" t="str">
        <f t="shared" si="2"/>
        <v>VIGO</v>
      </c>
      <c r="F47" s="42">
        <f t="shared" si="7"/>
        <v>125001</v>
      </c>
      <c r="G47" s="42">
        <f t="shared" si="8"/>
        <v>134634</v>
      </c>
    </row>
    <row r="48" spans="1:9" x14ac:dyDescent="0.25">
      <c r="A48" s="42" t="str">
        <f t="shared" si="3"/>
        <v>CASTELLON</v>
      </c>
      <c r="B48" s="41">
        <f t="shared" si="4"/>
        <v>3180</v>
      </c>
      <c r="C48" s="41">
        <f t="shared" si="5"/>
        <v>35235</v>
      </c>
      <c r="D48" s="41">
        <f t="shared" si="6"/>
        <v>20</v>
      </c>
      <c r="E48" s="42" t="str">
        <f t="shared" si="2"/>
        <v>SANTA CRUZ DE TENERIFE</v>
      </c>
      <c r="F48" s="42">
        <f t="shared" si="7"/>
        <v>71413</v>
      </c>
      <c r="G48" s="42">
        <f t="shared" si="8"/>
        <v>76169</v>
      </c>
    </row>
    <row r="49" spans="1:7" x14ac:dyDescent="0.25">
      <c r="A49" s="42" t="str">
        <f t="shared" si="3"/>
        <v>CEUTA</v>
      </c>
      <c r="B49" s="41">
        <f t="shared" si="4"/>
        <v>13460</v>
      </c>
      <c r="C49" s="41">
        <f t="shared" si="5"/>
        <v>124</v>
      </c>
      <c r="D49" s="41">
        <f t="shared" si="6"/>
        <v>17</v>
      </c>
      <c r="E49" s="42" t="str">
        <f t="shared" si="2"/>
        <v>BALEARES</v>
      </c>
      <c r="F49" s="42">
        <f t="shared" si="7"/>
        <v>36306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35924</v>
      </c>
      <c r="G50" s="42">
        <f t="shared" si="8"/>
        <v>88078</v>
      </c>
    </row>
    <row r="51" spans="1:7" x14ac:dyDescent="0.25">
      <c r="A51" s="42" t="str">
        <f t="shared" si="3"/>
        <v>GIJON</v>
      </c>
      <c r="B51" s="41">
        <f t="shared" si="4"/>
        <v>138984</v>
      </c>
      <c r="C51" s="41">
        <f t="shared" si="5"/>
        <v>293766</v>
      </c>
      <c r="D51" s="41">
        <f t="shared" si="6"/>
        <v>9</v>
      </c>
      <c r="E51" s="42" t="str">
        <f t="shared" si="2"/>
        <v>VILAGARCIA</v>
      </c>
      <c r="F51" s="42">
        <f t="shared" si="7"/>
        <v>23713</v>
      </c>
      <c r="G51" s="42">
        <f t="shared" si="8"/>
        <v>19154</v>
      </c>
    </row>
    <row r="52" spans="1:7" x14ac:dyDescent="0.25">
      <c r="A52" s="42" t="str">
        <f t="shared" si="3"/>
        <v>HUELVA</v>
      </c>
      <c r="B52" s="41">
        <f t="shared" si="4"/>
        <v>707434</v>
      </c>
      <c r="C52" s="41">
        <f t="shared" si="5"/>
        <v>395478</v>
      </c>
      <c r="D52" s="41">
        <f t="shared" si="6"/>
        <v>7</v>
      </c>
      <c r="E52" s="42" t="str">
        <f t="shared" si="2"/>
        <v>ALICANTE</v>
      </c>
      <c r="F52" s="42">
        <f t="shared" si="7"/>
        <v>20304</v>
      </c>
      <c r="G52" s="42">
        <f t="shared" si="8"/>
        <v>18901</v>
      </c>
    </row>
    <row r="53" spans="1:7" x14ac:dyDescent="0.25">
      <c r="A53" s="42" t="str">
        <f t="shared" si="3"/>
        <v>LAS PALMAS</v>
      </c>
      <c r="B53" s="41">
        <f t="shared" si="4"/>
        <v>4810081</v>
      </c>
      <c r="C53" s="41">
        <f t="shared" si="5"/>
        <v>3689313</v>
      </c>
      <c r="D53" s="41">
        <f t="shared" si="6"/>
        <v>3</v>
      </c>
      <c r="E53" s="42" t="str">
        <f t="shared" si="2"/>
        <v>CARTAGENA</v>
      </c>
      <c r="F53" s="42">
        <f t="shared" si="7"/>
        <v>19156</v>
      </c>
      <c r="G53" s="42">
        <f t="shared" si="8"/>
        <v>450</v>
      </c>
    </row>
    <row r="54" spans="1:7" x14ac:dyDescent="0.25">
      <c r="A54" s="42" t="str">
        <f t="shared" si="3"/>
        <v>MALAGA</v>
      </c>
      <c r="B54" s="41">
        <f t="shared" si="4"/>
        <v>2683596</v>
      </c>
      <c r="C54" s="41">
        <f t="shared" si="5"/>
        <v>442285</v>
      </c>
      <c r="D54" s="41">
        <f t="shared" si="6"/>
        <v>4</v>
      </c>
      <c r="E54" s="42" t="str">
        <f t="shared" si="2"/>
        <v>CEUTA</v>
      </c>
      <c r="F54" s="42">
        <f t="shared" si="7"/>
        <v>13460</v>
      </c>
      <c r="G54" s="42">
        <f t="shared" si="8"/>
        <v>124</v>
      </c>
    </row>
    <row r="55" spans="1:7" x14ac:dyDescent="0.25">
      <c r="A55" s="42" t="str">
        <f t="shared" si="3"/>
        <v>MARIN Y RIA DE PONTEVEDRA</v>
      </c>
      <c r="B55" s="41">
        <f t="shared" si="4"/>
        <v>9726</v>
      </c>
      <c r="C55" s="41">
        <f t="shared" si="5"/>
        <v>15741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9726</v>
      </c>
      <c r="G55" s="42">
        <f t="shared" si="8"/>
        <v>15741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PASAIA</v>
      </c>
      <c r="F56" s="42">
        <f t="shared" si="9"/>
        <v>7197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3180</v>
      </c>
      <c r="G57" s="42">
        <f t="shared" si="8"/>
        <v>35235</v>
      </c>
    </row>
    <row r="58" spans="1:7" x14ac:dyDescent="0.25">
      <c r="A58" s="42" t="str">
        <f t="shared" si="3"/>
        <v>PASAIA</v>
      </c>
      <c r="B58" s="41">
        <f t="shared" si="4"/>
        <v>7197</v>
      </c>
      <c r="C58" s="41">
        <f t="shared" si="5"/>
        <v>0</v>
      </c>
      <c r="D58" s="41">
        <f t="shared" si="6"/>
        <v>19</v>
      </c>
      <c r="E58" s="42" t="str">
        <f t="shared" si="2"/>
        <v>AVILES</v>
      </c>
      <c r="F58" s="42">
        <f t="shared" si="9"/>
        <v>422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71413</v>
      </c>
      <c r="C59" s="41">
        <f t="shared" si="5"/>
        <v>76169</v>
      </c>
      <c r="D59" s="41">
        <f t="shared" si="6"/>
        <v>11</v>
      </c>
      <c r="E59" s="42" t="str">
        <f t="shared" si="2"/>
        <v>SANTANDER</v>
      </c>
      <c r="F59" s="42">
        <f t="shared" si="9"/>
        <v>23</v>
      </c>
      <c r="G59" s="42">
        <f t="shared" si="8"/>
        <v>290</v>
      </c>
    </row>
    <row r="60" spans="1:7" x14ac:dyDescent="0.25">
      <c r="A60" s="42" t="str">
        <f t="shared" si="3"/>
        <v>SANTANDER</v>
      </c>
      <c r="B60" s="41">
        <f t="shared" si="4"/>
        <v>23</v>
      </c>
      <c r="C60" s="41">
        <f t="shared" si="5"/>
        <v>290</v>
      </c>
      <c r="D60" s="41">
        <f t="shared" si="6"/>
        <v>22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2466324</v>
      </c>
      <c r="C62" s="41">
        <f t="shared" si="5"/>
        <v>2324866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13183243</v>
      </c>
      <c r="C63" s="41">
        <f t="shared" si="5"/>
        <v>12539787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125001</v>
      </c>
      <c r="C64" s="41">
        <f t="shared" si="5"/>
        <v>134634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23713</v>
      </c>
      <c r="C65" s="41">
        <f t="shared" si="5"/>
        <v>19154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2170</v>
      </c>
      <c r="C8" s="30">
        <v>7476</v>
      </c>
      <c r="D8" s="30">
        <v>18901</v>
      </c>
      <c r="E8" s="30">
        <v>20304</v>
      </c>
      <c r="F8" s="13">
        <f t="shared" ref="F8:F35" si="0">((E8*100)/D8)-100</f>
        <v>7.422887677900647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3254958</v>
      </c>
      <c r="C11" s="29">
        <v>4012938</v>
      </c>
      <c r="D11" s="29">
        <v>14198126</v>
      </c>
      <c r="E11" s="29">
        <v>19940996</v>
      </c>
      <c r="F11" s="10">
        <f t="shared" si="0"/>
        <v>40.448084486642813</v>
      </c>
      <c r="G11" s="1"/>
      <c r="H11" s="1"/>
      <c r="I11" s="1"/>
    </row>
    <row r="12" spans="1:12" x14ac:dyDescent="0.25">
      <c r="A12" s="11" t="s">
        <v>49</v>
      </c>
      <c r="B12" s="30">
        <v>55</v>
      </c>
      <c r="C12" s="30">
        <v>0</v>
      </c>
      <c r="D12" s="30">
        <v>2838</v>
      </c>
      <c r="E12" s="30">
        <v>5127</v>
      </c>
      <c r="F12" s="13">
        <f t="shared" si="0"/>
        <v>80.655391120507403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676176</v>
      </c>
      <c r="C14" s="30">
        <v>394846</v>
      </c>
      <c r="D14" s="30">
        <v>3395520</v>
      </c>
      <c r="E14" s="30">
        <v>1961061</v>
      </c>
      <c r="F14" s="13">
        <f t="shared" si="0"/>
        <v>-42.245635425501838</v>
      </c>
      <c r="G14" s="1"/>
      <c r="H14" s="1"/>
      <c r="I14" s="1"/>
    </row>
    <row r="15" spans="1:12" x14ac:dyDescent="0.25">
      <c r="A15" s="8" t="s">
        <v>52</v>
      </c>
      <c r="B15" s="29">
        <v>3201</v>
      </c>
      <c r="C15" s="29">
        <v>1537</v>
      </c>
      <c r="D15" s="29">
        <v>31431</v>
      </c>
      <c r="E15" s="29">
        <v>6841</v>
      </c>
      <c r="F15" s="10">
        <f t="shared" si="0"/>
        <v>-78.234863669625526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228</v>
      </c>
      <c r="E16" s="30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9">
        <v>1957</v>
      </c>
      <c r="C17" s="29">
        <v>789</v>
      </c>
      <c r="D17" s="29">
        <v>15745</v>
      </c>
      <c r="E17" s="29">
        <v>3180</v>
      </c>
      <c r="F17" s="10">
        <f t="shared" si="0"/>
        <v>-79.803112099079073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60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739028</v>
      </c>
      <c r="C22" s="30">
        <v>989173</v>
      </c>
      <c r="D22" s="30">
        <v>3476586</v>
      </c>
      <c r="E22" s="30">
        <v>4556402</v>
      </c>
      <c r="F22" s="13">
        <f t="shared" si="0"/>
        <v>31.059666005673392</v>
      </c>
      <c r="G22" s="1"/>
      <c r="H22" s="1"/>
      <c r="I22" s="1"/>
    </row>
    <row r="23" spans="1:9" x14ac:dyDescent="0.25">
      <c r="A23" s="8" t="s">
        <v>60</v>
      </c>
      <c r="B23" s="29">
        <v>168901</v>
      </c>
      <c r="C23" s="29">
        <v>191676</v>
      </c>
      <c r="D23" s="29">
        <v>442285</v>
      </c>
      <c r="E23" s="29">
        <v>2683588</v>
      </c>
      <c r="F23" s="10">
        <f t="shared" si="0"/>
        <v>506.7553726669455</v>
      </c>
      <c r="G23" s="1"/>
      <c r="H23" s="1"/>
      <c r="I23" s="1"/>
    </row>
    <row r="24" spans="1:9" x14ac:dyDescent="0.25">
      <c r="A24" s="11" t="s">
        <v>61</v>
      </c>
      <c r="B24" s="30">
        <v>3753</v>
      </c>
      <c r="C24" s="30">
        <v>2150</v>
      </c>
      <c r="D24" s="30">
        <v>15741</v>
      </c>
      <c r="E24" s="30">
        <v>9726</v>
      </c>
      <c r="F24" s="13">
        <f t="shared" si="0"/>
        <v>-38.21231179721746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16208</v>
      </c>
      <c r="C28" s="30">
        <v>5809</v>
      </c>
      <c r="D28" s="30">
        <v>69260</v>
      </c>
      <c r="E28" s="30">
        <v>26242</v>
      </c>
      <c r="F28" s="13">
        <f t="shared" si="0"/>
        <v>-62.110886514582731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116</v>
      </c>
      <c r="E29" s="29">
        <v>5</v>
      </c>
      <c r="F29" s="18">
        <f t="shared" si="0"/>
        <v>-95.689655172413794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159250</v>
      </c>
      <c r="C31" s="29">
        <v>127288</v>
      </c>
      <c r="D31" s="29">
        <v>724508</v>
      </c>
      <c r="E31" s="29">
        <v>644652</v>
      </c>
      <c r="F31" s="10">
        <f t="shared" si="0"/>
        <v>-11.022100515108178</v>
      </c>
      <c r="G31" s="1"/>
      <c r="H31" s="1"/>
      <c r="I31" s="1"/>
    </row>
    <row r="32" spans="1:9" x14ac:dyDescent="0.25">
      <c r="A32" s="11" t="s">
        <v>69</v>
      </c>
      <c r="B32" s="30">
        <v>2664277</v>
      </c>
      <c r="C32" s="30">
        <v>2782327</v>
      </c>
      <c r="D32" s="30">
        <v>12523906</v>
      </c>
      <c r="E32" s="30">
        <v>13135615</v>
      </c>
      <c r="F32" s="13">
        <f t="shared" si="0"/>
        <v>4.8843308150029259</v>
      </c>
      <c r="G32" s="1"/>
      <c r="H32" s="1"/>
      <c r="I32" s="1"/>
    </row>
    <row r="33" spans="1:9" x14ac:dyDescent="0.25">
      <c r="A33" s="8" t="s">
        <v>70</v>
      </c>
      <c r="B33" s="29">
        <v>15646</v>
      </c>
      <c r="C33" s="29">
        <v>13573</v>
      </c>
      <c r="D33" s="29">
        <v>66686</v>
      </c>
      <c r="E33" s="29">
        <v>64462</v>
      </c>
      <c r="F33" s="10">
        <f t="shared" si="0"/>
        <v>-3.3350328404762593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74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7705580</v>
      </c>
      <c r="C35" s="15">
        <f t="shared" ref="C35:E35" si="1">SUM(C7:C34)</f>
        <v>8529582</v>
      </c>
      <c r="D35" s="15">
        <f t="shared" si="1"/>
        <v>34981937</v>
      </c>
      <c r="E35" s="15">
        <f t="shared" si="1"/>
        <v>43058275</v>
      </c>
      <c r="F35" s="16">
        <f t="shared" si="0"/>
        <v>23.087166385326228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19940996</v>
      </c>
      <c r="G38" s="42">
        <f>LOOKUP(E38,$A$38:$A$65,$C$38:$C$65)</f>
        <v>14198126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20304</v>
      </c>
      <c r="C39" s="41">
        <f t="shared" ref="C39:C65" si="5">D8</f>
        <v>18901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13135615</v>
      </c>
      <c r="G39" s="42">
        <f t="shared" ref="G39:G65" si="8">LOOKUP(E39,$A$38:$A$65,$C$38:$C$65)</f>
        <v>12523906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4556402</v>
      </c>
      <c r="G40" s="42">
        <f t="shared" si="8"/>
        <v>3476586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2683588</v>
      </c>
      <c r="G41" s="42">
        <f t="shared" si="8"/>
        <v>442285</v>
      </c>
    </row>
    <row r="42" spans="1:9" x14ac:dyDescent="0.25">
      <c r="A42" s="42" t="str">
        <f t="shared" si="3"/>
        <v>BAHIA DE ALGECIRAS</v>
      </c>
      <c r="B42" s="41">
        <f t="shared" si="4"/>
        <v>19940996</v>
      </c>
      <c r="C42" s="41">
        <f t="shared" si="5"/>
        <v>14198126</v>
      </c>
      <c r="D42" s="41">
        <f t="shared" si="6"/>
        <v>1</v>
      </c>
      <c r="E42" s="42" t="str">
        <f t="shared" si="2"/>
        <v>BARCELONA</v>
      </c>
      <c r="F42" s="42">
        <f t="shared" si="7"/>
        <v>1961061</v>
      </c>
      <c r="G42" s="42">
        <f t="shared" si="8"/>
        <v>3395520</v>
      </c>
    </row>
    <row r="43" spans="1:9" x14ac:dyDescent="0.25">
      <c r="A43" s="42" t="str">
        <f t="shared" si="3"/>
        <v>BAHIA DE CADIZ</v>
      </c>
      <c r="B43" s="41">
        <f t="shared" si="4"/>
        <v>5127</v>
      </c>
      <c r="C43" s="41">
        <f t="shared" si="5"/>
        <v>2838</v>
      </c>
      <c r="D43" s="41">
        <f t="shared" si="6"/>
        <v>12</v>
      </c>
      <c r="E43" s="42" t="str">
        <f t="shared" si="2"/>
        <v>TARRAGONA</v>
      </c>
      <c r="F43" s="42">
        <f t="shared" si="7"/>
        <v>644652</v>
      </c>
      <c r="G43" s="42">
        <f t="shared" si="8"/>
        <v>724508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64462</v>
      </c>
      <c r="G44" s="42">
        <f t="shared" si="8"/>
        <v>66686</v>
      </c>
    </row>
    <row r="45" spans="1:9" x14ac:dyDescent="0.25">
      <c r="A45" s="42" t="str">
        <f t="shared" si="3"/>
        <v>BARCELONA</v>
      </c>
      <c r="B45" s="41">
        <f t="shared" si="4"/>
        <v>1961061</v>
      </c>
      <c r="C45" s="41">
        <f t="shared" si="5"/>
        <v>3395520</v>
      </c>
      <c r="D45" s="41">
        <f t="shared" si="6"/>
        <v>5</v>
      </c>
      <c r="E45" s="42" t="str">
        <f t="shared" si="2"/>
        <v>SANTA CRUZ DE TENERIFE</v>
      </c>
      <c r="F45" s="42">
        <f t="shared" si="7"/>
        <v>26242</v>
      </c>
      <c r="G45" s="42">
        <f t="shared" si="8"/>
        <v>69260</v>
      </c>
    </row>
    <row r="46" spans="1:9" x14ac:dyDescent="0.25">
      <c r="A46" s="42" t="str">
        <f t="shared" si="3"/>
        <v>BILBAO</v>
      </c>
      <c r="B46" s="41">
        <f t="shared" si="4"/>
        <v>6841</v>
      </c>
      <c r="C46" s="41">
        <f t="shared" si="5"/>
        <v>31431</v>
      </c>
      <c r="D46" s="41">
        <f t="shared" si="6"/>
        <v>11</v>
      </c>
      <c r="E46" s="42" t="str">
        <f t="shared" si="2"/>
        <v>ALICANTE</v>
      </c>
      <c r="F46" s="42">
        <f t="shared" si="7"/>
        <v>20304</v>
      </c>
      <c r="G46" s="42">
        <f t="shared" si="8"/>
        <v>18901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228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9726</v>
      </c>
      <c r="G47" s="42">
        <f t="shared" si="8"/>
        <v>15741</v>
      </c>
    </row>
    <row r="48" spans="1:9" x14ac:dyDescent="0.25">
      <c r="A48" s="42" t="str">
        <f t="shared" si="3"/>
        <v>CASTELLON</v>
      </c>
      <c r="B48" s="41">
        <f t="shared" si="4"/>
        <v>3180</v>
      </c>
      <c r="C48" s="41">
        <f t="shared" si="5"/>
        <v>15745</v>
      </c>
      <c r="D48" s="41">
        <f t="shared" si="6"/>
        <v>13</v>
      </c>
      <c r="E48" s="42" t="str">
        <f t="shared" si="2"/>
        <v>BILBAO</v>
      </c>
      <c r="F48" s="42">
        <f t="shared" si="7"/>
        <v>6841</v>
      </c>
      <c r="G48" s="42">
        <f t="shared" si="8"/>
        <v>31431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60</v>
      </c>
      <c r="D49" s="41">
        <f t="shared" si="6"/>
        <v>28</v>
      </c>
      <c r="E49" s="42" t="str">
        <f t="shared" si="2"/>
        <v>BAHIA DE CADIZ</v>
      </c>
      <c r="F49" s="42">
        <f t="shared" si="7"/>
        <v>5127</v>
      </c>
      <c r="G49" s="42">
        <f t="shared" si="8"/>
        <v>2838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3180</v>
      </c>
      <c r="G50" s="42">
        <f t="shared" si="8"/>
        <v>15745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VILAGARCIA</v>
      </c>
      <c r="F51" s="42">
        <f t="shared" si="7"/>
        <v>74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5</v>
      </c>
      <c r="G52" s="42">
        <f t="shared" si="8"/>
        <v>116</v>
      </c>
    </row>
    <row r="53" spans="1:7" x14ac:dyDescent="0.25">
      <c r="A53" s="42" t="str">
        <f t="shared" si="3"/>
        <v>LAS PALMAS</v>
      </c>
      <c r="B53" s="41">
        <f t="shared" si="4"/>
        <v>4556402</v>
      </c>
      <c r="C53" s="41">
        <f t="shared" si="5"/>
        <v>3476586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2683588</v>
      </c>
      <c r="C54" s="41">
        <f t="shared" si="5"/>
        <v>442285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9726</v>
      </c>
      <c r="C55" s="41">
        <f t="shared" si="5"/>
        <v>15741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26242</v>
      </c>
      <c r="C59" s="41">
        <f t="shared" si="5"/>
        <v>69260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</v>
      </c>
      <c r="C60" s="41">
        <f t="shared" si="5"/>
        <v>116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644652</v>
      </c>
      <c r="C62" s="41">
        <f t="shared" si="5"/>
        <v>724508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13135615</v>
      </c>
      <c r="C63" s="41">
        <f t="shared" si="5"/>
        <v>12523906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64462</v>
      </c>
      <c r="C64" s="41">
        <f t="shared" si="5"/>
        <v>66686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74</v>
      </c>
      <c r="C65" s="41">
        <f t="shared" si="5"/>
        <v>0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1">
        <v>4833</v>
      </c>
      <c r="C7" s="31">
        <v>3286</v>
      </c>
      <c r="D7" s="31">
        <v>23754</v>
      </c>
      <c r="E7" s="31">
        <v>22255</v>
      </c>
      <c r="F7" s="10">
        <f>((E7*100)/D7)-100</f>
        <v>-6.3105161236002374</v>
      </c>
      <c r="G7" s="1"/>
      <c r="H7" s="1"/>
      <c r="I7" s="1"/>
    </row>
    <row r="8" spans="1:12" x14ac:dyDescent="0.25">
      <c r="A8" s="11" t="s">
        <v>45</v>
      </c>
      <c r="B8" s="32">
        <v>98362</v>
      </c>
      <c r="C8" s="32">
        <v>110152</v>
      </c>
      <c r="D8" s="32">
        <v>520216</v>
      </c>
      <c r="E8" s="32">
        <v>581038</v>
      </c>
      <c r="F8" s="13">
        <f t="shared" ref="F8:F35" si="0">((E8*100)/D8)-100</f>
        <v>11.691681916742283</v>
      </c>
      <c r="G8" s="1"/>
      <c r="H8" s="1"/>
      <c r="I8" s="1"/>
    </row>
    <row r="9" spans="1:12" x14ac:dyDescent="0.25">
      <c r="A9" s="8" t="s">
        <v>46</v>
      </c>
      <c r="B9" s="31">
        <v>5313</v>
      </c>
      <c r="C9" s="31">
        <v>6838</v>
      </c>
      <c r="D9" s="31">
        <v>20702</v>
      </c>
      <c r="E9" s="31">
        <v>30432</v>
      </c>
      <c r="F9" s="10">
        <f t="shared" si="0"/>
        <v>47.000289827069849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17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3482866</v>
      </c>
      <c r="C11" s="31">
        <v>4188673</v>
      </c>
      <c r="D11" s="31">
        <v>15271507</v>
      </c>
      <c r="E11" s="31">
        <v>21034980</v>
      </c>
      <c r="F11" s="10">
        <f t="shared" si="0"/>
        <v>37.740040979583739</v>
      </c>
      <c r="G11" s="1"/>
      <c r="H11" s="1"/>
      <c r="I11" s="1"/>
    </row>
    <row r="12" spans="1:12" x14ac:dyDescent="0.25">
      <c r="A12" s="11" t="s">
        <v>49</v>
      </c>
      <c r="B12" s="32">
        <v>80648</v>
      </c>
      <c r="C12" s="32">
        <v>76550</v>
      </c>
      <c r="D12" s="32">
        <v>339265</v>
      </c>
      <c r="E12" s="32">
        <v>361840</v>
      </c>
      <c r="F12" s="13">
        <f t="shared" si="0"/>
        <v>6.6540904602596811</v>
      </c>
      <c r="G12" s="1"/>
      <c r="H12" s="1"/>
      <c r="I12" s="1"/>
    </row>
    <row r="13" spans="1:12" x14ac:dyDescent="0.25">
      <c r="A13" s="8" t="s">
        <v>50</v>
      </c>
      <c r="B13" s="31">
        <v>35399</v>
      </c>
      <c r="C13" s="31">
        <v>26792</v>
      </c>
      <c r="D13" s="31">
        <v>147717</v>
      </c>
      <c r="E13" s="31">
        <v>109192</v>
      </c>
      <c r="F13" s="10">
        <f t="shared" si="0"/>
        <v>-26.080275120669924</v>
      </c>
      <c r="G13" s="1"/>
      <c r="H13" s="1"/>
      <c r="I13" s="1"/>
    </row>
    <row r="14" spans="1:12" x14ac:dyDescent="0.25">
      <c r="A14" s="11" t="s">
        <v>51</v>
      </c>
      <c r="B14" s="32">
        <v>1836564</v>
      </c>
      <c r="C14" s="32">
        <v>1466672</v>
      </c>
      <c r="D14" s="32">
        <v>8621785</v>
      </c>
      <c r="E14" s="32">
        <v>7001549</v>
      </c>
      <c r="F14" s="13">
        <f t="shared" si="0"/>
        <v>-18.79234984402882</v>
      </c>
      <c r="G14" s="1"/>
      <c r="H14" s="1"/>
      <c r="I14" s="1"/>
    </row>
    <row r="15" spans="1:12" x14ac:dyDescent="0.25">
      <c r="A15" s="8" t="s">
        <v>52</v>
      </c>
      <c r="B15" s="31">
        <v>487468</v>
      </c>
      <c r="C15" s="31">
        <v>544760</v>
      </c>
      <c r="D15" s="31">
        <v>2317992</v>
      </c>
      <c r="E15" s="31">
        <v>2538130</v>
      </c>
      <c r="F15" s="10">
        <f t="shared" si="0"/>
        <v>9.4969266503076852</v>
      </c>
      <c r="G15" s="1"/>
      <c r="H15" s="1"/>
      <c r="I15" s="1"/>
    </row>
    <row r="16" spans="1:12" x14ac:dyDescent="0.25">
      <c r="A16" s="11" t="s">
        <v>53</v>
      </c>
      <c r="B16" s="32">
        <v>75348</v>
      </c>
      <c r="C16" s="32">
        <v>75578</v>
      </c>
      <c r="D16" s="32">
        <v>344390</v>
      </c>
      <c r="E16" s="32">
        <v>337926</v>
      </c>
      <c r="F16" s="13">
        <f t="shared" si="0"/>
        <v>-1.8769418391939325</v>
      </c>
      <c r="G16" s="1"/>
      <c r="H16" s="1"/>
      <c r="I16" s="1"/>
    </row>
    <row r="17" spans="1:9" x14ac:dyDescent="0.25">
      <c r="A17" s="8" t="s">
        <v>54</v>
      </c>
      <c r="B17" s="31">
        <v>157518</v>
      </c>
      <c r="C17" s="31">
        <v>212998</v>
      </c>
      <c r="D17" s="31">
        <v>651055</v>
      </c>
      <c r="E17" s="31">
        <v>759871</v>
      </c>
      <c r="F17" s="10">
        <f t="shared" si="0"/>
        <v>16.713795301472231</v>
      </c>
      <c r="G17" s="1"/>
      <c r="H17" s="1"/>
      <c r="I17" s="1"/>
    </row>
    <row r="18" spans="1:9" x14ac:dyDescent="0.25">
      <c r="A18" s="11" t="s">
        <v>55</v>
      </c>
      <c r="B18" s="32">
        <v>5681</v>
      </c>
      <c r="C18" s="32">
        <v>5973</v>
      </c>
      <c r="D18" s="32">
        <v>25491</v>
      </c>
      <c r="E18" s="32">
        <v>26714</v>
      </c>
      <c r="F18" s="13">
        <f t="shared" si="0"/>
        <v>4.7977717625828689</v>
      </c>
      <c r="G18" s="1"/>
      <c r="H18" s="1"/>
      <c r="I18" s="1"/>
    </row>
    <row r="19" spans="1:9" x14ac:dyDescent="0.25">
      <c r="A19" s="8" t="s">
        <v>56</v>
      </c>
      <c r="B19" s="31">
        <v>436</v>
      </c>
      <c r="C19" s="31">
        <v>310</v>
      </c>
      <c r="D19" s="31">
        <v>2293</v>
      </c>
      <c r="E19" s="31">
        <v>2823</v>
      </c>
      <c r="F19" s="10">
        <f t="shared" si="0"/>
        <v>23.113824683820326</v>
      </c>
      <c r="G19" s="1"/>
      <c r="H19" s="1"/>
      <c r="I19" s="1"/>
    </row>
    <row r="20" spans="1:9" x14ac:dyDescent="0.25">
      <c r="A20" s="11" t="s">
        <v>57</v>
      </c>
      <c r="B20" s="32">
        <v>36232</v>
      </c>
      <c r="C20" s="32">
        <v>51046</v>
      </c>
      <c r="D20" s="32">
        <v>175553</v>
      </c>
      <c r="E20" s="32">
        <v>260565</v>
      </c>
      <c r="F20" s="13">
        <f t="shared" si="0"/>
        <v>48.425261886723661</v>
      </c>
      <c r="G20" s="1"/>
      <c r="H20" s="1"/>
      <c r="I20" s="1"/>
    </row>
    <row r="21" spans="1:9" x14ac:dyDescent="0.25">
      <c r="A21" s="8" t="s">
        <v>58</v>
      </c>
      <c r="B21" s="31">
        <v>612</v>
      </c>
      <c r="C21" s="31">
        <v>778</v>
      </c>
      <c r="D21" s="31">
        <v>612</v>
      </c>
      <c r="E21" s="31">
        <v>3752</v>
      </c>
      <c r="F21" s="10">
        <f t="shared" si="0"/>
        <v>513.07189542483661</v>
      </c>
      <c r="G21" s="1"/>
      <c r="H21" s="1"/>
      <c r="I21" s="1"/>
    </row>
    <row r="22" spans="1:9" x14ac:dyDescent="0.25">
      <c r="A22" s="11" t="s">
        <v>59</v>
      </c>
      <c r="B22" s="32">
        <v>1014033</v>
      </c>
      <c r="C22" s="32">
        <v>1263722</v>
      </c>
      <c r="D22" s="32">
        <v>4826087</v>
      </c>
      <c r="E22" s="32">
        <v>5893006</v>
      </c>
      <c r="F22" s="13">
        <f t="shared" si="0"/>
        <v>22.107330431465485</v>
      </c>
      <c r="G22" s="1"/>
      <c r="H22" s="1"/>
      <c r="I22" s="1"/>
    </row>
    <row r="23" spans="1:9" x14ac:dyDescent="0.25">
      <c r="A23" s="8" t="s">
        <v>60</v>
      </c>
      <c r="B23" s="31">
        <v>186116</v>
      </c>
      <c r="C23" s="31">
        <v>221353</v>
      </c>
      <c r="D23" s="31">
        <v>525684</v>
      </c>
      <c r="E23" s="31">
        <v>2854726</v>
      </c>
      <c r="F23" s="10">
        <f t="shared" si="0"/>
        <v>443.04981700032715</v>
      </c>
      <c r="G23" s="1"/>
      <c r="H23" s="1"/>
      <c r="I23" s="1"/>
    </row>
    <row r="24" spans="1:9" x14ac:dyDescent="0.25">
      <c r="A24" s="11" t="s">
        <v>61</v>
      </c>
      <c r="B24" s="32">
        <v>37143</v>
      </c>
      <c r="C24" s="32">
        <v>32650</v>
      </c>
      <c r="D24" s="32">
        <v>173624</v>
      </c>
      <c r="E24" s="32">
        <v>150709</v>
      </c>
      <c r="F24" s="13">
        <f t="shared" si="0"/>
        <v>-13.198060176012532</v>
      </c>
      <c r="G24" s="1"/>
      <c r="H24" s="1"/>
      <c r="I24" s="1"/>
    </row>
    <row r="25" spans="1:9" x14ac:dyDescent="0.25">
      <c r="A25" s="8" t="s">
        <v>62</v>
      </c>
      <c r="B25" s="31">
        <v>20397</v>
      </c>
      <c r="C25" s="31">
        <v>23829</v>
      </c>
      <c r="D25" s="31">
        <v>71690</v>
      </c>
      <c r="E25" s="31">
        <v>104754</v>
      </c>
      <c r="F25" s="10">
        <f t="shared" si="0"/>
        <v>46.12079787976009</v>
      </c>
      <c r="G25" s="1"/>
      <c r="H25" s="1"/>
      <c r="I25" s="1"/>
    </row>
    <row r="26" spans="1:9" x14ac:dyDescent="0.25">
      <c r="A26" s="11" t="s">
        <v>63</v>
      </c>
      <c r="B26" s="32">
        <v>2369</v>
      </c>
      <c r="C26" s="32">
        <v>5369</v>
      </c>
      <c r="D26" s="32">
        <v>13468</v>
      </c>
      <c r="E26" s="32">
        <v>25037</v>
      </c>
      <c r="F26" s="13">
        <f t="shared" si="0"/>
        <v>85.899910899910907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14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32">
        <v>225870</v>
      </c>
      <c r="C28" s="32">
        <v>221626</v>
      </c>
      <c r="D28" s="32">
        <v>1133362</v>
      </c>
      <c r="E28" s="32">
        <v>1057633</v>
      </c>
      <c r="F28" s="13">
        <f t="shared" si="0"/>
        <v>-6.681801577960087</v>
      </c>
      <c r="G28" s="1"/>
      <c r="H28" s="1"/>
      <c r="I28" s="1"/>
    </row>
    <row r="29" spans="1:9" x14ac:dyDescent="0.25">
      <c r="A29" s="8" t="s">
        <v>66</v>
      </c>
      <c r="B29" s="31">
        <v>1487</v>
      </c>
      <c r="C29" s="31">
        <v>1632</v>
      </c>
      <c r="D29" s="31">
        <v>7329</v>
      </c>
      <c r="E29" s="31">
        <v>4720</v>
      </c>
      <c r="F29" s="10">
        <f t="shared" si="0"/>
        <v>-35.598308091144773</v>
      </c>
      <c r="G29" s="1"/>
      <c r="H29" s="1"/>
      <c r="I29" s="1"/>
    </row>
    <row r="30" spans="1:9" x14ac:dyDescent="0.25">
      <c r="A30" s="11" t="s">
        <v>67</v>
      </c>
      <c r="B30" s="32">
        <v>101889</v>
      </c>
      <c r="C30" s="32">
        <v>104334</v>
      </c>
      <c r="D30" s="32">
        <v>527128</v>
      </c>
      <c r="E30" s="32">
        <v>510858</v>
      </c>
      <c r="F30" s="13">
        <f t="shared" si="0"/>
        <v>-3.0865368563233204</v>
      </c>
      <c r="G30" s="1"/>
      <c r="H30" s="1"/>
      <c r="I30" s="1"/>
    </row>
    <row r="31" spans="1:9" x14ac:dyDescent="0.25">
      <c r="A31" s="8" t="s">
        <v>68</v>
      </c>
      <c r="B31" s="31">
        <v>226039</v>
      </c>
      <c r="C31" s="31">
        <v>191298</v>
      </c>
      <c r="D31" s="31">
        <v>1076661</v>
      </c>
      <c r="E31" s="31">
        <v>952996</v>
      </c>
      <c r="F31" s="10">
        <f t="shared" si="0"/>
        <v>-11.485973765186998</v>
      </c>
      <c r="G31" s="1"/>
      <c r="H31" s="1"/>
      <c r="I31" s="1"/>
    </row>
    <row r="32" spans="1:9" x14ac:dyDescent="0.25">
      <c r="A32" s="11" t="s">
        <v>69</v>
      </c>
      <c r="B32" s="32">
        <v>4198926</v>
      </c>
      <c r="C32" s="32">
        <v>4471445</v>
      </c>
      <c r="D32" s="32">
        <v>19801236</v>
      </c>
      <c r="E32" s="32">
        <v>20808981</v>
      </c>
      <c r="F32" s="13">
        <f t="shared" si="0"/>
        <v>5.0893035162047511</v>
      </c>
      <c r="G32" s="1"/>
      <c r="H32" s="1"/>
      <c r="I32" s="1"/>
    </row>
    <row r="33" spans="1:9" x14ac:dyDescent="0.25">
      <c r="A33" s="8" t="s">
        <v>70</v>
      </c>
      <c r="B33" s="31">
        <v>198239</v>
      </c>
      <c r="C33" s="31">
        <v>213531</v>
      </c>
      <c r="D33" s="31">
        <v>964014</v>
      </c>
      <c r="E33" s="31">
        <v>941312</v>
      </c>
      <c r="F33" s="10">
        <f t="shared" si="0"/>
        <v>-2.3549450526652151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17659</v>
      </c>
      <c r="D34" s="32">
        <v>151</v>
      </c>
      <c r="E34" s="32">
        <v>93330</v>
      </c>
      <c r="F34" s="13">
        <f t="shared" si="0"/>
        <v>61707.947019867548</v>
      </c>
      <c r="G34" s="1"/>
      <c r="H34" s="1"/>
      <c r="I34" s="1"/>
    </row>
    <row r="35" spans="1:9" x14ac:dyDescent="0.25">
      <c r="A35" s="14" t="s">
        <v>72</v>
      </c>
      <c r="B35" s="15">
        <f>SUM(B7:B34)</f>
        <v>12519788</v>
      </c>
      <c r="C35" s="15">
        <f t="shared" ref="C35:E35" si="1">SUM(C7:C34)</f>
        <v>13538854</v>
      </c>
      <c r="D35" s="15">
        <f t="shared" si="1"/>
        <v>57582780</v>
      </c>
      <c r="E35" s="15">
        <f t="shared" si="1"/>
        <v>66469146</v>
      </c>
      <c r="F35" s="16">
        <f t="shared" si="0"/>
        <v>15.432332374366084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22255</v>
      </c>
      <c r="C38" s="41">
        <f>D7</f>
        <v>23754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21034980</v>
      </c>
      <c r="G38" s="42">
        <f>LOOKUP(E38,$A$38:$A$65,$C$38:$C$65)</f>
        <v>15271507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581038</v>
      </c>
      <c r="C39" s="41">
        <f t="shared" ref="C39:C65" si="5">D8</f>
        <v>520216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20808981</v>
      </c>
      <c r="G39" s="42">
        <f t="shared" ref="G39:G65" si="8">LOOKUP(E39,$A$38:$A$65,$C$38:$C$65)</f>
        <v>19801236</v>
      </c>
    </row>
    <row r="40" spans="1:9" x14ac:dyDescent="0.25">
      <c r="A40" s="42" t="str">
        <f t="shared" si="3"/>
        <v>ALMERIA</v>
      </c>
      <c r="B40" s="41">
        <f t="shared" si="4"/>
        <v>30432</v>
      </c>
      <c r="C40" s="41">
        <f t="shared" si="5"/>
        <v>20702</v>
      </c>
      <c r="D40" s="41">
        <f t="shared" si="6"/>
        <v>20</v>
      </c>
      <c r="E40" s="42" t="str">
        <f t="shared" si="2"/>
        <v>BARCELONA</v>
      </c>
      <c r="F40" s="42">
        <f t="shared" si="7"/>
        <v>7001549</v>
      </c>
      <c r="G40" s="42">
        <f t="shared" si="8"/>
        <v>8621785</v>
      </c>
    </row>
    <row r="41" spans="1:9" x14ac:dyDescent="0.25">
      <c r="A41" s="42" t="str">
        <f t="shared" si="3"/>
        <v>AVILES</v>
      </c>
      <c r="B41" s="41">
        <f t="shared" si="4"/>
        <v>17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5893006</v>
      </c>
      <c r="G41" s="42">
        <f t="shared" si="8"/>
        <v>4826087</v>
      </c>
    </row>
    <row r="42" spans="1:9" x14ac:dyDescent="0.25">
      <c r="A42" s="42" t="str">
        <f t="shared" si="3"/>
        <v>BAHIA DE ALGECIRAS</v>
      </c>
      <c r="B42" s="41">
        <f t="shared" si="4"/>
        <v>21034980</v>
      </c>
      <c r="C42" s="41">
        <f t="shared" si="5"/>
        <v>15271507</v>
      </c>
      <c r="D42" s="41">
        <f t="shared" si="6"/>
        <v>1</v>
      </c>
      <c r="E42" s="42" t="str">
        <f t="shared" si="2"/>
        <v>MALAGA</v>
      </c>
      <c r="F42" s="42">
        <f t="shared" si="7"/>
        <v>2854726</v>
      </c>
      <c r="G42" s="42">
        <f t="shared" si="8"/>
        <v>525684</v>
      </c>
    </row>
    <row r="43" spans="1:9" x14ac:dyDescent="0.25">
      <c r="A43" s="42" t="str">
        <f t="shared" si="3"/>
        <v>BAHIA DE CADIZ</v>
      </c>
      <c r="B43" s="41">
        <f t="shared" si="4"/>
        <v>361840</v>
      </c>
      <c r="C43" s="41">
        <f t="shared" si="5"/>
        <v>339265</v>
      </c>
      <c r="D43" s="41">
        <f t="shared" si="6"/>
        <v>13</v>
      </c>
      <c r="E43" s="42" t="str">
        <f t="shared" si="2"/>
        <v>BILBAO</v>
      </c>
      <c r="F43" s="42">
        <f t="shared" si="7"/>
        <v>2538130</v>
      </c>
      <c r="G43" s="42">
        <f t="shared" si="8"/>
        <v>2317992</v>
      </c>
    </row>
    <row r="44" spans="1:9" x14ac:dyDescent="0.25">
      <c r="A44" s="42" t="str">
        <f t="shared" si="3"/>
        <v>BALEARES</v>
      </c>
      <c r="B44" s="41">
        <f t="shared" si="4"/>
        <v>109192</v>
      </c>
      <c r="C44" s="41">
        <f t="shared" si="5"/>
        <v>147717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1057633</v>
      </c>
      <c r="G44" s="42">
        <f t="shared" si="8"/>
        <v>1133362</v>
      </c>
    </row>
    <row r="45" spans="1:9" x14ac:dyDescent="0.25">
      <c r="A45" s="42" t="str">
        <f t="shared" si="3"/>
        <v>BARCELONA</v>
      </c>
      <c r="B45" s="41">
        <f t="shared" si="4"/>
        <v>7001549</v>
      </c>
      <c r="C45" s="41">
        <f t="shared" si="5"/>
        <v>8621785</v>
      </c>
      <c r="D45" s="41">
        <f t="shared" si="6"/>
        <v>3</v>
      </c>
      <c r="E45" s="42" t="str">
        <f t="shared" si="2"/>
        <v>TARRAGONA</v>
      </c>
      <c r="F45" s="42">
        <f t="shared" si="7"/>
        <v>952996</v>
      </c>
      <c r="G45" s="42">
        <f t="shared" si="8"/>
        <v>1076661</v>
      </c>
    </row>
    <row r="46" spans="1:9" x14ac:dyDescent="0.25">
      <c r="A46" s="42" t="str">
        <f t="shared" si="3"/>
        <v>BILBAO</v>
      </c>
      <c r="B46" s="41">
        <f t="shared" si="4"/>
        <v>2538130</v>
      </c>
      <c r="C46" s="41">
        <f t="shared" si="5"/>
        <v>2317992</v>
      </c>
      <c r="D46" s="41">
        <f t="shared" si="6"/>
        <v>6</v>
      </c>
      <c r="E46" s="42" t="str">
        <f t="shared" si="2"/>
        <v>VIGO</v>
      </c>
      <c r="F46" s="42">
        <f t="shared" si="7"/>
        <v>941312</v>
      </c>
      <c r="G46" s="42">
        <f t="shared" si="8"/>
        <v>964014</v>
      </c>
    </row>
    <row r="47" spans="1:9" x14ac:dyDescent="0.25">
      <c r="A47" s="42" t="str">
        <f t="shared" si="3"/>
        <v>CARTAGENA</v>
      </c>
      <c r="B47" s="41">
        <f t="shared" si="4"/>
        <v>337926</v>
      </c>
      <c r="C47" s="41">
        <f t="shared" si="5"/>
        <v>344390</v>
      </c>
      <c r="D47" s="41">
        <f t="shared" si="6"/>
        <v>14</v>
      </c>
      <c r="E47" s="42" t="str">
        <f t="shared" si="2"/>
        <v>CASTELLON</v>
      </c>
      <c r="F47" s="42">
        <f t="shared" si="7"/>
        <v>759871</v>
      </c>
      <c r="G47" s="42">
        <f t="shared" si="8"/>
        <v>651055</v>
      </c>
    </row>
    <row r="48" spans="1:9" x14ac:dyDescent="0.25">
      <c r="A48" s="42" t="str">
        <f t="shared" si="3"/>
        <v>CASTELLON</v>
      </c>
      <c r="B48" s="41">
        <f t="shared" si="4"/>
        <v>759871</v>
      </c>
      <c r="C48" s="41">
        <f t="shared" si="5"/>
        <v>651055</v>
      </c>
      <c r="D48" s="41">
        <f t="shared" si="6"/>
        <v>10</v>
      </c>
      <c r="E48" s="42" t="str">
        <f t="shared" si="2"/>
        <v>ALICANTE</v>
      </c>
      <c r="F48" s="42">
        <f t="shared" si="7"/>
        <v>581038</v>
      </c>
      <c r="G48" s="42">
        <f t="shared" si="8"/>
        <v>520216</v>
      </c>
    </row>
    <row r="49" spans="1:7" x14ac:dyDescent="0.25">
      <c r="A49" s="42" t="str">
        <f t="shared" si="3"/>
        <v>CEUTA</v>
      </c>
      <c r="B49" s="41">
        <f t="shared" si="4"/>
        <v>26714</v>
      </c>
      <c r="C49" s="41">
        <f t="shared" si="5"/>
        <v>25491</v>
      </c>
      <c r="D49" s="41">
        <f t="shared" si="6"/>
        <v>21</v>
      </c>
      <c r="E49" s="42" t="str">
        <f t="shared" si="2"/>
        <v>SEVILLA</v>
      </c>
      <c r="F49" s="42">
        <f t="shared" si="7"/>
        <v>510858</v>
      </c>
      <c r="G49" s="42">
        <f t="shared" si="8"/>
        <v>527128</v>
      </c>
    </row>
    <row r="50" spans="1:7" x14ac:dyDescent="0.25">
      <c r="A50" s="42" t="str">
        <f t="shared" si="3"/>
        <v>FERROL-SAN CIBRAO</v>
      </c>
      <c r="B50" s="41">
        <f t="shared" si="4"/>
        <v>2823</v>
      </c>
      <c r="C50" s="41">
        <f t="shared" si="5"/>
        <v>2293</v>
      </c>
      <c r="D50" s="41">
        <f t="shared" si="6"/>
        <v>26</v>
      </c>
      <c r="E50" s="42" t="str">
        <f t="shared" si="2"/>
        <v>BAHIA DE CADIZ</v>
      </c>
      <c r="F50" s="42">
        <f t="shared" si="7"/>
        <v>361840</v>
      </c>
      <c r="G50" s="42">
        <f t="shared" si="8"/>
        <v>339265</v>
      </c>
    </row>
    <row r="51" spans="1:7" x14ac:dyDescent="0.25">
      <c r="A51" s="42" t="str">
        <f t="shared" si="3"/>
        <v>GIJON</v>
      </c>
      <c r="B51" s="41">
        <f t="shared" si="4"/>
        <v>260565</v>
      </c>
      <c r="C51" s="41">
        <f t="shared" si="5"/>
        <v>175553</v>
      </c>
      <c r="D51" s="41">
        <f t="shared" si="6"/>
        <v>15</v>
      </c>
      <c r="E51" s="42" t="str">
        <f t="shared" si="2"/>
        <v>CARTAGENA</v>
      </c>
      <c r="F51" s="42">
        <f t="shared" si="7"/>
        <v>337926</v>
      </c>
      <c r="G51" s="42">
        <f t="shared" si="8"/>
        <v>344390</v>
      </c>
    </row>
    <row r="52" spans="1:7" x14ac:dyDescent="0.25">
      <c r="A52" s="42" t="str">
        <f t="shared" si="3"/>
        <v>HUELVA</v>
      </c>
      <c r="B52" s="41">
        <f t="shared" si="4"/>
        <v>3752</v>
      </c>
      <c r="C52" s="41">
        <f t="shared" si="5"/>
        <v>612</v>
      </c>
      <c r="D52" s="41">
        <f t="shared" si="6"/>
        <v>25</v>
      </c>
      <c r="E52" s="42" t="str">
        <f t="shared" si="2"/>
        <v>GIJON</v>
      </c>
      <c r="F52" s="42">
        <f t="shared" si="7"/>
        <v>260565</v>
      </c>
      <c r="G52" s="42">
        <f t="shared" si="8"/>
        <v>175553</v>
      </c>
    </row>
    <row r="53" spans="1:7" x14ac:dyDescent="0.25">
      <c r="A53" s="42" t="str">
        <f t="shared" si="3"/>
        <v>LAS PALMAS</v>
      </c>
      <c r="B53" s="41">
        <f t="shared" si="4"/>
        <v>5893006</v>
      </c>
      <c r="C53" s="41">
        <f t="shared" si="5"/>
        <v>4826087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150709</v>
      </c>
      <c r="G53" s="42">
        <f t="shared" si="8"/>
        <v>173624</v>
      </c>
    </row>
    <row r="54" spans="1:7" x14ac:dyDescent="0.25">
      <c r="A54" s="42" t="str">
        <f t="shared" si="3"/>
        <v>MALAGA</v>
      </c>
      <c r="B54" s="41">
        <f t="shared" si="4"/>
        <v>2854726</v>
      </c>
      <c r="C54" s="41">
        <f t="shared" si="5"/>
        <v>525684</v>
      </c>
      <c r="D54" s="41">
        <f t="shared" si="6"/>
        <v>5</v>
      </c>
      <c r="E54" s="42" t="str">
        <f t="shared" si="2"/>
        <v>BALEARES</v>
      </c>
      <c r="F54" s="42">
        <f t="shared" si="7"/>
        <v>109192</v>
      </c>
      <c r="G54" s="42">
        <f t="shared" si="8"/>
        <v>147717</v>
      </c>
    </row>
    <row r="55" spans="1:7" x14ac:dyDescent="0.25">
      <c r="A55" s="42" t="str">
        <f t="shared" si="3"/>
        <v>MARIN Y RIA DE PONTEVEDRA</v>
      </c>
      <c r="B55" s="41">
        <f t="shared" si="4"/>
        <v>150709</v>
      </c>
      <c r="C55" s="41">
        <f t="shared" si="5"/>
        <v>173624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104754</v>
      </c>
      <c r="G55" s="42">
        <f t="shared" si="8"/>
        <v>71690</v>
      </c>
    </row>
    <row r="56" spans="1:7" x14ac:dyDescent="0.25">
      <c r="A56" s="42" t="str">
        <f t="shared" si="3"/>
        <v>MELILLA</v>
      </c>
      <c r="B56" s="41">
        <f t="shared" si="4"/>
        <v>104754</v>
      </c>
      <c r="C56" s="41">
        <f t="shared" si="5"/>
        <v>71690</v>
      </c>
      <c r="D56" s="41">
        <f t="shared" si="6"/>
        <v>18</v>
      </c>
      <c r="E56" s="42" t="str">
        <f t="shared" si="2"/>
        <v>VILAGARCIA</v>
      </c>
      <c r="F56" s="42">
        <f t="shared" si="9"/>
        <v>93330</v>
      </c>
      <c r="G56" s="42">
        <f t="shared" si="8"/>
        <v>151</v>
      </c>
    </row>
    <row r="57" spans="1:7" x14ac:dyDescent="0.25">
      <c r="A57" s="42" t="str">
        <f t="shared" si="3"/>
        <v>MOTRIL</v>
      </c>
      <c r="B57" s="41">
        <f t="shared" si="4"/>
        <v>25037</v>
      </c>
      <c r="C57" s="41">
        <f t="shared" si="5"/>
        <v>13468</v>
      </c>
      <c r="D57" s="41">
        <f t="shared" si="6"/>
        <v>22</v>
      </c>
      <c r="E57" s="42" t="str">
        <f t="shared" si="2"/>
        <v>ALMERIA</v>
      </c>
      <c r="F57" s="42">
        <f t="shared" si="9"/>
        <v>30432</v>
      </c>
      <c r="G57" s="42">
        <f t="shared" si="8"/>
        <v>20702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14</v>
      </c>
      <c r="D58" s="41">
        <f t="shared" si="6"/>
        <v>28</v>
      </c>
      <c r="E58" s="42" t="str">
        <f t="shared" si="2"/>
        <v>CEUTA</v>
      </c>
      <c r="F58" s="42">
        <f t="shared" si="9"/>
        <v>26714</v>
      </c>
      <c r="G58" s="42">
        <f t="shared" si="8"/>
        <v>25491</v>
      </c>
    </row>
    <row r="59" spans="1:7" x14ac:dyDescent="0.25">
      <c r="A59" s="42" t="str">
        <f t="shared" si="3"/>
        <v>SANTA CRUZ DE TENERIFE</v>
      </c>
      <c r="B59" s="41">
        <f t="shared" si="4"/>
        <v>1057633</v>
      </c>
      <c r="C59" s="41">
        <f t="shared" si="5"/>
        <v>1133362</v>
      </c>
      <c r="D59" s="41">
        <f t="shared" si="6"/>
        <v>7</v>
      </c>
      <c r="E59" s="42" t="str">
        <f t="shared" si="2"/>
        <v>MOTRIL</v>
      </c>
      <c r="F59" s="42">
        <f t="shared" si="9"/>
        <v>25037</v>
      </c>
      <c r="G59" s="42">
        <f t="shared" si="8"/>
        <v>13468</v>
      </c>
    </row>
    <row r="60" spans="1:7" x14ac:dyDescent="0.25">
      <c r="A60" s="42" t="str">
        <f t="shared" si="3"/>
        <v>SANTANDER</v>
      </c>
      <c r="B60" s="41">
        <f t="shared" si="4"/>
        <v>4720</v>
      </c>
      <c r="C60" s="41">
        <f t="shared" si="5"/>
        <v>7329</v>
      </c>
      <c r="D60" s="41">
        <f t="shared" si="6"/>
        <v>24</v>
      </c>
      <c r="E60" s="42" t="str">
        <f t="shared" si="2"/>
        <v>A CORUÑA</v>
      </c>
      <c r="F60" s="42">
        <f t="shared" si="9"/>
        <v>22255</v>
      </c>
      <c r="G60" s="42">
        <f t="shared" si="8"/>
        <v>23754</v>
      </c>
    </row>
    <row r="61" spans="1:7" x14ac:dyDescent="0.25">
      <c r="A61" s="42" t="str">
        <f t="shared" si="3"/>
        <v>SEVILLA</v>
      </c>
      <c r="B61" s="41">
        <f t="shared" si="4"/>
        <v>510858</v>
      </c>
      <c r="C61" s="41">
        <f t="shared" si="5"/>
        <v>527128</v>
      </c>
      <c r="D61" s="41">
        <f t="shared" si="6"/>
        <v>12</v>
      </c>
      <c r="E61" s="42" t="str">
        <f t="shared" si="2"/>
        <v>SANTANDER</v>
      </c>
      <c r="F61" s="42">
        <f t="shared" si="9"/>
        <v>4720</v>
      </c>
      <c r="G61" s="42">
        <f t="shared" si="8"/>
        <v>7329</v>
      </c>
    </row>
    <row r="62" spans="1:7" x14ac:dyDescent="0.25">
      <c r="A62" s="42" t="str">
        <f t="shared" si="3"/>
        <v>TARRAGONA</v>
      </c>
      <c r="B62" s="41">
        <f t="shared" si="4"/>
        <v>952996</v>
      </c>
      <c r="C62" s="41">
        <f t="shared" si="5"/>
        <v>1076661</v>
      </c>
      <c r="D62" s="41">
        <f t="shared" si="6"/>
        <v>8</v>
      </c>
      <c r="E62" s="42" t="str">
        <f t="shared" si="2"/>
        <v>HUELVA</v>
      </c>
      <c r="F62" s="42">
        <f t="shared" si="9"/>
        <v>3752</v>
      </c>
      <c r="G62" s="42">
        <f t="shared" si="8"/>
        <v>612</v>
      </c>
    </row>
    <row r="63" spans="1:7" x14ac:dyDescent="0.25">
      <c r="A63" s="42" t="str">
        <f t="shared" si="3"/>
        <v>VALENCIA</v>
      </c>
      <c r="B63" s="41">
        <f t="shared" si="4"/>
        <v>20808981</v>
      </c>
      <c r="C63" s="41">
        <f t="shared" si="5"/>
        <v>19801236</v>
      </c>
      <c r="D63" s="41">
        <f t="shared" si="6"/>
        <v>2</v>
      </c>
      <c r="E63" s="42" t="str">
        <f t="shared" si="2"/>
        <v>FERROL-SAN CIBRAO</v>
      </c>
      <c r="F63" s="42">
        <f t="shared" si="9"/>
        <v>2823</v>
      </c>
      <c r="G63" s="42">
        <f t="shared" si="8"/>
        <v>2293</v>
      </c>
    </row>
    <row r="64" spans="1:7" x14ac:dyDescent="0.25">
      <c r="A64" s="42" t="str">
        <f t="shared" si="3"/>
        <v>VIGO</v>
      </c>
      <c r="B64" s="41">
        <f t="shared" si="4"/>
        <v>941312</v>
      </c>
      <c r="C64" s="41">
        <f t="shared" si="5"/>
        <v>964014</v>
      </c>
      <c r="D64" s="41">
        <f t="shared" si="6"/>
        <v>9</v>
      </c>
      <c r="E64" s="42" t="str">
        <f t="shared" si="2"/>
        <v>AVILES</v>
      </c>
      <c r="F64" s="42">
        <f t="shared" si="9"/>
        <v>17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93330</v>
      </c>
      <c r="C65" s="41">
        <f t="shared" si="5"/>
        <v>151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1188</v>
      </c>
      <c r="C8" s="34">
        <v>4448</v>
      </c>
      <c r="D8" s="34">
        <v>5554</v>
      </c>
      <c r="E8" s="34">
        <v>15019</v>
      </c>
      <c r="F8" s="13">
        <f t="shared" ref="F8:F35" si="0">((E8*100)/D8)-100</f>
        <v>170.41771696074903</v>
      </c>
      <c r="G8" s="1"/>
      <c r="H8" s="1"/>
      <c r="I8" s="1"/>
    </row>
    <row r="9" spans="1:12" x14ac:dyDescent="0.25">
      <c r="A9" s="8" t="s">
        <v>46</v>
      </c>
      <c r="B9" s="33">
        <v>37032</v>
      </c>
      <c r="C9" s="33">
        <v>45559</v>
      </c>
      <c r="D9" s="33">
        <v>177134</v>
      </c>
      <c r="E9" s="33">
        <v>200071</v>
      </c>
      <c r="F9" s="10">
        <f t="shared" si="0"/>
        <v>12.948953899307867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480991</v>
      </c>
      <c r="C11" s="33">
        <v>455424</v>
      </c>
      <c r="D11" s="33">
        <v>2280636</v>
      </c>
      <c r="E11" s="33">
        <v>2452910</v>
      </c>
      <c r="F11" s="10">
        <f t="shared" si="0"/>
        <v>7.5537700886945629</v>
      </c>
      <c r="G11" s="1"/>
      <c r="H11" s="1"/>
      <c r="I11" s="1"/>
    </row>
    <row r="12" spans="1:12" x14ac:dyDescent="0.25">
      <c r="A12" s="11" t="s">
        <v>49</v>
      </c>
      <c r="B12" s="34">
        <v>91665</v>
      </c>
      <c r="C12" s="34">
        <v>72675</v>
      </c>
      <c r="D12" s="34">
        <v>445452</v>
      </c>
      <c r="E12" s="34">
        <v>382297</v>
      </c>
      <c r="F12" s="13">
        <f t="shared" si="0"/>
        <v>-14.177734076847784</v>
      </c>
      <c r="G12" s="1"/>
      <c r="H12" s="1"/>
      <c r="I12" s="1"/>
    </row>
    <row r="13" spans="1:12" x14ac:dyDescent="0.25">
      <c r="A13" s="8" t="s">
        <v>50</v>
      </c>
      <c r="B13" s="33">
        <v>781259</v>
      </c>
      <c r="C13" s="33">
        <v>814827</v>
      </c>
      <c r="D13" s="33">
        <v>3242023</v>
      </c>
      <c r="E13" s="33">
        <v>3355145</v>
      </c>
      <c r="F13" s="10">
        <f t="shared" si="0"/>
        <v>3.4892411312319496</v>
      </c>
      <c r="G13" s="1"/>
      <c r="H13" s="1"/>
      <c r="I13" s="1"/>
    </row>
    <row r="14" spans="1:12" x14ac:dyDescent="0.25">
      <c r="A14" s="11" t="s">
        <v>51</v>
      </c>
      <c r="B14" s="34">
        <v>830964</v>
      </c>
      <c r="C14" s="34">
        <v>883553</v>
      </c>
      <c r="D14" s="34">
        <v>3566115</v>
      </c>
      <c r="E14" s="34">
        <v>3795741</v>
      </c>
      <c r="F14" s="13">
        <f t="shared" si="0"/>
        <v>6.4391081050386703</v>
      </c>
      <c r="G14" s="1"/>
      <c r="H14" s="1"/>
      <c r="I14" s="1"/>
    </row>
    <row r="15" spans="1:12" x14ac:dyDescent="0.25">
      <c r="A15" s="8" t="s">
        <v>52</v>
      </c>
      <c r="B15" s="33">
        <v>94979</v>
      </c>
      <c r="C15" s="33">
        <v>81863</v>
      </c>
      <c r="D15" s="33">
        <v>328224</v>
      </c>
      <c r="E15" s="33">
        <v>367869</v>
      </c>
      <c r="F15" s="10">
        <f t="shared" si="0"/>
        <v>12.078641415618605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17</v>
      </c>
      <c r="D16" s="34">
        <v>984</v>
      </c>
      <c r="E16" s="34">
        <v>17</v>
      </c>
      <c r="F16" s="17">
        <f t="shared" si="0"/>
        <v>-98.27235772357723</v>
      </c>
      <c r="G16" s="1"/>
      <c r="H16" s="1"/>
      <c r="I16" s="1"/>
    </row>
    <row r="17" spans="1:9" x14ac:dyDescent="0.25">
      <c r="A17" s="8" t="s">
        <v>54</v>
      </c>
      <c r="B17" s="33">
        <v>40561</v>
      </c>
      <c r="C17" s="33">
        <v>31944</v>
      </c>
      <c r="D17" s="33">
        <v>159964</v>
      </c>
      <c r="E17" s="33">
        <v>125276</v>
      </c>
      <c r="F17" s="10">
        <f t="shared" si="0"/>
        <v>-21.684879097797008</v>
      </c>
      <c r="G17" s="1"/>
      <c r="H17" s="1"/>
      <c r="I17" s="1"/>
    </row>
    <row r="18" spans="1:9" x14ac:dyDescent="0.25">
      <c r="A18" s="11" t="s">
        <v>55</v>
      </c>
      <c r="B18" s="34">
        <v>73687</v>
      </c>
      <c r="C18" s="34">
        <v>79785</v>
      </c>
      <c r="D18" s="34">
        <v>338612</v>
      </c>
      <c r="E18" s="34">
        <v>370899</v>
      </c>
      <c r="F18" s="13">
        <f t="shared" si="0"/>
        <v>9.5351021227835986</v>
      </c>
      <c r="G18" s="1"/>
      <c r="H18" s="1"/>
      <c r="I18" s="1"/>
    </row>
    <row r="19" spans="1:9" x14ac:dyDescent="0.25">
      <c r="A19" s="8" t="s">
        <v>56</v>
      </c>
      <c r="B19" s="33">
        <v>10986</v>
      </c>
      <c r="C19" s="33">
        <v>14278</v>
      </c>
      <c r="D19" s="33">
        <v>37238</v>
      </c>
      <c r="E19" s="33">
        <v>35644</v>
      </c>
      <c r="F19" s="10">
        <f t="shared" si="0"/>
        <v>-4.2805736076051346</v>
      </c>
      <c r="G19" s="1"/>
      <c r="H19" s="1"/>
      <c r="I19" s="1"/>
    </row>
    <row r="20" spans="1:9" x14ac:dyDescent="0.25">
      <c r="A20" s="11" t="s">
        <v>57</v>
      </c>
      <c r="B20" s="34">
        <v>62508</v>
      </c>
      <c r="C20" s="34">
        <v>56201</v>
      </c>
      <c r="D20" s="34">
        <v>230563</v>
      </c>
      <c r="E20" s="34">
        <v>244963</v>
      </c>
      <c r="F20" s="13">
        <f t="shared" si="0"/>
        <v>6.2455814679718742</v>
      </c>
      <c r="G20" s="1"/>
      <c r="H20" s="1"/>
      <c r="I20" s="1"/>
    </row>
    <row r="21" spans="1:9" x14ac:dyDescent="0.25">
      <c r="A21" s="8" t="s">
        <v>58</v>
      </c>
      <c r="B21" s="33">
        <v>1057</v>
      </c>
      <c r="C21" s="33">
        <v>11507</v>
      </c>
      <c r="D21" s="33">
        <v>1057</v>
      </c>
      <c r="E21" s="33">
        <v>54374</v>
      </c>
      <c r="F21" s="10">
        <f t="shared" si="0"/>
        <v>5044.1816461684011</v>
      </c>
      <c r="G21" s="1"/>
      <c r="H21" s="1"/>
      <c r="I21" s="1"/>
    </row>
    <row r="22" spans="1:9" x14ac:dyDescent="0.25">
      <c r="A22" s="11" t="s">
        <v>59</v>
      </c>
      <c r="B22" s="34">
        <v>203332</v>
      </c>
      <c r="C22" s="34">
        <v>224299</v>
      </c>
      <c r="D22" s="34">
        <v>987803</v>
      </c>
      <c r="E22" s="34">
        <v>1105482</v>
      </c>
      <c r="F22" s="13">
        <f t="shared" si="0"/>
        <v>11.913205365847233</v>
      </c>
      <c r="G22" s="1"/>
      <c r="H22" s="1"/>
      <c r="I22" s="1"/>
    </row>
    <row r="23" spans="1:9" x14ac:dyDescent="0.25">
      <c r="A23" s="8" t="s">
        <v>60</v>
      </c>
      <c r="B23" s="33">
        <v>39707</v>
      </c>
      <c r="C23" s="33">
        <v>43075</v>
      </c>
      <c r="D23" s="33">
        <v>180500</v>
      </c>
      <c r="E23" s="33">
        <v>191463</v>
      </c>
      <c r="F23" s="10">
        <f t="shared" si="0"/>
        <v>6.0736842105263094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50093</v>
      </c>
      <c r="C25" s="33">
        <v>61207</v>
      </c>
      <c r="D25" s="33">
        <v>228872</v>
      </c>
      <c r="E25" s="33">
        <v>267823</v>
      </c>
      <c r="F25" s="10">
        <f t="shared" si="0"/>
        <v>17.018682931944497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6704</v>
      </c>
      <c r="D26" s="34">
        <v>2104</v>
      </c>
      <c r="E26" s="34">
        <v>25452</v>
      </c>
      <c r="F26" s="13">
        <f t="shared" si="0"/>
        <v>1109.6958174904944</v>
      </c>
      <c r="G26" s="1"/>
      <c r="H26" s="1"/>
      <c r="I26" s="1"/>
    </row>
    <row r="27" spans="1:9" x14ac:dyDescent="0.25">
      <c r="A27" s="8" t="s">
        <v>64</v>
      </c>
      <c r="B27" s="33">
        <v>52738</v>
      </c>
      <c r="C27" s="33">
        <v>42650</v>
      </c>
      <c r="D27" s="33">
        <v>245027</v>
      </c>
      <c r="E27" s="33">
        <v>224012</v>
      </c>
      <c r="F27" s="10">
        <f t="shared" si="0"/>
        <v>-8.5766058434376617</v>
      </c>
      <c r="G27" s="1"/>
      <c r="H27" s="1"/>
      <c r="I27" s="1"/>
    </row>
    <row r="28" spans="1:9" x14ac:dyDescent="0.25">
      <c r="A28" s="11" t="s">
        <v>65</v>
      </c>
      <c r="B28" s="34">
        <v>275272</v>
      </c>
      <c r="C28" s="34">
        <v>302010</v>
      </c>
      <c r="D28" s="34">
        <v>1315418</v>
      </c>
      <c r="E28" s="34">
        <v>1444618</v>
      </c>
      <c r="F28" s="13">
        <f t="shared" si="0"/>
        <v>9.8219729394002542</v>
      </c>
      <c r="G28" s="1"/>
      <c r="H28" s="1"/>
      <c r="I28" s="1"/>
    </row>
    <row r="29" spans="1:9" x14ac:dyDescent="0.25">
      <c r="A29" s="8" t="s">
        <v>66</v>
      </c>
      <c r="B29" s="33">
        <v>118073</v>
      </c>
      <c r="C29" s="33">
        <v>104302</v>
      </c>
      <c r="D29" s="33">
        <v>550523</v>
      </c>
      <c r="E29" s="33">
        <v>528465</v>
      </c>
      <c r="F29" s="10">
        <f t="shared" si="0"/>
        <v>-4.0067354134159672</v>
      </c>
      <c r="G29" s="1"/>
      <c r="H29" s="1"/>
      <c r="I29" s="1"/>
    </row>
    <row r="30" spans="1:9" x14ac:dyDescent="0.25">
      <c r="A30" s="11" t="s">
        <v>67</v>
      </c>
      <c r="B30" s="34">
        <v>27712</v>
      </c>
      <c r="C30" s="34">
        <v>19658</v>
      </c>
      <c r="D30" s="34">
        <v>129251</v>
      </c>
      <c r="E30" s="34">
        <v>86762</v>
      </c>
      <c r="F30" s="13">
        <f t="shared" si="0"/>
        <v>-32.87324662865278</v>
      </c>
      <c r="G30" s="1"/>
      <c r="H30" s="1"/>
      <c r="I30" s="1"/>
    </row>
    <row r="31" spans="1:9" x14ac:dyDescent="0.25">
      <c r="A31" s="8" t="s">
        <v>68</v>
      </c>
      <c r="B31" s="33">
        <v>9017</v>
      </c>
      <c r="C31" s="33">
        <v>7253</v>
      </c>
      <c r="D31" s="33">
        <v>57441</v>
      </c>
      <c r="E31" s="33">
        <v>51207</v>
      </c>
      <c r="F31" s="10">
        <f t="shared" si="0"/>
        <v>-10.852875124040324</v>
      </c>
      <c r="G31" s="1"/>
      <c r="H31" s="1"/>
      <c r="I31" s="1"/>
    </row>
    <row r="32" spans="1:9" x14ac:dyDescent="0.25">
      <c r="A32" s="11" t="s">
        <v>69</v>
      </c>
      <c r="B32" s="34">
        <v>513159</v>
      </c>
      <c r="C32" s="34">
        <v>530230</v>
      </c>
      <c r="D32" s="34">
        <v>2321926</v>
      </c>
      <c r="E32" s="34">
        <v>2355351</v>
      </c>
      <c r="F32" s="13">
        <f t="shared" si="0"/>
        <v>1.4395376941383944</v>
      </c>
      <c r="G32" s="1"/>
      <c r="H32" s="1"/>
      <c r="I32" s="1"/>
    </row>
    <row r="33" spans="1:9" x14ac:dyDescent="0.25">
      <c r="A33" s="8" t="s">
        <v>70</v>
      </c>
      <c r="B33" s="33">
        <v>82393</v>
      </c>
      <c r="C33" s="33">
        <v>69357</v>
      </c>
      <c r="D33" s="33">
        <v>444662</v>
      </c>
      <c r="E33" s="33">
        <v>372611</v>
      </c>
      <c r="F33" s="10">
        <f t="shared" si="0"/>
        <v>-16.203543365522577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1200</v>
      </c>
      <c r="E34" s="34">
        <v>1000</v>
      </c>
      <c r="F34" s="17">
        <f t="shared" si="0"/>
        <v>-16.666666666666671</v>
      </c>
      <c r="G34" s="1"/>
      <c r="H34" s="1"/>
      <c r="I34" s="1"/>
    </row>
    <row r="35" spans="1:9" x14ac:dyDescent="0.25">
      <c r="A35" s="14" t="s">
        <v>72</v>
      </c>
      <c r="B35" s="15">
        <f>SUM(B7:B34)</f>
        <v>3878373</v>
      </c>
      <c r="C35" s="15">
        <f t="shared" ref="C35:E35" si="1">SUM(C7:C34)</f>
        <v>3962826</v>
      </c>
      <c r="D35" s="15">
        <f t="shared" si="1"/>
        <v>17278283</v>
      </c>
      <c r="E35" s="15">
        <f t="shared" si="1"/>
        <v>18054471</v>
      </c>
      <c r="F35" s="16">
        <f t="shared" si="0"/>
        <v>4.4922750715450093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3795741</v>
      </c>
      <c r="G38" s="42">
        <f>LOOKUP(E38,$A$38:$A$65,$C$38:$C$65)</f>
        <v>3566115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15019</v>
      </c>
      <c r="C39" s="41">
        <f t="shared" ref="C39:C65" si="5">D8</f>
        <v>5554</v>
      </c>
      <c r="D39" s="41">
        <f t="shared" ref="D39:D65" si="6">_xlfn.RANK.EQ(B39,$B$38:$B$65)+COUNTIF($B$38:$B$65,B39)-1</f>
        <v>23</v>
      </c>
      <c r="E39" s="42" t="str">
        <f t="shared" si="2"/>
        <v>BALEARES</v>
      </c>
      <c r="F39" s="42">
        <f t="shared" ref="F39:F54" si="7">LOOKUP(E39,$A$38:$A$65,$B$38:$B$65)</f>
        <v>3355145</v>
      </c>
      <c r="G39" s="42">
        <f t="shared" ref="G39:G65" si="8">LOOKUP(E39,$A$38:$A$65,$C$38:$C$65)</f>
        <v>3242023</v>
      </c>
    </row>
    <row r="40" spans="1:9" x14ac:dyDescent="0.25">
      <c r="A40" s="42" t="str">
        <f t="shared" si="3"/>
        <v>ALMERIA</v>
      </c>
      <c r="B40" s="41">
        <f t="shared" si="4"/>
        <v>200071</v>
      </c>
      <c r="C40" s="41">
        <f t="shared" si="5"/>
        <v>177134</v>
      </c>
      <c r="D40" s="41">
        <f t="shared" si="6"/>
        <v>15</v>
      </c>
      <c r="E40" s="42" t="str">
        <f t="shared" si="2"/>
        <v>BAHIA DE ALGECIRAS</v>
      </c>
      <c r="F40" s="42">
        <f t="shared" si="7"/>
        <v>2452910</v>
      </c>
      <c r="G40" s="42">
        <f t="shared" si="8"/>
        <v>2280636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2355351</v>
      </c>
      <c r="G41" s="42">
        <f t="shared" si="8"/>
        <v>2321926</v>
      </c>
    </row>
    <row r="42" spans="1:9" x14ac:dyDescent="0.25">
      <c r="A42" s="42" t="str">
        <f t="shared" si="3"/>
        <v>BAHIA DE ALGECIRAS</v>
      </c>
      <c r="B42" s="41">
        <f t="shared" si="4"/>
        <v>2452910</v>
      </c>
      <c r="C42" s="41">
        <f t="shared" si="5"/>
        <v>2280636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1444618</v>
      </c>
      <c r="G42" s="42">
        <f t="shared" si="8"/>
        <v>1315418</v>
      </c>
    </row>
    <row r="43" spans="1:9" x14ac:dyDescent="0.25">
      <c r="A43" s="42" t="str">
        <f t="shared" si="3"/>
        <v>BAHIA DE CADIZ</v>
      </c>
      <c r="B43" s="41">
        <f t="shared" si="4"/>
        <v>382297</v>
      </c>
      <c r="C43" s="41">
        <f t="shared" si="5"/>
        <v>445452</v>
      </c>
      <c r="D43" s="41">
        <f t="shared" si="6"/>
        <v>8</v>
      </c>
      <c r="E43" s="42" t="str">
        <f t="shared" si="2"/>
        <v>LAS PALMAS</v>
      </c>
      <c r="F43" s="42">
        <f t="shared" si="7"/>
        <v>1105482</v>
      </c>
      <c r="G43" s="42">
        <f t="shared" si="8"/>
        <v>987803</v>
      </c>
    </row>
    <row r="44" spans="1:9" x14ac:dyDescent="0.25">
      <c r="A44" s="42" t="str">
        <f t="shared" si="3"/>
        <v>BALEARES</v>
      </c>
      <c r="B44" s="41">
        <f t="shared" si="4"/>
        <v>3355145</v>
      </c>
      <c r="C44" s="41">
        <f t="shared" si="5"/>
        <v>3242023</v>
      </c>
      <c r="D44" s="41">
        <f t="shared" si="6"/>
        <v>2</v>
      </c>
      <c r="E44" s="42" t="str">
        <f t="shared" si="2"/>
        <v>SANTANDER</v>
      </c>
      <c r="F44" s="42">
        <f t="shared" si="7"/>
        <v>528465</v>
      </c>
      <c r="G44" s="42">
        <f t="shared" si="8"/>
        <v>550523</v>
      </c>
    </row>
    <row r="45" spans="1:9" x14ac:dyDescent="0.25">
      <c r="A45" s="42" t="str">
        <f t="shared" si="3"/>
        <v>BARCELONA</v>
      </c>
      <c r="B45" s="41">
        <f t="shared" si="4"/>
        <v>3795741</v>
      </c>
      <c r="C45" s="41">
        <f t="shared" si="5"/>
        <v>3566115</v>
      </c>
      <c r="D45" s="41">
        <f t="shared" si="6"/>
        <v>1</v>
      </c>
      <c r="E45" s="42" t="str">
        <f t="shared" si="2"/>
        <v>BAHIA DE CADIZ</v>
      </c>
      <c r="F45" s="42">
        <f t="shared" si="7"/>
        <v>382297</v>
      </c>
      <c r="G45" s="42">
        <f t="shared" si="8"/>
        <v>445452</v>
      </c>
    </row>
    <row r="46" spans="1:9" x14ac:dyDescent="0.25">
      <c r="A46" s="42" t="str">
        <f t="shared" si="3"/>
        <v>BILBAO</v>
      </c>
      <c r="B46" s="41">
        <f t="shared" si="4"/>
        <v>367869</v>
      </c>
      <c r="C46" s="41">
        <f t="shared" si="5"/>
        <v>328224</v>
      </c>
      <c r="D46" s="41">
        <f t="shared" si="6"/>
        <v>11</v>
      </c>
      <c r="E46" s="42" t="str">
        <f t="shared" si="2"/>
        <v>VIGO</v>
      </c>
      <c r="F46" s="42">
        <f t="shared" si="7"/>
        <v>372611</v>
      </c>
      <c r="G46" s="42">
        <f t="shared" si="8"/>
        <v>444662</v>
      </c>
    </row>
    <row r="47" spans="1:9" x14ac:dyDescent="0.25">
      <c r="A47" s="42" t="str">
        <f t="shared" si="3"/>
        <v>CARTAGENA</v>
      </c>
      <c r="B47" s="41">
        <f t="shared" si="4"/>
        <v>17</v>
      </c>
      <c r="C47" s="41">
        <f t="shared" si="5"/>
        <v>984</v>
      </c>
      <c r="D47" s="41">
        <f t="shared" si="6"/>
        <v>25</v>
      </c>
      <c r="E47" s="42" t="str">
        <f t="shared" si="2"/>
        <v>CEUTA</v>
      </c>
      <c r="F47" s="42">
        <f t="shared" si="7"/>
        <v>370899</v>
      </c>
      <c r="G47" s="42">
        <f t="shared" si="8"/>
        <v>338612</v>
      </c>
    </row>
    <row r="48" spans="1:9" x14ac:dyDescent="0.25">
      <c r="A48" s="42" t="str">
        <f t="shared" si="3"/>
        <v>CASTELLON</v>
      </c>
      <c r="B48" s="41">
        <f t="shared" si="4"/>
        <v>125276</v>
      </c>
      <c r="C48" s="41">
        <f t="shared" si="5"/>
        <v>159964</v>
      </c>
      <c r="D48" s="41">
        <f t="shared" si="6"/>
        <v>17</v>
      </c>
      <c r="E48" s="42" t="str">
        <f t="shared" si="2"/>
        <v>BILBAO</v>
      </c>
      <c r="F48" s="42">
        <f t="shared" si="7"/>
        <v>367869</v>
      </c>
      <c r="G48" s="42">
        <f t="shared" si="8"/>
        <v>328224</v>
      </c>
    </row>
    <row r="49" spans="1:7" x14ac:dyDescent="0.25">
      <c r="A49" s="42" t="str">
        <f t="shared" si="3"/>
        <v>CEUTA</v>
      </c>
      <c r="B49" s="41">
        <f t="shared" si="4"/>
        <v>370899</v>
      </c>
      <c r="C49" s="41">
        <f t="shared" si="5"/>
        <v>338612</v>
      </c>
      <c r="D49" s="41">
        <f t="shared" si="6"/>
        <v>10</v>
      </c>
      <c r="E49" s="42" t="str">
        <f t="shared" si="2"/>
        <v>MELILLA</v>
      </c>
      <c r="F49" s="42">
        <f t="shared" si="7"/>
        <v>267823</v>
      </c>
      <c r="G49" s="42">
        <f t="shared" si="8"/>
        <v>228872</v>
      </c>
    </row>
    <row r="50" spans="1:7" x14ac:dyDescent="0.25">
      <c r="A50" s="42" t="str">
        <f t="shared" si="3"/>
        <v>FERROL-SAN CIBRAO</v>
      </c>
      <c r="B50" s="41">
        <f t="shared" si="4"/>
        <v>35644</v>
      </c>
      <c r="C50" s="41">
        <f t="shared" si="5"/>
        <v>37238</v>
      </c>
      <c r="D50" s="41">
        <f t="shared" si="6"/>
        <v>21</v>
      </c>
      <c r="E50" s="42" t="str">
        <f t="shared" si="2"/>
        <v>GIJON</v>
      </c>
      <c r="F50" s="42">
        <f t="shared" si="7"/>
        <v>244963</v>
      </c>
      <c r="G50" s="42">
        <f t="shared" si="8"/>
        <v>230563</v>
      </c>
    </row>
    <row r="51" spans="1:7" x14ac:dyDescent="0.25">
      <c r="A51" s="42" t="str">
        <f t="shared" si="3"/>
        <v>GIJON</v>
      </c>
      <c r="B51" s="41">
        <f t="shared" si="4"/>
        <v>244963</v>
      </c>
      <c r="C51" s="41">
        <f t="shared" si="5"/>
        <v>230563</v>
      </c>
      <c r="D51" s="41">
        <f t="shared" si="6"/>
        <v>13</v>
      </c>
      <c r="E51" s="42" t="str">
        <f t="shared" si="2"/>
        <v>PASAIA</v>
      </c>
      <c r="F51" s="42">
        <f t="shared" si="7"/>
        <v>224012</v>
      </c>
      <c r="G51" s="42">
        <f t="shared" si="8"/>
        <v>245027</v>
      </c>
    </row>
    <row r="52" spans="1:7" x14ac:dyDescent="0.25">
      <c r="A52" s="42" t="str">
        <f t="shared" si="3"/>
        <v>HUELVA</v>
      </c>
      <c r="B52" s="41">
        <f t="shared" si="4"/>
        <v>54374</v>
      </c>
      <c r="C52" s="41">
        <f t="shared" si="5"/>
        <v>1057</v>
      </c>
      <c r="D52" s="41">
        <f t="shared" si="6"/>
        <v>19</v>
      </c>
      <c r="E52" s="42" t="str">
        <f t="shared" si="2"/>
        <v>ALMERIA</v>
      </c>
      <c r="F52" s="42">
        <f t="shared" si="7"/>
        <v>200071</v>
      </c>
      <c r="G52" s="42">
        <f t="shared" si="8"/>
        <v>177134</v>
      </c>
    </row>
    <row r="53" spans="1:7" x14ac:dyDescent="0.25">
      <c r="A53" s="42" t="str">
        <f t="shared" si="3"/>
        <v>LAS PALMAS</v>
      </c>
      <c r="B53" s="41">
        <f t="shared" si="4"/>
        <v>1105482</v>
      </c>
      <c r="C53" s="41">
        <f t="shared" si="5"/>
        <v>987803</v>
      </c>
      <c r="D53" s="41">
        <f t="shared" si="6"/>
        <v>6</v>
      </c>
      <c r="E53" s="42" t="str">
        <f t="shared" si="2"/>
        <v>MALAGA</v>
      </c>
      <c r="F53" s="42">
        <f t="shared" si="7"/>
        <v>191463</v>
      </c>
      <c r="G53" s="42">
        <f t="shared" si="8"/>
        <v>180500</v>
      </c>
    </row>
    <row r="54" spans="1:7" x14ac:dyDescent="0.25">
      <c r="A54" s="42" t="str">
        <f t="shared" si="3"/>
        <v>MALAGA</v>
      </c>
      <c r="B54" s="41">
        <f t="shared" si="4"/>
        <v>191463</v>
      </c>
      <c r="C54" s="41">
        <f t="shared" si="5"/>
        <v>180500</v>
      </c>
      <c r="D54" s="41">
        <f t="shared" si="6"/>
        <v>16</v>
      </c>
      <c r="E54" s="42" t="str">
        <f t="shared" si="2"/>
        <v>CASTELLON</v>
      </c>
      <c r="F54" s="42">
        <f t="shared" si="7"/>
        <v>125276</v>
      </c>
      <c r="G54" s="42">
        <f t="shared" si="8"/>
        <v>159964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86762</v>
      </c>
      <c r="G55" s="42">
        <f t="shared" si="8"/>
        <v>129251</v>
      </c>
    </row>
    <row r="56" spans="1:7" x14ac:dyDescent="0.25">
      <c r="A56" s="42" t="str">
        <f t="shared" si="3"/>
        <v>MELILLA</v>
      </c>
      <c r="B56" s="41">
        <f t="shared" si="4"/>
        <v>267823</v>
      </c>
      <c r="C56" s="41">
        <f t="shared" si="5"/>
        <v>228872</v>
      </c>
      <c r="D56" s="41">
        <f t="shared" si="6"/>
        <v>12</v>
      </c>
      <c r="E56" s="42" t="str">
        <f t="shared" si="2"/>
        <v>HUELVA</v>
      </c>
      <c r="F56" s="42">
        <f t="shared" si="9"/>
        <v>54374</v>
      </c>
      <c r="G56" s="42">
        <f t="shared" si="8"/>
        <v>1057</v>
      </c>
    </row>
    <row r="57" spans="1:7" x14ac:dyDescent="0.25">
      <c r="A57" s="42" t="str">
        <f t="shared" si="3"/>
        <v>MOTRIL</v>
      </c>
      <c r="B57" s="41">
        <f t="shared" si="4"/>
        <v>25452</v>
      </c>
      <c r="C57" s="41">
        <f t="shared" si="5"/>
        <v>2104</v>
      </c>
      <c r="D57" s="41">
        <f t="shared" si="6"/>
        <v>22</v>
      </c>
      <c r="E57" s="42" t="str">
        <f t="shared" si="2"/>
        <v>TARRAGONA</v>
      </c>
      <c r="F57" s="42">
        <f t="shared" si="9"/>
        <v>51207</v>
      </c>
      <c r="G57" s="42">
        <f t="shared" si="8"/>
        <v>57441</v>
      </c>
    </row>
    <row r="58" spans="1:7" x14ac:dyDescent="0.25">
      <c r="A58" s="42" t="str">
        <f t="shared" si="3"/>
        <v>PASAIA</v>
      </c>
      <c r="B58" s="41">
        <f t="shared" si="4"/>
        <v>224012</v>
      </c>
      <c r="C58" s="41">
        <f t="shared" si="5"/>
        <v>245027</v>
      </c>
      <c r="D58" s="41">
        <f t="shared" si="6"/>
        <v>14</v>
      </c>
      <c r="E58" s="42" t="str">
        <f t="shared" si="2"/>
        <v>FERROL-SAN CIBRAO</v>
      </c>
      <c r="F58" s="42">
        <f t="shared" si="9"/>
        <v>35644</v>
      </c>
      <c r="G58" s="42">
        <f t="shared" si="8"/>
        <v>37238</v>
      </c>
    </row>
    <row r="59" spans="1:7" x14ac:dyDescent="0.25">
      <c r="A59" s="42" t="str">
        <f t="shared" si="3"/>
        <v>SANTA CRUZ DE TENERIFE</v>
      </c>
      <c r="B59" s="41">
        <f t="shared" si="4"/>
        <v>1444618</v>
      </c>
      <c r="C59" s="41">
        <f t="shared" si="5"/>
        <v>1315418</v>
      </c>
      <c r="D59" s="41">
        <f t="shared" si="6"/>
        <v>5</v>
      </c>
      <c r="E59" s="42" t="str">
        <f t="shared" si="2"/>
        <v>MOTRIL</v>
      </c>
      <c r="F59" s="42">
        <f t="shared" si="9"/>
        <v>25452</v>
      </c>
      <c r="G59" s="42">
        <f t="shared" si="8"/>
        <v>2104</v>
      </c>
    </row>
    <row r="60" spans="1:7" x14ac:dyDescent="0.25">
      <c r="A60" s="42" t="str">
        <f t="shared" si="3"/>
        <v>SANTANDER</v>
      </c>
      <c r="B60" s="41">
        <f t="shared" si="4"/>
        <v>528465</v>
      </c>
      <c r="C60" s="41">
        <f t="shared" si="5"/>
        <v>550523</v>
      </c>
      <c r="D60" s="41">
        <f t="shared" si="6"/>
        <v>7</v>
      </c>
      <c r="E60" s="42" t="str">
        <f t="shared" si="2"/>
        <v>ALICANTE</v>
      </c>
      <c r="F60" s="42">
        <f t="shared" si="9"/>
        <v>15019</v>
      </c>
      <c r="G60" s="42">
        <f t="shared" si="8"/>
        <v>5554</v>
      </c>
    </row>
    <row r="61" spans="1:7" x14ac:dyDescent="0.25">
      <c r="A61" s="42" t="str">
        <f t="shared" si="3"/>
        <v>SEVILLA</v>
      </c>
      <c r="B61" s="41">
        <f t="shared" si="4"/>
        <v>86762</v>
      </c>
      <c r="C61" s="41">
        <f t="shared" si="5"/>
        <v>129251</v>
      </c>
      <c r="D61" s="41">
        <f t="shared" si="6"/>
        <v>18</v>
      </c>
      <c r="E61" s="42" t="str">
        <f t="shared" si="2"/>
        <v>VILAGARCIA</v>
      </c>
      <c r="F61" s="42">
        <f t="shared" si="9"/>
        <v>1000</v>
      </c>
      <c r="G61" s="42">
        <f t="shared" si="8"/>
        <v>1200</v>
      </c>
    </row>
    <row r="62" spans="1:7" x14ac:dyDescent="0.25">
      <c r="A62" s="42" t="str">
        <f t="shared" si="3"/>
        <v>TARRAGONA</v>
      </c>
      <c r="B62" s="41">
        <f t="shared" si="4"/>
        <v>51207</v>
      </c>
      <c r="C62" s="41">
        <f t="shared" si="5"/>
        <v>57441</v>
      </c>
      <c r="D62" s="41">
        <f t="shared" si="6"/>
        <v>20</v>
      </c>
      <c r="E62" s="42" t="str">
        <f t="shared" si="2"/>
        <v>CARTAGENA</v>
      </c>
      <c r="F62" s="42">
        <f t="shared" si="9"/>
        <v>17</v>
      </c>
      <c r="G62" s="42">
        <f t="shared" si="8"/>
        <v>984</v>
      </c>
    </row>
    <row r="63" spans="1:7" x14ac:dyDescent="0.25">
      <c r="A63" s="42" t="str">
        <f t="shared" si="3"/>
        <v>VALENCIA</v>
      </c>
      <c r="B63" s="41">
        <f t="shared" si="4"/>
        <v>2355351</v>
      </c>
      <c r="C63" s="41">
        <f t="shared" si="5"/>
        <v>2321926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372611</v>
      </c>
      <c r="C64" s="41">
        <f t="shared" si="5"/>
        <v>444662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1000</v>
      </c>
      <c r="C65" s="41">
        <f t="shared" si="5"/>
        <v>1200</v>
      </c>
      <c r="D65" s="41">
        <f t="shared" si="6"/>
        <v>24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5">
        <v>461</v>
      </c>
      <c r="C7" s="35">
        <v>257</v>
      </c>
      <c r="D7" s="35">
        <v>2157</v>
      </c>
      <c r="E7" s="35">
        <v>1927</v>
      </c>
      <c r="F7" s="10">
        <f>((E7*100)/D7)-100</f>
        <v>-10.662957811775613</v>
      </c>
      <c r="G7" s="1"/>
      <c r="H7" s="1"/>
      <c r="I7" s="1"/>
    </row>
    <row r="8" spans="1:12" x14ac:dyDescent="0.25">
      <c r="A8" s="11" t="s">
        <v>45</v>
      </c>
      <c r="B8" s="36">
        <v>10835</v>
      </c>
      <c r="C8" s="36">
        <v>13142</v>
      </c>
      <c r="D8" s="36">
        <v>63157</v>
      </c>
      <c r="E8" s="36">
        <v>69385</v>
      </c>
      <c r="F8" s="13">
        <f t="shared" ref="F8:F35" si="0">((E8*100)/D8)-100</f>
        <v>9.8611396994790823</v>
      </c>
      <c r="G8" s="1"/>
      <c r="H8" s="1"/>
      <c r="I8" s="1"/>
    </row>
    <row r="9" spans="1:12" x14ac:dyDescent="0.25">
      <c r="A9" s="8" t="s">
        <v>46</v>
      </c>
      <c r="B9" s="35">
        <v>406</v>
      </c>
      <c r="C9" s="35">
        <v>654</v>
      </c>
      <c r="D9" s="35">
        <v>1416</v>
      </c>
      <c r="E9" s="35">
        <v>2517.25</v>
      </c>
      <c r="F9" s="10">
        <f t="shared" si="0"/>
        <v>77.771892655367225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279117</v>
      </c>
      <c r="C11" s="35">
        <v>309230</v>
      </c>
      <c r="D11" s="35">
        <v>1232953</v>
      </c>
      <c r="E11" s="35">
        <v>1572591</v>
      </c>
      <c r="F11" s="10">
        <f t="shared" si="0"/>
        <v>27.546711026292158</v>
      </c>
      <c r="G11" s="1"/>
      <c r="H11" s="1"/>
      <c r="I11" s="1"/>
    </row>
    <row r="12" spans="1:12" x14ac:dyDescent="0.25">
      <c r="A12" s="11" t="s">
        <v>49</v>
      </c>
      <c r="B12" s="36">
        <v>7803.5</v>
      </c>
      <c r="C12" s="36">
        <v>7362</v>
      </c>
      <c r="D12" s="36">
        <v>33672.5</v>
      </c>
      <c r="E12" s="36">
        <v>36355.5</v>
      </c>
      <c r="F12" s="13">
        <f t="shared" si="0"/>
        <v>7.9679263493949009</v>
      </c>
      <c r="G12" s="1"/>
      <c r="H12" s="1"/>
      <c r="I12" s="1"/>
    </row>
    <row r="13" spans="1:12" x14ac:dyDescent="0.25">
      <c r="A13" s="8" t="s">
        <v>50</v>
      </c>
      <c r="B13" s="35">
        <v>7367</v>
      </c>
      <c r="C13" s="35">
        <v>5791</v>
      </c>
      <c r="D13" s="35">
        <v>29009</v>
      </c>
      <c r="E13" s="35">
        <v>22405</v>
      </c>
      <c r="F13" s="10">
        <f t="shared" si="0"/>
        <v>-22.765348684890895</v>
      </c>
      <c r="G13" s="1"/>
      <c r="H13" s="1"/>
      <c r="I13" s="1"/>
    </row>
    <row r="14" spans="1:12" x14ac:dyDescent="0.25">
      <c r="A14" s="11" t="s">
        <v>51</v>
      </c>
      <c r="B14" s="36">
        <v>192199.5</v>
      </c>
      <c r="C14" s="36">
        <v>145848</v>
      </c>
      <c r="D14" s="36">
        <v>884297.5</v>
      </c>
      <c r="E14" s="36">
        <v>695130</v>
      </c>
      <c r="F14" s="13">
        <f t="shared" si="0"/>
        <v>-21.391839284856061</v>
      </c>
      <c r="G14" s="1"/>
      <c r="H14" s="1"/>
      <c r="I14" s="1"/>
    </row>
    <row r="15" spans="1:12" x14ac:dyDescent="0.25">
      <c r="A15" s="8" t="s">
        <v>52</v>
      </c>
      <c r="B15" s="35">
        <v>44796.75</v>
      </c>
      <c r="C15" s="35">
        <v>50269.25</v>
      </c>
      <c r="D15" s="35">
        <v>218393</v>
      </c>
      <c r="E15" s="35">
        <v>243357.75</v>
      </c>
      <c r="F15" s="10">
        <f t="shared" si="0"/>
        <v>11.431112718814248</v>
      </c>
      <c r="G15" s="1"/>
      <c r="H15" s="1"/>
      <c r="I15" s="1"/>
    </row>
    <row r="16" spans="1:12" x14ac:dyDescent="0.25">
      <c r="A16" s="11" t="s">
        <v>53</v>
      </c>
      <c r="B16" s="36">
        <v>6616</v>
      </c>
      <c r="C16" s="36">
        <v>6052</v>
      </c>
      <c r="D16" s="36">
        <v>29007</v>
      </c>
      <c r="E16" s="36">
        <v>27417</v>
      </c>
      <c r="F16" s="13">
        <f t="shared" si="0"/>
        <v>-5.4814355155652095</v>
      </c>
      <c r="G16" s="1"/>
      <c r="H16" s="1"/>
      <c r="I16" s="1"/>
    </row>
    <row r="17" spans="1:9" x14ac:dyDescent="0.25">
      <c r="A17" s="8" t="s">
        <v>54</v>
      </c>
      <c r="B17" s="35">
        <v>11656</v>
      </c>
      <c r="C17" s="35">
        <v>16062</v>
      </c>
      <c r="D17" s="35">
        <v>49271</v>
      </c>
      <c r="E17" s="35">
        <v>57740</v>
      </c>
      <c r="F17" s="10">
        <f t="shared" si="0"/>
        <v>17.188609932820526</v>
      </c>
      <c r="G17" s="1"/>
      <c r="H17" s="1"/>
      <c r="I17" s="1"/>
    </row>
    <row r="18" spans="1:9" x14ac:dyDescent="0.25">
      <c r="A18" s="11" t="s">
        <v>55</v>
      </c>
      <c r="B18" s="36">
        <v>849</v>
      </c>
      <c r="C18" s="36">
        <v>1428</v>
      </c>
      <c r="D18" s="36">
        <v>3883</v>
      </c>
      <c r="E18" s="36">
        <v>6175</v>
      </c>
      <c r="F18" s="13">
        <f t="shared" si="0"/>
        <v>59.026525882049953</v>
      </c>
      <c r="G18" s="1"/>
      <c r="H18" s="1"/>
      <c r="I18" s="1"/>
    </row>
    <row r="19" spans="1:9" x14ac:dyDescent="0.25">
      <c r="A19" s="8" t="s">
        <v>56</v>
      </c>
      <c r="B19" s="35">
        <v>38</v>
      </c>
      <c r="C19" s="35">
        <v>50</v>
      </c>
      <c r="D19" s="35">
        <v>191</v>
      </c>
      <c r="E19" s="35">
        <v>267</v>
      </c>
      <c r="F19" s="10">
        <f t="shared" si="0"/>
        <v>39.790575916230353</v>
      </c>
      <c r="G19" s="1"/>
      <c r="H19" s="1"/>
      <c r="I19" s="1"/>
    </row>
    <row r="20" spans="1:9" x14ac:dyDescent="0.25">
      <c r="A20" s="11" t="s">
        <v>57</v>
      </c>
      <c r="B20" s="36">
        <v>2729</v>
      </c>
      <c r="C20" s="36">
        <v>4106</v>
      </c>
      <c r="D20" s="36">
        <v>14855</v>
      </c>
      <c r="E20" s="36">
        <v>20257</v>
      </c>
      <c r="F20" s="13">
        <f t="shared" si="0"/>
        <v>36.364860316391798</v>
      </c>
      <c r="G20" s="1"/>
      <c r="H20" s="1"/>
      <c r="I20" s="1"/>
    </row>
    <row r="21" spans="1:9" x14ac:dyDescent="0.25">
      <c r="A21" s="8" t="s">
        <v>58</v>
      </c>
      <c r="B21" s="35">
        <v>285</v>
      </c>
      <c r="C21" s="35">
        <v>133</v>
      </c>
      <c r="D21" s="35">
        <v>285</v>
      </c>
      <c r="E21" s="35">
        <v>751</v>
      </c>
      <c r="F21" s="10">
        <f t="shared" si="0"/>
        <v>163.50877192982455</v>
      </c>
      <c r="G21" s="1"/>
      <c r="H21" s="1"/>
      <c r="I21" s="1"/>
    </row>
    <row r="22" spans="1:9" x14ac:dyDescent="0.25">
      <c r="A22" s="11" t="s">
        <v>59</v>
      </c>
      <c r="B22" s="36">
        <v>94114</v>
      </c>
      <c r="C22" s="36">
        <v>105085</v>
      </c>
      <c r="D22" s="36">
        <v>455388</v>
      </c>
      <c r="E22" s="36">
        <v>510043</v>
      </c>
      <c r="F22" s="13">
        <f t="shared" si="0"/>
        <v>12.001853364603377</v>
      </c>
      <c r="G22" s="1"/>
      <c r="H22" s="1"/>
      <c r="I22" s="1"/>
    </row>
    <row r="23" spans="1:9" x14ac:dyDescent="0.25">
      <c r="A23" s="8" t="s">
        <v>60</v>
      </c>
      <c r="B23" s="35">
        <v>25739</v>
      </c>
      <c r="C23" s="35">
        <v>20435</v>
      </c>
      <c r="D23" s="35">
        <v>132982</v>
      </c>
      <c r="E23" s="35">
        <v>221491</v>
      </c>
      <c r="F23" s="10">
        <f t="shared" si="0"/>
        <v>66.557128032365284</v>
      </c>
      <c r="G23" s="1"/>
      <c r="H23" s="1"/>
      <c r="I23" s="1"/>
    </row>
    <row r="24" spans="1:9" x14ac:dyDescent="0.25">
      <c r="A24" s="11" t="s">
        <v>61</v>
      </c>
      <c r="B24" s="36">
        <v>4508</v>
      </c>
      <c r="C24" s="36">
        <v>3767</v>
      </c>
      <c r="D24" s="36">
        <v>20431</v>
      </c>
      <c r="E24" s="36">
        <v>16594</v>
      </c>
      <c r="F24" s="13">
        <f t="shared" si="0"/>
        <v>-18.780284861240276</v>
      </c>
      <c r="G24" s="1"/>
      <c r="H24" s="1"/>
      <c r="I24" s="1"/>
    </row>
    <row r="25" spans="1:9" x14ac:dyDescent="0.25">
      <c r="A25" s="8" t="s">
        <v>62</v>
      </c>
      <c r="B25" s="35">
        <v>2454</v>
      </c>
      <c r="C25" s="35">
        <v>3117</v>
      </c>
      <c r="D25" s="35">
        <v>9429</v>
      </c>
      <c r="E25" s="35">
        <v>13743</v>
      </c>
      <c r="F25" s="10">
        <f t="shared" si="0"/>
        <v>45.752465797009222</v>
      </c>
      <c r="G25" s="1"/>
      <c r="H25" s="1"/>
      <c r="I25" s="1"/>
    </row>
    <row r="26" spans="1:9" x14ac:dyDescent="0.25">
      <c r="A26" s="11" t="s">
        <v>63</v>
      </c>
      <c r="B26" s="36">
        <v>317</v>
      </c>
      <c r="C26" s="36">
        <v>733</v>
      </c>
      <c r="D26" s="36">
        <v>1751</v>
      </c>
      <c r="E26" s="36">
        <v>3216</v>
      </c>
      <c r="F26" s="13">
        <f t="shared" si="0"/>
        <v>83.666476299257567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28657</v>
      </c>
      <c r="C28" s="36">
        <v>28193</v>
      </c>
      <c r="D28" s="36">
        <v>146026</v>
      </c>
      <c r="E28" s="36">
        <v>134233</v>
      </c>
      <c r="F28" s="13">
        <f t="shared" si="0"/>
        <v>-8.0759590757810287</v>
      </c>
      <c r="G28" s="1"/>
      <c r="H28" s="1"/>
      <c r="I28" s="1"/>
    </row>
    <row r="29" spans="1:9" x14ac:dyDescent="0.25">
      <c r="A29" s="8" t="s">
        <v>66</v>
      </c>
      <c r="B29" s="35">
        <v>156</v>
      </c>
      <c r="C29" s="35">
        <v>112</v>
      </c>
      <c r="D29" s="35">
        <v>835</v>
      </c>
      <c r="E29" s="35">
        <v>383</v>
      </c>
      <c r="F29" s="10">
        <f t="shared" si="0"/>
        <v>-54.131736526946106</v>
      </c>
      <c r="G29" s="1"/>
      <c r="H29" s="1"/>
      <c r="I29" s="1"/>
    </row>
    <row r="30" spans="1:9" x14ac:dyDescent="0.25">
      <c r="A30" s="11" t="s">
        <v>67</v>
      </c>
      <c r="B30" s="36">
        <v>13746</v>
      </c>
      <c r="C30" s="36">
        <v>12759</v>
      </c>
      <c r="D30" s="36">
        <v>68401</v>
      </c>
      <c r="E30" s="36">
        <v>64590</v>
      </c>
      <c r="F30" s="13">
        <f t="shared" si="0"/>
        <v>-5.5715559714039244</v>
      </c>
      <c r="G30" s="1"/>
      <c r="H30" s="1"/>
      <c r="I30" s="1"/>
    </row>
    <row r="31" spans="1:9" x14ac:dyDescent="0.25">
      <c r="A31" s="8" t="s">
        <v>68</v>
      </c>
      <c r="B31" s="35">
        <v>19992</v>
      </c>
      <c r="C31" s="35">
        <v>16455</v>
      </c>
      <c r="D31" s="35">
        <v>94119</v>
      </c>
      <c r="E31" s="35">
        <v>87017</v>
      </c>
      <c r="F31" s="10">
        <f t="shared" si="0"/>
        <v>-7.5457665296061407</v>
      </c>
      <c r="G31" s="1"/>
      <c r="H31" s="1"/>
      <c r="I31" s="1"/>
    </row>
    <row r="32" spans="1:9" x14ac:dyDescent="0.25">
      <c r="A32" s="11" t="s">
        <v>69</v>
      </c>
      <c r="B32" s="36">
        <v>367114</v>
      </c>
      <c r="C32" s="36">
        <v>384110</v>
      </c>
      <c r="D32" s="36">
        <v>1747525</v>
      </c>
      <c r="E32" s="36">
        <v>1768506</v>
      </c>
      <c r="F32" s="13">
        <f t="shared" si="0"/>
        <v>1.200612294530842</v>
      </c>
      <c r="G32" s="1"/>
      <c r="H32" s="1"/>
      <c r="I32" s="1"/>
    </row>
    <row r="33" spans="1:9" x14ac:dyDescent="0.25">
      <c r="A33" s="8" t="s">
        <v>70</v>
      </c>
      <c r="B33" s="35">
        <v>18412</v>
      </c>
      <c r="C33" s="35">
        <v>18358</v>
      </c>
      <c r="D33" s="35">
        <v>90681.5</v>
      </c>
      <c r="E33" s="35">
        <v>82676.5</v>
      </c>
      <c r="F33" s="10">
        <f t="shared" si="0"/>
        <v>-8.8275998963404874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1833</v>
      </c>
      <c r="D34" s="36">
        <v>31</v>
      </c>
      <c r="E34" s="36">
        <v>10597</v>
      </c>
      <c r="F34" s="13">
        <f t="shared" si="0"/>
        <v>34083.870967741932</v>
      </c>
      <c r="G34" s="1"/>
      <c r="H34" s="1"/>
      <c r="I34" s="1"/>
    </row>
    <row r="35" spans="1:9" x14ac:dyDescent="0.25">
      <c r="A35" s="14" t="s">
        <v>72</v>
      </c>
      <c r="B35" s="15">
        <f>SUM(B7:B34)</f>
        <v>1140367.75</v>
      </c>
      <c r="C35" s="15">
        <f t="shared" ref="C35:E35" si="1">SUM(C7:C34)</f>
        <v>1155341.25</v>
      </c>
      <c r="D35" s="15">
        <f t="shared" si="1"/>
        <v>5330146.5</v>
      </c>
      <c r="E35" s="15">
        <f t="shared" si="1"/>
        <v>5669367</v>
      </c>
      <c r="F35" s="16">
        <f t="shared" si="0"/>
        <v>6.3641871757183424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1927</v>
      </c>
      <c r="C38" s="41">
        <f>D7</f>
        <v>2157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1768506</v>
      </c>
      <c r="G38" s="42">
        <f>LOOKUP(E38,$A$38:$A$65,$C$38:$C$65)</f>
        <v>1747525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69385</v>
      </c>
      <c r="C39" s="41">
        <f t="shared" ref="C39:C65" si="5">D8</f>
        <v>63157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1572591</v>
      </c>
      <c r="G39" s="42">
        <f t="shared" ref="G39:G65" si="8">LOOKUP(E39,$A$38:$A$65,$C$38:$C$65)</f>
        <v>1232953</v>
      </c>
    </row>
    <row r="40" spans="1:9" x14ac:dyDescent="0.25">
      <c r="A40" s="42" t="str">
        <f t="shared" si="3"/>
        <v>ALMERIA</v>
      </c>
      <c r="B40" s="41">
        <f t="shared" si="4"/>
        <v>2517.25</v>
      </c>
      <c r="C40" s="41">
        <f t="shared" si="5"/>
        <v>1416</v>
      </c>
      <c r="D40" s="41">
        <f t="shared" si="6"/>
        <v>22</v>
      </c>
      <c r="E40" s="42" t="str">
        <f t="shared" si="2"/>
        <v>BARCELONA</v>
      </c>
      <c r="F40" s="42">
        <f t="shared" si="7"/>
        <v>695130</v>
      </c>
      <c r="G40" s="42">
        <f t="shared" si="8"/>
        <v>884297.5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510043</v>
      </c>
      <c r="G41" s="42">
        <f t="shared" si="8"/>
        <v>455388</v>
      </c>
    </row>
    <row r="42" spans="1:9" x14ac:dyDescent="0.25">
      <c r="A42" s="42" t="str">
        <f t="shared" si="3"/>
        <v>BAHIA DE ALGECIRAS</v>
      </c>
      <c r="B42" s="41">
        <f t="shared" si="4"/>
        <v>1572591</v>
      </c>
      <c r="C42" s="41">
        <f t="shared" si="5"/>
        <v>1232953</v>
      </c>
      <c r="D42" s="41">
        <f t="shared" si="6"/>
        <v>2</v>
      </c>
      <c r="E42" s="42" t="str">
        <f t="shared" si="2"/>
        <v>BILBAO</v>
      </c>
      <c r="F42" s="42">
        <f t="shared" si="7"/>
        <v>243357.75</v>
      </c>
      <c r="G42" s="42">
        <f t="shared" si="8"/>
        <v>218393</v>
      </c>
    </row>
    <row r="43" spans="1:9" x14ac:dyDescent="0.25">
      <c r="A43" s="42" t="str">
        <f t="shared" si="3"/>
        <v>BAHIA DE CADIZ</v>
      </c>
      <c r="B43" s="41">
        <f t="shared" si="4"/>
        <v>36355.5</v>
      </c>
      <c r="C43" s="41">
        <f t="shared" si="5"/>
        <v>33672.5</v>
      </c>
      <c r="D43" s="41">
        <f t="shared" si="6"/>
        <v>13</v>
      </c>
      <c r="E43" s="42" t="str">
        <f t="shared" si="2"/>
        <v>MALAGA</v>
      </c>
      <c r="F43" s="42">
        <f t="shared" si="7"/>
        <v>221491</v>
      </c>
      <c r="G43" s="42">
        <f t="shared" si="8"/>
        <v>132982</v>
      </c>
    </row>
    <row r="44" spans="1:9" x14ac:dyDescent="0.25">
      <c r="A44" s="42" t="str">
        <f t="shared" si="3"/>
        <v>BALEARES</v>
      </c>
      <c r="B44" s="41">
        <f t="shared" si="4"/>
        <v>22405</v>
      </c>
      <c r="C44" s="41">
        <f t="shared" si="5"/>
        <v>29009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134233</v>
      </c>
      <c r="G44" s="42">
        <f t="shared" si="8"/>
        <v>146026</v>
      </c>
    </row>
    <row r="45" spans="1:9" x14ac:dyDescent="0.25">
      <c r="A45" s="42" t="str">
        <f t="shared" si="3"/>
        <v>BARCELONA</v>
      </c>
      <c r="B45" s="41">
        <f t="shared" si="4"/>
        <v>695130</v>
      </c>
      <c r="C45" s="41">
        <f t="shared" si="5"/>
        <v>884297.5</v>
      </c>
      <c r="D45" s="41">
        <f t="shared" si="6"/>
        <v>3</v>
      </c>
      <c r="E45" s="42" t="str">
        <f t="shared" si="2"/>
        <v>TARRAGONA</v>
      </c>
      <c r="F45" s="42">
        <f t="shared" si="7"/>
        <v>87017</v>
      </c>
      <c r="G45" s="42">
        <f t="shared" si="8"/>
        <v>94119</v>
      </c>
    </row>
    <row r="46" spans="1:9" x14ac:dyDescent="0.25">
      <c r="A46" s="42" t="str">
        <f t="shared" si="3"/>
        <v>BILBAO</v>
      </c>
      <c r="B46" s="41">
        <f t="shared" si="4"/>
        <v>243357.75</v>
      </c>
      <c r="C46" s="41">
        <f t="shared" si="5"/>
        <v>218393</v>
      </c>
      <c r="D46" s="41">
        <f t="shared" si="6"/>
        <v>5</v>
      </c>
      <c r="E46" s="42" t="str">
        <f t="shared" si="2"/>
        <v>VIGO</v>
      </c>
      <c r="F46" s="42">
        <f t="shared" si="7"/>
        <v>82676.5</v>
      </c>
      <c r="G46" s="42">
        <f t="shared" si="8"/>
        <v>90681.5</v>
      </c>
    </row>
    <row r="47" spans="1:9" x14ac:dyDescent="0.25">
      <c r="A47" s="42" t="str">
        <f t="shared" si="3"/>
        <v>CARTAGENA</v>
      </c>
      <c r="B47" s="41">
        <f t="shared" si="4"/>
        <v>27417</v>
      </c>
      <c r="C47" s="41">
        <f t="shared" si="5"/>
        <v>29007</v>
      </c>
      <c r="D47" s="41">
        <f t="shared" si="6"/>
        <v>14</v>
      </c>
      <c r="E47" s="42" t="str">
        <f t="shared" si="2"/>
        <v>ALICANTE</v>
      </c>
      <c r="F47" s="42">
        <f t="shared" si="7"/>
        <v>69385</v>
      </c>
      <c r="G47" s="42">
        <f t="shared" si="8"/>
        <v>63157</v>
      </c>
    </row>
    <row r="48" spans="1:9" x14ac:dyDescent="0.25">
      <c r="A48" s="42" t="str">
        <f t="shared" si="3"/>
        <v>CASTELLON</v>
      </c>
      <c r="B48" s="41">
        <f t="shared" si="4"/>
        <v>57740</v>
      </c>
      <c r="C48" s="41">
        <f t="shared" si="5"/>
        <v>49271</v>
      </c>
      <c r="D48" s="41">
        <f t="shared" si="6"/>
        <v>12</v>
      </c>
      <c r="E48" s="42" t="str">
        <f t="shared" si="2"/>
        <v>SEVILLA</v>
      </c>
      <c r="F48" s="42">
        <f t="shared" si="7"/>
        <v>64590</v>
      </c>
      <c r="G48" s="42">
        <f t="shared" si="8"/>
        <v>68401</v>
      </c>
    </row>
    <row r="49" spans="1:7" x14ac:dyDescent="0.25">
      <c r="A49" s="42" t="str">
        <f t="shared" si="3"/>
        <v>CEUTA</v>
      </c>
      <c r="B49" s="41">
        <f t="shared" si="4"/>
        <v>6175</v>
      </c>
      <c r="C49" s="41">
        <f t="shared" si="5"/>
        <v>3883</v>
      </c>
      <c r="D49" s="41">
        <f t="shared" si="6"/>
        <v>20</v>
      </c>
      <c r="E49" s="42" t="str">
        <f t="shared" si="2"/>
        <v>CASTELLON</v>
      </c>
      <c r="F49" s="42">
        <f t="shared" si="7"/>
        <v>57740</v>
      </c>
      <c r="G49" s="42">
        <f t="shared" si="8"/>
        <v>49271</v>
      </c>
    </row>
    <row r="50" spans="1:7" x14ac:dyDescent="0.25">
      <c r="A50" s="42" t="str">
        <f t="shared" si="3"/>
        <v>FERROL-SAN CIBRAO</v>
      </c>
      <c r="B50" s="41">
        <f t="shared" si="4"/>
        <v>267</v>
      </c>
      <c r="C50" s="41">
        <f t="shared" si="5"/>
        <v>191</v>
      </c>
      <c r="D50" s="41">
        <f t="shared" si="6"/>
        <v>26</v>
      </c>
      <c r="E50" s="42" t="str">
        <f t="shared" si="2"/>
        <v>BAHIA DE CADIZ</v>
      </c>
      <c r="F50" s="42">
        <f t="shared" si="7"/>
        <v>36355.5</v>
      </c>
      <c r="G50" s="42">
        <f t="shared" si="8"/>
        <v>33672.5</v>
      </c>
    </row>
    <row r="51" spans="1:7" x14ac:dyDescent="0.25">
      <c r="A51" s="42" t="str">
        <f t="shared" si="3"/>
        <v>GIJON</v>
      </c>
      <c r="B51" s="41">
        <f t="shared" si="4"/>
        <v>20257</v>
      </c>
      <c r="C51" s="41">
        <f t="shared" si="5"/>
        <v>14855</v>
      </c>
      <c r="D51" s="41">
        <f t="shared" si="6"/>
        <v>16</v>
      </c>
      <c r="E51" s="42" t="str">
        <f t="shared" si="2"/>
        <v>CARTAGENA</v>
      </c>
      <c r="F51" s="42">
        <f t="shared" si="7"/>
        <v>27417</v>
      </c>
      <c r="G51" s="42">
        <f t="shared" si="8"/>
        <v>29007</v>
      </c>
    </row>
    <row r="52" spans="1:7" x14ac:dyDescent="0.25">
      <c r="A52" s="42" t="str">
        <f t="shared" si="3"/>
        <v>HUELVA</v>
      </c>
      <c r="B52" s="41">
        <f t="shared" si="4"/>
        <v>751</v>
      </c>
      <c r="C52" s="41">
        <f t="shared" si="5"/>
        <v>285</v>
      </c>
      <c r="D52" s="41">
        <f t="shared" si="6"/>
        <v>24</v>
      </c>
      <c r="E52" s="42" t="str">
        <f t="shared" si="2"/>
        <v>BALEARES</v>
      </c>
      <c r="F52" s="42">
        <f t="shared" si="7"/>
        <v>22405</v>
      </c>
      <c r="G52" s="42">
        <f t="shared" si="8"/>
        <v>29009</v>
      </c>
    </row>
    <row r="53" spans="1:7" x14ac:dyDescent="0.25">
      <c r="A53" s="42" t="str">
        <f t="shared" si="3"/>
        <v>LAS PALMAS</v>
      </c>
      <c r="B53" s="41">
        <f t="shared" si="4"/>
        <v>510043</v>
      </c>
      <c r="C53" s="41">
        <f t="shared" si="5"/>
        <v>455388</v>
      </c>
      <c r="D53" s="41">
        <f t="shared" si="6"/>
        <v>4</v>
      </c>
      <c r="E53" s="42" t="str">
        <f t="shared" si="2"/>
        <v>GIJON</v>
      </c>
      <c r="F53" s="42">
        <f t="shared" si="7"/>
        <v>20257</v>
      </c>
      <c r="G53" s="42">
        <f t="shared" si="8"/>
        <v>14855</v>
      </c>
    </row>
    <row r="54" spans="1:7" x14ac:dyDescent="0.25">
      <c r="A54" s="42" t="str">
        <f t="shared" si="3"/>
        <v>MALAGA</v>
      </c>
      <c r="B54" s="41">
        <f t="shared" si="4"/>
        <v>221491</v>
      </c>
      <c r="C54" s="41">
        <f t="shared" si="5"/>
        <v>132982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16594</v>
      </c>
      <c r="G54" s="42">
        <f t="shared" si="8"/>
        <v>20431</v>
      </c>
    </row>
    <row r="55" spans="1:7" x14ac:dyDescent="0.25">
      <c r="A55" s="42" t="str">
        <f t="shared" si="3"/>
        <v>MARIN Y RIA DE PONTEVEDRA</v>
      </c>
      <c r="B55" s="41">
        <f t="shared" si="4"/>
        <v>16594</v>
      </c>
      <c r="C55" s="41">
        <f t="shared" si="5"/>
        <v>20431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13743</v>
      </c>
      <c r="G55" s="42">
        <f t="shared" si="8"/>
        <v>9429</v>
      </c>
    </row>
    <row r="56" spans="1:7" x14ac:dyDescent="0.25">
      <c r="A56" s="42" t="str">
        <f t="shared" si="3"/>
        <v>MELILLA</v>
      </c>
      <c r="B56" s="41">
        <f t="shared" si="4"/>
        <v>13743</v>
      </c>
      <c r="C56" s="41">
        <f t="shared" si="5"/>
        <v>9429</v>
      </c>
      <c r="D56" s="41">
        <f t="shared" si="6"/>
        <v>18</v>
      </c>
      <c r="E56" s="42" t="str">
        <f t="shared" si="2"/>
        <v>VILAGARCIA</v>
      </c>
      <c r="F56" s="42">
        <f t="shared" si="9"/>
        <v>10597</v>
      </c>
      <c r="G56" s="42">
        <f t="shared" si="8"/>
        <v>31</v>
      </c>
    </row>
    <row r="57" spans="1:7" x14ac:dyDescent="0.25">
      <c r="A57" s="42" t="str">
        <f t="shared" si="3"/>
        <v>MOTRIL</v>
      </c>
      <c r="B57" s="41">
        <f t="shared" si="4"/>
        <v>3216</v>
      </c>
      <c r="C57" s="41">
        <f t="shared" si="5"/>
        <v>1751</v>
      </c>
      <c r="D57" s="41">
        <f t="shared" si="6"/>
        <v>21</v>
      </c>
      <c r="E57" s="42" t="str">
        <f t="shared" si="2"/>
        <v>CEUTA</v>
      </c>
      <c r="F57" s="42">
        <f t="shared" si="9"/>
        <v>6175</v>
      </c>
      <c r="G57" s="42">
        <f t="shared" si="8"/>
        <v>3883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3216</v>
      </c>
      <c r="G58" s="42">
        <f t="shared" si="8"/>
        <v>1751</v>
      </c>
    </row>
    <row r="59" spans="1:7" x14ac:dyDescent="0.25">
      <c r="A59" s="42" t="str">
        <f t="shared" si="3"/>
        <v>SANTA CRUZ DE TENERIFE</v>
      </c>
      <c r="B59" s="41">
        <f t="shared" si="4"/>
        <v>134233</v>
      </c>
      <c r="C59" s="41">
        <f t="shared" si="5"/>
        <v>146026</v>
      </c>
      <c r="D59" s="41">
        <f t="shared" si="6"/>
        <v>7</v>
      </c>
      <c r="E59" s="42" t="str">
        <f t="shared" si="2"/>
        <v>ALMERIA</v>
      </c>
      <c r="F59" s="42">
        <f t="shared" si="9"/>
        <v>2517.25</v>
      </c>
      <c r="G59" s="42">
        <f t="shared" si="8"/>
        <v>1416</v>
      </c>
    </row>
    <row r="60" spans="1:7" x14ac:dyDescent="0.25">
      <c r="A60" s="42" t="str">
        <f t="shared" si="3"/>
        <v>SANTANDER</v>
      </c>
      <c r="B60" s="41">
        <f t="shared" si="4"/>
        <v>383</v>
      </c>
      <c r="C60" s="41">
        <f t="shared" si="5"/>
        <v>835</v>
      </c>
      <c r="D60" s="41">
        <f t="shared" si="6"/>
        <v>25</v>
      </c>
      <c r="E60" s="42" t="str">
        <f t="shared" si="2"/>
        <v>A CORUÑA</v>
      </c>
      <c r="F60" s="42">
        <f t="shared" si="9"/>
        <v>1927</v>
      </c>
      <c r="G60" s="42">
        <f t="shared" si="8"/>
        <v>2157</v>
      </c>
    </row>
    <row r="61" spans="1:7" x14ac:dyDescent="0.25">
      <c r="A61" s="42" t="str">
        <f t="shared" si="3"/>
        <v>SEVILLA</v>
      </c>
      <c r="B61" s="41">
        <f t="shared" si="4"/>
        <v>64590</v>
      </c>
      <c r="C61" s="41">
        <f t="shared" si="5"/>
        <v>68401</v>
      </c>
      <c r="D61" s="41">
        <f t="shared" si="6"/>
        <v>11</v>
      </c>
      <c r="E61" s="42" t="str">
        <f t="shared" si="2"/>
        <v>HUELVA</v>
      </c>
      <c r="F61" s="42">
        <f t="shared" si="9"/>
        <v>751</v>
      </c>
      <c r="G61" s="42">
        <f t="shared" si="8"/>
        <v>285</v>
      </c>
    </row>
    <row r="62" spans="1:7" x14ac:dyDescent="0.25">
      <c r="A62" s="42" t="str">
        <f t="shared" si="3"/>
        <v>TARRAGONA</v>
      </c>
      <c r="B62" s="41">
        <f t="shared" si="4"/>
        <v>87017</v>
      </c>
      <c r="C62" s="41">
        <f t="shared" si="5"/>
        <v>94119</v>
      </c>
      <c r="D62" s="41">
        <f t="shared" si="6"/>
        <v>8</v>
      </c>
      <c r="E62" s="42" t="str">
        <f t="shared" si="2"/>
        <v>SANTANDER</v>
      </c>
      <c r="F62" s="42">
        <f t="shared" si="9"/>
        <v>383</v>
      </c>
      <c r="G62" s="42">
        <f t="shared" si="8"/>
        <v>835</v>
      </c>
    </row>
    <row r="63" spans="1:7" x14ac:dyDescent="0.25">
      <c r="A63" s="42" t="str">
        <f t="shared" si="3"/>
        <v>VALENCIA</v>
      </c>
      <c r="B63" s="41">
        <f t="shared" si="4"/>
        <v>1768506</v>
      </c>
      <c r="C63" s="41">
        <f t="shared" si="5"/>
        <v>1747525</v>
      </c>
      <c r="D63" s="41">
        <f t="shared" si="6"/>
        <v>1</v>
      </c>
      <c r="E63" s="42" t="str">
        <f t="shared" si="2"/>
        <v>FERROL-SAN CIBRAO</v>
      </c>
      <c r="F63" s="42">
        <f t="shared" si="9"/>
        <v>267</v>
      </c>
      <c r="G63" s="42">
        <f t="shared" si="8"/>
        <v>191</v>
      </c>
    </row>
    <row r="64" spans="1:7" x14ac:dyDescent="0.25">
      <c r="A64" s="42" t="str">
        <f t="shared" si="3"/>
        <v>VIGO</v>
      </c>
      <c r="B64" s="41">
        <f t="shared" si="4"/>
        <v>82676.5</v>
      </c>
      <c r="C64" s="41">
        <f t="shared" si="5"/>
        <v>90681.5</v>
      </c>
      <c r="D64" s="41">
        <f t="shared" si="6"/>
        <v>9</v>
      </c>
      <c r="E64" s="42" t="str">
        <f t="shared" si="2"/>
        <v>AVILES</v>
      </c>
      <c r="F64" s="42">
        <f t="shared" si="9"/>
        <v>2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10597</v>
      </c>
      <c r="C65" s="41">
        <f t="shared" si="5"/>
        <v>31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86</v>
      </c>
      <c r="C8" s="38">
        <v>572</v>
      </c>
      <c r="D8" s="38">
        <v>1056</v>
      </c>
      <c r="E8" s="38">
        <v>1178</v>
      </c>
      <c r="F8" s="13">
        <f t="shared" ref="F8:F35" si="0">((E8*100)/D8)-100</f>
        <v>11.553030303030297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257055</v>
      </c>
      <c r="C11" s="37">
        <v>291700</v>
      </c>
      <c r="D11" s="37">
        <v>1140337</v>
      </c>
      <c r="E11" s="37">
        <v>1464388</v>
      </c>
      <c r="F11" s="10">
        <f t="shared" si="0"/>
        <v>28.417125814561842</v>
      </c>
      <c r="G11" s="1"/>
      <c r="H11" s="1"/>
      <c r="I11" s="1"/>
    </row>
    <row r="12" spans="1:12" x14ac:dyDescent="0.25">
      <c r="A12" s="11" t="s">
        <v>49</v>
      </c>
      <c r="B12" s="38">
        <v>12</v>
      </c>
      <c r="C12" s="38">
        <v>0</v>
      </c>
      <c r="D12" s="38">
        <v>224</v>
      </c>
      <c r="E12" s="38">
        <v>474</v>
      </c>
      <c r="F12" s="13">
        <f t="shared" si="0"/>
        <v>111.60714285714286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67456.5</v>
      </c>
      <c r="C14" s="38">
        <v>41455.5</v>
      </c>
      <c r="D14" s="38">
        <v>324541.5</v>
      </c>
      <c r="E14" s="38">
        <v>204646.5</v>
      </c>
      <c r="F14" s="13">
        <f t="shared" si="0"/>
        <v>-36.942887119212799</v>
      </c>
      <c r="G14" s="1"/>
      <c r="H14" s="1"/>
      <c r="I14" s="1"/>
    </row>
    <row r="15" spans="1:12" x14ac:dyDescent="0.25">
      <c r="A15" s="8" t="s">
        <v>52</v>
      </c>
      <c r="B15" s="37">
        <v>259</v>
      </c>
      <c r="C15" s="37">
        <v>129</v>
      </c>
      <c r="D15" s="37">
        <v>1947.25</v>
      </c>
      <c r="E15" s="37">
        <v>611.5</v>
      </c>
      <c r="F15" s="10">
        <f t="shared" si="0"/>
        <v>-68.596738990884575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2</v>
      </c>
      <c r="E16" s="3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7">
        <v>133</v>
      </c>
      <c r="C17" s="37">
        <v>81</v>
      </c>
      <c r="D17" s="37">
        <v>1065</v>
      </c>
      <c r="E17" s="37">
        <v>256</v>
      </c>
      <c r="F17" s="10">
        <f t="shared" si="0"/>
        <v>-75.962441314553985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10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58018</v>
      </c>
      <c r="C22" s="38">
        <v>69388</v>
      </c>
      <c r="D22" s="38">
        <v>275644</v>
      </c>
      <c r="E22" s="38">
        <v>332979</v>
      </c>
      <c r="F22" s="13">
        <f t="shared" si="0"/>
        <v>20.800380200548531</v>
      </c>
      <c r="G22" s="1"/>
      <c r="H22" s="1"/>
      <c r="I22" s="1"/>
    </row>
    <row r="23" spans="1:9" x14ac:dyDescent="0.25">
      <c r="A23" s="8" t="s">
        <v>60</v>
      </c>
      <c r="B23" s="37">
        <v>23968</v>
      </c>
      <c r="C23" s="37">
        <v>17236</v>
      </c>
      <c r="D23" s="37">
        <v>124103</v>
      </c>
      <c r="E23" s="37">
        <v>206055</v>
      </c>
      <c r="F23" s="10">
        <f t="shared" si="0"/>
        <v>66.035470536570443</v>
      </c>
      <c r="G23" s="1"/>
      <c r="H23" s="1"/>
      <c r="I23" s="1"/>
    </row>
    <row r="24" spans="1:9" x14ac:dyDescent="0.25">
      <c r="A24" s="11" t="s">
        <v>61</v>
      </c>
      <c r="B24" s="38">
        <v>540</v>
      </c>
      <c r="C24" s="38">
        <v>276</v>
      </c>
      <c r="D24" s="38">
        <v>1953</v>
      </c>
      <c r="E24" s="38">
        <v>1188</v>
      </c>
      <c r="F24" s="13">
        <f t="shared" si="0"/>
        <v>-39.170506912442399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1299</v>
      </c>
      <c r="C28" s="38">
        <v>446</v>
      </c>
      <c r="D28" s="38">
        <v>5445</v>
      </c>
      <c r="E28" s="38">
        <v>1878</v>
      </c>
      <c r="F28" s="13">
        <f t="shared" si="0"/>
        <v>-65.509641873278241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44</v>
      </c>
      <c r="E29" s="37">
        <v>2</v>
      </c>
      <c r="F29" s="18">
        <f t="shared" si="0"/>
        <v>-95.454545454545453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12819</v>
      </c>
      <c r="C31" s="37">
        <v>9673</v>
      </c>
      <c r="D31" s="37">
        <v>61374</v>
      </c>
      <c r="E31" s="37">
        <v>49736</v>
      </c>
      <c r="F31" s="10">
        <f t="shared" si="0"/>
        <v>-18.962427086388374</v>
      </c>
      <c r="G31" s="1"/>
      <c r="H31" s="1"/>
      <c r="I31" s="1"/>
    </row>
    <row r="32" spans="1:9" x14ac:dyDescent="0.25">
      <c r="A32" s="11" t="s">
        <v>69</v>
      </c>
      <c r="B32" s="38">
        <v>178727</v>
      </c>
      <c r="C32" s="38">
        <v>191211</v>
      </c>
      <c r="D32" s="38">
        <v>864855</v>
      </c>
      <c r="E32" s="38">
        <v>899998</v>
      </c>
      <c r="F32" s="13">
        <f t="shared" si="0"/>
        <v>4.0634557237918472</v>
      </c>
      <c r="G32" s="1"/>
      <c r="H32" s="1"/>
      <c r="I32" s="1"/>
    </row>
    <row r="33" spans="1:9" x14ac:dyDescent="0.25">
      <c r="A33" s="8" t="s">
        <v>70</v>
      </c>
      <c r="B33" s="37">
        <v>732</v>
      </c>
      <c r="C33" s="37">
        <v>967</v>
      </c>
      <c r="D33" s="37">
        <v>3567</v>
      </c>
      <c r="E33" s="37">
        <v>3847</v>
      </c>
      <c r="F33" s="10">
        <f t="shared" si="0"/>
        <v>7.849733669750492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26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601104.5</v>
      </c>
      <c r="C35" s="15">
        <f t="shared" ref="C35:E35" si="1">SUM(C7:C34)</f>
        <v>623134.5</v>
      </c>
      <c r="D35" s="15">
        <f t="shared" si="1"/>
        <v>2806167.75</v>
      </c>
      <c r="E35" s="15">
        <f t="shared" si="1"/>
        <v>3167263</v>
      </c>
      <c r="F35" s="16">
        <f t="shared" si="0"/>
        <v>12.867913901440858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1464388</v>
      </c>
      <c r="G38" s="42">
        <f>LOOKUP(E38,$A$38:$A$65,$C$38:$C$65)</f>
        <v>1140337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1178</v>
      </c>
      <c r="C39" s="41">
        <f t="shared" ref="C39:C65" si="5">D8</f>
        <v>1056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899998</v>
      </c>
      <c r="G39" s="42">
        <f t="shared" ref="G39:G65" si="8">LOOKUP(E39,$A$38:$A$65,$C$38:$C$65)</f>
        <v>864855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332979</v>
      </c>
      <c r="G40" s="42">
        <f t="shared" si="8"/>
        <v>275644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206055</v>
      </c>
      <c r="G41" s="42">
        <f t="shared" si="8"/>
        <v>124103</v>
      </c>
    </row>
    <row r="42" spans="1:9" x14ac:dyDescent="0.25">
      <c r="A42" s="42" t="str">
        <f t="shared" si="3"/>
        <v>BAHIA DE ALGECIRAS</v>
      </c>
      <c r="B42" s="41">
        <f t="shared" si="4"/>
        <v>1464388</v>
      </c>
      <c r="C42" s="41">
        <f t="shared" si="5"/>
        <v>1140337</v>
      </c>
      <c r="D42" s="41">
        <f t="shared" si="6"/>
        <v>1</v>
      </c>
      <c r="E42" s="42" t="str">
        <f t="shared" si="2"/>
        <v>BARCELONA</v>
      </c>
      <c r="F42" s="42">
        <f t="shared" si="7"/>
        <v>204646.5</v>
      </c>
      <c r="G42" s="42">
        <f t="shared" si="8"/>
        <v>324541.5</v>
      </c>
    </row>
    <row r="43" spans="1:9" x14ac:dyDescent="0.25">
      <c r="A43" s="42" t="str">
        <f t="shared" si="3"/>
        <v>BAHIA DE CADIZ</v>
      </c>
      <c r="B43" s="41">
        <f t="shared" si="4"/>
        <v>474</v>
      </c>
      <c r="C43" s="41">
        <f t="shared" si="5"/>
        <v>224</v>
      </c>
      <c r="D43" s="41">
        <f t="shared" si="6"/>
        <v>12</v>
      </c>
      <c r="E43" s="42" t="str">
        <f t="shared" si="2"/>
        <v>TARRAGONA</v>
      </c>
      <c r="F43" s="42">
        <f t="shared" si="7"/>
        <v>49736</v>
      </c>
      <c r="G43" s="42">
        <f t="shared" si="8"/>
        <v>61374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3847</v>
      </c>
      <c r="G44" s="42">
        <f t="shared" si="8"/>
        <v>3567</v>
      </c>
    </row>
    <row r="45" spans="1:9" x14ac:dyDescent="0.25">
      <c r="A45" s="42" t="str">
        <f t="shared" si="3"/>
        <v>BARCELONA</v>
      </c>
      <c r="B45" s="41">
        <f t="shared" si="4"/>
        <v>204646.5</v>
      </c>
      <c r="C45" s="41">
        <f t="shared" si="5"/>
        <v>324541.5</v>
      </c>
      <c r="D45" s="41">
        <f t="shared" si="6"/>
        <v>5</v>
      </c>
      <c r="E45" s="42" t="str">
        <f t="shared" si="2"/>
        <v>SANTA CRUZ DE TENERIFE</v>
      </c>
      <c r="F45" s="42">
        <f t="shared" si="7"/>
        <v>1878</v>
      </c>
      <c r="G45" s="42">
        <f t="shared" si="8"/>
        <v>5445</v>
      </c>
    </row>
    <row r="46" spans="1:9" x14ac:dyDescent="0.25">
      <c r="A46" s="42" t="str">
        <f t="shared" si="3"/>
        <v>BILBAO</v>
      </c>
      <c r="B46" s="41">
        <f t="shared" si="4"/>
        <v>611.5</v>
      </c>
      <c r="C46" s="41">
        <f t="shared" si="5"/>
        <v>1947.25</v>
      </c>
      <c r="D46" s="41">
        <f t="shared" si="6"/>
        <v>11</v>
      </c>
      <c r="E46" s="42" t="str">
        <f t="shared" si="2"/>
        <v>MARIN Y RIA DE PONTEVEDRA</v>
      </c>
      <c r="F46" s="42">
        <f t="shared" si="7"/>
        <v>1188</v>
      </c>
      <c r="G46" s="42">
        <f t="shared" si="8"/>
        <v>1953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</v>
      </c>
      <c r="D47" s="41">
        <f t="shared" si="6"/>
        <v>28</v>
      </c>
      <c r="E47" s="42" t="str">
        <f t="shared" si="2"/>
        <v>ALICANTE</v>
      </c>
      <c r="F47" s="42">
        <f t="shared" si="7"/>
        <v>1178</v>
      </c>
      <c r="G47" s="42">
        <f t="shared" si="8"/>
        <v>1056</v>
      </c>
    </row>
    <row r="48" spans="1:9" x14ac:dyDescent="0.25">
      <c r="A48" s="42" t="str">
        <f t="shared" si="3"/>
        <v>CASTELLON</v>
      </c>
      <c r="B48" s="41">
        <f t="shared" si="4"/>
        <v>256</v>
      </c>
      <c r="C48" s="41">
        <f t="shared" si="5"/>
        <v>1065</v>
      </c>
      <c r="D48" s="41">
        <f t="shared" si="6"/>
        <v>13</v>
      </c>
      <c r="E48" s="42" t="str">
        <f t="shared" si="2"/>
        <v>BILBAO</v>
      </c>
      <c r="F48" s="42">
        <f t="shared" si="7"/>
        <v>611.5</v>
      </c>
      <c r="G48" s="42">
        <f t="shared" si="8"/>
        <v>1947.25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10</v>
      </c>
      <c r="D49" s="41">
        <f t="shared" si="6"/>
        <v>28</v>
      </c>
      <c r="E49" s="42" t="str">
        <f t="shared" si="2"/>
        <v>BAHIA DE CADIZ</v>
      </c>
      <c r="F49" s="42">
        <f t="shared" si="7"/>
        <v>474</v>
      </c>
      <c r="G49" s="42">
        <f t="shared" si="8"/>
        <v>224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256</v>
      </c>
      <c r="G50" s="42">
        <f t="shared" si="8"/>
        <v>1065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VILAGARCIA</v>
      </c>
      <c r="F51" s="42">
        <f t="shared" si="7"/>
        <v>26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2</v>
      </c>
      <c r="G52" s="42">
        <f t="shared" si="8"/>
        <v>44</v>
      </c>
    </row>
    <row r="53" spans="1:7" x14ac:dyDescent="0.25">
      <c r="A53" s="42" t="str">
        <f t="shared" si="3"/>
        <v>LAS PALMAS</v>
      </c>
      <c r="B53" s="41">
        <f t="shared" si="4"/>
        <v>332979</v>
      </c>
      <c r="C53" s="41">
        <f t="shared" si="5"/>
        <v>275644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206055</v>
      </c>
      <c r="C54" s="41">
        <f t="shared" si="5"/>
        <v>124103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1188</v>
      </c>
      <c r="C55" s="41">
        <f t="shared" si="5"/>
        <v>1953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1878</v>
      </c>
      <c r="C59" s="41">
        <f t="shared" si="5"/>
        <v>5445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</v>
      </c>
      <c r="C60" s="41">
        <f t="shared" si="5"/>
        <v>44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49736</v>
      </c>
      <c r="C62" s="41">
        <f t="shared" si="5"/>
        <v>61374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899998</v>
      </c>
      <c r="C63" s="41">
        <f t="shared" si="5"/>
        <v>864855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3847</v>
      </c>
      <c r="C64" s="41">
        <f t="shared" si="5"/>
        <v>3567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26</v>
      </c>
      <c r="C65" s="41">
        <f t="shared" si="5"/>
        <v>0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">
        <v>40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78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12">
        <v>8082</v>
      </c>
      <c r="C8" s="12">
        <v>9773</v>
      </c>
      <c r="D8" s="12">
        <v>46793</v>
      </c>
      <c r="E8" s="12">
        <v>50007</v>
      </c>
      <c r="F8" s="13">
        <f t="shared" ref="F8:F35" si="0">((E8*100)/D8)-100</f>
        <v>6.8685487145513235</v>
      </c>
      <c r="G8" s="1"/>
      <c r="H8" s="1"/>
      <c r="I8" s="1"/>
    </row>
    <row r="9" spans="1:12" x14ac:dyDescent="0.25">
      <c r="A9" s="8" t="s">
        <v>46</v>
      </c>
      <c r="B9" s="9">
        <v>312</v>
      </c>
      <c r="C9" s="9">
        <v>425</v>
      </c>
      <c r="D9" s="9">
        <v>1322</v>
      </c>
      <c r="E9" s="9">
        <v>1938.25</v>
      </c>
      <c r="F9" s="10">
        <f t="shared" si="0"/>
        <v>46.614977307110451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1631</v>
      </c>
      <c r="C11" s="9">
        <v>2237</v>
      </c>
      <c r="D11" s="9">
        <v>5413</v>
      </c>
      <c r="E11" s="9">
        <v>9598</v>
      </c>
      <c r="F11" s="10">
        <f t="shared" si="0"/>
        <v>77.313874007020132</v>
      </c>
      <c r="G11" s="1"/>
      <c r="H11" s="1"/>
      <c r="I11" s="1"/>
    </row>
    <row r="12" spans="1:12" x14ac:dyDescent="0.25">
      <c r="A12" s="11" t="s">
        <v>49</v>
      </c>
      <c r="B12" s="12">
        <v>3525</v>
      </c>
      <c r="C12" s="12">
        <v>2219</v>
      </c>
      <c r="D12" s="12">
        <v>16032.5</v>
      </c>
      <c r="E12" s="12">
        <v>14182.5</v>
      </c>
      <c r="F12" s="13">
        <f t="shared" si="0"/>
        <v>-11.539061281771396</v>
      </c>
      <c r="G12" s="1"/>
      <c r="H12" s="1"/>
      <c r="I12" s="1"/>
    </row>
    <row r="13" spans="1:12" x14ac:dyDescent="0.25">
      <c r="A13" s="8" t="s">
        <v>50</v>
      </c>
      <c r="B13" s="9">
        <v>7367</v>
      </c>
      <c r="C13" s="9">
        <v>5791</v>
      </c>
      <c r="D13" s="9">
        <v>29009</v>
      </c>
      <c r="E13" s="9">
        <v>22403</v>
      </c>
      <c r="F13" s="10">
        <f t="shared" si="0"/>
        <v>-22.772243096969902</v>
      </c>
      <c r="G13" s="1"/>
      <c r="H13" s="1"/>
      <c r="I13" s="1"/>
    </row>
    <row r="14" spans="1:12" x14ac:dyDescent="0.25">
      <c r="A14" s="11" t="s">
        <v>51</v>
      </c>
      <c r="B14" s="12">
        <v>16802</v>
      </c>
      <c r="C14" s="12">
        <v>14387</v>
      </c>
      <c r="D14" s="12">
        <v>78664.5</v>
      </c>
      <c r="E14" s="12">
        <v>66576</v>
      </c>
      <c r="F14" s="13">
        <f t="shared" si="0"/>
        <v>-15.367160536201212</v>
      </c>
      <c r="G14" s="1"/>
      <c r="H14" s="1"/>
      <c r="I14" s="1"/>
    </row>
    <row r="15" spans="1:12" x14ac:dyDescent="0.25">
      <c r="A15" s="8" t="s">
        <v>52</v>
      </c>
      <c r="B15" s="9">
        <v>3958.25</v>
      </c>
      <c r="C15" s="9">
        <v>4682</v>
      </c>
      <c r="D15" s="9">
        <v>18513.75</v>
      </c>
      <c r="E15" s="9">
        <v>26289.25</v>
      </c>
      <c r="F15" s="10">
        <f t="shared" si="0"/>
        <v>41.998514617514019</v>
      </c>
      <c r="G15" s="1"/>
      <c r="H15" s="1"/>
      <c r="I15" s="1"/>
    </row>
    <row r="16" spans="1:12" x14ac:dyDescent="0.25">
      <c r="A16" s="11" t="s">
        <v>53</v>
      </c>
      <c r="B16" s="12">
        <v>2462</v>
      </c>
      <c r="C16" s="12">
        <v>1655</v>
      </c>
      <c r="D16" s="12">
        <v>12557</v>
      </c>
      <c r="E16" s="12">
        <v>7324</v>
      </c>
      <c r="F16" s="13">
        <f t="shared" si="0"/>
        <v>-41.673966711794222</v>
      </c>
      <c r="G16" s="1"/>
      <c r="H16" s="1"/>
      <c r="I16" s="1"/>
    </row>
    <row r="17" spans="1:9" x14ac:dyDescent="0.25">
      <c r="A17" s="8" t="s">
        <v>54</v>
      </c>
      <c r="B17" s="9">
        <v>613</v>
      </c>
      <c r="C17" s="9">
        <v>65</v>
      </c>
      <c r="D17" s="9">
        <v>1895</v>
      </c>
      <c r="E17" s="9">
        <v>2996</v>
      </c>
      <c r="F17" s="10">
        <f t="shared" si="0"/>
        <v>58.100263852242733</v>
      </c>
      <c r="G17" s="1"/>
      <c r="H17" s="1"/>
      <c r="I17" s="1"/>
    </row>
    <row r="18" spans="1:9" x14ac:dyDescent="0.25">
      <c r="A18" s="11" t="s">
        <v>55</v>
      </c>
      <c r="B18" s="12">
        <v>836</v>
      </c>
      <c r="C18" s="12">
        <v>1428</v>
      </c>
      <c r="D18" s="12">
        <v>3699</v>
      </c>
      <c r="E18" s="12">
        <v>6050</v>
      </c>
      <c r="F18" s="13">
        <f t="shared" si="0"/>
        <v>63.557718302243842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598</v>
      </c>
      <c r="C20" s="12">
        <v>896</v>
      </c>
      <c r="D20" s="12">
        <v>4161</v>
      </c>
      <c r="E20" s="12">
        <v>3609</v>
      </c>
      <c r="F20" s="13">
        <f t="shared" si="0"/>
        <v>-13.266041816870938</v>
      </c>
      <c r="G20" s="1"/>
      <c r="H20" s="1"/>
      <c r="I20" s="1"/>
    </row>
    <row r="21" spans="1:9" x14ac:dyDescent="0.25">
      <c r="A21" s="8" t="s">
        <v>58</v>
      </c>
      <c r="B21" s="9">
        <v>1</v>
      </c>
      <c r="C21" s="9">
        <v>131</v>
      </c>
      <c r="D21" s="9">
        <v>1</v>
      </c>
      <c r="E21" s="9">
        <v>506</v>
      </c>
      <c r="F21" s="10">
        <f t="shared" si="0"/>
        <v>50500</v>
      </c>
      <c r="G21" s="1"/>
      <c r="H21" s="1"/>
      <c r="I21" s="1"/>
    </row>
    <row r="22" spans="1:9" x14ac:dyDescent="0.25">
      <c r="A22" s="11" t="s">
        <v>59</v>
      </c>
      <c r="B22" s="12">
        <v>28871</v>
      </c>
      <c r="C22" s="12">
        <v>28236</v>
      </c>
      <c r="D22" s="12">
        <v>144153</v>
      </c>
      <c r="E22" s="12">
        <v>141822</v>
      </c>
      <c r="F22" s="13">
        <f t="shared" si="0"/>
        <v>-1.6170319036024239</v>
      </c>
      <c r="G22" s="1"/>
      <c r="H22" s="1"/>
      <c r="I22" s="1"/>
    </row>
    <row r="23" spans="1:9" x14ac:dyDescent="0.25">
      <c r="A23" s="8" t="s">
        <v>60</v>
      </c>
      <c r="B23" s="9">
        <v>595</v>
      </c>
      <c r="C23" s="9">
        <v>1050</v>
      </c>
      <c r="D23" s="9">
        <v>3379</v>
      </c>
      <c r="E23" s="9">
        <v>6026</v>
      </c>
      <c r="F23" s="10">
        <f t="shared" si="0"/>
        <v>78.336786031370224</v>
      </c>
      <c r="G23" s="1"/>
      <c r="H23" s="1"/>
      <c r="I23" s="1"/>
    </row>
    <row r="24" spans="1:9" x14ac:dyDescent="0.25">
      <c r="A24" s="11" t="s">
        <v>61</v>
      </c>
      <c r="B24" s="12">
        <v>2455</v>
      </c>
      <c r="C24" s="12">
        <v>458</v>
      </c>
      <c r="D24" s="12">
        <v>12371</v>
      </c>
      <c r="E24" s="12">
        <v>2162</v>
      </c>
      <c r="F24" s="13">
        <f t="shared" si="0"/>
        <v>-82.5236440061434</v>
      </c>
      <c r="G24" s="1"/>
      <c r="H24" s="1"/>
      <c r="I24" s="1"/>
    </row>
    <row r="25" spans="1:9" x14ac:dyDescent="0.25">
      <c r="A25" s="8" t="s">
        <v>62</v>
      </c>
      <c r="B25" s="9">
        <v>1414</v>
      </c>
      <c r="C25" s="9">
        <v>1757</v>
      </c>
      <c r="D25" s="9">
        <v>5654</v>
      </c>
      <c r="E25" s="9">
        <v>8389</v>
      </c>
      <c r="F25" s="10">
        <f t="shared" si="0"/>
        <v>48.372833392288641</v>
      </c>
      <c r="G25" s="1"/>
      <c r="H25" s="1"/>
      <c r="I25" s="1"/>
    </row>
    <row r="26" spans="1:9" x14ac:dyDescent="0.25">
      <c r="A26" s="11" t="s">
        <v>63</v>
      </c>
      <c r="B26" s="12">
        <v>124</v>
      </c>
      <c r="C26" s="12">
        <v>298</v>
      </c>
      <c r="D26" s="12">
        <v>578</v>
      </c>
      <c r="E26" s="12">
        <v>1204</v>
      </c>
      <c r="F26" s="13">
        <f t="shared" si="0"/>
        <v>108.30449826989619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24136</v>
      </c>
      <c r="C28" s="12">
        <v>24326</v>
      </c>
      <c r="D28" s="12">
        <v>123717</v>
      </c>
      <c r="E28" s="12">
        <v>116348</v>
      </c>
      <c r="F28" s="13">
        <f t="shared" si="0"/>
        <v>-5.956335830969067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11434</v>
      </c>
      <c r="C30" s="12">
        <v>10475</v>
      </c>
      <c r="D30" s="12">
        <v>58635</v>
      </c>
      <c r="E30" s="12">
        <v>55484</v>
      </c>
      <c r="F30" s="13">
        <f t="shared" si="0"/>
        <v>-5.3739234245757643</v>
      </c>
      <c r="G30" s="1"/>
      <c r="H30" s="1"/>
      <c r="I30" s="1"/>
    </row>
    <row r="31" spans="1:9" x14ac:dyDescent="0.25">
      <c r="A31" s="8" t="s">
        <v>68</v>
      </c>
      <c r="B31" s="9">
        <v>1995</v>
      </c>
      <c r="C31" s="9">
        <v>1902</v>
      </c>
      <c r="D31" s="9">
        <v>11290</v>
      </c>
      <c r="E31" s="9">
        <v>9502</v>
      </c>
      <c r="F31" s="10">
        <f t="shared" si="0"/>
        <v>-15.837023914968995</v>
      </c>
      <c r="G31" s="1"/>
      <c r="H31" s="1"/>
      <c r="I31" s="1"/>
    </row>
    <row r="32" spans="1:9" x14ac:dyDescent="0.25">
      <c r="A32" s="11" t="s">
        <v>69</v>
      </c>
      <c r="B32" s="12">
        <v>13533</v>
      </c>
      <c r="C32" s="12">
        <v>11570</v>
      </c>
      <c r="D32" s="12">
        <v>59356</v>
      </c>
      <c r="E32" s="12">
        <v>57538</v>
      </c>
      <c r="F32" s="13">
        <f t="shared" si="0"/>
        <v>-3.0628748567962845</v>
      </c>
      <c r="G32" s="1"/>
      <c r="H32" s="1"/>
      <c r="I32" s="1"/>
    </row>
    <row r="33" spans="1:9" x14ac:dyDescent="0.25">
      <c r="A33" s="8" t="s">
        <v>70</v>
      </c>
      <c r="B33" s="9">
        <v>2339</v>
      </c>
      <c r="C33" s="9">
        <v>1715</v>
      </c>
      <c r="D33" s="9">
        <v>13251</v>
      </c>
      <c r="E33" s="9">
        <v>8910</v>
      </c>
      <c r="F33" s="10">
        <f t="shared" si="0"/>
        <v>-32.759791713832925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1726</v>
      </c>
      <c r="D34" s="12">
        <v>31</v>
      </c>
      <c r="E34" s="12">
        <v>10124</v>
      </c>
      <c r="F34" s="13">
        <f t="shared" si="0"/>
        <v>32558.064516129034</v>
      </c>
      <c r="G34" s="1"/>
      <c r="H34" s="1"/>
      <c r="I34" s="1"/>
    </row>
    <row r="35" spans="1:9" x14ac:dyDescent="0.25">
      <c r="A35" s="14" t="s">
        <v>72</v>
      </c>
      <c r="B35" s="15">
        <f>SUM(B7:B34)</f>
        <v>133083.25</v>
      </c>
      <c r="C35" s="15">
        <f t="shared" ref="C35:E35" si="1">SUM(C7:C34)</f>
        <v>127202</v>
      </c>
      <c r="D35" s="15">
        <f t="shared" si="1"/>
        <v>650553.75</v>
      </c>
      <c r="E35" s="15">
        <f t="shared" si="1"/>
        <v>628988</v>
      </c>
      <c r="F35" s="16">
        <f t="shared" si="0"/>
        <v>-3.3149835812951665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78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LAS PALMAS</v>
      </c>
      <c r="F38" s="42">
        <f>LOOKUP(E38,$A$38:$A$65,$B$38:$B$65)</f>
        <v>141822</v>
      </c>
      <c r="G38" s="42">
        <f>LOOKUP(E38,$A$38:$A$65,$C$38:$C$65)</f>
        <v>144153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50007</v>
      </c>
      <c r="C39" s="41">
        <f t="shared" ref="C39:C65" si="5">D8</f>
        <v>46793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116348</v>
      </c>
      <c r="G39" s="42">
        <f t="shared" ref="G39:G65" si="8">LOOKUP(E39,$A$38:$A$65,$C$38:$C$65)</f>
        <v>123717</v>
      </c>
    </row>
    <row r="40" spans="1:9" x14ac:dyDescent="0.25">
      <c r="A40" s="42" t="str">
        <f t="shared" si="3"/>
        <v>ALMERIA</v>
      </c>
      <c r="B40" s="41">
        <f t="shared" si="4"/>
        <v>1938.25</v>
      </c>
      <c r="C40" s="41">
        <f t="shared" si="5"/>
        <v>1322</v>
      </c>
      <c r="D40" s="41">
        <f t="shared" si="6"/>
        <v>21</v>
      </c>
      <c r="E40" s="42" t="str">
        <f t="shared" si="2"/>
        <v>BARCELONA</v>
      </c>
      <c r="F40" s="42">
        <f t="shared" si="7"/>
        <v>66576</v>
      </c>
      <c r="G40" s="42">
        <f t="shared" si="8"/>
        <v>78664.5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57538</v>
      </c>
      <c r="G41" s="42">
        <f t="shared" si="8"/>
        <v>59356</v>
      </c>
    </row>
    <row r="42" spans="1:9" x14ac:dyDescent="0.25">
      <c r="A42" s="42" t="str">
        <f t="shared" si="3"/>
        <v>BAHIA DE ALGECIRAS</v>
      </c>
      <c r="B42" s="41">
        <f t="shared" si="4"/>
        <v>9598</v>
      </c>
      <c r="C42" s="41">
        <f t="shared" si="5"/>
        <v>5413</v>
      </c>
      <c r="D42" s="41">
        <f t="shared" si="6"/>
        <v>11</v>
      </c>
      <c r="E42" s="42" t="str">
        <f t="shared" si="2"/>
        <v>SEVILLA</v>
      </c>
      <c r="F42" s="42">
        <f t="shared" si="7"/>
        <v>55484</v>
      </c>
      <c r="G42" s="42">
        <f t="shared" si="8"/>
        <v>58635</v>
      </c>
    </row>
    <row r="43" spans="1:9" x14ac:dyDescent="0.25">
      <c r="A43" s="42" t="str">
        <f t="shared" si="3"/>
        <v>BAHIA DE CADIZ</v>
      </c>
      <c r="B43" s="41">
        <f t="shared" si="4"/>
        <v>14182.5</v>
      </c>
      <c r="C43" s="41">
        <f t="shared" si="5"/>
        <v>16032.5</v>
      </c>
      <c r="D43" s="41">
        <f t="shared" si="6"/>
        <v>9</v>
      </c>
      <c r="E43" s="42" t="str">
        <f t="shared" si="2"/>
        <v>ALICANTE</v>
      </c>
      <c r="F43" s="42">
        <f t="shared" si="7"/>
        <v>50007</v>
      </c>
      <c r="G43" s="42">
        <f t="shared" si="8"/>
        <v>46793</v>
      </c>
    </row>
    <row r="44" spans="1:9" x14ac:dyDescent="0.25">
      <c r="A44" s="42" t="str">
        <f t="shared" si="3"/>
        <v>BALEARES</v>
      </c>
      <c r="B44" s="41">
        <f t="shared" si="4"/>
        <v>22403</v>
      </c>
      <c r="C44" s="41">
        <f t="shared" si="5"/>
        <v>29009</v>
      </c>
      <c r="D44" s="41">
        <f t="shared" si="6"/>
        <v>8</v>
      </c>
      <c r="E44" s="42" t="str">
        <f t="shared" si="2"/>
        <v>BILBAO</v>
      </c>
      <c r="F44" s="42">
        <f t="shared" si="7"/>
        <v>26289.25</v>
      </c>
      <c r="G44" s="42">
        <f t="shared" si="8"/>
        <v>18513.75</v>
      </c>
    </row>
    <row r="45" spans="1:9" x14ac:dyDescent="0.25">
      <c r="A45" s="42" t="str">
        <f t="shared" si="3"/>
        <v>BARCELONA</v>
      </c>
      <c r="B45" s="41">
        <f t="shared" si="4"/>
        <v>66576</v>
      </c>
      <c r="C45" s="41">
        <f t="shared" si="5"/>
        <v>78664.5</v>
      </c>
      <c r="D45" s="41">
        <f t="shared" si="6"/>
        <v>3</v>
      </c>
      <c r="E45" s="42" t="str">
        <f t="shared" si="2"/>
        <v>BALEARES</v>
      </c>
      <c r="F45" s="42">
        <f t="shared" si="7"/>
        <v>22403</v>
      </c>
      <c r="G45" s="42">
        <f t="shared" si="8"/>
        <v>29009</v>
      </c>
    </row>
    <row r="46" spans="1:9" x14ac:dyDescent="0.25">
      <c r="A46" s="42" t="str">
        <f t="shared" si="3"/>
        <v>BILBAO</v>
      </c>
      <c r="B46" s="41">
        <f t="shared" si="4"/>
        <v>26289.25</v>
      </c>
      <c r="C46" s="41">
        <f t="shared" si="5"/>
        <v>18513.75</v>
      </c>
      <c r="D46" s="41">
        <f t="shared" si="6"/>
        <v>7</v>
      </c>
      <c r="E46" s="42" t="str">
        <f t="shared" si="2"/>
        <v>BAHIA DE CADIZ</v>
      </c>
      <c r="F46" s="42">
        <f t="shared" si="7"/>
        <v>14182.5</v>
      </c>
      <c r="G46" s="42">
        <f t="shared" si="8"/>
        <v>16032.5</v>
      </c>
    </row>
    <row r="47" spans="1:9" x14ac:dyDescent="0.25">
      <c r="A47" s="42" t="str">
        <f t="shared" si="3"/>
        <v>CARTAGENA</v>
      </c>
      <c r="B47" s="41">
        <f t="shared" si="4"/>
        <v>7324</v>
      </c>
      <c r="C47" s="41">
        <f t="shared" si="5"/>
        <v>12557</v>
      </c>
      <c r="D47" s="41">
        <f t="shared" si="6"/>
        <v>15</v>
      </c>
      <c r="E47" s="42" t="str">
        <f t="shared" si="2"/>
        <v>VILAGARCIA</v>
      </c>
      <c r="F47" s="42">
        <f t="shared" si="7"/>
        <v>10124</v>
      </c>
      <c r="G47" s="42">
        <f t="shared" si="8"/>
        <v>31</v>
      </c>
    </row>
    <row r="48" spans="1:9" x14ac:dyDescent="0.25">
      <c r="A48" s="42" t="str">
        <f t="shared" si="3"/>
        <v>CASTELLON</v>
      </c>
      <c r="B48" s="41">
        <f t="shared" si="4"/>
        <v>2996</v>
      </c>
      <c r="C48" s="41">
        <f t="shared" si="5"/>
        <v>1895</v>
      </c>
      <c r="D48" s="41">
        <f t="shared" si="6"/>
        <v>19</v>
      </c>
      <c r="E48" s="42" t="str">
        <f t="shared" si="2"/>
        <v>BAHIA DE ALGECIRAS</v>
      </c>
      <c r="F48" s="42">
        <f t="shared" si="7"/>
        <v>9598</v>
      </c>
      <c r="G48" s="42">
        <f t="shared" si="8"/>
        <v>5413</v>
      </c>
    </row>
    <row r="49" spans="1:7" x14ac:dyDescent="0.25">
      <c r="A49" s="42" t="str">
        <f t="shared" si="3"/>
        <v>CEUTA</v>
      </c>
      <c r="B49" s="41">
        <f t="shared" si="4"/>
        <v>6050</v>
      </c>
      <c r="C49" s="41">
        <f t="shared" si="5"/>
        <v>3699</v>
      </c>
      <c r="D49" s="41">
        <f t="shared" si="6"/>
        <v>16</v>
      </c>
      <c r="E49" s="42" t="str">
        <f t="shared" si="2"/>
        <v>TARRAGONA</v>
      </c>
      <c r="F49" s="42">
        <f t="shared" si="7"/>
        <v>9502</v>
      </c>
      <c r="G49" s="42">
        <f t="shared" si="8"/>
        <v>11290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VIGO</v>
      </c>
      <c r="F50" s="42">
        <f t="shared" si="7"/>
        <v>8910</v>
      </c>
      <c r="G50" s="42">
        <f t="shared" si="8"/>
        <v>13251</v>
      </c>
    </row>
    <row r="51" spans="1:7" x14ac:dyDescent="0.25">
      <c r="A51" s="42" t="str">
        <f t="shared" si="3"/>
        <v>GIJON</v>
      </c>
      <c r="B51" s="41">
        <f t="shared" si="4"/>
        <v>3609</v>
      </c>
      <c r="C51" s="41">
        <f t="shared" si="5"/>
        <v>4161</v>
      </c>
      <c r="D51" s="41">
        <f t="shared" si="6"/>
        <v>18</v>
      </c>
      <c r="E51" s="42" t="str">
        <f t="shared" si="2"/>
        <v>MELILLA</v>
      </c>
      <c r="F51" s="42">
        <f t="shared" si="7"/>
        <v>8389</v>
      </c>
      <c r="G51" s="42">
        <f t="shared" si="8"/>
        <v>5654</v>
      </c>
    </row>
    <row r="52" spans="1:7" x14ac:dyDescent="0.25">
      <c r="A52" s="42" t="str">
        <f t="shared" si="3"/>
        <v>HUELVA</v>
      </c>
      <c r="B52" s="41">
        <f t="shared" si="4"/>
        <v>506</v>
      </c>
      <c r="C52" s="41">
        <f t="shared" si="5"/>
        <v>1</v>
      </c>
      <c r="D52" s="41">
        <f t="shared" si="6"/>
        <v>23</v>
      </c>
      <c r="E52" s="42" t="str">
        <f t="shared" si="2"/>
        <v>CARTAGENA</v>
      </c>
      <c r="F52" s="42">
        <f t="shared" si="7"/>
        <v>7324</v>
      </c>
      <c r="G52" s="42">
        <f t="shared" si="8"/>
        <v>12557</v>
      </c>
    </row>
    <row r="53" spans="1:7" x14ac:dyDescent="0.25">
      <c r="A53" s="42" t="str">
        <f t="shared" si="3"/>
        <v>LAS PALMAS</v>
      </c>
      <c r="B53" s="41">
        <f t="shared" si="4"/>
        <v>141822</v>
      </c>
      <c r="C53" s="41">
        <f t="shared" si="5"/>
        <v>144153</v>
      </c>
      <c r="D53" s="41">
        <f t="shared" si="6"/>
        <v>1</v>
      </c>
      <c r="E53" s="42" t="str">
        <f t="shared" si="2"/>
        <v>CEUTA</v>
      </c>
      <c r="F53" s="42">
        <f t="shared" si="7"/>
        <v>6050</v>
      </c>
      <c r="G53" s="42">
        <f t="shared" si="8"/>
        <v>3699</v>
      </c>
    </row>
    <row r="54" spans="1:7" x14ac:dyDescent="0.25">
      <c r="A54" s="42" t="str">
        <f t="shared" si="3"/>
        <v>MALAGA</v>
      </c>
      <c r="B54" s="41">
        <f t="shared" si="4"/>
        <v>6026</v>
      </c>
      <c r="C54" s="41">
        <f t="shared" si="5"/>
        <v>3379</v>
      </c>
      <c r="D54" s="41">
        <f t="shared" si="6"/>
        <v>17</v>
      </c>
      <c r="E54" s="42" t="str">
        <f t="shared" si="2"/>
        <v>MALAGA</v>
      </c>
      <c r="F54" s="42">
        <f t="shared" si="7"/>
        <v>6026</v>
      </c>
      <c r="G54" s="42">
        <f t="shared" si="8"/>
        <v>3379</v>
      </c>
    </row>
    <row r="55" spans="1:7" x14ac:dyDescent="0.25">
      <c r="A55" s="42" t="str">
        <f t="shared" si="3"/>
        <v>MARIN Y RIA DE PONTEVEDRA</v>
      </c>
      <c r="B55" s="41">
        <f t="shared" si="4"/>
        <v>2162</v>
      </c>
      <c r="C55" s="41">
        <f t="shared" si="5"/>
        <v>12371</v>
      </c>
      <c r="D55" s="41">
        <f t="shared" si="6"/>
        <v>20</v>
      </c>
      <c r="E55" s="42" t="str">
        <f t="shared" si="2"/>
        <v>GIJON</v>
      </c>
      <c r="F55" s="42">
        <f t="shared" si="7"/>
        <v>3609</v>
      </c>
      <c r="G55" s="42">
        <f t="shared" si="8"/>
        <v>4161</v>
      </c>
    </row>
    <row r="56" spans="1:7" x14ac:dyDescent="0.25">
      <c r="A56" s="42" t="str">
        <f t="shared" si="3"/>
        <v>MELILLA</v>
      </c>
      <c r="B56" s="41">
        <f t="shared" si="4"/>
        <v>8389</v>
      </c>
      <c r="C56" s="41">
        <f t="shared" si="5"/>
        <v>5654</v>
      </c>
      <c r="D56" s="41">
        <f t="shared" si="6"/>
        <v>14</v>
      </c>
      <c r="E56" s="42" t="str">
        <f t="shared" si="2"/>
        <v>CASTELLON</v>
      </c>
      <c r="F56" s="42">
        <f t="shared" si="7"/>
        <v>2996</v>
      </c>
      <c r="G56" s="42">
        <f t="shared" si="8"/>
        <v>1895</v>
      </c>
    </row>
    <row r="57" spans="1:7" x14ac:dyDescent="0.25">
      <c r="A57" s="42" t="str">
        <f t="shared" si="3"/>
        <v>MOTRIL</v>
      </c>
      <c r="B57" s="41">
        <f t="shared" si="4"/>
        <v>1204</v>
      </c>
      <c r="C57" s="41">
        <f t="shared" si="5"/>
        <v>578</v>
      </c>
      <c r="D57" s="41">
        <f t="shared" si="6"/>
        <v>22</v>
      </c>
      <c r="E57" s="42" t="str">
        <f t="shared" si="2"/>
        <v>MARIN Y RIA DE PONTEVEDRA</v>
      </c>
      <c r="F57" s="42">
        <f t="shared" si="7"/>
        <v>2162</v>
      </c>
      <c r="G57" s="42">
        <f t="shared" si="8"/>
        <v>12371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1938.25</v>
      </c>
      <c r="G58" s="42">
        <f t="shared" si="8"/>
        <v>1322</v>
      </c>
    </row>
    <row r="59" spans="1:7" x14ac:dyDescent="0.25">
      <c r="A59" s="42" t="str">
        <f t="shared" si="3"/>
        <v>SANTA CRUZ DE TENERIFE</v>
      </c>
      <c r="B59" s="41">
        <f t="shared" si="4"/>
        <v>116348</v>
      </c>
      <c r="C59" s="41">
        <f t="shared" si="5"/>
        <v>123717</v>
      </c>
      <c r="D59" s="41">
        <f t="shared" si="6"/>
        <v>2</v>
      </c>
      <c r="E59" s="42" t="str">
        <f t="shared" si="2"/>
        <v>MOTRIL</v>
      </c>
      <c r="F59" s="42">
        <f t="shared" si="7"/>
        <v>1204</v>
      </c>
      <c r="G59" s="42">
        <f t="shared" si="8"/>
        <v>578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506</v>
      </c>
      <c r="G60" s="42">
        <f t="shared" si="8"/>
        <v>1</v>
      </c>
    </row>
    <row r="61" spans="1:7" x14ac:dyDescent="0.25">
      <c r="A61" s="42" t="str">
        <f t="shared" si="3"/>
        <v>SEVILLA</v>
      </c>
      <c r="B61" s="41">
        <f t="shared" si="4"/>
        <v>55484</v>
      </c>
      <c r="C61" s="41">
        <f t="shared" si="5"/>
        <v>58635</v>
      </c>
      <c r="D61" s="41">
        <f t="shared" si="6"/>
        <v>5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9502</v>
      </c>
      <c r="C62" s="41">
        <f t="shared" si="5"/>
        <v>11290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57538</v>
      </c>
      <c r="C63" s="41">
        <f t="shared" si="5"/>
        <v>59356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8910</v>
      </c>
      <c r="C64" s="41">
        <f t="shared" si="5"/>
        <v>13251</v>
      </c>
      <c r="D64" s="41">
        <f t="shared" si="6"/>
        <v>13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10124</v>
      </c>
      <c r="C65" s="41">
        <f t="shared" si="5"/>
        <v>31</v>
      </c>
      <c r="D65" s="41">
        <f t="shared" si="6"/>
        <v>10</v>
      </c>
      <c r="E65" s="42" t="str">
        <f t="shared" si="2"/>
        <v>A CORUÑA</v>
      </c>
      <c r="F65" s="42">
        <f t="shared" si="7"/>
        <v>0</v>
      </c>
      <c r="G65" s="42">
        <f t="shared" si="8"/>
        <v>78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">
        <v>40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461</v>
      </c>
      <c r="C7" s="9">
        <v>257</v>
      </c>
      <c r="D7" s="9">
        <v>2079</v>
      </c>
      <c r="E7" s="9">
        <v>1927</v>
      </c>
      <c r="F7" s="10">
        <f>((E7*100)/D7)-100</f>
        <v>-7.3112073112073119</v>
      </c>
      <c r="G7" s="1"/>
      <c r="H7" s="1"/>
      <c r="I7" s="1"/>
    </row>
    <row r="8" spans="1:12" x14ac:dyDescent="0.25">
      <c r="A8" s="11" t="s">
        <v>45</v>
      </c>
      <c r="B8" s="12">
        <v>2667</v>
      </c>
      <c r="C8" s="12">
        <v>2797</v>
      </c>
      <c r="D8" s="12">
        <v>15308</v>
      </c>
      <c r="E8" s="12">
        <v>18200</v>
      </c>
      <c r="F8" s="13">
        <f t="shared" ref="F8:F35" si="0">((E8*100)/D8)-100</f>
        <v>18.892082571204597</v>
      </c>
      <c r="G8" s="1"/>
      <c r="H8" s="1"/>
      <c r="I8" s="1"/>
    </row>
    <row r="9" spans="1:12" x14ac:dyDescent="0.25">
      <c r="A9" s="8" t="s">
        <v>46</v>
      </c>
      <c r="B9" s="9">
        <v>94</v>
      </c>
      <c r="C9" s="9">
        <v>229</v>
      </c>
      <c r="D9" s="9">
        <v>94</v>
      </c>
      <c r="E9" s="9">
        <v>579</v>
      </c>
      <c r="F9" s="10">
        <f t="shared" si="0"/>
        <v>515.95744680851067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20431</v>
      </c>
      <c r="C11" s="9">
        <v>15293</v>
      </c>
      <c r="D11" s="9">
        <v>85334</v>
      </c>
      <c r="E11" s="9">
        <v>98605</v>
      </c>
      <c r="F11" s="10">
        <f t="shared" si="0"/>
        <v>15.551831626315419</v>
      </c>
      <c r="G11" s="1"/>
      <c r="H11" s="1"/>
      <c r="I11" s="1"/>
    </row>
    <row r="12" spans="1:12" x14ac:dyDescent="0.25">
      <c r="A12" s="11" t="s">
        <v>49</v>
      </c>
      <c r="B12" s="12">
        <v>4266.5</v>
      </c>
      <c r="C12" s="12">
        <v>5143</v>
      </c>
      <c r="D12" s="12">
        <v>17416</v>
      </c>
      <c r="E12" s="12">
        <v>21699</v>
      </c>
      <c r="F12" s="13">
        <f t="shared" si="0"/>
        <v>24.592328892971977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2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107941</v>
      </c>
      <c r="C14" s="12">
        <v>90005.5</v>
      </c>
      <c r="D14" s="12">
        <v>481091.5</v>
      </c>
      <c r="E14" s="12">
        <v>423838.5</v>
      </c>
      <c r="F14" s="13">
        <f t="shared" si="0"/>
        <v>-11.900646758464859</v>
      </c>
      <c r="G14" s="1"/>
      <c r="H14" s="1"/>
      <c r="I14" s="1"/>
    </row>
    <row r="15" spans="1:12" x14ac:dyDescent="0.25">
      <c r="A15" s="8" t="s">
        <v>52</v>
      </c>
      <c r="B15" s="9">
        <v>40579.5</v>
      </c>
      <c r="C15" s="9">
        <v>45458.25</v>
      </c>
      <c r="D15" s="9">
        <v>197932</v>
      </c>
      <c r="E15" s="9">
        <v>216457</v>
      </c>
      <c r="F15" s="10">
        <f t="shared" si="0"/>
        <v>9.3592749024917623</v>
      </c>
      <c r="G15" s="1"/>
      <c r="H15" s="1"/>
      <c r="I15" s="1"/>
    </row>
    <row r="16" spans="1:12" x14ac:dyDescent="0.25">
      <c r="A16" s="11" t="s">
        <v>53</v>
      </c>
      <c r="B16" s="12">
        <v>4154</v>
      </c>
      <c r="C16" s="12">
        <v>4397</v>
      </c>
      <c r="D16" s="12">
        <v>16448</v>
      </c>
      <c r="E16" s="12">
        <v>20093</v>
      </c>
      <c r="F16" s="13">
        <f t="shared" si="0"/>
        <v>22.160749027237358</v>
      </c>
      <c r="G16" s="1"/>
      <c r="H16" s="1"/>
      <c r="I16" s="1"/>
    </row>
    <row r="17" spans="1:9" x14ac:dyDescent="0.25">
      <c r="A17" s="8" t="s">
        <v>54</v>
      </c>
      <c r="B17" s="9">
        <v>10910</v>
      </c>
      <c r="C17" s="9">
        <v>15916</v>
      </c>
      <c r="D17" s="9">
        <v>46311</v>
      </c>
      <c r="E17" s="9">
        <v>54488</v>
      </c>
      <c r="F17" s="10">
        <f t="shared" si="0"/>
        <v>17.656712228196326</v>
      </c>
      <c r="G17" s="1"/>
      <c r="H17" s="1"/>
      <c r="I17" s="1"/>
    </row>
    <row r="18" spans="1:9" x14ac:dyDescent="0.25">
      <c r="A18" s="11" t="s">
        <v>55</v>
      </c>
      <c r="B18" s="12">
        <v>13</v>
      </c>
      <c r="C18" s="12">
        <v>0</v>
      </c>
      <c r="D18" s="12">
        <v>174</v>
      </c>
      <c r="E18" s="12">
        <v>125</v>
      </c>
      <c r="F18" s="13">
        <f t="shared" si="0"/>
        <v>-28.160919540229884</v>
      </c>
      <c r="G18" s="1"/>
      <c r="H18" s="1"/>
      <c r="I18" s="1"/>
    </row>
    <row r="19" spans="1:9" x14ac:dyDescent="0.25">
      <c r="A19" s="8" t="s">
        <v>56</v>
      </c>
      <c r="B19" s="9">
        <v>38</v>
      </c>
      <c r="C19" s="9">
        <v>50</v>
      </c>
      <c r="D19" s="9">
        <v>191</v>
      </c>
      <c r="E19" s="9">
        <v>267</v>
      </c>
      <c r="F19" s="10">
        <f t="shared" si="0"/>
        <v>39.790575916230353</v>
      </c>
      <c r="G19" s="1"/>
      <c r="H19" s="1"/>
      <c r="I19" s="1"/>
    </row>
    <row r="20" spans="1:9" x14ac:dyDescent="0.25">
      <c r="A20" s="11" t="s">
        <v>57</v>
      </c>
      <c r="B20" s="12">
        <v>2131</v>
      </c>
      <c r="C20" s="12">
        <v>3210</v>
      </c>
      <c r="D20" s="12">
        <v>10694</v>
      </c>
      <c r="E20" s="12">
        <v>16648</v>
      </c>
      <c r="F20" s="13">
        <f t="shared" si="0"/>
        <v>55.676080044884969</v>
      </c>
      <c r="G20" s="1"/>
      <c r="H20" s="1"/>
      <c r="I20" s="1"/>
    </row>
    <row r="21" spans="1:9" x14ac:dyDescent="0.25">
      <c r="A21" s="8" t="s">
        <v>58</v>
      </c>
      <c r="B21" s="9">
        <v>284</v>
      </c>
      <c r="C21" s="9">
        <v>0</v>
      </c>
      <c r="D21" s="9">
        <v>284</v>
      </c>
      <c r="E21" s="9">
        <v>243</v>
      </c>
      <c r="F21" s="10">
        <f t="shared" si="0"/>
        <v>-14.436619718309856</v>
      </c>
      <c r="G21" s="1"/>
      <c r="H21" s="1"/>
      <c r="I21" s="1"/>
    </row>
    <row r="22" spans="1:9" x14ac:dyDescent="0.25">
      <c r="A22" s="11" t="s">
        <v>59</v>
      </c>
      <c r="B22" s="12">
        <v>7224</v>
      </c>
      <c r="C22" s="12">
        <v>7439</v>
      </c>
      <c r="D22" s="12">
        <v>35590</v>
      </c>
      <c r="E22" s="12">
        <v>35009</v>
      </c>
      <c r="F22" s="13">
        <f t="shared" si="0"/>
        <v>-1.6324810339983173</v>
      </c>
      <c r="G22" s="1"/>
      <c r="H22" s="1"/>
      <c r="I22" s="1"/>
    </row>
    <row r="23" spans="1:9" x14ac:dyDescent="0.25">
      <c r="A23" s="8" t="s">
        <v>60</v>
      </c>
      <c r="B23" s="9">
        <v>1176</v>
      </c>
      <c r="C23" s="9">
        <v>2149</v>
      </c>
      <c r="D23" s="9">
        <v>5500</v>
      </c>
      <c r="E23" s="9">
        <v>9410</v>
      </c>
      <c r="F23" s="10">
        <f t="shared" si="0"/>
        <v>71.090909090909093</v>
      </c>
      <c r="G23" s="1"/>
      <c r="H23" s="1"/>
      <c r="I23" s="1"/>
    </row>
    <row r="24" spans="1:9" x14ac:dyDescent="0.25">
      <c r="A24" s="11" t="s">
        <v>61</v>
      </c>
      <c r="B24" s="12">
        <v>1513</v>
      </c>
      <c r="C24" s="12">
        <v>3033</v>
      </c>
      <c r="D24" s="12">
        <v>6107</v>
      </c>
      <c r="E24" s="12">
        <v>13244</v>
      </c>
      <c r="F24" s="13">
        <f t="shared" si="0"/>
        <v>116.86589159980352</v>
      </c>
      <c r="G24" s="1"/>
      <c r="H24" s="1"/>
      <c r="I24" s="1"/>
    </row>
    <row r="25" spans="1:9" x14ac:dyDescent="0.25">
      <c r="A25" s="8" t="s">
        <v>62</v>
      </c>
      <c r="B25" s="9">
        <v>1040</v>
      </c>
      <c r="C25" s="9">
        <v>1360</v>
      </c>
      <c r="D25" s="9">
        <v>3775</v>
      </c>
      <c r="E25" s="9">
        <v>5354</v>
      </c>
      <c r="F25" s="10">
        <f t="shared" si="0"/>
        <v>41.827814569536429</v>
      </c>
      <c r="G25" s="1"/>
      <c r="H25" s="1"/>
      <c r="I25" s="1"/>
    </row>
    <row r="26" spans="1:9" x14ac:dyDescent="0.25">
      <c r="A26" s="11" t="s">
        <v>63</v>
      </c>
      <c r="B26" s="12">
        <v>193</v>
      </c>
      <c r="C26" s="12">
        <v>435</v>
      </c>
      <c r="D26" s="12">
        <v>1173</v>
      </c>
      <c r="E26" s="12">
        <v>2012</v>
      </c>
      <c r="F26" s="13">
        <f t="shared" si="0"/>
        <v>71.526001705029842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3222</v>
      </c>
      <c r="C28" s="12">
        <v>3421</v>
      </c>
      <c r="D28" s="12">
        <v>16864</v>
      </c>
      <c r="E28" s="12">
        <v>16007</v>
      </c>
      <c r="F28" s="13">
        <f t="shared" si="0"/>
        <v>-5.0818311195445887</v>
      </c>
      <c r="G28" s="1"/>
      <c r="H28" s="1"/>
      <c r="I28" s="1"/>
    </row>
    <row r="29" spans="1:9" x14ac:dyDescent="0.25">
      <c r="A29" s="8" t="s">
        <v>66</v>
      </c>
      <c r="B29" s="9">
        <v>156</v>
      </c>
      <c r="C29" s="9">
        <v>112</v>
      </c>
      <c r="D29" s="9">
        <v>791</v>
      </c>
      <c r="E29" s="9">
        <v>381</v>
      </c>
      <c r="F29" s="10">
        <f t="shared" si="0"/>
        <v>-51.833122629582803</v>
      </c>
      <c r="G29" s="1"/>
      <c r="H29" s="1"/>
      <c r="I29" s="1"/>
    </row>
    <row r="30" spans="1:9" x14ac:dyDescent="0.25">
      <c r="A30" s="11" t="s">
        <v>67</v>
      </c>
      <c r="B30" s="12">
        <v>2312</v>
      </c>
      <c r="C30" s="12">
        <v>2284</v>
      </c>
      <c r="D30" s="12">
        <v>9766</v>
      </c>
      <c r="E30" s="12">
        <v>9106</v>
      </c>
      <c r="F30" s="13">
        <f t="shared" si="0"/>
        <v>-6.7581404874052851</v>
      </c>
      <c r="G30" s="1"/>
      <c r="H30" s="1"/>
      <c r="I30" s="1"/>
    </row>
    <row r="31" spans="1:9" x14ac:dyDescent="0.25">
      <c r="A31" s="8" t="s">
        <v>68</v>
      </c>
      <c r="B31" s="9">
        <v>5178</v>
      </c>
      <c r="C31" s="9">
        <v>4880</v>
      </c>
      <c r="D31" s="9">
        <v>21455</v>
      </c>
      <c r="E31" s="9">
        <v>27779</v>
      </c>
      <c r="F31" s="10">
        <f t="shared" si="0"/>
        <v>29.475646702400383</v>
      </c>
      <c r="G31" s="1"/>
      <c r="H31" s="1"/>
      <c r="I31" s="1"/>
    </row>
    <row r="32" spans="1:9" x14ac:dyDescent="0.25">
      <c r="A32" s="11" t="s">
        <v>69</v>
      </c>
      <c r="B32" s="12">
        <v>174854</v>
      </c>
      <c r="C32" s="12">
        <v>181329</v>
      </c>
      <c r="D32" s="12">
        <v>823314</v>
      </c>
      <c r="E32" s="12">
        <v>810970</v>
      </c>
      <c r="F32" s="13">
        <f t="shared" si="0"/>
        <v>-1.4993064614472758</v>
      </c>
      <c r="G32" s="1"/>
      <c r="H32" s="1"/>
      <c r="I32" s="1"/>
    </row>
    <row r="33" spans="1:9" x14ac:dyDescent="0.25">
      <c r="A33" s="8" t="s">
        <v>70</v>
      </c>
      <c r="B33" s="9">
        <v>15341</v>
      </c>
      <c r="C33" s="9">
        <v>15676</v>
      </c>
      <c r="D33" s="9">
        <v>73863.5</v>
      </c>
      <c r="E33" s="9">
        <v>69919.5</v>
      </c>
      <c r="F33" s="10">
        <f t="shared" si="0"/>
        <v>-5.3395790884537035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107</v>
      </c>
      <c r="D34" s="12">
        <v>0</v>
      </c>
      <c r="E34" s="12">
        <v>447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406179</v>
      </c>
      <c r="C35" s="15">
        <f t="shared" ref="C35:E35" si="1">SUM(C7:C34)</f>
        <v>404980.75</v>
      </c>
      <c r="D35" s="15">
        <f t="shared" si="1"/>
        <v>1871555</v>
      </c>
      <c r="E35" s="15">
        <f t="shared" si="1"/>
        <v>1872812</v>
      </c>
      <c r="F35" s="16">
        <f t="shared" si="0"/>
        <v>6.7163401556456392E-2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1927</v>
      </c>
      <c r="C38" s="41">
        <f>D7</f>
        <v>2079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810970</v>
      </c>
      <c r="G38" s="42">
        <f>LOOKUP(E38,$A$38:$A$65,$C$38:$C$65)</f>
        <v>823314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18200</v>
      </c>
      <c r="C39" s="41">
        <f t="shared" ref="C39:C65" si="5">D8</f>
        <v>15308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423838.5</v>
      </c>
      <c r="G39" s="42">
        <f t="shared" ref="G39:G65" si="8">LOOKUP(E39,$A$38:$A$65,$C$38:$C$65)</f>
        <v>481091.5</v>
      </c>
    </row>
    <row r="40" spans="1:9" x14ac:dyDescent="0.25">
      <c r="A40" s="42" t="str">
        <f t="shared" si="3"/>
        <v>ALMERIA</v>
      </c>
      <c r="B40" s="41">
        <f t="shared" si="4"/>
        <v>579</v>
      </c>
      <c r="C40" s="41">
        <f t="shared" si="5"/>
        <v>94</v>
      </c>
      <c r="D40" s="41">
        <f t="shared" si="6"/>
        <v>20</v>
      </c>
      <c r="E40" s="42" t="str">
        <f t="shared" si="2"/>
        <v>BILBAO</v>
      </c>
      <c r="F40" s="42">
        <f t="shared" si="7"/>
        <v>216457</v>
      </c>
      <c r="G40" s="42">
        <f t="shared" si="8"/>
        <v>197932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0</v>
      </c>
      <c r="D41" s="41">
        <f t="shared" si="6"/>
        <v>27</v>
      </c>
      <c r="E41" s="42" t="str">
        <f t="shared" si="2"/>
        <v>BAHIA DE ALGECIRAS</v>
      </c>
      <c r="F41" s="42">
        <f t="shared" si="7"/>
        <v>98605</v>
      </c>
      <c r="G41" s="42">
        <f t="shared" si="8"/>
        <v>85334</v>
      </c>
    </row>
    <row r="42" spans="1:9" x14ac:dyDescent="0.25">
      <c r="A42" s="42" t="str">
        <f t="shared" si="3"/>
        <v>BAHIA DE ALGECIRAS</v>
      </c>
      <c r="B42" s="41">
        <f t="shared" si="4"/>
        <v>98605</v>
      </c>
      <c r="C42" s="41">
        <f t="shared" si="5"/>
        <v>85334</v>
      </c>
      <c r="D42" s="41">
        <f t="shared" si="6"/>
        <v>4</v>
      </c>
      <c r="E42" s="42" t="str">
        <f t="shared" si="2"/>
        <v>VIGO</v>
      </c>
      <c r="F42" s="42">
        <f t="shared" si="7"/>
        <v>69919.5</v>
      </c>
      <c r="G42" s="42">
        <f t="shared" si="8"/>
        <v>73863.5</v>
      </c>
    </row>
    <row r="43" spans="1:9" x14ac:dyDescent="0.25">
      <c r="A43" s="42" t="str">
        <f t="shared" si="3"/>
        <v>BAHIA DE CADIZ</v>
      </c>
      <c r="B43" s="41">
        <f t="shared" si="4"/>
        <v>21699</v>
      </c>
      <c r="C43" s="41">
        <f t="shared" si="5"/>
        <v>17416</v>
      </c>
      <c r="D43" s="41">
        <f t="shared" si="6"/>
        <v>9</v>
      </c>
      <c r="E43" s="42" t="str">
        <f t="shared" si="2"/>
        <v>CASTELLON</v>
      </c>
      <c r="F43" s="42">
        <f t="shared" si="7"/>
        <v>54488</v>
      </c>
      <c r="G43" s="42">
        <f t="shared" si="8"/>
        <v>46311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0</v>
      </c>
      <c r="D44" s="41">
        <f t="shared" si="6"/>
        <v>27</v>
      </c>
      <c r="E44" s="42" t="str">
        <f t="shared" si="2"/>
        <v>LAS PALMAS</v>
      </c>
      <c r="F44" s="42">
        <f t="shared" si="7"/>
        <v>35009</v>
      </c>
      <c r="G44" s="42">
        <f t="shared" si="8"/>
        <v>35590</v>
      </c>
    </row>
    <row r="45" spans="1:9" x14ac:dyDescent="0.25">
      <c r="A45" s="42" t="str">
        <f t="shared" si="3"/>
        <v>BARCELONA</v>
      </c>
      <c r="B45" s="41">
        <f t="shared" si="4"/>
        <v>423838.5</v>
      </c>
      <c r="C45" s="41">
        <f t="shared" si="5"/>
        <v>481091.5</v>
      </c>
      <c r="D45" s="41">
        <f t="shared" si="6"/>
        <v>2</v>
      </c>
      <c r="E45" s="42" t="str">
        <f t="shared" si="2"/>
        <v>TARRAGONA</v>
      </c>
      <c r="F45" s="42">
        <f t="shared" si="7"/>
        <v>27779</v>
      </c>
      <c r="G45" s="42">
        <f t="shared" si="8"/>
        <v>21455</v>
      </c>
    </row>
    <row r="46" spans="1:9" x14ac:dyDescent="0.25">
      <c r="A46" s="42" t="str">
        <f t="shared" si="3"/>
        <v>BILBAO</v>
      </c>
      <c r="B46" s="41">
        <f t="shared" si="4"/>
        <v>216457</v>
      </c>
      <c r="C46" s="41">
        <f t="shared" si="5"/>
        <v>197932</v>
      </c>
      <c r="D46" s="41">
        <f t="shared" si="6"/>
        <v>3</v>
      </c>
      <c r="E46" s="42" t="str">
        <f t="shared" si="2"/>
        <v>BAHIA DE CADIZ</v>
      </c>
      <c r="F46" s="42">
        <f t="shared" si="7"/>
        <v>21699</v>
      </c>
      <c r="G46" s="42">
        <f t="shared" si="8"/>
        <v>17416</v>
      </c>
    </row>
    <row r="47" spans="1:9" x14ac:dyDescent="0.25">
      <c r="A47" s="42" t="str">
        <f t="shared" si="3"/>
        <v>CARTAGENA</v>
      </c>
      <c r="B47" s="41">
        <f t="shared" si="4"/>
        <v>20093</v>
      </c>
      <c r="C47" s="41">
        <f t="shared" si="5"/>
        <v>16448</v>
      </c>
      <c r="D47" s="41">
        <f t="shared" si="6"/>
        <v>10</v>
      </c>
      <c r="E47" s="42" t="str">
        <f t="shared" si="2"/>
        <v>CARTAGENA</v>
      </c>
      <c r="F47" s="42">
        <f t="shared" si="7"/>
        <v>20093</v>
      </c>
      <c r="G47" s="42">
        <f t="shared" si="8"/>
        <v>16448</v>
      </c>
    </row>
    <row r="48" spans="1:9" x14ac:dyDescent="0.25">
      <c r="A48" s="42" t="str">
        <f t="shared" si="3"/>
        <v>CASTELLON</v>
      </c>
      <c r="B48" s="41">
        <f t="shared" si="4"/>
        <v>54488</v>
      </c>
      <c r="C48" s="41">
        <f t="shared" si="5"/>
        <v>46311</v>
      </c>
      <c r="D48" s="41">
        <f t="shared" si="6"/>
        <v>6</v>
      </c>
      <c r="E48" s="42" t="str">
        <f t="shared" si="2"/>
        <v>ALICANTE</v>
      </c>
      <c r="F48" s="42">
        <f t="shared" si="7"/>
        <v>18200</v>
      </c>
      <c r="G48" s="42">
        <f t="shared" si="8"/>
        <v>15308</v>
      </c>
    </row>
    <row r="49" spans="1:7" x14ac:dyDescent="0.25">
      <c r="A49" s="42" t="str">
        <f t="shared" si="3"/>
        <v>CEUTA</v>
      </c>
      <c r="B49" s="41">
        <f t="shared" si="4"/>
        <v>125</v>
      </c>
      <c r="C49" s="41">
        <f t="shared" si="5"/>
        <v>174</v>
      </c>
      <c r="D49" s="41">
        <f t="shared" si="6"/>
        <v>25</v>
      </c>
      <c r="E49" s="42" t="str">
        <f t="shared" si="2"/>
        <v>GIJON</v>
      </c>
      <c r="F49" s="42">
        <f t="shared" si="7"/>
        <v>16648</v>
      </c>
      <c r="G49" s="42">
        <f t="shared" si="8"/>
        <v>10694</v>
      </c>
    </row>
    <row r="50" spans="1:7" x14ac:dyDescent="0.25">
      <c r="A50" s="42" t="str">
        <f t="shared" si="3"/>
        <v>FERROL-SAN CIBRAO</v>
      </c>
      <c r="B50" s="41">
        <f t="shared" si="4"/>
        <v>267</v>
      </c>
      <c r="C50" s="41">
        <f t="shared" si="5"/>
        <v>191</v>
      </c>
      <c r="D50" s="41">
        <f t="shared" si="6"/>
        <v>23</v>
      </c>
      <c r="E50" s="42" t="str">
        <f t="shared" si="2"/>
        <v>SANTA CRUZ DE TENERIFE</v>
      </c>
      <c r="F50" s="42">
        <f t="shared" si="7"/>
        <v>16007</v>
      </c>
      <c r="G50" s="42">
        <f t="shared" si="8"/>
        <v>16864</v>
      </c>
    </row>
    <row r="51" spans="1:7" x14ac:dyDescent="0.25">
      <c r="A51" s="42" t="str">
        <f t="shared" si="3"/>
        <v>GIJON</v>
      </c>
      <c r="B51" s="41">
        <f t="shared" si="4"/>
        <v>16648</v>
      </c>
      <c r="C51" s="41">
        <f t="shared" si="5"/>
        <v>10694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13244</v>
      </c>
      <c r="G51" s="42">
        <f t="shared" si="8"/>
        <v>6107</v>
      </c>
    </row>
    <row r="52" spans="1:7" x14ac:dyDescent="0.25">
      <c r="A52" s="42" t="str">
        <f t="shared" si="3"/>
        <v>HUELVA</v>
      </c>
      <c r="B52" s="41">
        <f t="shared" si="4"/>
        <v>243</v>
      </c>
      <c r="C52" s="41">
        <f t="shared" si="5"/>
        <v>284</v>
      </c>
      <c r="D52" s="41">
        <f t="shared" si="6"/>
        <v>24</v>
      </c>
      <c r="E52" s="42" t="str">
        <f t="shared" si="2"/>
        <v>MALAGA</v>
      </c>
      <c r="F52" s="42">
        <f t="shared" si="7"/>
        <v>9410</v>
      </c>
      <c r="G52" s="42">
        <f t="shared" si="8"/>
        <v>5500</v>
      </c>
    </row>
    <row r="53" spans="1:7" x14ac:dyDescent="0.25">
      <c r="A53" s="42" t="str">
        <f t="shared" si="3"/>
        <v>LAS PALMAS</v>
      </c>
      <c r="B53" s="41">
        <f t="shared" si="4"/>
        <v>35009</v>
      </c>
      <c r="C53" s="41">
        <f t="shared" si="5"/>
        <v>35590</v>
      </c>
      <c r="D53" s="41">
        <f t="shared" si="6"/>
        <v>7</v>
      </c>
      <c r="E53" s="42" t="str">
        <f t="shared" si="2"/>
        <v>SEVILLA</v>
      </c>
      <c r="F53" s="42">
        <f t="shared" si="7"/>
        <v>9106</v>
      </c>
      <c r="G53" s="42">
        <f t="shared" si="8"/>
        <v>9766</v>
      </c>
    </row>
    <row r="54" spans="1:7" x14ac:dyDescent="0.25">
      <c r="A54" s="42" t="str">
        <f t="shared" si="3"/>
        <v>MALAGA</v>
      </c>
      <c r="B54" s="41">
        <f t="shared" si="4"/>
        <v>9410</v>
      </c>
      <c r="C54" s="41">
        <f t="shared" si="5"/>
        <v>5500</v>
      </c>
      <c r="D54" s="41">
        <f t="shared" si="6"/>
        <v>15</v>
      </c>
      <c r="E54" s="42" t="str">
        <f t="shared" si="2"/>
        <v>MELILLA</v>
      </c>
      <c r="F54" s="42">
        <f t="shared" si="7"/>
        <v>5354</v>
      </c>
      <c r="G54" s="42">
        <f t="shared" si="8"/>
        <v>3775</v>
      </c>
    </row>
    <row r="55" spans="1:7" x14ac:dyDescent="0.25">
      <c r="A55" s="42" t="str">
        <f t="shared" si="3"/>
        <v>MARIN Y RIA DE PONTEVEDRA</v>
      </c>
      <c r="B55" s="41">
        <f t="shared" si="4"/>
        <v>13244</v>
      </c>
      <c r="C55" s="41">
        <f t="shared" si="5"/>
        <v>6107</v>
      </c>
      <c r="D55" s="41">
        <f t="shared" si="6"/>
        <v>14</v>
      </c>
      <c r="E55" s="42" t="str">
        <f t="shared" si="2"/>
        <v>MOTRIL</v>
      </c>
      <c r="F55" s="42">
        <f t="shared" si="7"/>
        <v>2012</v>
      </c>
      <c r="G55" s="42">
        <f t="shared" si="8"/>
        <v>1173</v>
      </c>
    </row>
    <row r="56" spans="1:7" x14ac:dyDescent="0.25">
      <c r="A56" s="42" t="str">
        <f t="shared" si="3"/>
        <v>MELILLA</v>
      </c>
      <c r="B56" s="41">
        <f t="shared" si="4"/>
        <v>5354</v>
      </c>
      <c r="C56" s="41">
        <f t="shared" si="5"/>
        <v>3775</v>
      </c>
      <c r="D56" s="41">
        <f t="shared" si="6"/>
        <v>17</v>
      </c>
      <c r="E56" s="42" t="str">
        <f t="shared" si="2"/>
        <v>A CORUÑA</v>
      </c>
      <c r="F56" s="42">
        <f t="shared" si="7"/>
        <v>1927</v>
      </c>
      <c r="G56" s="42">
        <f t="shared" si="8"/>
        <v>2079</v>
      </c>
    </row>
    <row r="57" spans="1:7" x14ac:dyDescent="0.25">
      <c r="A57" s="42" t="str">
        <f t="shared" si="3"/>
        <v>MOTRIL</v>
      </c>
      <c r="B57" s="41">
        <f t="shared" si="4"/>
        <v>2012</v>
      </c>
      <c r="C57" s="41">
        <f t="shared" si="5"/>
        <v>1173</v>
      </c>
      <c r="D57" s="41">
        <f t="shared" si="6"/>
        <v>18</v>
      </c>
      <c r="E57" s="42" t="str">
        <f t="shared" si="2"/>
        <v>ALMERIA</v>
      </c>
      <c r="F57" s="42">
        <f t="shared" si="7"/>
        <v>579</v>
      </c>
      <c r="G57" s="42">
        <f t="shared" si="8"/>
        <v>94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7"/>
        <v>447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16007</v>
      </c>
      <c r="C59" s="41">
        <f t="shared" si="5"/>
        <v>16864</v>
      </c>
      <c r="D59" s="41">
        <f t="shared" si="6"/>
        <v>13</v>
      </c>
      <c r="E59" s="42" t="str">
        <f t="shared" si="2"/>
        <v>SANTANDER</v>
      </c>
      <c r="F59" s="42">
        <f t="shared" si="7"/>
        <v>381</v>
      </c>
      <c r="G59" s="42">
        <f t="shared" si="8"/>
        <v>791</v>
      </c>
    </row>
    <row r="60" spans="1:7" x14ac:dyDescent="0.25">
      <c r="A60" s="42" t="str">
        <f t="shared" si="3"/>
        <v>SANTANDER</v>
      </c>
      <c r="B60" s="41">
        <f t="shared" si="4"/>
        <v>381</v>
      </c>
      <c r="C60" s="41">
        <f t="shared" si="5"/>
        <v>791</v>
      </c>
      <c r="D60" s="41">
        <f t="shared" si="6"/>
        <v>22</v>
      </c>
      <c r="E60" s="42" t="str">
        <f t="shared" si="2"/>
        <v>FERROL-SAN CIBRAO</v>
      </c>
      <c r="F60" s="42">
        <f t="shared" si="7"/>
        <v>267</v>
      </c>
      <c r="G60" s="42">
        <f t="shared" si="8"/>
        <v>191</v>
      </c>
    </row>
    <row r="61" spans="1:7" x14ac:dyDescent="0.25">
      <c r="A61" s="42" t="str">
        <f t="shared" si="3"/>
        <v>SEVILLA</v>
      </c>
      <c r="B61" s="41">
        <f t="shared" si="4"/>
        <v>9106</v>
      </c>
      <c r="C61" s="41">
        <f t="shared" si="5"/>
        <v>9766</v>
      </c>
      <c r="D61" s="41">
        <f t="shared" si="6"/>
        <v>16</v>
      </c>
      <c r="E61" s="42" t="str">
        <f t="shared" si="2"/>
        <v>HUELVA</v>
      </c>
      <c r="F61" s="42">
        <f t="shared" si="7"/>
        <v>243</v>
      </c>
      <c r="G61" s="42">
        <f t="shared" si="8"/>
        <v>284</v>
      </c>
    </row>
    <row r="62" spans="1:7" x14ac:dyDescent="0.25">
      <c r="A62" s="42" t="str">
        <f t="shared" si="3"/>
        <v>TARRAGONA</v>
      </c>
      <c r="B62" s="41">
        <f t="shared" si="4"/>
        <v>27779</v>
      </c>
      <c r="C62" s="41">
        <f t="shared" si="5"/>
        <v>21455</v>
      </c>
      <c r="D62" s="41">
        <f t="shared" si="6"/>
        <v>8</v>
      </c>
      <c r="E62" s="42" t="str">
        <f t="shared" si="2"/>
        <v>CEUTA</v>
      </c>
      <c r="F62" s="42">
        <f t="shared" si="7"/>
        <v>125</v>
      </c>
      <c r="G62" s="42">
        <f t="shared" si="8"/>
        <v>174</v>
      </c>
    </row>
    <row r="63" spans="1:7" x14ac:dyDescent="0.25">
      <c r="A63" s="42" t="str">
        <f t="shared" si="3"/>
        <v>VALENCIA</v>
      </c>
      <c r="B63" s="41">
        <f t="shared" si="4"/>
        <v>810970</v>
      </c>
      <c r="C63" s="41">
        <f t="shared" si="5"/>
        <v>823314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69919.5</v>
      </c>
      <c r="C64" s="41">
        <f t="shared" si="5"/>
        <v>73863.5</v>
      </c>
      <c r="D64" s="41">
        <f t="shared" si="6"/>
        <v>5</v>
      </c>
      <c r="E64" s="42" t="str">
        <f t="shared" si="2"/>
        <v>AVILES</v>
      </c>
      <c r="F64" s="42">
        <f t="shared" si="7"/>
        <v>2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447</v>
      </c>
      <c r="C65" s="41">
        <f t="shared" si="5"/>
        <v>0</v>
      </c>
      <c r="D65" s="41">
        <f t="shared" si="6"/>
        <v>21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Mayo</v>
      </c>
      <c r="C5" s="68"/>
      <c r="D5" s="67" t="s">
        <v>40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461</v>
      </c>
      <c r="C7" s="9">
        <v>257</v>
      </c>
      <c r="D7" s="9">
        <v>2157</v>
      </c>
      <c r="E7" s="9">
        <v>1927</v>
      </c>
      <c r="F7" s="10">
        <f>((E7*100)/D7)-100</f>
        <v>-10.662957811775613</v>
      </c>
      <c r="G7" s="1"/>
      <c r="H7" s="1"/>
      <c r="I7" s="1"/>
    </row>
    <row r="8" spans="1:12" x14ac:dyDescent="0.25">
      <c r="A8" s="11" t="s">
        <v>45</v>
      </c>
      <c r="B8" s="12">
        <v>10749</v>
      </c>
      <c r="C8" s="12">
        <v>12570</v>
      </c>
      <c r="D8" s="12">
        <v>62101</v>
      </c>
      <c r="E8" s="12">
        <v>68207</v>
      </c>
      <c r="F8" s="13">
        <f t="shared" ref="F8:F35" si="0">((E8*100)/D8)-100</f>
        <v>9.832369849116759</v>
      </c>
      <c r="G8" s="1"/>
      <c r="H8" s="1"/>
      <c r="I8" s="1"/>
    </row>
    <row r="9" spans="1:12" x14ac:dyDescent="0.25">
      <c r="A9" s="8" t="s">
        <v>46</v>
      </c>
      <c r="B9" s="9">
        <v>406</v>
      </c>
      <c r="C9" s="9">
        <v>654</v>
      </c>
      <c r="D9" s="9">
        <v>1416</v>
      </c>
      <c r="E9" s="9">
        <v>2517.25</v>
      </c>
      <c r="F9" s="10">
        <f t="shared" si="0"/>
        <v>77.771892655367225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22062</v>
      </c>
      <c r="C11" s="9">
        <v>17530</v>
      </c>
      <c r="D11" s="9">
        <v>92616</v>
      </c>
      <c r="E11" s="9">
        <v>108203</v>
      </c>
      <c r="F11" s="10">
        <f t="shared" si="0"/>
        <v>16.829705450462129</v>
      </c>
      <c r="G11" s="1"/>
      <c r="H11" s="1"/>
      <c r="I11" s="1"/>
    </row>
    <row r="12" spans="1:12" x14ac:dyDescent="0.25">
      <c r="A12" s="11" t="s">
        <v>49</v>
      </c>
      <c r="B12" s="12">
        <v>7791.5</v>
      </c>
      <c r="C12" s="12">
        <v>7362</v>
      </c>
      <c r="D12" s="12">
        <v>33448.5</v>
      </c>
      <c r="E12" s="12">
        <v>35881.5</v>
      </c>
      <c r="F12" s="13">
        <f t="shared" si="0"/>
        <v>7.2738687833535067</v>
      </c>
      <c r="G12" s="1"/>
      <c r="H12" s="1"/>
      <c r="I12" s="1"/>
    </row>
    <row r="13" spans="1:12" x14ac:dyDescent="0.25">
      <c r="A13" s="8" t="s">
        <v>50</v>
      </c>
      <c r="B13" s="9">
        <v>7367</v>
      </c>
      <c r="C13" s="9">
        <v>5791</v>
      </c>
      <c r="D13" s="9">
        <v>29009</v>
      </c>
      <c r="E13" s="9">
        <v>22405</v>
      </c>
      <c r="F13" s="10">
        <f t="shared" si="0"/>
        <v>-22.765348684890895</v>
      </c>
      <c r="G13" s="1"/>
      <c r="H13" s="1"/>
      <c r="I13" s="1"/>
    </row>
    <row r="14" spans="1:12" x14ac:dyDescent="0.25">
      <c r="A14" s="11" t="s">
        <v>51</v>
      </c>
      <c r="B14" s="12">
        <v>124743</v>
      </c>
      <c r="C14" s="12">
        <v>104392.5</v>
      </c>
      <c r="D14" s="12">
        <v>559756</v>
      </c>
      <c r="E14" s="12">
        <v>490483.5</v>
      </c>
      <c r="F14" s="13">
        <f t="shared" si="0"/>
        <v>-12.375481459778911</v>
      </c>
      <c r="G14" s="1"/>
      <c r="H14" s="1"/>
      <c r="I14" s="1"/>
    </row>
    <row r="15" spans="1:12" x14ac:dyDescent="0.25">
      <c r="A15" s="8" t="s">
        <v>52</v>
      </c>
      <c r="B15" s="9">
        <v>44537.75</v>
      </c>
      <c r="C15" s="9">
        <v>50140.25</v>
      </c>
      <c r="D15" s="9">
        <v>216445.75</v>
      </c>
      <c r="E15" s="9">
        <v>242746.25</v>
      </c>
      <c r="F15" s="10">
        <f t="shared" si="0"/>
        <v>12.151081737571658</v>
      </c>
      <c r="G15" s="1"/>
      <c r="H15" s="1"/>
      <c r="I15" s="1"/>
    </row>
    <row r="16" spans="1:12" x14ac:dyDescent="0.25">
      <c r="A16" s="11" t="s">
        <v>53</v>
      </c>
      <c r="B16" s="12">
        <v>6616</v>
      </c>
      <c r="C16" s="12">
        <v>6052</v>
      </c>
      <c r="D16" s="12">
        <v>29005</v>
      </c>
      <c r="E16" s="12">
        <v>27417</v>
      </c>
      <c r="F16" s="13">
        <f t="shared" si="0"/>
        <v>-5.4749181175659345</v>
      </c>
      <c r="G16" s="1"/>
      <c r="H16" s="1"/>
      <c r="I16" s="1"/>
    </row>
    <row r="17" spans="1:9" x14ac:dyDescent="0.25">
      <c r="A17" s="8" t="s">
        <v>54</v>
      </c>
      <c r="B17" s="9">
        <v>11523</v>
      </c>
      <c r="C17" s="9">
        <v>15981</v>
      </c>
      <c r="D17" s="9">
        <v>48206</v>
      </c>
      <c r="E17" s="9">
        <v>57484</v>
      </c>
      <c r="F17" s="10">
        <f t="shared" si="0"/>
        <v>19.24656681740862</v>
      </c>
      <c r="G17" s="1"/>
      <c r="H17" s="1"/>
      <c r="I17" s="1"/>
    </row>
    <row r="18" spans="1:9" x14ac:dyDescent="0.25">
      <c r="A18" s="11" t="s">
        <v>55</v>
      </c>
      <c r="B18" s="12">
        <v>849</v>
      </c>
      <c r="C18" s="12">
        <v>1428</v>
      </c>
      <c r="D18" s="12">
        <v>3873</v>
      </c>
      <c r="E18" s="12">
        <v>6175</v>
      </c>
      <c r="F18" s="13">
        <f t="shared" si="0"/>
        <v>59.437128840691969</v>
      </c>
      <c r="G18" s="1"/>
      <c r="H18" s="1"/>
      <c r="I18" s="1"/>
    </row>
    <row r="19" spans="1:9" x14ac:dyDescent="0.25">
      <c r="A19" s="8" t="s">
        <v>56</v>
      </c>
      <c r="B19" s="9">
        <v>38</v>
      </c>
      <c r="C19" s="9">
        <v>50</v>
      </c>
      <c r="D19" s="9">
        <v>191</v>
      </c>
      <c r="E19" s="9">
        <v>267</v>
      </c>
      <c r="F19" s="10">
        <f t="shared" si="0"/>
        <v>39.790575916230353</v>
      </c>
      <c r="G19" s="1"/>
      <c r="H19" s="1"/>
      <c r="I19" s="1"/>
    </row>
    <row r="20" spans="1:9" x14ac:dyDescent="0.25">
      <c r="A20" s="11" t="s">
        <v>57</v>
      </c>
      <c r="B20" s="12">
        <v>2729</v>
      </c>
      <c r="C20" s="12">
        <v>4106</v>
      </c>
      <c r="D20" s="12">
        <v>14855</v>
      </c>
      <c r="E20" s="12">
        <v>20257</v>
      </c>
      <c r="F20" s="13">
        <f t="shared" si="0"/>
        <v>36.364860316391798</v>
      </c>
      <c r="G20" s="1"/>
      <c r="H20" s="1"/>
      <c r="I20" s="1"/>
    </row>
    <row r="21" spans="1:9" x14ac:dyDescent="0.25">
      <c r="A21" s="8" t="s">
        <v>58</v>
      </c>
      <c r="B21" s="9">
        <v>285</v>
      </c>
      <c r="C21" s="9">
        <v>133</v>
      </c>
      <c r="D21" s="9">
        <v>285</v>
      </c>
      <c r="E21" s="9">
        <v>751</v>
      </c>
      <c r="F21" s="10">
        <f t="shared" si="0"/>
        <v>163.50877192982455</v>
      </c>
      <c r="G21" s="1"/>
      <c r="H21" s="1"/>
      <c r="I21" s="1"/>
    </row>
    <row r="22" spans="1:9" x14ac:dyDescent="0.25">
      <c r="A22" s="11" t="s">
        <v>59</v>
      </c>
      <c r="B22" s="12">
        <v>36096</v>
      </c>
      <c r="C22" s="12">
        <v>35697</v>
      </c>
      <c r="D22" s="12">
        <v>179744</v>
      </c>
      <c r="E22" s="12">
        <v>177064</v>
      </c>
      <c r="F22" s="13">
        <f t="shared" si="0"/>
        <v>-1.4910094356418</v>
      </c>
      <c r="G22" s="1"/>
      <c r="H22" s="1"/>
      <c r="I22" s="1"/>
    </row>
    <row r="23" spans="1:9" x14ac:dyDescent="0.25">
      <c r="A23" s="8" t="s">
        <v>60</v>
      </c>
      <c r="B23" s="9">
        <v>1771</v>
      </c>
      <c r="C23" s="9">
        <v>3199</v>
      </c>
      <c r="D23" s="9">
        <v>8879</v>
      </c>
      <c r="E23" s="9">
        <v>15436</v>
      </c>
      <c r="F23" s="10">
        <f t="shared" si="0"/>
        <v>73.848406352066661</v>
      </c>
      <c r="G23" s="1"/>
      <c r="H23" s="1"/>
      <c r="I23" s="1"/>
    </row>
    <row r="24" spans="1:9" x14ac:dyDescent="0.25">
      <c r="A24" s="11" t="s">
        <v>61</v>
      </c>
      <c r="B24" s="12">
        <v>3968</v>
      </c>
      <c r="C24" s="12">
        <v>3491</v>
      </c>
      <c r="D24" s="12">
        <v>18478</v>
      </c>
      <c r="E24" s="12">
        <v>15406</v>
      </c>
      <c r="F24" s="13">
        <f t="shared" si="0"/>
        <v>-16.625175884836025</v>
      </c>
      <c r="G24" s="1"/>
      <c r="H24" s="1"/>
      <c r="I24" s="1"/>
    </row>
    <row r="25" spans="1:9" x14ac:dyDescent="0.25">
      <c r="A25" s="8" t="s">
        <v>62</v>
      </c>
      <c r="B25" s="9">
        <v>2454</v>
      </c>
      <c r="C25" s="9">
        <v>3117</v>
      </c>
      <c r="D25" s="9">
        <v>9429</v>
      </c>
      <c r="E25" s="9">
        <v>13743</v>
      </c>
      <c r="F25" s="10">
        <f t="shared" si="0"/>
        <v>45.752465797009222</v>
      </c>
      <c r="G25" s="1"/>
      <c r="H25" s="1"/>
      <c r="I25" s="1"/>
    </row>
    <row r="26" spans="1:9" x14ac:dyDescent="0.25">
      <c r="A26" s="11" t="s">
        <v>63</v>
      </c>
      <c r="B26" s="12">
        <v>317</v>
      </c>
      <c r="C26" s="12">
        <v>733</v>
      </c>
      <c r="D26" s="12">
        <v>1751</v>
      </c>
      <c r="E26" s="12">
        <v>3216</v>
      </c>
      <c r="F26" s="13">
        <f t="shared" si="0"/>
        <v>83.666476299257567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27358</v>
      </c>
      <c r="C28" s="12">
        <v>27747</v>
      </c>
      <c r="D28" s="12">
        <v>140581</v>
      </c>
      <c r="E28" s="12">
        <v>132355</v>
      </c>
      <c r="F28" s="13">
        <f t="shared" si="0"/>
        <v>-5.8514308476963492</v>
      </c>
      <c r="G28" s="1"/>
      <c r="H28" s="1"/>
      <c r="I28" s="1"/>
    </row>
    <row r="29" spans="1:9" x14ac:dyDescent="0.25">
      <c r="A29" s="8" t="s">
        <v>66</v>
      </c>
      <c r="B29" s="9">
        <v>156</v>
      </c>
      <c r="C29" s="9">
        <v>112</v>
      </c>
      <c r="D29" s="9">
        <v>791</v>
      </c>
      <c r="E29" s="9">
        <v>381</v>
      </c>
      <c r="F29" s="10">
        <f t="shared" si="0"/>
        <v>-51.833122629582803</v>
      </c>
      <c r="G29" s="1"/>
      <c r="H29" s="1"/>
      <c r="I29" s="1"/>
    </row>
    <row r="30" spans="1:9" x14ac:dyDescent="0.25">
      <c r="A30" s="11" t="s">
        <v>67</v>
      </c>
      <c r="B30" s="12">
        <v>13746</v>
      </c>
      <c r="C30" s="12">
        <v>12759</v>
      </c>
      <c r="D30" s="12">
        <v>68401</v>
      </c>
      <c r="E30" s="12">
        <v>64590</v>
      </c>
      <c r="F30" s="13">
        <f t="shared" si="0"/>
        <v>-5.5715559714039244</v>
      </c>
      <c r="G30" s="1"/>
      <c r="H30" s="1"/>
      <c r="I30" s="1"/>
    </row>
    <row r="31" spans="1:9" x14ac:dyDescent="0.25">
      <c r="A31" s="8" t="s">
        <v>68</v>
      </c>
      <c r="B31" s="9">
        <v>7173</v>
      </c>
      <c r="C31" s="9">
        <v>6782</v>
      </c>
      <c r="D31" s="9">
        <v>32745</v>
      </c>
      <c r="E31" s="9">
        <v>37281</v>
      </c>
      <c r="F31" s="10">
        <f t="shared" si="0"/>
        <v>13.852496564360976</v>
      </c>
      <c r="G31" s="1"/>
      <c r="H31" s="1"/>
      <c r="I31" s="1"/>
    </row>
    <row r="32" spans="1:9" x14ac:dyDescent="0.25">
      <c r="A32" s="11" t="s">
        <v>69</v>
      </c>
      <c r="B32" s="12">
        <v>188387</v>
      </c>
      <c r="C32" s="12">
        <v>192899</v>
      </c>
      <c r="D32" s="12">
        <v>882670</v>
      </c>
      <c r="E32" s="12">
        <v>868508</v>
      </c>
      <c r="F32" s="13">
        <f t="shared" si="0"/>
        <v>-1.6044501342517634</v>
      </c>
      <c r="G32" s="1"/>
      <c r="H32" s="1"/>
      <c r="I32" s="1"/>
    </row>
    <row r="33" spans="1:9" x14ac:dyDescent="0.25">
      <c r="A33" s="8" t="s">
        <v>70</v>
      </c>
      <c r="B33" s="9">
        <v>17680</v>
      </c>
      <c r="C33" s="9">
        <v>17391</v>
      </c>
      <c r="D33" s="9">
        <v>87114.5</v>
      </c>
      <c r="E33" s="9">
        <v>78829.5</v>
      </c>
      <c r="F33" s="10">
        <f t="shared" si="0"/>
        <v>-9.510471850266029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1833</v>
      </c>
      <c r="D34" s="12">
        <v>31</v>
      </c>
      <c r="E34" s="12">
        <v>10571</v>
      </c>
      <c r="F34" s="13">
        <f t="shared" si="0"/>
        <v>34000</v>
      </c>
      <c r="G34" s="1"/>
      <c r="H34" s="1"/>
      <c r="I34" s="1"/>
    </row>
    <row r="35" spans="1:9" x14ac:dyDescent="0.25">
      <c r="A35" s="14" t="s">
        <v>72</v>
      </c>
      <c r="B35" s="15">
        <f>SUM(B7:B34)</f>
        <v>539263.25</v>
      </c>
      <c r="C35" s="15">
        <f t="shared" ref="C35:E35" si="1">SUM(C7:C34)</f>
        <v>532206.75</v>
      </c>
      <c r="D35" s="15">
        <f t="shared" si="1"/>
        <v>2523978.75</v>
      </c>
      <c r="E35" s="15">
        <f t="shared" si="1"/>
        <v>2502104</v>
      </c>
      <c r="F35" s="16">
        <f t="shared" si="0"/>
        <v>-0.86667726501262621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1927</v>
      </c>
      <c r="C38" s="41">
        <f>D7</f>
        <v>2157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868508</v>
      </c>
      <c r="G38" s="42">
        <f>LOOKUP(E38,$A$38:$A$65,$C$38:$C$65)</f>
        <v>882670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68207</v>
      </c>
      <c r="C39" s="41">
        <f t="shared" ref="C39:C65" si="5">D8</f>
        <v>62101</v>
      </c>
      <c r="D39" s="41">
        <f t="shared" ref="D39:D65" si="6">_xlfn.RANK.EQ(B39,$B$38:$B$65)+COUNTIF($B$38:$B$65,B39)-1</f>
        <v>8</v>
      </c>
      <c r="E39" s="42" t="str">
        <f t="shared" si="2"/>
        <v>BARCELONA</v>
      </c>
      <c r="F39" s="42">
        <f t="shared" ref="F39:F65" si="7">LOOKUP(E39,$A$38:$A$65,$B$38:$B$65)</f>
        <v>490483.5</v>
      </c>
      <c r="G39" s="42">
        <f t="shared" ref="G39:G65" si="8">LOOKUP(E39,$A$38:$A$65,$C$38:$C$65)</f>
        <v>559756</v>
      </c>
    </row>
    <row r="40" spans="1:9" x14ac:dyDescent="0.25">
      <c r="A40" s="42" t="str">
        <f t="shared" si="3"/>
        <v>ALMERIA</v>
      </c>
      <c r="B40" s="41">
        <f t="shared" si="4"/>
        <v>2517.25</v>
      </c>
      <c r="C40" s="41">
        <f t="shared" si="5"/>
        <v>1416</v>
      </c>
      <c r="D40" s="41">
        <f t="shared" si="6"/>
        <v>22</v>
      </c>
      <c r="E40" s="42" t="str">
        <f t="shared" si="2"/>
        <v>BILBAO</v>
      </c>
      <c r="F40" s="42">
        <f t="shared" si="7"/>
        <v>242746.25</v>
      </c>
      <c r="G40" s="42">
        <f t="shared" si="8"/>
        <v>216445.75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177064</v>
      </c>
      <c r="G41" s="42">
        <f t="shared" si="8"/>
        <v>179744</v>
      </c>
    </row>
    <row r="42" spans="1:9" x14ac:dyDescent="0.25">
      <c r="A42" s="42" t="str">
        <f t="shared" si="3"/>
        <v>BAHIA DE ALGECIRAS</v>
      </c>
      <c r="B42" s="41">
        <f t="shared" si="4"/>
        <v>108203</v>
      </c>
      <c r="C42" s="41">
        <f t="shared" si="5"/>
        <v>92616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132355</v>
      </c>
      <c r="G42" s="42">
        <f t="shared" si="8"/>
        <v>140581</v>
      </c>
    </row>
    <row r="43" spans="1:9" x14ac:dyDescent="0.25">
      <c r="A43" s="42" t="str">
        <f t="shared" si="3"/>
        <v>BAHIA DE CADIZ</v>
      </c>
      <c r="B43" s="41">
        <f t="shared" si="4"/>
        <v>35881.5</v>
      </c>
      <c r="C43" s="41">
        <f t="shared" si="5"/>
        <v>33448.5</v>
      </c>
      <c r="D43" s="41">
        <f t="shared" si="6"/>
        <v>12</v>
      </c>
      <c r="E43" s="42" t="str">
        <f t="shared" si="2"/>
        <v>BAHIA DE ALGECIRAS</v>
      </c>
      <c r="F43" s="42">
        <f t="shared" si="7"/>
        <v>108203</v>
      </c>
      <c r="G43" s="42">
        <f t="shared" si="8"/>
        <v>92616</v>
      </c>
    </row>
    <row r="44" spans="1:9" x14ac:dyDescent="0.25">
      <c r="A44" s="42" t="str">
        <f t="shared" si="3"/>
        <v>BALEARES</v>
      </c>
      <c r="B44" s="41">
        <f t="shared" si="4"/>
        <v>22405</v>
      </c>
      <c r="C44" s="41">
        <f t="shared" si="5"/>
        <v>29009</v>
      </c>
      <c r="D44" s="41">
        <f t="shared" si="6"/>
        <v>14</v>
      </c>
      <c r="E44" s="42" t="str">
        <f t="shared" si="2"/>
        <v>VIGO</v>
      </c>
      <c r="F44" s="42">
        <f t="shared" si="7"/>
        <v>78829.5</v>
      </c>
      <c r="G44" s="42">
        <f t="shared" si="8"/>
        <v>87114.5</v>
      </c>
    </row>
    <row r="45" spans="1:9" x14ac:dyDescent="0.25">
      <c r="A45" s="42" t="str">
        <f t="shared" si="3"/>
        <v>BARCELONA</v>
      </c>
      <c r="B45" s="41">
        <f t="shared" si="4"/>
        <v>490483.5</v>
      </c>
      <c r="C45" s="41">
        <f t="shared" si="5"/>
        <v>559756</v>
      </c>
      <c r="D45" s="41">
        <f t="shared" si="6"/>
        <v>2</v>
      </c>
      <c r="E45" s="42" t="str">
        <f t="shared" si="2"/>
        <v>ALICANTE</v>
      </c>
      <c r="F45" s="42">
        <f t="shared" si="7"/>
        <v>68207</v>
      </c>
      <c r="G45" s="42">
        <f t="shared" si="8"/>
        <v>62101</v>
      </c>
    </row>
    <row r="46" spans="1:9" x14ac:dyDescent="0.25">
      <c r="A46" s="42" t="str">
        <f t="shared" si="3"/>
        <v>BILBAO</v>
      </c>
      <c r="B46" s="41">
        <f t="shared" si="4"/>
        <v>242746.25</v>
      </c>
      <c r="C46" s="41">
        <f t="shared" si="5"/>
        <v>216445.75</v>
      </c>
      <c r="D46" s="41">
        <f t="shared" si="6"/>
        <v>3</v>
      </c>
      <c r="E46" s="42" t="str">
        <f t="shared" si="2"/>
        <v>SEVILLA</v>
      </c>
      <c r="F46" s="42">
        <f t="shared" si="7"/>
        <v>64590</v>
      </c>
      <c r="G46" s="42">
        <f t="shared" si="8"/>
        <v>68401</v>
      </c>
    </row>
    <row r="47" spans="1:9" x14ac:dyDescent="0.25">
      <c r="A47" s="42" t="str">
        <f t="shared" si="3"/>
        <v>CARTAGENA</v>
      </c>
      <c r="B47" s="41">
        <f t="shared" si="4"/>
        <v>27417</v>
      </c>
      <c r="C47" s="41">
        <f t="shared" si="5"/>
        <v>29005</v>
      </c>
      <c r="D47" s="41">
        <f t="shared" si="6"/>
        <v>13</v>
      </c>
      <c r="E47" s="42" t="str">
        <f t="shared" si="2"/>
        <v>CASTELLON</v>
      </c>
      <c r="F47" s="42">
        <f t="shared" si="7"/>
        <v>57484</v>
      </c>
      <c r="G47" s="42">
        <f t="shared" si="8"/>
        <v>48206</v>
      </c>
    </row>
    <row r="48" spans="1:9" x14ac:dyDescent="0.25">
      <c r="A48" s="42" t="str">
        <f t="shared" si="3"/>
        <v>CASTELLON</v>
      </c>
      <c r="B48" s="41">
        <f t="shared" si="4"/>
        <v>57484</v>
      </c>
      <c r="C48" s="41">
        <f t="shared" si="5"/>
        <v>48206</v>
      </c>
      <c r="D48" s="41">
        <f t="shared" si="6"/>
        <v>10</v>
      </c>
      <c r="E48" s="42" t="str">
        <f t="shared" si="2"/>
        <v>TARRAGONA</v>
      </c>
      <c r="F48" s="42">
        <f t="shared" si="7"/>
        <v>37281</v>
      </c>
      <c r="G48" s="42">
        <f t="shared" si="8"/>
        <v>32745</v>
      </c>
    </row>
    <row r="49" spans="1:7" x14ac:dyDescent="0.25">
      <c r="A49" s="42" t="str">
        <f t="shared" si="3"/>
        <v>CEUTA</v>
      </c>
      <c r="B49" s="41">
        <f t="shared" si="4"/>
        <v>6175</v>
      </c>
      <c r="C49" s="41">
        <f t="shared" si="5"/>
        <v>3873</v>
      </c>
      <c r="D49" s="41">
        <f t="shared" si="6"/>
        <v>20</v>
      </c>
      <c r="E49" s="42" t="str">
        <f t="shared" si="2"/>
        <v>BAHIA DE CADIZ</v>
      </c>
      <c r="F49" s="42">
        <f t="shared" si="7"/>
        <v>35881.5</v>
      </c>
      <c r="G49" s="42">
        <f t="shared" si="8"/>
        <v>33448.5</v>
      </c>
    </row>
    <row r="50" spans="1:7" x14ac:dyDescent="0.25">
      <c r="A50" s="42" t="str">
        <f t="shared" si="3"/>
        <v>FERROL-SAN CIBRAO</v>
      </c>
      <c r="B50" s="41">
        <f t="shared" si="4"/>
        <v>267</v>
      </c>
      <c r="C50" s="41">
        <f t="shared" si="5"/>
        <v>191</v>
      </c>
      <c r="D50" s="41">
        <f t="shared" si="6"/>
        <v>26</v>
      </c>
      <c r="E50" s="42" t="str">
        <f t="shared" si="2"/>
        <v>CARTAGENA</v>
      </c>
      <c r="F50" s="42">
        <f t="shared" si="7"/>
        <v>27417</v>
      </c>
      <c r="G50" s="42">
        <f t="shared" si="8"/>
        <v>29005</v>
      </c>
    </row>
    <row r="51" spans="1:7" x14ac:dyDescent="0.25">
      <c r="A51" s="42" t="str">
        <f t="shared" si="3"/>
        <v>GIJON</v>
      </c>
      <c r="B51" s="41">
        <f t="shared" si="4"/>
        <v>20257</v>
      </c>
      <c r="C51" s="41">
        <f t="shared" si="5"/>
        <v>14855</v>
      </c>
      <c r="D51" s="41">
        <f t="shared" si="6"/>
        <v>15</v>
      </c>
      <c r="E51" s="42" t="str">
        <f t="shared" si="2"/>
        <v>BALEARES</v>
      </c>
      <c r="F51" s="42">
        <f t="shared" si="7"/>
        <v>22405</v>
      </c>
      <c r="G51" s="42">
        <f t="shared" si="8"/>
        <v>29009</v>
      </c>
    </row>
    <row r="52" spans="1:7" x14ac:dyDescent="0.25">
      <c r="A52" s="42" t="str">
        <f t="shared" si="3"/>
        <v>HUELVA</v>
      </c>
      <c r="B52" s="41">
        <f t="shared" si="4"/>
        <v>751</v>
      </c>
      <c r="C52" s="41">
        <f t="shared" si="5"/>
        <v>285</v>
      </c>
      <c r="D52" s="41">
        <f t="shared" si="6"/>
        <v>24</v>
      </c>
      <c r="E52" s="42" t="str">
        <f t="shared" si="2"/>
        <v>GIJON</v>
      </c>
      <c r="F52" s="42">
        <f t="shared" si="7"/>
        <v>20257</v>
      </c>
      <c r="G52" s="42">
        <f t="shared" si="8"/>
        <v>14855</v>
      </c>
    </row>
    <row r="53" spans="1:7" x14ac:dyDescent="0.25">
      <c r="A53" s="42" t="str">
        <f t="shared" si="3"/>
        <v>LAS PALMAS</v>
      </c>
      <c r="B53" s="41">
        <f t="shared" si="4"/>
        <v>177064</v>
      </c>
      <c r="C53" s="41">
        <f t="shared" si="5"/>
        <v>179744</v>
      </c>
      <c r="D53" s="41">
        <f t="shared" si="6"/>
        <v>4</v>
      </c>
      <c r="E53" s="42" t="str">
        <f t="shared" si="2"/>
        <v>MALAGA</v>
      </c>
      <c r="F53" s="42">
        <f t="shared" si="7"/>
        <v>15436</v>
      </c>
      <c r="G53" s="42">
        <f t="shared" si="8"/>
        <v>8879</v>
      </c>
    </row>
    <row r="54" spans="1:7" x14ac:dyDescent="0.25">
      <c r="A54" s="42" t="str">
        <f t="shared" si="3"/>
        <v>MALAGA</v>
      </c>
      <c r="B54" s="41">
        <f t="shared" si="4"/>
        <v>15436</v>
      </c>
      <c r="C54" s="41">
        <f t="shared" si="5"/>
        <v>8879</v>
      </c>
      <c r="D54" s="41">
        <f t="shared" si="6"/>
        <v>16</v>
      </c>
      <c r="E54" s="42" t="str">
        <f t="shared" si="2"/>
        <v>MARIN Y RIA DE PONTEVEDRA</v>
      </c>
      <c r="F54" s="42">
        <f t="shared" si="7"/>
        <v>15406</v>
      </c>
      <c r="G54" s="42">
        <f t="shared" si="8"/>
        <v>18478</v>
      </c>
    </row>
    <row r="55" spans="1:7" x14ac:dyDescent="0.25">
      <c r="A55" s="42" t="str">
        <f t="shared" si="3"/>
        <v>MARIN Y RIA DE PONTEVEDRA</v>
      </c>
      <c r="B55" s="41">
        <f t="shared" si="4"/>
        <v>15406</v>
      </c>
      <c r="C55" s="41">
        <f t="shared" si="5"/>
        <v>18478</v>
      </c>
      <c r="D55" s="41">
        <f t="shared" si="6"/>
        <v>17</v>
      </c>
      <c r="E55" s="42" t="str">
        <f t="shared" si="2"/>
        <v>MELILLA</v>
      </c>
      <c r="F55" s="42">
        <f t="shared" si="7"/>
        <v>13743</v>
      </c>
      <c r="G55" s="42">
        <f t="shared" si="8"/>
        <v>9429</v>
      </c>
    </row>
    <row r="56" spans="1:7" x14ac:dyDescent="0.25">
      <c r="A56" s="42" t="str">
        <f t="shared" si="3"/>
        <v>MELILLA</v>
      </c>
      <c r="B56" s="41">
        <f t="shared" si="4"/>
        <v>13743</v>
      </c>
      <c r="C56" s="41">
        <f t="shared" si="5"/>
        <v>9429</v>
      </c>
      <c r="D56" s="41">
        <f t="shared" si="6"/>
        <v>18</v>
      </c>
      <c r="E56" s="42" t="str">
        <f t="shared" si="2"/>
        <v>VILAGARCIA</v>
      </c>
      <c r="F56" s="42">
        <f t="shared" si="7"/>
        <v>10571</v>
      </c>
      <c r="G56" s="42">
        <f t="shared" si="8"/>
        <v>31</v>
      </c>
    </row>
    <row r="57" spans="1:7" x14ac:dyDescent="0.25">
      <c r="A57" s="42" t="str">
        <f t="shared" si="3"/>
        <v>MOTRIL</v>
      </c>
      <c r="B57" s="41">
        <f t="shared" si="4"/>
        <v>3216</v>
      </c>
      <c r="C57" s="41">
        <f t="shared" si="5"/>
        <v>1751</v>
      </c>
      <c r="D57" s="41">
        <f t="shared" si="6"/>
        <v>21</v>
      </c>
      <c r="E57" s="42" t="str">
        <f t="shared" si="2"/>
        <v>CEUTA</v>
      </c>
      <c r="F57" s="42">
        <f t="shared" si="7"/>
        <v>6175</v>
      </c>
      <c r="G57" s="42">
        <f t="shared" si="8"/>
        <v>3873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3216</v>
      </c>
      <c r="G58" s="42">
        <f t="shared" si="8"/>
        <v>1751</v>
      </c>
    </row>
    <row r="59" spans="1:7" x14ac:dyDescent="0.25">
      <c r="A59" s="42" t="str">
        <f t="shared" si="3"/>
        <v>SANTA CRUZ DE TENERIFE</v>
      </c>
      <c r="B59" s="41">
        <f t="shared" si="4"/>
        <v>132355</v>
      </c>
      <c r="C59" s="41">
        <f t="shared" si="5"/>
        <v>140581</v>
      </c>
      <c r="D59" s="41">
        <f t="shared" si="6"/>
        <v>5</v>
      </c>
      <c r="E59" s="42" t="str">
        <f t="shared" si="2"/>
        <v>ALMERIA</v>
      </c>
      <c r="F59" s="42">
        <f t="shared" si="7"/>
        <v>2517.25</v>
      </c>
      <c r="G59" s="42">
        <f t="shared" si="8"/>
        <v>1416</v>
      </c>
    </row>
    <row r="60" spans="1:7" x14ac:dyDescent="0.25">
      <c r="A60" s="42" t="str">
        <f t="shared" si="3"/>
        <v>SANTANDER</v>
      </c>
      <c r="B60" s="41">
        <f t="shared" si="4"/>
        <v>381</v>
      </c>
      <c r="C60" s="41">
        <f t="shared" si="5"/>
        <v>791</v>
      </c>
      <c r="D60" s="41">
        <f t="shared" si="6"/>
        <v>25</v>
      </c>
      <c r="E60" s="42" t="str">
        <f t="shared" si="2"/>
        <v>A CORUÑA</v>
      </c>
      <c r="F60" s="42">
        <f t="shared" si="7"/>
        <v>1927</v>
      </c>
      <c r="G60" s="42">
        <f t="shared" si="8"/>
        <v>2157</v>
      </c>
    </row>
    <row r="61" spans="1:7" x14ac:dyDescent="0.25">
      <c r="A61" s="42" t="str">
        <f t="shared" si="3"/>
        <v>SEVILLA</v>
      </c>
      <c r="B61" s="41">
        <f t="shared" si="4"/>
        <v>64590</v>
      </c>
      <c r="C61" s="41">
        <f t="shared" si="5"/>
        <v>68401</v>
      </c>
      <c r="D61" s="41">
        <f t="shared" si="6"/>
        <v>9</v>
      </c>
      <c r="E61" s="42" t="str">
        <f t="shared" si="2"/>
        <v>HUELVA</v>
      </c>
      <c r="F61" s="42">
        <f t="shared" si="7"/>
        <v>751</v>
      </c>
      <c r="G61" s="42">
        <f t="shared" si="8"/>
        <v>285</v>
      </c>
    </row>
    <row r="62" spans="1:7" x14ac:dyDescent="0.25">
      <c r="A62" s="42" t="str">
        <f t="shared" si="3"/>
        <v>TARRAGONA</v>
      </c>
      <c r="B62" s="41">
        <f t="shared" si="4"/>
        <v>37281</v>
      </c>
      <c r="C62" s="41">
        <f t="shared" si="5"/>
        <v>32745</v>
      </c>
      <c r="D62" s="41">
        <f t="shared" si="6"/>
        <v>11</v>
      </c>
      <c r="E62" s="42" t="str">
        <f t="shared" si="2"/>
        <v>SANTANDER</v>
      </c>
      <c r="F62" s="42">
        <f t="shared" si="7"/>
        <v>381</v>
      </c>
      <c r="G62" s="42">
        <f t="shared" si="8"/>
        <v>791</v>
      </c>
    </row>
    <row r="63" spans="1:7" x14ac:dyDescent="0.25">
      <c r="A63" s="42" t="str">
        <f t="shared" si="3"/>
        <v>VALENCIA</v>
      </c>
      <c r="B63" s="41">
        <f t="shared" si="4"/>
        <v>868508</v>
      </c>
      <c r="C63" s="41">
        <f t="shared" si="5"/>
        <v>882670</v>
      </c>
      <c r="D63" s="41">
        <f t="shared" si="6"/>
        <v>1</v>
      </c>
      <c r="E63" s="42" t="str">
        <f t="shared" si="2"/>
        <v>FERROL-SAN CIBRAO</v>
      </c>
      <c r="F63" s="42">
        <f t="shared" si="7"/>
        <v>267</v>
      </c>
      <c r="G63" s="42">
        <f t="shared" si="8"/>
        <v>191</v>
      </c>
    </row>
    <row r="64" spans="1:7" x14ac:dyDescent="0.25">
      <c r="A64" s="42" t="str">
        <f t="shared" si="3"/>
        <v>VIGO</v>
      </c>
      <c r="B64" s="41">
        <f t="shared" si="4"/>
        <v>78829.5</v>
      </c>
      <c r="C64" s="41">
        <f t="shared" si="5"/>
        <v>87114.5</v>
      </c>
      <c r="D64" s="41">
        <f t="shared" si="6"/>
        <v>7</v>
      </c>
      <c r="E64" s="42" t="str">
        <f t="shared" si="2"/>
        <v>AVILES</v>
      </c>
      <c r="F64" s="42">
        <f t="shared" si="7"/>
        <v>2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10571</v>
      </c>
      <c r="C65" s="41">
        <f t="shared" si="5"/>
        <v>31</v>
      </c>
      <c r="D65" s="41">
        <f t="shared" si="6"/>
        <v>19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4260</v>
      </c>
      <c r="C7" s="9">
        <v>14398</v>
      </c>
      <c r="D7" s="9">
        <v>39454</v>
      </c>
      <c r="E7" s="9">
        <v>63426</v>
      </c>
      <c r="F7" s="10">
        <f>((E7*100)/D7)-100</f>
        <v>60.759365336847964</v>
      </c>
      <c r="G7" s="1"/>
      <c r="H7" s="1"/>
      <c r="I7" s="1"/>
    </row>
    <row r="8" spans="1:12" x14ac:dyDescent="0.25">
      <c r="A8" s="11" t="s">
        <v>45</v>
      </c>
      <c r="B8" s="12">
        <v>19331</v>
      </c>
      <c r="C8" s="12">
        <v>29321</v>
      </c>
      <c r="D8" s="12">
        <v>103879</v>
      </c>
      <c r="E8" s="12">
        <v>81599</v>
      </c>
      <c r="F8" s="13">
        <f t="shared" ref="F8:F35" si="0">((E8*100)/D8)-100</f>
        <v>-21.44803088208397</v>
      </c>
      <c r="G8" s="1"/>
      <c r="H8" s="1"/>
      <c r="I8" s="1"/>
    </row>
    <row r="9" spans="1:12" x14ac:dyDescent="0.25">
      <c r="A9" s="8" t="s">
        <v>46</v>
      </c>
      <c r="B9" s="9">
        <v>43467</v>
      </c>
      <c r="C9" s="9">
        <v>40629</v>
      </c>
      <c r="D9" s="9">
        <v>195684</v>
      </c>
      <c r="E9" s="9">
        <v>202175</v>
      </c>
      <c r="F9" s="10">
        <f t="shared" si="0"/>
        <v>3.3170826434455591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902</v>
      </c>
      <c r="D10" s="12">
        <v>0</v>
      </c>
      <c r="E10" s="12">
        <v>902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284562</v>
      </c>
      <c r="C11" s="9">
        <v>316045</v>
      </c>
      <c r="D11" s="9">
        <v>1400714</v>
      </c>
      <c r="E11" s="9">
        <v>1561053</v>
      </c>
      <c r="F11" s="10">
        <f t="shared" si="0"/>
        <v>11.446947770922549</v>
      </c>
      <c r="G11" s="1"/>
      <c r="H11" s="1"/>
      <c r="I11" s="1"/>
    </row>
    <row r="12" spans="1:12" x14ac:dyDescent="0.25">
      <c r="A12" s="11" t="s">
        <v>49</v>
      </c>
      <c r="B12" s="12">
        <v>50305</v>
      </c>
      <c r="C12" s="12">
        <v>44370</v>
      </c>
      <c r="D12" s="12">
        <v>138602</v>
      </c>
      <c r="E12" s="12">
        <v>131017</v>
      </c>
      <c r="F12" s="13">
        <f t="shared" si="0"/>
        <v>-5.4725040042712294</v>
      </c>
      <c r="G12" s="1"/>
      <c r="H12" s="1"/>
      <c r="I12" s="1"/>
    </row>
    <row r="13" spans="1:12" x14ac:dyDescent="0.25">
      <c r="A13" s="8" t="s">
        <v>50</v>
      </c>
      <c r="B13" s="9">
        <v>526959</v>
      </c>
      <c r="C13" s="9">
        <v>438807</v>
      </c>
      <c r="D13" s="9">
        <v>1422280</v>
      </c>
      <c r="E13" s="9">
        <v>1238028</v>
      </c>
      <c r="F13" s="10">
        <f t="shared" si="0"/>
        <v>-12.954692465618578</v>
      </c>
      <c r="G13" s="1"/>
      <c r="H13" s="1"/>
      <c r="I13" s="1"/>
    </row>
    <row r="14" spans="1:12" x14ac:dyDescent="0.25">
      <c r="A14" s="11" t="s">
        <v>51</v>
      </c>
      <c r="B14" s="12">
        <v>394311</v>
      </c>
      <c r="C14" s="12">
        <v>337597</v>
      </c>
      <c r="D14" s="12">
        <v>1058181</v>
      </c>
      <c r="E14" s="12">
        <v>938005</v>
      </c>
      <c r="F14" s="13">
        <f t="shared" si="0"/>
        <v>-11.356847269039989</v>
      </c>
      <c r="G14" s="1"/>
      <c r="H14" s="1"/>
      <c r="I14" s="1"/>
    </row>
    <row r="15" spans="1:12" x14ac:dyDescent="0.25">
      <c r="A15" s="8" t="s">
        <v>52</v>
      </c>
      <c r="B15" s="9">
        <v>13764</v>
      </c>
      <c r="C15" s="9">
        <v>11919</v>
      </c>
      <c r="D15" s="9">
        <v>33218</v>
      </c>
      <c r="E15" s="9">
        <v>28933</v>
      </c>
      <c r="F15" s="10">
        <f t="shared" si="0"/>
        <v>-12.89963272924318</v>
      </c>
      <c r="G15" s="1"/>
      <c r="H15" s="1"/>
      <c r="I15" s="1"/>
    </row>
    <row r="16" spans="1:12" x14ac:dyDescent="0.25">
      <c r="A16" s="11" t="s">
        <v>53</v>
      </c>
      <c r="B16" s="12">
        <v>13246</v>
      </c>
      <c r="C16" s="12">
        <v>11942</v>
      </c>
      <c r="D16" s="12">
        <v>24827</v>
      </c>
      <c r="E16" s="12">
        <v>25826</v>
      </c>
      <c r="F16" s="13">
        <f t="shared" si="0"/>
        <v>4.0238450074515697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136254</v>
      </c>
      <c r="C18" s="12">
        <v>143272</v>
      </c>
      <c r="D18" s="12">
        <v>672582</v>
      </c>
      <c r="E18" s="12">
        <v>696887</v>
      </c>
      <c r="F18" s="13">
        <f t="shared" si="0"/>
        <v>3.6136857661965394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1192</v>
      </c>
      <c r="D19" s="9">
        <v>4948</v>
      </c>
      <c r="E19" s="9">
        <v>2107</v>
      </c>
      <c r="F19" s="10">
        <f t="shared" si="0"/>
        <v>-57.417138237671786</v>
      </c>
      <c r="G19" s="1"/>
      <c r="H19" s="1"/>
      <c r="I19" s="1"/>
    </row>
    <row r="20" spans="1:9" x14ac:dyDescent="0.25">
      <c r="A20" s="11" t="s">
        <v>57</v>
      </c>
      <c r="B20" s="12">
        <v>4720</v>
      </c>
      <c r="C20" s="12">
        <v>6925</v>
      </c>
      <c r="D20" s="12">
        <v>15879</v>
      </c>
      <c r="E20" s="12">
        <v>17613</v>
      </c>
      <c r="F20" s="13">
        <f t="shared" si="0"/>
        <v>10.920083128660494</v>
      </c>
      <c r="G20" s="1"/>
      <c r="H20" s="1"/>
      <c r="I20" s="1"/>
    </row>
    <row r="21" spans="1:9" x14ac:dyDescent="0.25">
      <c r="A21" s="8" t="s">
        <v>58</v>
      </c>
      <c r="B21" s="9">
        <v>1533</v>
      </c>
      <c r="C21" s="9">
        <v>1867</v>
      </c>
      <c r="D21" s="9">
        <v>1533</v>
      </c>
      <c r="E21" s="9">
        <v>7743</v>
      </c>
      <c r="F21" s="10">
        <f t="shared" si="0"/>
        <v>405.08806262230922</v>
      </c>
      <c r="G21" s="1"/>
      <c r="H21" s="1"/>
      <c r="I21" s="1"/>
    </row>
    <row r="22" spans="1:9" x14ac:dyDescent="0.25">
      <c r="A22" s="11" t="s">
        <v>59</v>
      </c>
      <c r="B22" s="12">
        <v>84122</v>
      </c>
      <c r="C22" s="12">
        <v>86755</v>
      </c>
      <c r="D22" s="12">
        <v>690672</v>
      </c>
      <c r="E22" s="12">
        <v>772854</v>
      </c>
      <c r="F22" s="13">
        <f t="shared" si="0"/>
        <v>11.89884634095489</v>
      </c>
      <c r="G22" s="1"/>
      <c r="H22" s="1"/>
      <c r="I22" s="1"/>
    </row>
    <row r="23" spans="1:9" x14ac:dyDescent="0.25">
      <c r="A23" s="8" t="s">
        <v>60</v>
      </c>
      <c r="B23" s="9">
        <v>84222</v>
      </c>
      <c r="C23" s="9">
        <v>74594</v>
      </c>
      <c r="D23" s="9">
        <v>296971</v>
      </c>
      <c r="E23" s="9">
        <v>317669</v>
      </c>
      <c r="F23" s="10">
        <f t="shared" si="0"/>
        <v>6.969704112522777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40276</v>
      </c>
      <c r="C25" s="9">
        <v>48771</v>
      </c>
      <c r="D25" s="9">
        <v>186612</v>
      </c>
      <c r="E25" s="9">
        <v>241804</v>
      </c>
      <c r="F25" s="10">
        <f t="shared" si="0"/>
        <v>29.575804342700366</v>
      </c>
      <c r="G25" s="1"/>
      <c r="H25" s="1"/>
      <c r="I25" s="1"/>
    </row>
    <row r="26" spans="1:9" x14ac:dyDescent="0.25">
      <c r="A26" s="11" t="s">
        <v>63</v>
      </c>
      <c r="B26" s="12">
        <v>1885</v>
      </c>
      <c r="C26" s="12">
        <v>15675</v>
      </c>
      <c r="D26" s="12">
        <v>2122</v>
      </c>
      <c r="E26" s="12">
        <v>59538</v>
      </c>
      <c r="F26" s="13">
        <f t="shared" si="0"/>
        <v>2705.7492931196985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334664</v>
      </c>
      <c r="C28" s="12">
        <v>303367</v>
      </c>
      <c r="D28" s="12">
        <v>2005151</v>
      </c>
      <c r="E28" s="12">
        <v>1956904</v>
      </c>
      <c r="F28" s="13">
        <f t="shared" si="0"/>
        <v>-2.4061529530693662</v>
      </c>
      <c r="G28" s="1"/>
      <c r="H28" s="1"/>
      <c r="I28" s="1"/>
    </row>
    <row r="29" spans="1:9" x14ac:dyDescent="0.25">
      <c r="A29" s="8" t="s">
        <v>66</v>
      </c>
      <c r="B29" s="9">
        <v>21389</v>
      </c>
      <c r="C29" s="9">
        <v>18967</v>
      </c>
      <c r="D29" s="9">
        <v>75136</v>
      </c>
      <c r="E29" s="9">
        <v>66099</v>
      </c>
      <c r="F29" s="10">
        <f t="shared" si="0"/>
        <v>-12.027523424190804</v>
      </c>
      <c r="G29" s="1"/>
      <c r="H29" s="1"/>
      <c r="I29" s="1"/>
    </row>
    <row r="30" spans="1:9" x14ac:dyDescent="0.25">
      <c r="A30" s="11" t="s">
        <v>67</v>
      </c>
      <c r="B30" s="12">
        <v>1801</v>
      </c>
      <c r="C30" s="12">
        <v>1334</v>
      </c>
      <c r="D30" s="12">
        <v>4930</v>
      </c>
      <c r="E30" s="12">
        <v>5302</v>
      </c>
      <c r="F30" s="13">
        <f t="shared" si="0"/>
        <v>7.5456389452332644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67686</v>
      </c>
      <c r="C32" s="12">
        <v>86300</v>
      </c>
      <c r="D32" s="12">
        <v>171209</v>
      </c>
      <c r="E32" s="12">
        <v>211446</v>
      </c>
      <c r="F32" s="13">
        <f t="shared" si="0"/>
        <v>23.501685074966858</v>
      </c>
      <c r="G32" s="1"/>
      <c r="H32" s="1"/>
      <c r="I32" s="1"/>
    </row>
    <row r="33" spans="1:9" x14ac:dyDescent="0.25">
      <c r="A33" s="8" t="s">
        <v>70</v>
      </c>
      <c r="B33" s="9">
        <v>40202</v>
      </c>
      <c r="C33" s="9">
        <v>26782</v>
      </c>
      <c r="D33" s="9">
        <v>87769</v>
      </c>
      <c r="E33" s="9">
        <v>91278</v>
      </c>
      <c r="F33" s="10">
        <f t="shared" si="0"/>
        <v>3.997994736182477</v>
      </c>
      <c r="G33" s="1"/>
      <c r="H33" s="1"/>
      <c r="I33" s="1"/>
    </row>
    <row r="34" spans="1:9" x14ac:dyDescent="0.25">
      <c r="A34" s="11" t="s">
        <v>71</v>
      </c>
      <c r="B34" s="12">
        <v>1266</v>
      </c>
      <c r="C34" s="12">
        <v>290</v>
      </c>
      <c r="D34" s="12">
        <v>1451</v>
      </c>
      <c r="E34" s="12">
        <v>754</v>
      </c>
      <c r="F34" s="13">
        <f t="shared" si="0"/>
        <v>-48.035837353549276</v>
      </c>
      <c r="G34" s="1"/>
      <c r="H34" s="1"/>
      <c r="I34" s="1"/>
    </row>
    <row r="35" spans="1:9" x14ac:dyDescent="0.25">
      <c r="A35" s="14" t="s">
        <v>72</v>
      </c>
      <c r="B35" s="15">
        <f>SUM(B7:B34)</f>
        <v>2170225</v>
      </c>
      <c r="C35" s="15">
        <f t="shared" ref="C35:E35" si="1">SUM(C7:C34)</f>
        <v>2062021</v>
      </c>
      <c r="D35" s="15">
        <f t="shared" si="1"/>
        <v>8633804</v>
      </c>
      <c r="E35" s="15">
        <f t="shared" si="1"/>
        <v>8718962</v>
      </c>
      <c r="F35" s="16">
        <f t="shared" si="0"/>
        <v>0.98633232813716631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63426</v>
      </c>
      <c r="C38" s="41">
        <f>D7</f>
        <v>39454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1956904</v>
      </c>
      <c r="G38" s="42">
        <f>LOOKUP(E38,$A$38:$A$65,$C$38:$C$65)</f>
        <v>2005151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81599</v>
      </c>
      <c r="C39" s="41">
        <f t="shared" ref="C39:C65" si="5">D8</f>
        <v>103879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1561053</v>
      </c>
      <c r="G39" s="42">
        <f t="shared" ref="G39:G65" si="8">LOOKUP(E39,$A$38:$A$65,$C$38:$C$65)</f>
        <v>1400714</v>
      </c>
    </row>
    <row r="40" spans="1:9" x14ac:dyDescent="0.25">
      <c r="A40" s="42" t="str">
        <f t="shared" si="3"/>
        <v>ALMERIA</v>
      </c>
      <c r="B40" s="41">
        <f t="shared" si="4"/>
        <v>202175</v>
      </c>
      <c r="C40" s="41">
        <f t="shared" si="5"/>
        <v>195684</v>
      </c>
      <c r="D40" s="41">
        <f t="shared" si="6"/>
        <v>10</v>
      </c>
      <c r="E40" s="42" t="str">
        <f t="shared" si="2"/>
        <v>BALEARES</v>
      </c>
      <c r="F40" s="42">
        <f t="shared" si="7"/>
        <v>1238028</v>
      </c>
      <c r="G40" s="42">
        <f t="shared" si="8"/>
        <v>1422280</v>
      </c>
    </row>
    <row r="41" spans="1:9" x14ac:dyDescent="0.25">
      <c r="A41" s="42" t="str">
        <f t="shared" si="3"/>
        <v>AVILES</v>
      </c>
      <c r="B41" s="41">
        <f t="shared" si="4"/>
        <v>902</v>
      </c>
      <c r="C41" s="41">
        <f t="shared" si="5"/>
        <v>0</v>
      </c>
      <c r="D41" s="41">
        <f t="shared" si="6"/>
        <v>23</v>
      </c>
      <c r="E41" s="42" t="str">
        <f t="shared" si="2"/>
        <v>BARCELONA</v>
      </c>
      <c r="F41" s="42">
        <f t="shared" si="7"/>
        <v>938005</v>
      </c>
      <c r="G41" s="42">
        <f t="shared" si="8"/>
        <v>1058181</v>
      </c>
    </row>
    <row r="42" spans="1:9" x14ac:dyDescent="0.25">
      <c r="A42" s="42" t="str">
        <f t="shared" si="3"/>
        <v>BAHIA DE ALGECIRAS</v>
      </c>
      <c r="B42" s="41">
        <f t="shared" si="4"/>
        <v>1561053</v>
      </c>
      <c r="C42" s="41">
        <f t="shared" si="5"/>
        <v>1400714</v>
      </c>
      <c r="D42" s="41">
        <f t="shared" si="6"/>
        <v>2</v>
      </c>
      <c r="E42" s="42" t="str">
        <f t="shared" si="2"/>
        <v>LAS PALMAS</v>
      </c>
      <c r="F42" s="42">
        <f t="shared" si="7"/>
        <v>772854</v>
      </c>
      <c r="G42" s="42">
        <f t="shared" si="8"/>
        <v>690672</v>
      </c>
    </row>
    <row r="43" spans="1:9" x14ac:dyDescent="0.25">
      <c r="A43" s="42" t="str">
        <f t="shared" si="3"/>
        <v>BAHIA DE CADIZ</v>
      </c>
      <c r="B43" s="41">
        <f t="shared" si="4"/>
        <v>131017</v>
      </c>
      <c r="C43" s="41">
        <f t="shared" si="5"/>
        <v>138602</v>
      </c>
      <c r="D43" s="41">
        <f t="shared" si="6"/>
        <v>11</v>
      </c>
      <c r="E43" s="42" t="str">
        <f t="shared" si="2"/>
        <v>CEUTA</v>
      </c>
      <c r="F43" s="42">
        <f t="shared" si="7"/>
        <v>696887</v>
      </c>
      <c r="G43" s="42">
        <f t="shared" si="8"/>
        <v>672582</v>
      </c>
    </row>
    <row r="44" spans="1:9" x14ac:dyDescent="0.25">
      <c r="A44" s="42" t="str">
        <f t="shared" si="3"/>
        <v>BALEARES</v>
      </c>
      <c r="B44" s="41">
        <f t="shared" si="4"/>
        <v>1238028</v>
      </c>
      <c r="C44" s="41">
        <f t="shared" si="5"/>
        <v>1422280</v>
      </c>
      <c r="D44" s="41">
        <f t="shared" si="6"/>
        <v>3</v>
      </c>
      <c r="E44" s="42" t="str">
        <f t="shared" si="2"/>
        <v>MALAGA</v>
      </c>
      <c r="F44" s="42">
        <f t="shared" si="7"/>
        <v>317669</v>
      </c>
      <c r="G44" s="42">
        <f t="shared" si="8"/>
        <v>296971</v>
      </c>
    </row>
    <row r="45" spans="1:9" x14ac:dyDescent="0.25">
      <c r="A45" s="42" t="str">
        <f t="shared" si="3"/>
        <v>BARCELONA</v>
      </c>
      <c r="B45" s="41">
        <f t="shared" si="4"/>
        <v>938005</v>
      </c>
      <c r="C45" s="41">
        <f t="shared" si="5"/>
        <v>1058181</v>
      </c>
      <c r="D45" s="41">
        <f t="shared" si="6"/>
        <v>4</v>
      </c>
      <c r="E45" s="42" t="str">
        <f t="shared" si="2"/>
        <v>MELILLA</v>
      </c>
      <c r="F45" s="42">
        <f t="shared" si="7"/>
        <v>241804</v>
      </c>
      <c r="G45" s="42">
        <f t="shared" si="8"/>
        <v>186612</v>
      </c>
    </row>
    <row r="46" spans="1:9" x14ac:dyDescent="0.25">
      <c r="A46" s="42" t="str">
        <f t="shared" si="3"/>
        <v>BILBAO</v>
      </c>
      <c r="B46" s="41">
        <f t="shared" si="4"/>
        <v>28933</v>
      </c>
      <c r="C46" s="41">
        <f t="shared" si="5"/>
        <v>33218</v>
      </c>
      <c r="D46" s="41">
        <f t="shared" si="6"/>
        <v>17</v>
      </c>
      <c r="E46" s="42" t="str">
        <f t="shared" si="2"/>
        <v>VALENCIA</v>
      </c>
      <c r="F46" s="42">
        <f t="shared" si="7"/>
        <v>211446</v>
      </c>
      <c r="G46" s="42">
        <f t="shared" si="8"/>
        <v>171209</v>
      </c>
    </row>
    <row r="47" spans="1:9" x14ac:dyDescent="0.25">
      <c r="A47" s="42" t="str">
        <f t="shared" si="3"/>
        <v>CARTAGENA</v>
      </c>
      <c r="B47" s="41">
        <f t="shared" si="4"/>
        <v>25826</v>
      </c>
      <c r="C47" s="41">
        <f t="shared" si="5"/>
        <v>24827</v>
      </c>
      <c r="D47" s="41">
        <f t="shared" si="6"/>
        <v>18</v>
      </c>
      <c r="E47" s="42" t="str">
        <f t="shared" si="2"/>
        <v>ALMERIA</v>
      </c>
      <c r="F47" s="42">
        <f t="shared" si="7"/>
        <v>202175</v>
      </c>
      <c r="G47" s="42">
        <f t="shared" si="8"/>
        <v>195684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BAHIA DE CADIZ</v>
      </c>
      <c r="F48" s="42">
        <f t="shared" si="7"/>
        <v>131017</v>
      </c>
      <c r="G48" s="42">
        <f t="shared" si="8"/>
        <v>138602</v>
      </c>
    </row>
    <row r="49" spans="1:7" x14ac:dyDescent="0.25">
      <c r="A49" s="42" t="str">
        <f t="shared" si="3"/>
        <v>CEUTA</v>
      </c>
      <c r="B49" s="41">
        <f t="shared" si="4"/>
        <v>696887</v>
      </c>
      <c r="C49" s="41">
        <f t="shared" si="5"/>
        <v>672582</v>
      </c>
      <c r="D49" s="41">
        <f t="shared" si="6"/>
        <v>6</v>
      </c>
      <c r="E49" s="42" t="str">
        <f t="shared" si="2"/>
        <v>VIGO</v>
      </c>
      <c r="F49" s="42">
        <f t="shared" si="7"/>
        <v>91278</v>
      </c>
      <c r="G49" s="42">
        <f t="shared" si="8"/>
        <v>87769</v>
      </c>
    </row>
    <row r="50" spans="1:7" x14ac:dyDescent="0.25">
      <c r="A50" s="42" t="str">
        <f t="shared" si="3"/>
        <v>FERROL-SAN CIBRAO</v>
      </c>
      <c r="B50" s="41">
        <f t="shared" si="4"/>
        <v>2107</v>
      </c>
      <c r="C50" s="41">
        <f t="shared" si="5"/>
        <v>4948</v>
      </c>
      <c r="D50" s="41">
        <f t="shared" si="6"/>
        <v>22</v>
      </c>
      <c r="E50" s="42" t="str">
        <f t="shared" si="2"/>
        <v>ALICANTE</v>
      </c>
      <c r="F50" s="42">
        <f t="shared" si="7"/>
        <v>81599</v>
      </c>
      <c r="G50" s="42">
        <f t="shared" si="8"/>
        <v>103879</v>
      </c>
    </row>
    <row r="51" spans="1:7" x14ac:dyDescent="0.25">
      <c r="A51" s="42" t="str">
        <f t="shared" si="3"/>
        <v>GIJON</v>
      </c>
      <c r="B51" s="41">
        <f t="shared" si="4"/>
        <v>17613</v>
      </c>
      <c r="C51" s="41">
        <f t="shared" si="5"/>
        <v>15879</v>
      </c>
      <c r="D51" s="41">
        <f t="shared" si="6"/>
        <v>19</v>
      </c>
      <c r="E51" s="42" t="str">
        <f t="shared" si="2"/>
        <v>SANTANDER</v>
      </c>
      <c r="F51" s="42">
        <f t="shared" si="7"/>
        <v>66099</v>
      </c>
      <c r="G51" s="42">
        <f t="shared" si="8"/>
        <v>75136</v>
      </c>
    </row>
    <row r="52" spans="1:7" x14ac:dyDescent="0.25">
      <c r="A52" s="42" t="str">
        <f t="shared" si="3"/>
        <v>HUELVA</v>
      </c>
      <c r="B52" s="41">
        <f t="shared" si="4"/>
        <v>7743</v>
      </c>
      <c r="C52" s="41">
        <f t="shared" si="5"/>
        <v>1533</v>
      </c>
      <c r="D52" s="41">
        <f t="shared" si="6"/>
        <v>20</v>
      </c>
      <c r="E52" s="42" t="str">
        <f t="shared" si="2"/>
        <v>A CORUÑA</v>
      </c>
      <c r="F52" s="42">
        <f t="shared" si="7"/>
        <v>63426</v>
      </c>
      <c r="G52" s="42">
        <f t="shared" si="8"/>
        <v>39454</v>
      </c>
    </row>
    <row r="53" spans="1:7" x14ac:dyDescent="0.25">
      <c r="A53" s="42" t="str">
        <f t="shared" si="3"/>
        <v>LAS PALMAS</v>
      </c>
      <c r="B53" s="41">
        <f t="shared" si="4"/>
        <v>772854</v>
      </c>
      <c r="C53" s="41">
        <f t="shared" si="5"/>
        <v>690672</v>
      </c>
      <c r="D53" s="41">
        <f t="shared" si="6"/>
        <v>5</v>
      </c>
      <c r="E53" s="42" t="str">
        <f t="shared" si="2"/>
        <v>MOTRIL</v>
      </c>
      <c r="F53" s="42">
        <f t="shared" si="7"/>
        <v>59538</v>
      </c>
      <c r="G53" s="42">
        <f t="shared" si="8"/>
        <v>2122</v>
      </c>
    </row>
    <row r="54" spans="1:7" x14ac:dyDescent="0.25">
      <c r="A54" s="42" t="str">
        <f t="shared" si="3"/>
        <v>MALAGA</v>
      </c>
      <c r="B54" s="41">
        <f t="shared" si="4"/>
        <v>317669</v>
      </c>
      <c r="C54" s="41">
        <f t="shared" si="5"/>
        <v>296971</v>
      </c>
      <c r="D54" s="41">
        <f t="shared" si="6"/>
        <v>7</v>
      </c>
      <c r="E54" s="42" t="str">
        <f t="shared" si="2"/>
        <v>BILBAO</v>
      </c>
      <c r="F54" s="42">
        <f t="shared" si="7"/>
        <v>28933</v>
      </c>
      <c r="G54" s="42">
        <f t="shared" si="8"/>
        <v>33218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25826</v>
      </c>
      <c r="G55" s="42">
        <f t="shared" si="8"/>
        <v>24827</v>
      </c>
    </row>
    <row r="56" spans="1:7" x14ac:dyDescent="0.25">
      <c r="A56" s="42" t="str">
        <f t="shared" si="3"/>
        <v>MELILLA</v>
      </c>
      <c r="B56" s="41">
        <f t="shared" si="4"/>
        <v>241804</v>
      </c>
      <c r="C56" s="41">
        <f t="shared" si="5"/>
        <v>186612</v>
      </c>
      <c r="D56" s="41">
        <f t="shared" si="6"/>
        <v>8</v>
      </c>
      <c r="E56" s="42" t="str">
        <f t="shared" si="2"/>
        <v>GIJON</v>
      </c>
      <c r="F56" s="42">
        <f t="shared" si="9"/>
        <v>17613</v>
      </c>
      <c r="G56" s="42">
        <f t="shared" si="8"/>
        <v>15879</v>
      </c>
    </row>
    <row r="57" spans="1:7" x14ac:dyDescent="0.25">
      <c r="A57" s="42" t="str">
        <f t="shared" si="3"/>
        <v>MOTRIL</v>
      </c>
      <c r="B57" s="41">
        <f t="shared" si="4"/>
        <v>59538</v>
      </c>
      <c r="C57" s="41">
        <f t="shared" si="5"/>
        <v>2122</v>
      </c>
      <c r="D57" s="41">
        <f t="shared" si="6"/>
        <v>16</v>
      </c>
      <c r="E57" s="42" t="str">
        <f t="shared" si="2"/>
        <v>HUELVA</v>
      </c>
      <c r="F57" s="42">
        <f t="shared" si="9"/>
        <v>7743</v>
      </c>
      <c r="G57" s="42">
        <f t="shared" si="8"/>
        <v>1533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5302</v>
      </c>
      <c r="G58" s="42">
        <f t="shared" si="8"/>
        <v>4930</v>
      </c>
    </row>
    <row r="59" spans="1:7" x14ac:dyDescent="0.25">
      <c r="A59" s="42" t="str">
        <f t="shared" si="3"/>
        <v>SANTA CRUZ DE TENERIFE</v>
      </c>
      <c r="B59" s="41">
        <f t="shared" si="4"/>
        <v>1956904</v>
      </c>
      <c r="C59" s="41">
        <f t="shared" si="5"/>
        <v>2005151</v>
      </c>
      <c r="D59" s="41">
        <f t="shared" si="6"/>
        <v>1</v>
      </c>
      <c r="E59" s="42" t="str">
        <f t="shared" si="2"/>
        <v>FERROL-SAN CIBRAO</v>
      </c>
      <c r="F59" s="42">
        <f t="shared" si="9"/>
        <v>2107</v>
      </c>
      <c r="G59" s="42">
        <f t="shared" si="8"/>
        <v>4948</v>
      </c>
    </row>
    <row r="60" spans="1:7" x14ac:dyDescent="0.25">
      <c r="A60" s="42" t="str">
        <f t="shared" si="3"/>
        <v>SANTANDER</v>
      </c>
      <c r="B60" s="41">
        <f t="shared" si="4"/>
        <v>66099</v>
      </c>
      <c r="C60" s="41">
        <f t="shared" si="5"/>
        <v>75136</v>
      </c>
      <c r="D60" s="41">
        <f t="shared" si="6"/>
        <v>14</v>
      </c>
      <c r="E60" s="42" t="str">
        <f t="shared" si="2"/>
        <v>AVILES</v>
      </c>
      <c r="F60" s="42">
        <f t="shared" si="9"/>
        <v>902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5302</v>
      </c>
      <c r="C61" s="41">
        <f t="shared" si="5"/>
        <v>4930</v>
      </c>
      <c r="D61" s="41">
        <f t="shared" si="6"/>
        <v>21</v>
      </c>
      <c r="E61" s="42" t="str">
        <f t="shared" si="2"/>
        <v>VILAGARCIA</v>
      </c>
      <c r="F61" s="42">
        <f t="shared" si="9"/>
        <v>754</v>
      </c>
      <c r="G61" s="42">
        <f t="shared" si="8"/>
        <v>1451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211446</v>
      </c>
      <c r="C63" s="41">
        <f t="shared" si="5"/>
        <v>171209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91278</v>
      </c>
      <c r="C64" s="41">
        <f t="shared" si="5"/>
        <v>87769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754</v>
      </c>
      <c r="C65" s="41">
        <f t="shared" si="5"/>
        <v>1451</v>
      </c>
      <c r="D65" s="41">
        <f t="shared" si="6"/>
        <v>24</v>
      </c>
      <c r="E65" s="42" t="str">
        <f t="shared" si="2"/>
        <v>CASTELLON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4260</v>
      </c>
      <c r="C7" s="9">
        <v>14398</v>
      </c>
      <c r="D7" s="9">
        <v>39454</v>
      </c>
      <c r="E7" s="9">
        <v>63426</v>
      </c>
      <c r="F7" s="10">
        <f>((E7*100)/D7)-100</f>
        <v>60.759365336847964</v>
      </c>
      <c r="G7" s="1"/>
      <c r="H7" s="1"/>
      <c r="I7" s="1"/>
    </row>
    <row r="8" spans="1:12" x14ac:dyDescent="0.25">
      <c r="A8" s="11" t="s">
        <v>45</v>
      </c>
      <c r="B8" s="12">
        <v>6691</v>
      </c>
      <c r="C8" s="12">
        <v>18237</v>
      </c>
      <c r="D8" s="12">
        <v>41856</v>
      </c>
      <c r="E8" s="12">
        <v>27785</v>
      </c>
      <c r="F8" s="13">
        <f t="shared" ref="F8:F35" si="0">((E8*100)/D8)-100</f>
        <v>-33.617641437308862</v>
      </c>
      <c r="G8" s="1"/>
      <c r="H8" s="1"/>
      <c r="I8" s="1"/>
    </row>
    <row r="9" spans="1:12" x14ac:dyDescent="0.25">
      <c r="A9" s="8" t="s">
        <v>46</v>
      </c>
      <c r="B9" s="9">
        <v>5873</v>
      </c>
      <c r="C9" s="9">
        <v>6813</v>
      </c>
      <c r="D9" s="9">
        <v>10562</v>
      </c>
      <c r="E9" s="9">
        <v>8319</v>
      </c>
      <c r="F9" s="10">
        <f t="shared" si="0"/>
        <v>-21.236508237076308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902</v>
      </c>
      <c r="D10" s="12">
        <v>0</v>
      </c>
      <c r="E10" s="12">
        <v>902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48523</v>
      </c>
      <c r="C12" s="12">
        <v>42794</v>
      </c>
      <c r="D12" s="12">
        <v>132070</v>
      </c>
      <c r="E12" s="12">
        <v>122654</v>
      </c>
      <c r="F12" s="13">
        <f t="shared" si="0"/>
        <v>-7.1295525100325534</v>
      </c>
      <c r="G12" s="1"/>
      <c r="H12" s="1"/>
      <c r="I12" s="1"/>
    </row>
    <row r="13" spans="1:12" x14ac:dyDescent="0.25">
      <c r="A13" s="8" t="s">
        <v>50</v>
      </c>
      <c r="B13" s="9">
        <v>182818</v>
      </c>
      <c r="C13" s="9">
        <v>136570</v>
      </c>
      <c r="D13" s="9">
        <v>361066</v>
      </c>
      <c r="E13" s="9">
        <v>237093</v>
      </c>
      <c r="F13" s="10">
        <f t="shared" si="0"/>
        <v>-34.335273883445126</v>
      </c>
      <c r="G13" s="1"/>
      <c r="H13" s="1"/>
      <c r="I13" s="1"/>
    </row>
    <row r="14" spans="1:12" x14ac:dyDescent="0.25">
      <c r="A14" s="11" t="s">
        <v>51</v>
      </c>
      <c r="B14" s="12">
        <v>311333</v>
      </c>
      <c r="C14" s="12">
        <v>267077</v>
      </c>
      <c r="D14" s="12">
        <v>719871</v>
      </c>
      <c r="E14" s="12">
        <v>628891</v>
      </c>
      <c r="F14" s="13">
        <f t="shared" si="0"/>
        <v>-12.638375486719141</v>
      </c>
      <c r="G14" s="1"/>
      <c r="H14" s="1"/>
      <c r="I14" s="1"/>
    </row>
    <row r="15" spans="1:12" x14ac:dyDescent="0.25">
      <c r="A15" s="8" t="s">
        <v>52</v>
      </c>
      <c r="B15" s="9">
        <v>8340</v>
      </c>
      <c r="C15" s="9">
        <v>4401</v>
      </c>
      <c r="D15" s="9">
        <v>19310</v>
      </c>
      <c r="E15" s="9">
        <v>7817</v>
      </c>
      <c r="F15" s="10">
        <f t="shared" si="0"/>
        <v>-59.518384256861729</v>
      </c>
      <c r="G15" s="1"/>
      <c r="H15" s="1"/>
      <c r="I15" s="1"/>
    </row>
    <row r="16" spans="1:12" x14ac:dyDescent="0.25">
      <c r="A16" s="11" t="s">
        <v>53</v>
      </c>
      <c r="B16" s="12">
        <v>13246</v>
      </c>
      <c r="C16" s="12">
        <v>11942</v>
      </c>
      <c r="D16" s="12">
        <v>24827</v>
      </c>
      <c r="E16" s="12">
        <v>25826</v>
      </c>
      <c r="F16" s="13">
        <f t="shared" si="0"/>
        <v>4.0238450074515697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300</v>
      </c>
      <c r="C18" s="12">
        <v>1170</v>
      </c>
      <c r="D18" s="12">
        <v>300</v>
      </c>
      <c r="E18" s="12">
        <v>2607</v>
      </c>
      <c r="F18" s="13">
        <f t="shared" si="0"/>
        <v>769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1192</v>
      </c>
      <c r="D19" s="9">
        <v>4948</v>
      </c>
      <c r="E19" s="9">
        <v>2107</v>
      </c>
      <c r="F19" s="10">
        <f t="shared" si="0"/>
        <v>-57.417138237671786</v>
      </c>
      <c r="G19" s="1"/>
      <c r="H19" s="1"/>
      <c r="I19" s="1"/>
    </row>
    <row r="20" spans="1:9" x14ac:dyDescent="0.25">
      <c r="A20" s="11" t="s">
        <v>57</v>
      </c>
      <c r="B20" s="12">
        <v>396</v>
      </c>
      <c r="C20" s="12">
        <v>2200</v>
      </c>
      <c r="D20" s="12">
        <v>2046</v>
      </c>
      <c r="E20" s="12">
        <v>2200</v>
      </c>
      <c r="F20" s="13">
        <f t="shared" si="0"/>
        <v>7.5268817204301115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23770</v>
      </c>
      <c r="C22" s="12">
        <v>18152</v>
      </c>
      <c r="D22" s="12">
        <v>397901</v>
      </c>
      <c r="E22" s="12">
        <v>448846</v>
      </c>
      <c r="F22" s="13">
        <f t="shared" si="0"/>
        <v>12.803436030570424</v>
      </c>
      <c r="G22" s="1"/>
      <c r="H22" s="1"/>
      <c r="I22" s="1"/>
    </row>
    <row r="23" spans="1:9" x14ac:dyDescent="0.25">
      <c r="A23" s="8" t="s">
        <v>60</v>
      </c>
      <c r="B23" s="9">
        <v>62960</v>
      </c>
      <c r="C23" s="9">
        <v>60495</v>
      </c>
      <c r="D23" s="9">
        <v>201408</v>
      </c>
      <c r="E23" s="9">
        <v>233548</v>
      </c>
      <c r="F23" s="10">
        <f t="shared" si="0"/>
        <v>15.957658087067045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379</v>
      </c>
      <c r="C25" s="9">
        <v>0</v>
      </c>
      <c r="D25" s="9">
        <v>379</v>
      </c>
      <c r="E25" s="9">
        <v>560</v>
      </c>
      <c r="F25" s="10">
        <f t="shared" si="0"/>
        <v>47.757255936675449</v>
      </c>
      <c r="G25" s="1"/>
      <c r="H25" s="1"/>
      <c r="I25" s="1"/>
    </row>
    <row r="26" spans="1:9" x14ac:dyDescent="0.25">
      <c r="A26" s="11" t="s">
        <v>63</v>
      </c>
      <c r="B26" s="12">
        <v>1885</v>
      </c>
      <c r="C26" s="12">
        <v>97</v>
      </c>
      <c r="D26" s="12">
        <v>2122</v>
      </c>
      <c r="E26" s="12">
        <v>981</v>
      </c>
      <c r="F26" s="13">
        <f t="shared" si="0"/>
        <v>-53.770028275212063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24432</v>
      </c>
      <c r="C28" s="12">
        <v>23464</v>
      </c>
      <c r="D28" s="12">
        <v>396982</v>
      </c>
      <c r="E28" s="12">
        <v>448518</v>
      </c>
      <c r="F28" s="13">
        <f t="shared" si="0"/>
        <v>12.981948803724094</v>
      </c>
      <c r="G28" s="1"/>
      <c r="H28" s="1"/>
      <c r="I28" s="1"/>
    </row>
    <row r="29" spans="1:9" x14ac:dyDescent="0.25">
      <c r="A29" s="8" t="s">
        <v>66</v>
      </c>
      <c r="B29" s="9">
        <v>3286</v>
      </c>
      <c r="C29" s="9">
        <v>1337</v>
      </c>
      <c r="D29" s="9">
        <v>6421</v>
      </c>
      <c r="E29" s="9">
        <v>5055</v>
      </c>
      <c r="F29" s="10">
        <f t="shared" si="0"/>
        <v>-21.273944868400562</v>
      </c>
      <c r="G29" s="1"/>
      <c r="H29" s="1"/>
      <c r="I29" s="1"/>
    </row>
    <row r="30" spans="1:9" x14ac:dyDescent="0.25">
      <c r="A30" s="11" t="s">
        <v>67</v>
      </c>
      <c r="B30" s="12">
        <v>1801</v>
      </c>
      <c r="C30" s="12">
        <v>1334</v>
      </c>
      <c r="D30" s="12">
        <v>4930</v>
      </c>
      <c r="E30" s="12">
        <v>5302</v>
      </c>
      <c r="F30" s="13">
        <f t="shared" si="0"/>
        <v>7.5456389452332644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45127</v>
      </c>
      <c r="C32" s="12">
        <v>69565</v>
      </c>
      <c r="D32" s="12">
        <v>75322</v>
      </c>
      <c r="E32" s="12">
        <v>127081</v>
      </c>
      <c r="F32" s="13">
        <f t="shared" si="0"/>
        <v>68.716975120150806</v>
      </c>
      <c r="G32" s="1"/>
      <c r="H32" s="1"/>
      <c r="I32" s="1"/>
    </row>
    <row r="33" spans="1:9" x14ac:dyDescent="0.25">
      <c r="A33" s="8" t="s">
        <v>70</v>
      </c>
      <c r="B33" s="9">
        <v>40202</v>
      </c>
      <c r="C33" s="9">
        <v>26782</v>
      </c>
      <c r="D33" s="9">
        <v>87769</v>
      </c>
      <c r="E33" s="9">
        <v>91278</v>
      </c>
      <c r="F33" s="10">
        <f t="shared" si="0"/>
        <v>3.997994736182477</v>
      </c>
      <c r="G33" s="1"/>
      <c r="H33" s="1"/>
      <c r="I33" s="1"/>
    </row>
    <row r="34" spans="1:9" x14ac:dyDescent="0.25">
      <c r="A34" s="11" t="s">
        <v>71</v>
      </c>
      <c r="B34" s="12">
        <v>1266</v>
      </c>
      <c r="C34" s="12">
        <v>290</v>
      </c>
      <c r="D34" s="12">
        <v>1451</v>
      </c>
      <c r="E34" s="12">
        <v>754</v>
      </c>
      <c r="F34" s="13">
        <f t="shared" si="0"/>
        <v>-48.035837353549276</v>
      </c>
      <c r="G34" s="1"/>
      <c r="H34" s="1"/>
      <c r="I34" s="1"/>
    </row>
    <row r="35" spans="1:9" x14ac:dyDescent="0.25">
      <c r="A35" s="14" t="s">
        <v>72</v>
      </c>
      <c r="B35" s="15">
        <f>SUM(B7:B34)</f>
        <v>786888</v>
      </c>
      <c r="C35" s="15">
        <f t="shared" ref="C35:E35" si="1">SUM(C7:C34)</f>
        <v>709212</v>
      </c>
      <c r="D35" s="15">
        <f t="shared" si="1"/>
        <v>2530995</v>
      </c>
      <c r="E35" s="15">
        <f t="shared" si="1"/>
        <v>2491550</v>
      </c>
      <c r="F35" s="16">
        <f t="shared" si="0"/>
        <v>-1.5584779898814531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63426</v>
      </c>
      <c r="C38" s="41">
        <f>D7</f>
        <v>39454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628891</v>
      </c>
      <c r="G38" s="42">
        <f>LOOKUP(E38,$A$38:$A$65,$C$38:$C$65)</f>
        <v>719871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27785</v>
      </c>
      <c r="C39" s="41">
        <f t="shared" ref="C39:C65" si="5">D8</f>
        <v>41856</v>
      </c>
      <c r="D39" s="41">
        <f t="shared" ref="D39:D65" si="6">_xlfn.RANK.EQ(B39,$B$38:$B$65)+COUNTIF($B$38:$B$65,B39)-1</f>
        <v>10</v>
      </c>
      <c r="E39" s="42" t="str">
        <f t="shared" si="2"/>
        <v>LAS PALMAS</v>
      </c>
      <c r="F39" s="42">
        <f t="shared" ref="F39:F54" si="7">LOOKUP(E39,$A$38:$A$65,$B$38:$B$65)</f>
        <v>448846</v>
      </c>
      <c r="G39" s="42">
        <f t="shared" ref="G39:G65" si="8">LOOKUP(E39,$A$38:$A$65,$C$38:$C$65)</f>
        <v>397901</v>
      </c>
    </row>
    <row r="40" spans="1:9" x14ac:dyDescent="0.25">
      <c r="A40" s="42" t="str">
        <f t="shared" si="3"/>
        <v>ALMERIA</v>
      </c>
      <c r="B40" s="41">
        <f t="shared" si="4"/>
        <v>8319</v>
      </c>
      <c r="C40" s="41">
        <f t="shared" si="5"/>
        <v>10562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448518</v>
      </c>
      <c r="G40" s="42">
        <f t="shared" si="8"/>
        <v>396982</v>
      </c>
    </row>
    <row r="41" spans="1:9" x14ac:dyDescent="0.25">
      <c r="A41" s="42" t="str">
        <f t="shared" si="3"/>
        <v>AVILES</v>
      </c>
      <c r="B41" s="41">
        <f t="shared" si="4"/>
        <v>902</v>
      </c>
      <c r="C41" s="41">
        <f t="shared" si="5"/>
        <v>0</v>
      </c>
      <c r="D41" s="41">
        <f t="shared" si="6"/>
        <v>20</v>
      </c>
      <c r="E41" s="42" t="str">
        <f t="shared" si="2"/>
        <v>BALEARES</v>
      </c>
      <c r="F41" s="42">
        <f t="shared" si="7"/>
        <v>237093</v>
      </c>
      <c r="G41" s="42">
        <f t="shared" si="8"/>
        <v>361066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233548</v>
      </c>
      <c r="G42" s="42">
        <f t="shared" si="8"/>
        <v>201408</v>
      </c>
    </row>
    <row r="43" spans="1:9" x14ac:dyDescent="0.25">
      <c r="A43" s="42" t="str">
        <f t="shared" si="3"/>
        <v>BAHIA DE CADIZ</v>
      </c>
      <c r="B43" s="41">
        <f t="shared" si="4"/>
        <v>122654</v>
      </c>
      <c r="C43" s="41">
        <f t="shared" si="5"/>
        <v>132070</v>
      </c>
      <c r="D43" s="41">
        <f t="shared" si="6"/>
        <v>7</v>
      </c>
      <c r="E43" s="42" t="str">
        <f t="shared" si="2"/>
        <v>VALENCIA</v>
      </c>
      <c r="F43" s="42">
        <f t="shared" si="7"/>
        <v>127081</v>
      </c>
      <c r="G43" s="42">
        <f t="shared" si="8"/>
        <v>75322</v>
      </c>
    </row>
    <row r="44" spans="1:9" x14ac:dyDescent="0.25">
      <c r="A44" s="42" t="str">
        <f t="shared" si="3"/>
        <v>BALEARES</v>
      </c>
      <c r="B44" s="41">
        <f t="shared" si="4"/>
        <v>237093</v>
      </c>
      <c r="C44" s="41">
        <f t="shared" si="5"/>
        <v>361066</v>
      </c>
      <c r="D44" s="41">
        <f t="shared" si="6"/>
        <v>4</v>
      </c>
      <c r="E44" s="42" t="str">
        <f t="shared" si="2"/>
        <v>BAHIA DE CADIZ</v>
      </c>
      <c r="F44" s="42">
        <f t="shared" si="7"/>
        <v>122654</v>
      </c>
      <c r="G44" s="42">
        <f t="shared" si="8"/>
        <v>132070</v>
      </c>
    </row>
    <row r="45" spans="1:9" x14ac:dyDescent="0.25">
      <c r="A45" s="42" t="str">
        <f t="shared" si="3"/>
        <v>BARCELONA</v>
      </c>
      <c r="B45" s="41">
        <f t="shared" si="4"/>
        <v>628891</v>
      </c>
      <c r="C45" s="41">
        <f t="shared" si="5"/>
        <v>719871</v>
      </c>
      <c r="D45" s="41">
        <f t="shared" si="6"/>
        <v>1</v>
      </c>
      <c r="E45" s="42" t="str">
        <f t="shared" si="2"/>
        <v>VIGO</v>
      </c>
      <c r="F45" s="42">
        <f t="shared" si="7"/>
        <v>91278</v>
      </c>
      <c r="G45" s="42">
        <f t="shared" si="8"/>
        <v>87769</v>
      </c>
    </row>
    <row r="46" spans="1:9" x14ac:dyDescent="0.25">
      <c r="A46" s="42" t="str">
        <f t="shared" si="3"/>
        <v>BILBAO</v>
      </c>
      <c r="B46" s="41">
        <f t="shared" si="4"/>
        <v>7817</v>
      </c>
      <c r="C46" s="41">
        <f t="shared" si="5"/>
        <v>19310</v>
      </c>
      <c r="D46" s="41">
        <f t="shared" si="6"/>
        <v>13</v>
      </c>
      <c r="E46" s="42" t="str">
        <f t="shared" si="2"/>
        <v>A CORUÑA</v>
      </c>
      <c r="F46" s="42">
        <f t="shared" si="7"/>
        <v>63426</v>
      </c>
      <c r="G46" s="42">
        <f t="shared" si="8"/>
        <v>39454</v>
      </c>
    </row>
    <row r="47" spans="1:9" x14ac:dyDescent="0.25">
      <c r="A47" s="42" t="str">
        <f t="shared" si="3"/>
        <v>CARTAGENA</v>
      </c>
      <c r="B47" s="41">
        <f t="shared" si="4"/>
        <v>25826</v>
      </c>
      <c r="C47" s="41">
        <f t="shared" si="5"/>
        <v>24827</v>
      </c>
      <c r="D47" s="41">
        <f t="shared" si="6"/>
        <v>11</v>
      </c>
      <c r="E47" s="42" t="str">
        <f t="shared" si="2"/>
        <v>ALICANTE</v>
      </c>
      <c r="F47" s="42">
        <f t="shared" si="7"/>
        <v>27785</v>
      </c>
      <c r="G47" s="42">
        <f t="shared" si="8"/>
        <v>41856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25826</v>
      </c>
      <c r="G48" s="42">
        <f t="shared" si="8"/>
        <v>24827</v>
      </c>
    </row>
    <row r="49" spans="1:7" x14ac:dyDescent="0.25">
      <c r="A49" s="42" t="str">
        <f t="shared" si="3"/>
        <v>CEUTA</v>
      </c>
      <c r="B49" s="41">
        <f t="shared" si="4"/>
        <v>2607</v>
      </c>
      <c r="C49" s="41">
        <f t="shared" si="5"/>
        <v>300</v>
      </c>
      <c r="D49" s="41">
        <f t="shared" si="6"/>
        <v>16</v>
      </c>
      <c r="E49" s="42" t="str">
        <f t="shared" si="2"/>
        <v>ALMERIA</v>
      </c>
      <c r="F49" s="42">
        <f t="shared" si="7"/>
        <v>8319</v>
      </c>
      <c r="G49" s="42">
        <f t="shared" si="8"/>
        <v>10562</v>
      </c>
    </row>
    <row r="50" spans="1:7" x14ac:dyDescent="0.25">
      <c r="A50" s="42" t="str">
        <f t="shared" si="3"/>
        <v>FERROL-SAN CIBRAO</v>
      </c>
      <c r="B50" s="41">
        <f t="shared" si="4"/>
        <v>2107</v>
      </c>
      <c r="C50" s="41">
        <f t="shared" si="5"/>
        <v>4948</v>
      </c>
      <c r="D50" s="41">
        <f t="shared" si="6"/>
        <v>18</v>
      </c>
      <c r="E50" s="42" t="str">
        <f t="shared" si="2"/>
        <v>BILBAO</v>
      </c>
      <c r="F50" s="42">
        <f t="shared" si="7"/>
        <v>7817</v>
      </c>
      <c r="G50" s="42">
        <f t="shared" si="8"/>
        <v>19310</v>
      </c>
    </row>
    <row r="51" spans="1:7" x14ac:dyDescent="0.25">
      <c r="A51" s="42" t="str">
        <f t="shared" si="3"/>
        <v>GIJON</v>
      </c>
      <c r="B51" s="41">
        <f t="shared" si="4"/>
        <v>2200</v>
      </c>
      <c r="C51" s="41">
        <f t="shared" si="5"/>
        <v>2046</v>
      </c>
      <c r="D51" s="41">
        <f t="shared" si="6"/>
        <v>17</v>
      </c>
      <c r="E51" s="42" t="str">
        <f t="shared" si="2"/>
        <v>SEVILLA</v>
      </c>
      <c r="F51" s="42">
        <f t="shared" si="7"/>
        <v>5302</v>
      </c>
      <c r="G51" s="42">
        <f t="shared" si="8"/>
        <v>4930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5055</v>
      </c>
      <c r="G52" s="42">
        <f t="shared" si="8"/>
        <v>6421</v>
      </c>
    </row>
    <row r="53" spans="1:7" x14ac:dyDescent="0.25">
      <c r="A53" s="42" t="str">
        <f t="shared" si="3"/>
        <v>LAS PALMAS</v>
      </c>
      <c r="B53" s="41">
        <f t="shared" si="4"/>
        <v>448846</v>
      </c>
      <c r="C53" s="41">
        <f t="shared" si="5"/>
        <v>397901</v>
      </c>
      <c r="D53" s="41">
        <f t="shared" si="6"/>
        <v>2</v>
      </c>
      <c r="E53" s="42" t="str">
        <f t="shared" si="2"/>
        <v>CEUTA</v>
      </c>
      <c r="F53" s="42">
        <f t="shared" si="7"/>
        <v>2607</v>
      </c>
      <c r="G53" s="42">
        <f t="shared" si="8"/>
        <v>300</v>
      </c>
    </row>
    <row r="54" spans="1:7" x14ac:dyDescent="0.25">
      <c r="A54" s="42" t="str">
        <f t="shared" si="3"/>
        <v>MALAGA</v>
      </c>
      <c r="B54" s="41">
        <f t="shared" si="4"/>
        <v>233548</v>
      </c>
      <c r="C54" s="41">
        <f t="shared" si="5"/>
        <v>201408</v>
      </c>
      <c r="D54" s="41">
        <f t="shared" si="6"/>
        <v>5</v>
      </c>
      <c r="E54" s="42" t="str">
        <f t="shared" si="2"/>
        <v>GIJON</v>
      </c>
      <c r="F54" s="42">
        <f t="shared" si="7"/>
        <v>2200</v>
      </c>
      <c r="G54" s="42">
        <f t="shared" si="8"/>
        <v>2046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2107</v>
      </c>
      <c r="G55" s="42">
        <f t="shared" si="8"/>
        <v>4948</v>
      </c>
    </row>
    <row r="56" spans="1:7" x14ac:dyDescent="0.25">
      <c r="A56" s="42" t="str">
        <f t="shared" si="3"/>
        <v>MELILLA</v>
      </c>
      <c r="B56" s="41">
        <f t="shared" si="4"/>
        <v>560</v>
      </c>
      <c r="C56" s="41">
        <f t="shared" si="5"/>
        <v>379</v>
      </c>
      <c r="D56" s="41">
        <f t="shared" si="6"/>
        <v>22</v>
      </c>
      <c r="E56" s="42" t="str">
        <f t="shared" si="2"/>
        <v>MOTRIL</v>
      </c>
      <c r="F56" s="42">
        <f t="shared" si="9"/>
        <v>981</v>
      </c>
      <c r="G56" s="42">
        <f t="shared" si="8"/>
        <v>2122</v>
      </c>
    </row>
    <row r="57" spans="1:7" x14ac:dyDescent="0.25">
      <c r="A57" s="42" t="str">
        <f t="shared" si="3"/>
        <v>MOTRIL</v>
      </c>
      <c r="B57" s="41">
        <f t="shared" si="4"/>
        <v>981</v>
      </c>
      <c r="C57" s="41">
        <f t="shared" si="5"/>
        <v>2122</v>
      </c>
      <c r="D57" s="41">
        <f t="shared" si="6"/>
        <v>19</v>
      </c>
      <c r="E57" s="42" t="str">
        <f t="shared" si="2"/>
        <v>AVILES</v>
      </c>
      <c r="F57" s="42">
        <f t="shared" si="9"/>
        <v>902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754</v>
      </c>
      <c r="G58" s="42">
        <f t="shared" si="8"/>
        <v>1451</v>
      </c>
    </row>
    <row r="59" spans="1:7" x14ac:dyDescent="0.25">
      <c r="A59" s="42" t="str">
        <f t="shared" si="3"/>
        <v>SANTA CRUZ DE TENERIFE</v>
      </c>
      <c r="B59" s="41">
        <f t="shared" si="4"/>
        <v>448518</v>
      </c>
      <c r="C59" s="41">
        <f t="shared" si="5"/>
        <v>396982</v>
      </c>
      <c r="D59" s="41">
        <f t="shared" si="6"/>
        <v>3</v>
      </c>
      <c r="E59" s="42" t="str">
        <f t="shared" si="2"/>
        <v>MELILLA</v>
      </c>
      <c r="F59" s="42">
        <f t="shared" si="9"/>
        <v>560</v>
      </c>
      <c r="G59" s="42">
        <f t="shared" si="8"/>
        <v>379</v>
      </c>
    </row>
    <row r="60" spans="1:7" x14ac:dyDescent="0.25">
      <c r="A60" s="42" t="str">
        <f t="shared" si="3"/>
        <v>SANTANDER</v>
      </c>
      <c r="B60" s="41">
        <f t="shared" si="4"/>
        <v>5055</v>
      </c>
      <c r="C60" s="41">
        <f t="shared" si="5"/>
        <v>6421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5302</v>
      </c>
      <c r="C61" s="41">
        <f t="shared" si="5"/>
        <v>4930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127081</v>
      </c>
      <c r="C63" s="41">
        <f t="shared" si="5"/>
        <v>75322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91278</v>
      </c>
      <c r="C64" s="41">
        <f t="shared" si="5"/>
        <v>87769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754</v>
      </c>
      <c r="C65" s="41">
        <f t="shared" si="5"/>
        <v>1451</v>
      </c>
      <c r="D65" s="41">
        <f t="shared" si="6"/>
        <v>21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3213</v>
      </c>
      <c r="C8" s="12">
        <v>3097</v>
      </c>
      <c r="D8" s="12">
        <v>15846</v>
      </c>
      <c r="E8" s="12">
        <v>14889</v>
      </c>
      <c r="F8" s="13">
        <f t="shared" ref="F8:F35" si="0">((E8*100)/D8)-100</f>
        <v>-6.039379023097311</v>
      </c>
      <c r="G8" s="1"/>
      <c r="H8" s="1"/>
      <c r="I8" s="1"/>
    </row>
    <row r="9" spans="1:12" x14ac:dyDescent="0.25">
      <c r="A9" s="8" t="s">
        <v>46</v>
      </c>
      <c r="B9" s="9">
        <v>6518</v>
      </c>
      <c r="C9" s="9">
        <v>6599</v>
      </c>
      <c r="D9" s="9">
        <v>29560</v>
      </c>
      <c r="E9" s="9">
        <v>43573</v>
      </c>
      <c r="F9" s="10">
        <f t="shared" si="0"/>
        <v>47.405277401894466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63307</v>
      </c>
      <c r="C11" s="9">
        <v>67565</v>
      </c>
      <c r="D11" s="9">
        <v>327645</v>
      </c>
      <c r="E11" s="9">
        <v>354798</v>
      </c>
      <c r="F11" s="10">
        <f t="shared" si="0"/>
        <v>8.2873231698942504</v>
      </c>
      <c r="G11" s="1"/>
      <c r="H11" s="1"/>
      <c r="I11" s="1"/>
    </row>
    <row r="12" spans="1:12" x14ac:dyDescent="0.25">
      <c r="A12" s="11" t="s">
        <v>49</v>
      </c>
      <c r="B12" s="12">
        <v>866</v>
      </c>
      <c r="C12" s="12">
        <v>868</v>
      </c>
      <c r="D12" s="12">
        <v>3397</v>
      </c>
      <c r="E12" s="12">
        <v>4457</v>
      </c>
      <c r="F12" s="13">
        <f t="shared" si="0"/>
        <v>31.204003532528702</v>
      </c>
      <c r="G12" s="1"/>
      <c r="H12" s="1"/>
      <c r="I12" s="1"/>
    </row>
    <row r="13" spans="1:12" x14ac:dyDescent="0.25">
      <c r="A13" s="8" t="s">
        <v>50</v>
      </c>
      <c r="B13" s="9">
        <v>27712</v>
      </c>
      <c r="C13" s="9">
        <v>24904</v>
      </c>
      <c r="D13" s="9">
        <v>109077</v>
      </c>
      <c r="E13" s="9">
        <v>102503</v>
      </c>
      <c r="F13" s="10">
        <f t="shared" si="0"/>
        <v>-6.0269351008920324</v>
      </c>
      <c r="G13" s="1"/>
      <c r="H13" s="1"/>
      <c r="I13" s="1"/>
    </row>
    <row r="14" spans="1:12" x14ac:dyDescent="0.25">
      <c r="A14" s="11" t="s">
        <v>51</v>
      </c>
      <c r="B14" s="12">
        <v>19115</v>
      </c>
      <c r="C14" s="12">
        <v>18186</v>
      </c>
      <c r="D14" s="12">
        <v>70281</v>
      </c>
      <c r="E14" s="12">
        <v>73170</v>
      </c>
      <c r="F14" s="13">
        <f t="shared" si="0"/>
        <v>4.1106415674222063</v>
      </c>
      <c r="G14" s="1"/>
      <c r="H14" s="1"/>
      <c r="I14" s="1"/>
    </row>
    <row r="15" spans="1:12" x14ac:dyDescent="0.25">
      <c r="A15" s="8" t="s">
        <v>52</v>
      </c>
      <c r="B15" s="9">
        <v>2435</v>
      </c>
      <c r="C15" s="9">
        <v>3504</v>
      </c>
      <c r="D15" s="9">
        <v>5783</v>
      </c>
      <c r="E15" s="9">
        <v>9291</v>
      </c>
      <c r="F15" s="10">
        <f t="shared" si="0"/>
        <v>60.660556804426761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25684</v>
      </c>
      <c r="C18" s="12">
        <v>26944</v>
      </c>
      <c r="D18" s="12">
        <v>133763</v>
      </c>
      <c r="E18" s="12">
        <v>135537</v>
      </c>
      <c r="F18" s="13">
        <f t="shared" si="0"/>
        <v>1.3262262359546355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1176</v>
      </c>
      <c r="C20" s="12">
        <v>1301</v>
      </c>
      <c r="D20" s="12">
        <v>3408</v>
      </c>
      <c r="E20" s="12">
        <v>3684</v>
      </c>
      <c r="F20" s="13">
        <f t="shared" si="0"/>
        <v>8.0985915492957758</v>
      </c>
      <c r="G20" s="1"/>
      <c r="H20" s="1"/>
      <c r="I20" s="1"/>
    </row>
    <row r="21" spans="1:9" x14ac:dyDescent="0.25">
      <c r="A21" s="8" t="s">
        <v>58</v>
      </c>
      <c r="B21" s="9">
        <v>711</v>
      </c>
      <c r="C21" s="9">
        <v>1074</v>
      </c>
      <c r="D21" s="9">
        <v>711</v>
      </c>
      <c r="E21" s="9">
        <v>4253</v>
      </c>
      <c r="F21" s="10">
        <f t="shared" si="0"/>
        <v>498.17158931082986</v>
      </c>
      <c r="G21" s="1"/>
      <c r="H21" s="1"/>
      <c r="I21" s="1"/>
    </row>
    <row r="22" spans="1:9" x14ac:dyDescent="0.25">
      <c r="A22" s="11" t="s">
        <v>59</v>
      </c>
      <c r="B22" s="12">
        <v>16969</v>
      </c>
      <c r="C22" s="12">
        <v>20766</v>
      </c>
      <c r="D22" s="12">
        <v>81373</v>
      </c>
      <c r="E22" s="12">
        <v>98428</v>
      </c>
      <c r="F22" s="13">
        <f t="shared" si="0"/>
        <v>20.959040467968492</v>
      </c>
      <c r="G22" s="1"/>
      <c r="H22" s="1"/>
      <c r="I22" s="1"/>
    </row>
    <row r="23" spans="1:9" x14ac:dyDescent="0.25">
      <c r="A23" s="8" t="s">
        <v>60</v>
      </c>
      <c r="B23" s="9">
        <v>1700</v>
      </c>
      <c r="C23" s="9">
        <v>1437</v>
      </c>
      <c r="D23" s="9">
        <v>7872</v>
      </c>
      <c r="E23" s="9">
        <v>10242</v>
      </c>
      <c r="F23" s="10">
        <f t="shared" si="0"/>
        <v>30.106707317073159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4670</v>
      </c>
      <c r="C25" s="9">
        <v>10607</v>
      </c>
      <c r="D25" s="9">
        <v>20698</v>
      </c>
      <c r="E25" s="9">
        <v>50442</v>
      </c>
      <c r="F25" s="10">
        <f t="shared" si="0"/>
        <v>143.70470576867331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5660</v>
      </c>
      <c r="D26" s="12">
        <v>0</v>
      </c>
      <c r="E26" s="12">
        <v>18598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63448</v>
      </c>
      <c r="C28" s="12">
        <v>56940</v>
      </c>
      <c r="D28" s="12">
        <v>304280</v>
      </c>
      <c r="E28" s="12">
        <v>292344</v>
      </c>
      <c r="F28" s="13">
        <f t="shared" si="0"/>
        <v>-3.922702773761003</v>
      </c>
      <c r="G28" s="1"/>
      <c r="H28" s="1"/>
      <c r="I28" s="1"/>
    </row>
    <row r="29" spans="1:9" x14ac:dyDescent="0.25">
      <c r="A29" s="8" t="s">
        <v>66</v>
      </c>
      <c r="B29" s="9">
        <v>7943</v>
      </c>
      <c r="C29" s="9">
        <v>7657</v>
      </c>
      <c r="D29" s="9">
        <v>29489</v>
      </c>
      <c r="E29" s="9">
        <v>25334</v>
      </c>
      <c r="F29" s="10">
        <f t="shared" si="0"/>
        <v>-14.089999660890498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54</v>
      </c>
      <c r="D30" s="12">
        <v>0</v>
      </c>
      <c r="E30" s="12">
        <v>76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98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3407</v>
      </c>
      <c r="C32" s="12">
        <v>3243</v>
      </c>
      <c r="D32" s="12">
        <v>20382</v>
      </c>
      <c r="E32" s="12">
        <v>19566</v>
      </c>
      <c r="F32" s="13">
        <f t="shared" si="0"/>
        <v>-4.0035325287017969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248874</v>
      </c>
      <c r="C35" s="15">
        <f t="shared" ref="C35:E35" si="1">SUM(C7:C34)</f>
        <v>260406</v>
      </c>
      <c r="D35" s="15">
        <f t="shared" si="1"/>
        <v>1163663</v>
      </c>
      <c r="E35" s="15">
        <f t="shared" si="1"/>
        <v>1261185</v>
      </c>
      <c r="F35" s="16">
        <f t="shared" si="0"/>
        <v>8.3806050377128116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354798</v>
      </c>
      <c r="G38" s="42">
        <f>LOOKUP(E38,$A$38:$A$65,$C$38:$C$65)</f>
        <v>327645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14889</v>
      </c>
      <c r="C39" s="41">
        <f t="shared" ref="C39:C65" si="5">D8</f>
        <v>15846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292344</v>
      </c>
      <c r="G39" s="42">
        <f t="shared" ref="G39:G65" si="8">LOOKUP(E39,$A$38:$A$65,$C$38:$C$65)</f>
        <v>304280</v>
      </c>
    </row>
    <row r="40" spans="1:9" x14ac:dyDescent="0.25">
      <c r="A40" s="42" t="str">
        <f t="shared" si="3"/>
        <v>ALMERIA</v>
      </c>
      <c r="B40" s="41">
        <f t="shared" si="4"/>
        <v>43573</v>
      </c>
      <c r="C40" s="41">
        <f t="shared" si="5"/>
        <v>29560</v>
      </c>
      <c r="D40" s="41">
        <f t="shared" si="6"/>
        <v>8</v>
      </c>
      <c r="E40" s="42" t="str">
        <f t="shared" si="2"/>
        <v>CEUTA</v>
      </c>
      <c r="F40" s="42">
        <f t="shared" si="7"/>
        <v>135537</v>
      </c>
      <c r="G40" s="42">
        <f t="shared" si="8"/>
        <v>133763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102503</v>
      </c>
      <c r="G41" s="42">
        <f t="shared" si="8"/>
        <v>109077</v>
      </c>
    </row>
    <row r="42" spans="1:9" x14ac:dyDescent="0.25">
      <c r="A42" s="42" t="str">
        <f t="shared" si="3"/>
        <v>BAHIA DE ALGECIRAS</v>
      </c>
      <c r="B42" s="41">
        <f t="shared" si="4"/>
        <v>354798</v>
      </c>
      <c r="C42" s="41">
        <f t="shared" si="5"/>
        <v>327645</v>
      </c>
      <c r="D42" s="41">
        <f t="shared" si="6"/>
        <v>1</v>
      </c>
      <c r="E42" s="42" t="str">
        <f t="shared" si="2"/>
        <v>LAS PALMAS</v>
      </c>
      <c r="F42" s="42">
        <f t="shared" si="7"/>
        <v>98428</v>
      </c>
      <c r="G42" s="42">
        <f t="shared" si="8"/>
        <v>81373</v>
      </c>
    </row>
    <row r="43" spans="1:9" x14ac:dyDescent="0.25">
      <c r="A43" s="42" t="str">
        <f t="shared" si="3"/>
        <v>BAHIA DE CADIZ</v>
      </c>
      <c r="B43" s="41">
        <f t="shared" si="4"/>
        <v>4457</v>
      </c>
      <c r="C43" s="41">
        <f t="shared" si="5"/>
        <v>3397</v>
      </c>
      <c r="D43" s="41">
        <f t="shared" si="6"/>
        <v>15</v>
      </c>
      <c r="E43" s="42" t="str">
        <f t="shared" si="2"/>
        <v>BARCELONA</v>
      </c>
      <c r="F43" s="42">
        <f t="shared" si="7"/>
        <v>73170</v>
      </c>
      <c r="G43" s="42">
        <f t="shared" si="8"/>
        <v>70281</v>
      </c>
    </row>
    <row r="44" spans="1:9" x14ac:dyDescent="0.25">
      <c r="A44" s="42" t="str">
        <f t="shared" si="3"/>
        <v>BALEARES</v>
      </c>
      <c r="B44" s="41">
        <f t="shared" si="4"/>
        <v>102503</v>
      </c>
      <c r="C44" s="41">
        <f t="shared" si="5"/>
        <v>109077</v>
      </c>
      <c r="D44" s="41">
        <f t="shared" si="6"/>
        <v>4</v>
      </c>
      <c r="E44" s="42" t="str">
        <f t="shared" si="2"/>
        <v>MELILLA</v>
      </c>
      <c r="F44" s="42">
        <f t="shared" si="7"/>
        <v>50442</v>
      </c>
      <c r="G44" s="42">
        <f t="shared" si="8"/>
        <v>20698</v>
      </c>
    </row>
    <row r="45" spans="1:9" x14ac:dyDescent="0.25">
      <c r="A45" s="42" t="str">
        <f t="shared" si="3"/>
        <v>BARCELONA</v>
      </c>
      <c r="B45" s="41">
        <f t="shared" si="4"/>
        <v>73170</v>
      </c>
      <c r="C45" s="41">
        <f t="shared" si="5"/>
        <v>70281</v>
      </c>
      <c r="D45" s="41">
        <f t="shared" si="6"/>
        <v>6</v>
      </c>
      <c r="E45" s="42" t="str">
        <f t="shared" si="2"/>
        <v>ALMERIA</v>
      </c>
      <c r="F45" s="42">
        <f t="shared" si="7"/>
        <v>43573</v>
      </c>
      <c r="G45" s="42">
        <f t="shared" si="8"/>
        <v>29560</v>
      </c>
    </row>
    <row r="46" spans="1:9" x14ac:dyDescent="0.25">
      <c r="A46" s="42" t="str">
        <f t="shared" si="3"/>
        <v>BILBAO</v>
      </c>
      <c r="B46" s="41">
        <f t="shared" si="4"/>
        <v>9291</v>
      </c>
      <c r="C46" s="41">
        <f t="shared" si="5"/>
        <v>5783</v>
      </c>
      <c r="D46" s="41">
        <f t="shared" si="6"/>
        <v>14</v>
      </c>
      <c r="E46" s="42" t="str">
        <f t="shared" si="2"/>
        <v>SANTANDER</v>
      </c>
      <c r="F46" s="42">
        <f t="shared" si="7"/>
        <v>25334</v>
      </c>
      <c r="G46" s="42">
        <f t="shared" si="8"/>
        <v>29489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19566</v>
      </c>
      <c r="G47" s="42">
        <f t="shared" si="8"/>
        <v>20382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MOTRIL</v>
      </c>
      <c r="F48" s="42">
        <f t="shared" si="7"/>
        <v>18598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135537</v>
      </c>
      <c r="C49" s="41">
        <f t="shared" si="5"/>
        <v>133763</v>
      </c>
      <c r="D49" s="41">
        <f t="shared" si="6"/>
        <v>3</v>
      </c>
      <c r="E49" s="42" t="str">
        <f t="shared" si="2"/>
        <v>ALICANTE</v>
      </c>
      <c r="F49" s="42">
        <f t="shared" si="7"/>
        <v>14889</v>
      </c>
      <c r="G49" s="42">
        <f t="shared" si="8"/>
        <v>15846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10242</v>
      </c>
      <c r="G50" s="42">
        <f t="shared" si="8"/>
        <v>7872</v>
      </c>
    </row>
    <row r="51" spans="1:7" x14ac:dyDescent="0.25">
      <c r="A51" s="42" t="str">
        <f t="shared" si="3"/>
        <v>GIJON</v>
      </c>
      <c r="B51" s="41">
        <f t="shared" si="4"/>
        <v>3684</v>
      </c>
      <c r="C51" s="41">
        <f t="shared" si="5"/>
        <v>3408</v>
      </c>
      <c r="D51" s="41">
        <f t="shared" si="6"/>
        <v>17</v>
      </c>
      <c r="E51" s="42" t="str">
        <f t="shared" si="2"/>
        <v>BILBAO</v>
      </c>
      <c r="F51" s="42">
        <f t="shared" si="7"/>
        <v>9291</v>
      </c>
      <c r="G51" s="42">
        <f t="shared" si="8"/>
        <v>5783</v>
      </c>
    </row>
    <row r="52" spans="1:7" x14ac:dyDescent="0.25">
      <c r="A52" s="42" t="str">
        <f t="shared" si="3"/>
        <v>HUELVA</v>
      </c>
      <c r="B52" s="41">
        <f t="shared" si="4"/>
        <v>4253</v>
      </c>
      <c r="C52" s="41">
        <f t="shared" si="5"/>
        <v>711</v>
      </c>
      <c r="D52" s="41">
        <f t="shared" si="6"/>
        <v>16</v>
      </c>
      <c r="E52" s="42" t="str">
        <f t="shared" si="2"/>
        <v>BAHIA DE CADIZ</v>
      </c>
      <c r="F52" s="42">
        <f t="shared" si="7"/>
        <v>4457</v>
      </c>
      <c r="G52" s="42">
        <f t="shared" si="8"/>
        <v>3397</v>
      </c>
    </row>
    <row r="53" spans="1:7" x14ac:dyDescent="0.25">
      <c r="A53" s="42" t="str">
        <f t="shared" si="3"/>
        <v>LAS PALMAS</v>
      </c>
      <c r="B53" s="41">
        <f t="shared" si="4"/>
        <v>98428</v>
      </c>
      <c r="C53" s="41">
        <f t="shared" si="5"/>
        <v>81373</v>
      </c>
      <c r="D53" s="41">
        <f t="shared" si="6"/>
        <v>5</v>
      </c>
      <c r="E53" s="42" t="str">
        <f t="shared" si="2"/>
        <v>HUELVA</v>
      </c>
      <c r="F53" s="42">
        <f t="shared" si="7"/>
        <v>4253</v>
      </c>
      <c r="G53" s="42">
        <f t="shared" si="8"/>
        <v>711</v>
      </c>
    </row>
    <row r="54" spans="1:7" x14ac:dyDescent="0.25">
      <c r="A54" s="42" t="str">
        <f t="shared" si="3"/>
        <v>MALAGA</v>
      </c>
      <c r="B54" s="41">
        <f t="shared" si="4"/>
        <v>10242</v>
      </c>
      <c r="C54" s="41">
        <f t="shared" si="5"/>
        <v>7872</v>
      </c>
      <c r="D54" s="41">
        <f t="shared" si="6"/>
        <v>13</v>
      </c>
      <c r="E54" s="42" t="str">
        <f t="shared" si="2"/>
        <v>GIJON</v>
      </c>
      <c r="F54" s="42">
        <f t="shared" si="7"/>
        <v>3684</v>
      </c>
      <c r="G54" s="42">
        <f t="shared" si="8"/>
        <v>3408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76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50442</v>
      </c>
      <c r="C56" s="41">
        <f t="shared" si="5"/>
        <v>20698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18598</v>
      </c>
      <c r="C57" s="41">
        <f t="shared" si="5"/>
        <v>0</v>
      </c>
      <c r="D57" s="41">
        <f t="shared" si="6"/>
        <v>11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292344</v>
      </c>
      <c r="C59" s="41">
        <f t="shared" si="5"/>
        <v>304280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25334</v>
      </c>
      <c r="C60" s="41">
        <f t="shared" si="5"/>
        <v>29489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76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98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19566</v>
      </c>
      <c r="C63" s="41">
        <f t="shared" si="5"/>
        <v>20382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114</v>
      </c>
      <c r="C7" s="9">
        <v>117</v>
      </c>
      <c r="D7" s="9">
        <v>480</v>
      </c>
      <c r="E7" s="9">
        <v>520</v>
      </c>
      <c r="F7" s="10">
        <f>((E7*100)/D7)-100</f>
        <v>8.3333333333333286</v>
      </c>
      <c r="G7" s="1"/>
      <c r="H7" s="1"/>
      <c r="I7" s="1"/>
    </row>
    <row r="8" spans="1:12" x14ac:dyDescent="0.25">
      <c r="A8" s="11" t="s">
        <v>45</v>
      </c>
      <c r="B8" s="12">
        <v>70</v>
      </c>
      <c r="C8" s="12">
        <v>87</v>
      </c>
      <c r="D8" s="12">
        <v>348</v>
      </c>
      <c r="E8" s="12">
        <v>376</v>
      </c>
      <c r="F8" s="13">
        <f t="shared" ref="F8:F35" si="0">((E8*100)/D8)-100</f>
        <v>8.0459770114942586</v>
      </c>
      <c r="G8" s="1"/>
      <c r="H8" s="1"/>
      <c r="I8" s="1"/>
    </row>
    <row r="9" spans="1:12" x14ac:dyDescent="0.25">
      <c r="A9" s="8" t="s">
        <v>46</v>
      </c>
      <c r="B9" s="9">
        <v>129</v>
      </c>
      <c r="C9" s="9">
        <v>119</v>
      </c>
      <c r="D9" s="9">
        <v>574</v>
      </c>
      <c r="E9" s="9">
        <v>509</v>
      </c>
      <c r="F9" s="10">
        <f t="shared" si="0"/>
        <v>-11.324041811846683</v>
      </c>
      <c r="G9" s="1"/>
      <c r="H9" s="1"/>
      <c r="I9" s="1"/>
    </row>
    <row r="10" spans="1:12" x14ac:dyDescent="0.25">
      <c r="A10" s="11" t="s">
        <v>47</v>
      </c>
      <c r="B10" s="12">
        <v>90</v>
      </c>
      <c r="C10" s="12">
        <v>88</v>
      </c>
      <c r="D10" s="12">
        <v>382</v>
      </c>
      <c r="E10" s="12">
        <v>384</v>
      </c>
      <c r="F10" s="13">
        <f t="shared" si="0"/>
        <v>0.52356020942409032</v>
      </c>
      <c r="G10" s="1"/>
      <c r="H10" s="1"/>
      <c r="I10" s="1"/>
    </row>
    <row r="11" spans="1:12" x14ac:dyDescent="0.25">
      <c r="A11" s="8" t="s">
        <v>48</v>
      </c>
      <c r="B11" s="9">
        <v>2415</v>
      </c>
      <c r="C11" s="9">
        <v>2058</v>
      </c>
      <c r="D11" s="9">
        <v>11241</v>
      </c>
      <c r="E11" s="9">
        <v>10000</v>
      </c>
      <c r="F11" s="10">
        <f t="shared" si="0"/>
        <v>-11.039943065563563</v>
      </c>
      <c r="G11" s="1"/>
      <c r="H11" s="1"/>
      <c r="I11" s="1"/>
    </row>
    <row r="12" spans="1:12" x14ac:dyDescent="0.25">
      <c r="A12" s="11" t="s">
        <v>49</v>
      </c>
      <c r="B12" s="12">
        <v>157</v>
      </c>
      <c r="C12" s="12">
        <v>127</v>
      </c>
      <c r="D12" s="12">
        <v>649</v>
      </c>
      <c r="E12" s="12">
        <v>502</v>
      </c>
      <c r="F12" s="13">
        <f t="shared" si="0"/>
        <v>-22.650231124807391</v>
      </c>
      <c r="G12" s="1"/>
      <c r="H12" s="1"/>
      <c r="I12" s="1"/>
    </row>
    <row r="13" spans="1:12" x14ac:dyDescent="0.25">
      <c r="A13" s="8" t="s">
        <v>50</v>
      </c>
      <c r="B13" s="9">
        <v>2257</v>
      </c>
      <c r="C13" s="9">
        <v>2724</v>
      </c>
      <c r="D13" s="9">
        <v>7792</v>
      </c>
      <c r="E13" s="9">
        <v>9583</v>
      </c>
      <c r="F13" s="10">
        <f t="shared" si="0"/>
        <v>22.985112936344976</v>
      </c>
      <c r="G13" s="1"/>
      <c r="H13" s="1"/>
      <c r="I13" s="1"/>
    </row>
    <row r="14" spans="1:12" x14ac:dyDescent="0.25">
      <c r="A14" s="11" t="s">
        <v>51</v>
      </c>
      <c r="B14" s="12">
        <v>723</v>
      </c>
      <c r="C14" s="12">
        <v>686</v>
      </c>
      <c r="D14" s="12">
        <v>3138</v>
      </c>
      <c r="E14" s="12">
        <v>3041</v>
      </c>
      <c r="F14" s="13">
        <f t="shared" si="0"/>
        <v>-3.0911408540471683</v>
      </c>
      <c r="G14" s="1"/>
      <c r="H14" s="1"/>
      <c r="I14" s="1"/>
    </row>
    <row r="15" spans="1:12" x14ac:dyDescent="0.25">
      <c r="A15" s="8" t="s">
        <v>52</v>
      </c>
      <c r="B15" s="9">
        <v>262</v>
      </c>
      <c r="C15" s="9">
        <v>257</v>
      </c>
      <c r="D15" s="9">
        <v>1340</v>
      </c>
      <c r="E15" s="9">
        <v>1145</v>
      </c>
      <c r="F15" s="10">
        <f t="shared" si="0"/>
        <v>-14.552238805970148</v>
      </c>
      <c r="G15" s="1"/>
      <c r="H15" s="1"/>
      <c r="I15" s="1"/>
    </row>
    <row r="16" spans="1:12" x14ac:dyDescent="0.25">
      <c r="A16" s="11" t="s">
        <v>53</v>
      </c>
      <c r="B16" s="12">
        <v>128</v>
      </c>
      <c r="C16" s="12">
        <v>159</v>
      </c>
      <c r="D16" s="12">
        <v>561</v>
      </c>
      <c r="E16" s="12">
        <v>707</v>
      </c>
      <c r="F16" s="13">
        <f t="shared" si="0"/>
        <v>26.024955436720148</v>
      </c>
      <c r="G16" s="1"/>
      <c r="H16" s="1"/>
      <c r="I16" s="1"/>
    </row>
    <row r="17" spans="1:9" x14ac:dyDescent="0.25">
      <c r="A17" s="8" t="s">
        <v>54</v>
      </c>
      <c r="B17" s="9">
        <v>113</v>
      </c>
      <c r="C17" s="9">
        <v>123</v>
      </c>
      <c r="D17" s="9">
        <v>552</v>
      </c>
      <c r="E17" s="9">
        <v>558</v>
      </c>
      <c r="F17" s="10">
        <f t="shared" si="0"/>
        <v>1.0869565217391255</v>
      </c>
      <c r="G17" s="1"/>
      <c r="H17" s="1"/>
      <c r="I17" s="1"/>
    </row>
    <row r="18" spans="1:9" x14ac:dyDescent="0.25">
      <c r="A18" s="11" t="s">
        <v>55</v>
      </c>
      <c r="B18" s="12">
        <v>1089</v>
      </c>
      <c r="C18" s="12">
        <v>1143</v>
      </c>
      <c r="D18" s="12">
        <v>5131</v>
      </c>
      <c r="E18" s="12">
        <v>5573</v>
      </c>
      <c r="F18" s="13">
        <f t="shared" si="0"/>
        <v>8.6143052036640029</v>
      </c>
      <c r="G18" s="1"/>
      <c r="H18" s="1"/>
      <c r="I18" s="1"/>
    </row>
    <row r="19" spans="1:9" x14ac:dyDescent="0.25">
      <c r="A19" s="8" t="s">
        <v>56</v>
      </c>
      <c r="B19" s="9">
        <v>94</v>
      </c>
      <c r="C19" s="9">
        <v>100</v>
      </c>
      <c r="D19" s="9">
        <v>428</v>
      </c>
      <c r="E19" s="9">
        <v>437</v>
      </c>
      <c r="F19" s="10">
        <f t="shared" si="0"/>
        <v>2.1028037383177605</v>
      </c>
      <c r="G19" s="1"/>
      <c r="H19" s="1"/>
      <c r="I19" s="1"/>
    </row>
    <row r="20" spans="1:9" x14ac:dyDescent="0.25">
      <c r="A20" s="11" t="s">
        <v>57</v>
      </c>
      <c r="B20" s="12">
        <v>100</v>
      </c>
      <c r="C20" s="12">
        <v>104</v>
      </c>
      <c r="D20" s="12">
        <v>460</v>
      </c>
      <c r="E20" s="12">
        <v>466</v>
      </c>
      <c r="F20" s="13">
        <f t="shared" si="0"/>
        <v>1.3043478260869534</v>
      </c>
      <c r="G20" s="1"/>
      <c r="H20" s="1"/>
      <c r="I20" s="1"/>
    </row>
    <row r="21" spans="1:9" x14ac:dyDescent="0.25">
      <c r="A21" s="8" t="s">
        <v>58</v>
      </c>
      <c r="B21" s="9">
        <v>146</v>
      </c>
      <c r="C21" s="9">
        <v>173</v>
      </c>
      <c r="D21" s="9">
        <v>641</v>
      </c>
      <c r="E21" s="9">
        <v>752</v>
      </c>
      <c r="F21" s="10">
        <f t="shared" si="0"/>
        <v>17.316692667706704</v>
      </c>
      <c r="G21" s="1"/>
      <c r="H21" s="1"/>
      <c r="I21" s="1"/>
    </row>
    <row r="22" spans="1:9" x14ac:dyDescent="0.25">
      <c r="A22" s="11" t="s">
        <v>59</v>
      </c>
      <c r="B22" s="12">
        <v>882</v>
      </c>
      <c r="C22" s="12">
        <v>941</v>
      </c>
      <c r="D22" s="12">
        <v>4426</v>
      </c>
      <c r="E22" s="12">
        <v>4990</v>
      </c>
      <c r="F22" s="13">
        <f t="shared" si="0"/>
        <v>12.742882964301856</v>
      </c>
      <c r="G22" s="1"/>
      <c r="H22" s="1"/>
      <c r="I22" s="1"/>
    </row>
    <row r="23" spans="1:9" x14ac:dyDescent="0.25">
      <c r="A23" s="8" t="s">
        <v>60</v>
      </c>
      <c r="B23" s="9">
        <v>194</v>
      </c>
      <c r="C23" s="9">
        <v>163</v>
      </c>
      <c r="D23" s="9">
        <v>705</v>
      </c>
      <c r="E23" s="9">
        <v>835</v>
      </c>
      <c r="F23" s="10">
        <f t="shared" si="0"/>
        <v>18.439716312056731</v>
      </c>
      <c r="G23" s="1"/>
      <c r="H23" s="1"/>
      <c r="I23" s="1"/>
    </row>
    <row r="24" spans="1:9" x14ac:dyDescent="0.25">
      <c r="A24" s="11" t="s">
        <v>61</v>
      </c>
      <c r="B24" s="12">
        <v>67</v>
      </c>
      <c r="C24" s="12">
        <v>57</v>
      </c>
      <c r="D24" s="12">
        <v>238</v>
      </c>
      <c r="E24" s="12">
        <v>233</v>
      </c>
      <c r="F24" s="13">
        <f t="shared" si="0"/>
        <v>-2.1008403361344534</v>
      </c>
      <c r="G24" s="1"/>
      <c r="H24" s="1"/>
      <c r="I24" s="1"/>
    </row>
    <row r="25" spans="1:9" x14ac:dyDescent="0.25">
      <c r="A25" s="8" t="s">
        <v>62</v>
      </c>
      <c r="B25" s="9">
        <v>118</v>
      </c>
      <c r="C25" s="9">
        <v>114</v>
      </c>
      <c r="D25" s="9">
        <v>442</v>
      </c>
      <c r="E25" s="9">
        <v>556</v>
      </c>
      <c r="F25" s="10">
        <f t="shared" si="0"/>
        <v>25.791855203619903</v>
      </c>
      <c r="G25" s="1"/>
      <c r="H25" s="1"/>
      <c r="I25" s="1"/>
    </row>
    <row r="26" spans="1:9" x14ac:dyDescent="0.25">
      <c r="A26" s="11" t="s">
        <v>63</v>
      </c>
      <c r="B26" s="12">
        <v>38</v>
      </c>
      <c r="C26" s="12">
        <v>68</v>
      </c>
      <c r="D26" s="12">
        <v>174</v>
      </c>
      <c r="E26" s="12">
        <v>278</v>
      </c>
      <c r="F26" s="13">
        <f t="shared" si="0"/>
        <v>59.77011494252875</v>
      </c>
      <c r="G26" s="1"/>
      <c r="H26" s="1"/>
      <c r="I26" s="1"/>
    </row>
    <row r="27" spans="1:9" x14ac:dyDescent="0.25">
      <c r="A27" s="8" t="s">
        <v>64</v>
      </c>
      <c r="B27" s="9">
        <v>83</v>
      </c>
      <c r="C27" s="9">
        <v>82</v>
      </c>
      <c r="D27" s="9">
        <v>451</v>
      </c>
      <c r="E27" s="9">
        <v>410</v>
      </c>
      <c r="F27" s="10">
        <f t="shared" si="0"/>
        <v>-9.0909090909090935</v>
      </c>
      <c r="G27" s="1"/>
      <c r="H27" s="1"/>
      <c r="I27" s="1"/>
    </row>
    <row r="28" spans="1:9" x14ac:dyDescent="0.25">
      <c r="A28" s="11" t="s">
        <v>65</v>
      </c>
      <c r="B28" s="12">
        <v>1222</v>
      </c>
      <c r="C28" s="12">
        <v>984</v>
      </c>
      <c r="D28" s="12">
        <v>6131</v>
      </c>
      <c r="E28" s="12">
        <v>5505</v>
      </c>
      <c r="F28" s="13">
        <f t="shared" si="0"/>
        <v>-10.210406132767901</v>
      </c>
      <c r="G28" s="1"/>
      <c r="H28" s="1"/>
      <c r="I28" s="1"/>
    </row>
    <row r="29" spans="1:9" x14ac:dyDescent="0.25">
      <c r="A29" s="8" t="s">
        <v>66</v>
      </c>
      <c r="B29" s="9">
        <v>126</v>
      </c>
      <c r="C29" s="9">
        <v>120</v>
      </c>
      <c r="D29" s="9">
        <v>590</v>
      </c>
      <c r="E29" s="9">
        <v>529</v>
      </c>
      <c r="F29" s="10">
        <f t="shared" si="0"/>
        <v>-10.33898305084746</v>
      </c>
      <c r="G29" s="1"/>
      <c r="H29" s="1"/>
      <c r="I29" s="1"/>
    </row>
    <row r="30" spans="1:9" x14ac:dyDescent="0.25">
      <c r="A30" s="11" t="s">
        <v>67</v>
      </c>
      <c r="B30" s="12">
        <v>93</v>
      </c>
      <c r="C30" s="12">
        <v>105</v>
      </c>
      <c r="D30" s="12">
        <v>533</v>
      </c>
      <c r="E30" s="12">
        <v>475</v>
      </c>
      <c r="F30" s="13">
        <f t="shared" si="0"/>
        <v>-10.881801125703561</v>
      </c>
      <c r="G30" s="1"/>
      <c r="H30" s="1"/>
      <c r="I30" s="1"/>
    </row>
    <row r="31" spans="1:9" x14ac:dyDescent="0.25">
      <c r="A31" s="8" t="s">
        <v>68</v>
      </c>
      <c r="B31" s="9">
        <v>288</v>
      </c>
      <c r="C31" s="9">
        <v>250</v>
      </c>
      <c r="D31" s="9">
        <v>1224</v>
      </c>
      <c r="E31" s="9">
        <v>1219</v>
      </c>
      <c r="F31" s="10">
        <f t="shared" si="0"/>
        <v>-0.40849673202613701</v>
      </c>
      <c r="G31" s="1"/>
      <c r="H31" s="1"/>
      <c r="I31" s="1"/>
    </row>
    <row r="32" spans="1:9" x14ac:dyDescent="0.25">
      <c r="A32" s="11" t="s">
        <v>69</v>
      </c>
      <c r="B32" s="12">
        <v>621</v>
      </c>
      <c r="C32" s="12">
        <v>608</v>
      </c>
      <c r="D32" s="12">
        <v>2850</v>
      </c>
      <c r="E32" s="12">
        <v>2803</v>
      </c>
      <c r="F32" s="13">
        <f t="shared" si="0"/>
        <v>-1.6491228070175481</v>
      </c>
      <c r="G32" s="1"/>
      <c r="H32" s="1"/>
      <c r="I32" s="1"/>
    </row>
    <row r="33" spans="1:9" x14ac:dyDescent="0.25">
      <c r="A33" s="8" t="s">
        <v>70</v>
      </c>
      <c r="B33" s="9">
        <v>177</v>
      </c>
      <c r="C33" s="9">
        <v>139</v>
      </c>
      <c r="D33" s="9">
        <v>796</v>
      </c>
      <c r="E33" s="9">
        <v>671</v>
      </c>
      <c r="F33" s="10">
        <f t="shared" si="0"/>
        <v>-15.7035175879397</v>
      </c>
      <c r="G33" s="1"/>
      <c r="H33" s="1"/>
      <c r="I33" s="1"/>
    </row>
    <row r="34" spans="1:9" x14ac:dyDescent="0.25">
      <c r="A34" s="11" t="s">
        <v>71</v>
      </c>
      <c r="B34" s="12">
        <v>24</v>
      </c>
      <c r="C34" s="12">
        <v>21</v>
      </c>
      <c r="D34" s="12">
        <v>87</v>
      </c>
      <c r="E34" s="12">
        <v>108</v>
      </c>
      <c r="F34" s="13">
        <f t="shared" si="0"/>
        <v>24.137931034482762</v>
      </c>
      <c r="G34" s="1"/>
      <c r="H34" s="1"/>
      <c r="I34" s="1"/>
    </row>
    <row r="35" spans="1:9" x14ac:dyDescent="0.25">
      <c r="A35" s="14" t="s">
        <v>72</v>
      </c>
      <c r="B35" s="15">
        <f>SUM(B7:B34)</f>
        <v>11820</v>
      </c>
      <c r="C35" s="15">
        <f t="shared" ref="C35:E35" si="1">SUM(C7:C34)</f>
        <v>11717</v>
      </c>
      <c r="D35" s="15">
        <f t="shared" si="1"/>
        <v>52364</v>
      </c>
      <c r="E35" s="15">
        <f t="shared" si="1"/>
        <v>53165</v>
      </c>
      <c r="F35" s="16">
        <f t="shared" si="0"/>
        <v>1.5296768772439151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520</v>
      </c>
      <c r="C38" s="41">
        <f>D7</f>
        <v>480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10000</v>
      </c>
      <c r="G38" s="42">
        <f>LOOKUP(E38,$A$38:$A$65,$C$38:$C$65)</f>
        <v>11241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376</v>
      </c>
      <c r="C39" s="41">
        <f t="shared" ref="C39:C65" si="5">D8</f>
        <v>348</v>
      </c>
      <c r="D39" s="41">
        <f t="shared" ref="D39:D65" si="6">_xlfn.RANK.EQ(B39,$B$38:$B$65)+COUNTIF($B$38:$B$65,B39)-1</f>
        <v>25</v>
      </c>
      <c r="E39" s="42" t="str">
        <f t="shared" si="2"/>
        <v>BALEARES</v>
      </c>
      <c r="F39" s="42">
        <f t="shared" ref="F39:F54" si="7">LOOKUP(E39,$A$38:$A$65,$B$38:$B$65)</f>
        <v>9583</v>
      </c>
      <c r="G39" s="42">
        <f t="shared" ref="G39:G65" si="8">LOOKUP(E39,$A$38:$A$65,$C$38:$C$65)</f>
        <v>7792</v>
      </c>
    </row>
    <row r="40" spans="1:9" x14ac:dyDescent="0.25">
      <c r="A40" s="42" t="str">
        <f t="shared" si="3"/>
        <v>ALMERIA</v>
      </c>
      <c r="B40" s="41">
        <f t="shared" si="4"/>
        <v>509</v>
      </c>
      <c r="C40" s="41">
        <f t="shared" si="5"/>
        <v>574</v>
      </c>
      <c r="D40" s="41">
        <f t="shared" si="6"/>
        <v>18</v>
      </c>
      <c r="E40" s="42" t="str">
        <f t="shared" si="2"/>
        <v>CEUTA</v>
      </c>
      <c r="F40" s="42">
        <f t="shared" si="7"/>
        <v>5573</v>
      </c>
      <c r="G40" s="42">
        <f t="shared" si="8"/>
        <v>5131</v>
      </c>
    </row>
    <row r="41" spans="1:9" x14ac:dyDescent="0.25">
      <c r="A41" s="42" t="str">
        <f t="shared" si="3"/>
        <v>AVILES</v>
      </c>
      <c r="B41" s="41">
        <f t="shared" si="4"/>
        <v>384</v>
      </c>
      <c r="C41" s="41">
        <f t="shared" si="5"/>
        <v>382</v>
      </c>
      <c r="D41" s="41">
        <f t="shared" si="6"/>
        <v>24</v>
      </c>
      <c r="E41" s="42" t="str">
        <f t="shared" si="2"/>
        <v>SANTA CRUZ DE TENERIFE</v>
      </c>
      <c r="F41" s="42">
        <f t="shared" si="7"/>
        <v>5505</v>
      </c>
      <c r="G41" s="42">
        <f t="shared" si="8"/>
        <v>6131</v>
      </c>
    </row>
    <row r="42" spans="1:9" x14ac:dyDescent="0.25">
      <c r="A42" s="42" t="str">
        <f t="shared" si="3"/>
        <v>BAHIA DE ALGECIRAS</v>
      </c>
      <c r="B42" s="41">
        <f t="shared" si="4"/>
        <v>10000</v>
      </c>
      <c r="C42" s="41">
        <f t="shared" si="5"/>
        <v>11241</v>
      </c>
      <c r="D42" s="41">
        <f t="shared" si="6"/>
        <v>1</v>
      </c>
      <c r="E42" s="42" t="str">
        <f t="shared" si="2"/>
        <v>LAS PALMAS</v>
      </c>
      <c r="F42" s="42">
        <f t="shared" si="7"/>
        <v>4990</v>
      </c>
      <c r="G42" s="42">
        <f t="shared" si="8"/>
        <v>4426</v>
      </c>
    </row>
    <row r="43" spans="1:9" x14ac:dyDescent="0.25">
      <c r="A43" s="42" t="str">
        <f t="shared" si="3"/>
        <v>BAHIA DE CADIZ</v>
      </c>
      <c r="B43" s="41">
        <f t="shared" si="4"/>
        <v>502</v>
      </c>
      <c r="C43" s="41">
        <f t="shared" si="5"/>
        <v>649</v>
      </c>
      <c r="D43" s="41">
        <f t="shared" si="6"/>
        <v>19</v>
      </c>
      <c r="E43" s="42" t="str">
        <f t="shared" si="2"/>
        <v>BARCELONA</v>
      </c>
      <c r="F43" s="42">
        <f t="shared" si="7"/>
        <v>3041</v>
      </c>
      <c r="G43" s="42">
        <f t="shared" si="8"/>
        <v>3138</v>
      </c>
    </row>
    <row r="44" spans="1:9" x14ac:dyDescent="0.25">
      <c r="A44" s="42" t="str">
        <f t="shared" si="3"/>
        <v>BALEARES</v>
      </c>
      <c r="B44" s="41">
        <f t="shared" si="4"/>
        <v>9583</v>
      </c>
      <c r="C44" s="41">
        <f t="shared" si="5"/>
        <v>7792</v>
      </c>
      <c r="D44" s="41">
        <f t="shared" si="6"/>
        <v>2</v>
      </c>
      <c r="E44" s="42" t="str">
        <f t="shared" si="2"/>
        <v>VALENCIA</v>
      </c>
      <c r="F44" s="42">
        <f t="shared" si="7"/>
        <v>2803</v>
      </c>
      <c r="G44" s="42">
        <f t="shared" si="8"/>
        <v>2850</v>
      </c>
    </row>
    <row r="45" spans="1:9" x14ac:dyDescent="0.25">
      <c r="A45" s="42" t="str">
        <f t="shared" si="3"/>
        <v>BARCELONA</v>
      </c>
      <c r="B45" s="41">
        <f t="shared" si="4"/>
        <v>3041</v>
      </c>
      <c r="C45" s="41">
        <f t="shared" si="5"/>
        <v>3138</v>
      </c>
      <c r="D45" s="41">
        <f t="shared" si="6"/>
        <v>6</v>
      </c>
      <c r="E45" s="42" t="str">
        <f t="shared" si="2"/>
        <v>TARRAGONA</v>
      </c>
      <c r="F45" s="42">
        <f t="shared" si="7"/>
        <v>1219</v>
      </c>
      <c r="G45" s="42">
        <f t="shared" si="8"/>
        <v>1224</v>
      </c>
    </row>
    <row r="46" spans="1:9" x14ac:dyDescent="0.25">
      <c r="A46" s="42" t="str">
        <f t="shared" si="3"/>
        <v>BILBAO</v>
      </c>
      <c r="B46" s="41">
        <f t="shared" si="4"/>
        <v>1145</v>
      </c>
      <c r="C46" s="41">
        <f t="shared" si="5"/>
        <v>1340</v>
      </c>
      <c r="D46" s="41">
        <f t="shared" si="6"/>
        <v>9</v>
      </c>
      <c r="E46" s="42" t="str">
        <f t="shared" si="2"/>
        <v>BILBAO</v>
      </c>
      <c r="F46" s="42">
        <f t="shared" si="7"/>
        <v>1145</v>
      </c>
      <c r="G46" s="42">
        <f t="shared" si="8"/>
        <v>1340</v>
      </c>
    </row>
    <row r="47" spans="1:9" x14ac:dyDescent="0.25">
      <c r="A47" s="42" t="str">
        <f t="shared" si="3"/>
        <v>CARTAGENA</v>
      </c>
      <c r="B47" s="41">
        <f t="shared" si="4"/>
        <v>707</v>
      </c>
      <c r="C47" s="41">
        <f t="shared" si="5"/>
        <v>561</v>
      </c>
      <c r="D47" s="41">
        <f t="shared" si="6"/>
        <v>12</v>
      </c>
      <c r="E47" s="42" t="str">
        <f t="shared" si="2"/>
        <v>MALAGA</v>
      </c>
      <c r="F47" s="42">
        <f t="shared" si="7"/>
        <v>835</v>
      </c>
      <c r="G47" s="42">
        <f t="shared" si="8"/>
        <v>705</v>
      </c>
    </row>
    <row r="48" spans="1:9" x14ac:dyDescent="0.25">
      <c r="A48" s="42" t="str">
        <f t="shared" si="3"/>
        <v>CASTELLON</v>
      </c>
      <c r="B48" s="41">
        <f t="shared" si="4"/>
        <v>558</v>
      </c>
      <c r="C48" s="41">
        <f t="shared" si="5"/>
        <v>552</v>
      </c>
      <c r="D48" s="41">
        <f t="shared" si="6"/>
        <v>14</v>
      </c>
      <c r="E48" s="42" t="str">
        <f t="shared" si="2"/>
        <v>HUELVA</v>
      </c>
      <c r="F48" s="42">
        <f t="shared" si="7"/>
        <v>752</v>
      </c>
      <c r="G48" s="42">
        <f t="shared" si="8"/>
        <v>641</v>
      </c>
    </row>
    <row r="49" spans="1:7" x14ac:dyDescent="0.25">
      <c r="A49" s="42" t="str">
        <f t="shared" si="3"/>
        <v>CEUTA</v>
      </c>
      <c r="B49" s="41">
        <f t="shared" si="4"/>
        <v>5573</v>
      </c>
      <c r="C49" s="41">
        <f t="shared" si="5"/>
        <v>5131</v>
      </c>
      <c r="D49" s="41">
        <f t="shared" si="6"/>
        <v>3</v>
      </c>
      <c r="E49" s="42" t="str">
        <f t="shared" si="2"/>
        <v>CARTAGENA</v>
      </c>
      <c r="F49" s="42">
        <f t="shared" si="7"/>
        <v>707</v>
      </c>
      <c r="G49" s="42">
        <f t="shared" si="8"/>
        <v>561</v>
      </c>
    </row>
    <row r="50" spans="1:7" x14ac:dyDescent="0.25">
      <c r="A50" s="42" t="str">
        <f t="shared" si="3"/>
        <v>FERROL-SAN CIBRAO</v>
      </c>
      <c r="B50" s="41">
        <f t="shared" si="4"/>
        <v>437</v>
      </c>
      <c r="C50" s="41">
        <f t="shared" si="5"/>
        <v>428</v>
      </c>
      <c r="D50" s="41">
        <f t="shared" si="6"/>
        <v>22</v>
      </c>
      <c r="E50" s="42" t="str">
        <f t="shared" si="2"/>
        <v>VIGO</v>
      </c>
      <c r="F50" s="42">
        <f t="shared" si="7"/>
        <v>671</v>
      </c>
      <c r="G50" s="42">
        <f t="shared" si="8"/>
        <v>796</v>
      </c>
    </row>
    <row r="51" spans="1:7" x14ac:dyDescent="0.25">
      <c r="A51" s="42" t="str">
        <f t="shared" si="3"/>
        <v>GIJON</v>
      </c>
      <c r="B51" s="41">
        <f t="shared" si="4"/>
        <v>466</v>
      </c>
      <c r="C51" s="41">
        <f t="shared" si="5"/>
        <v>460</v>
      </c>
      <c r="D51" s="41">
        <f t="shared" si="6"/>
        <v>21</v>
      </c>
      <c r="E51" s="42" t="str">
        <f t="shared" si="2"/>
        <v>CASTELLON</v>
      </c>
      <c r="F51" s="42">
        <f t="shared" si="7"/>
        <v>558</v>
      </c>
      <c r="G51" s="42">
        <f t="shared" si="8"/>
        <v>552</v>
      </c>
    </row>
    <row r="52" spans="1:7" x14ac:dyDescent="0.25">
      <c r="A52" s="42" t="str">
        <f t="shared" si="3"/>
        <v>HUELVA</v>
      </c>
      <c r="B52" s="41">
        <f t="shared" si="4"/>
        <v>752</v>
      </c>
      <c r="C52" s="41">
        <f t="shared" si="5"/>
        <v>641</v>
      </c>
      <c r="D52" s="41">
        <f t="shared" si="6"/>
        <v>11</v>
      </c>
      <c r="E52" s="42" t="str">
        <f t="shared" si="2"/>
        <v>MELILLA</v>
      </c>
      <c r="F52" s="42">
        <f t="shared" si="7"/>
        <v>556</v>
      </c>
      <c r="G52" s="42">
        <f t="shared" si="8"/>
        <v>442</v>
      </c>
    </row>
    <row r="53" spans="1:7" x14ac:dyDescent="0.25">
      <c r="A53" s="42" t="str">
        <f t="shared" si="3"/>
        <v>LAS PALMAS</v>
      </c>
      <c r="B53" s="41">
        <f t="shared" si="4"/>
        <v>4990</v>
      </c>
      <c r="C53" s="41">
        <f t="shared" si="5"/>
        <v>4426</v>
      </c>
      <c r="D53" s="41">
        <f t="shared" si="6"/>
        <v>5</v>
      </c>
      <c r="E53" s="42" t="str">
        <f t="shared" si="2"/>
        <v>SANTANDER</v>
      </c>
      <c r="F53" s="42">
        <f t="shared" si="7"/>
        <v>529</v>
      </c>
      <c r="G53" s="42">
        <f t="shared" si="8"/>
        <v>590</v>
      </c>
    </row>
    <row r="54" spans="1:7" x14ac:dyDescent="0.25">
      <c r="A54" s="42" t="str">
        <f t="shared" si="3"/>
        <v>MALAGA</v>
      </c>
      <c r="B54" s="41">
        <f t="shared" si="4"/>
        <v>835</v>
      </c>
      <c r="C54" s="41">
        <f t="shared" si="5"/>
        <v>705</v>
      </c>
      <c r="D54" s="41">
        <f t="shared" si="6"/>
        <v>10</v>
      </c>
      <c r="E54" s="42" t="str">
        <f t="shared" si="2"/>
        <v>A CORUÑA</v>
      </c>
      <c r="F54" s="42">
        <f t="shared" si="7"/>
        <v>520</v>
      </c>
      <c r="G54" s="42">
        <f t="shared" si="8"/>
        <v>480</v>
      </c>
    </row>
    <row r="55" spans="1:7" x14ac:dyDescent="0.25">
      <c r="A55" s="42" t="str">
        <f t="shared" si="3"/>
        <v>MARIN Y RIA DE PONTEVEDRA</v>
      </c>
      <c r="B55" s="41">
        <f t="shared" si="4"/>
        <v>233</v>
      </c>
      <c r="C55" s="41">
        <f t="shared" si="5"/>
        <v>238</v>
      </c>
      <c r="D55" s="41">
        <f t="shared" si="6"/>
        <v>27</v>
      </c>
      <c r="E55" s="42" t="str">
        <f t="shared" si="2"/>
        <v>ALMERIA</v>
      </c>
      <c r="F55" s="42">
        <f t="shared" ref="F55:F65" si="9">LOOKUP(E55,$A$38:$A$65,$B$38:$B$65)</f>
        <v>509</v>
      </c>
      <c r="G55" s="42">
        <f t="shared" si="8"/>
        <v>574</v>
      </c>
    </row>
    <row r="56" spans="1:7" x14ac:dyDescent="0.25">
      <c r="A56" s="42" t="str">
        <f t="shared" si="3"/>
        <v>MELILLA</v>
      </c>
      <c r="B56" s="41">
        <f t="shared" si="4"/>
        <v>556</v>
      </c>
      <c r="C56" s="41">
        <f t="shared" si="5"/>
        <v>442</v>
      </c>
      <c r="D56" s="41">
        <f t="shared" si="6"/>
        <v>15</v>
      </c>
      <c r="E56" s="42" t="str">
        <f t="shared" si="2"/>
        <v>BAHIA DE CADIZ</v>
      </c>
      <c r="F56" s="42">
        <f t="shared" si="9"/>
        <v>502</v>
      </c>
      <c r="G56" s="42">
        <f t="shared" si="8"/>
        <v>649</v>
      </c>
    </row>
    <row r="57" spans="1:7" x14ac:dyDescent="0.25">
      <c r="A57" s="42" t="str">
        <f t="shared" si="3"/>
        <v>MOTRIL</v>
      </c>
      <c r="B57" s="41">
        <f t="shared" si="4"/>
        <v>278</v>
      </c>
      <c r="C57" s="41">
        <f t="shared" si="5"/>
        <v>174</v>
      </c>
      <c r="D57" s="41">
        <f t="shared" si="6"/>
        <v>26</v>
      </c>
      <c r="E57" s="42" t="str">
        <f t="shared" si="2"/>
        <v>SEVILLA</v>
      </c>
      <c r="F57" s="42">
        <f t="shared" si="9"/>
        <v>475</v>
      </c>
      <c r="G57" s="42">
        <f t="shared" si="8"/>
        <v>533</v>
      </c>
    </row>
    <row r="58" spans="1:7" x14ac:dyDescent="0.25">
      <c r="A58" s="42" t="str">
        <f t="shared" si="3"/>
        <v>PASAIA</v>
      </c>
      <c r="B58" s="41">
        <f t="shared" si="4"/>
        <v>410</v>
      </c>
      <c r="C58" s="41">
        <f t="shared" si="5"/>
        <v>451</v>
      </c>
      <c r="D58" s="41">
        <f t="shared" si="6"/>
        <v>23</v>
      </c>
      <c r="E58" s="42" t="str">
        <f t="shared" si="2"/>
        <v>GIJON</v>
      </c>
      <c r="F58" s="42">
        <f t="shared" si="9"/>
        <v>466</v>
      </c>
      <c r="G58" s="42">
        <f t="shared" si="8"/>
        <v>460</v>
      </c>
    </row>
    <row r="59" spans="1:7" x14ac:dyDescent="0.25">
      <c r="A59" s="42" t="str">
        <f t="shared" si="3"/>
        <v>SANTA CRUZ DE TENERIFE</v>
      </c>
      <c r="B59" s="41">
        <f t="shared" si="4"/>
        <v>5505</v>
      </c>
      <c r="C59" s="41">
        <f t="shared" si="5"/>
        <v>6131</v>
      </c>
      <c r="D59" s="41">
        <f t="shared" si="6"/>
        <v>4</v>
      </c>
      <c r="E59" s="42" t="str">
        <f t="shared" si="2"/>
        <v>FERROL-SAN CIBRAO</v>
      </c>
      <c r="F59" s="42">
        <f t="shared" si="9"/>
        <v>437</v>
      </c>
      <c r="G59" s="42">
        <f t="shared" si="8"/>
        <v>428</v>
      </c>
    </row>
    <row r="60" spans="1:7" x14ac:dyDescent="0.25">
      <c r="A60" s="42" t="str">
        <f t="shared" si="3"/>
        <v>SANTANDER</v>
      </c>
      <c r="B60" s="41">
        <f t="shared" si="4"/>
        <v>529</v>
      </c>
      <c r="C60" s="41">
        <f t="shared" si="5"/>
        <v>590</v>
      </c>
      <c r="D60" s="41">
        <f t="shared" si="6"/>
        <v>16</v>
      </c>
      <c r="E60" s="42" t="str">
        <f t="shared" si="2"/>
        <v>PASAIA</v>
      </c>
      <c r="F60" s="42">
        <f t="shared" si="9"/>
        <v>410</v>
      </c>
      <c r="G60" s="42">
        <f t="shared" si="8"/>
        <v>451</v>
      </c>
    </row>
    <row r="61" spans="1:7" x14ac:dyDescent="0.25">
      <c r="A61" s="42" t="str">
        <f t="shared" si="3"/>
        <v>SEVILLA</v>
      </c>
      <c r="B61" s="41">
        <f t="shared" si="4"/>
        <v>475</v>
      </c>
      <c r="C61" s="41">
        <f t="shared" si="5"/>
        <v>533</v>
      </c>
      <c r="D61" s="41">
        <f t="shared" si="6"/>
        <v>20</v>
      </c>
      <c r="E61" s="42" t="str">
        <f t="shared" si="2"/>
        <v>AVILES</v>
      </c>
      <c r="F61" s="42">
        <f t="shared" si="9"/>
        <v>384</v>
      </c>
      <c r="G61" s="42">
        <f t="shared" si="8"/>
        <v>382</v>
      </c>
    </row>
    <row r="62" spans="1:7" x14ac:dyDescent="0.25">
      <c r="A62" s="42" t="str">
        <f t="shared" si="3"/>
        <v>TARRAGONA</v>
      </c>
      <c r="B62" s="41">
        <f t="shared" si="4"/>
        <v>1219</v>
      </c>
      <c r="C62" s="41">
        <f t="shared" si="5"/>
        <v>1224</v>
      </c>
      <c r="D62" s="41">
        <f t="shared" si="6"/>
        <v>8</v>
      </c>
      <c r="E62" s="42" t="str">
        <f t="shared" si="2"/>
        <v>ALICANTE</v>
      </c>
      <c r="F62" s="42">
        <f t="shared" si="9"/>
        <v>376</v>
      </c>
      <c r="G62" s="42">
        <f t="shared" si="8"/>
        <v>348</v>
      </c>
    </row>
    <row r="63" spans="1:7" x14ac:dyDescent="0.25">
      <c r="A63" s="42" t="str">
        <f t="shared" si="3"/>
        <v>VALENCIA</v>
      </c>
      <c r="B63" s="41">
        <f t="shared" si="4"/>
        <v>2803</v>
      </c>
      <c r="C63" s="41">
        <f t="shared" si="5"/>
        <v>2850</v>
      </c>
      <c r="D63" s="41">
        <f t="shared" si="6"/>
        <v>7</v>
      </c>
      <c r="E63" s="42" t="str">
        <f t="shared" si="2"/>
        <v>MOTRIL</v>
      </c>
      <c r="F63" s="42">
        <f t="shared" si="9"/>
        <v>278</v>
      </c>
      <c r="G63" s="42">
        <f t="shared" si="8"/>
        <v>174</v>
      </c>
    </row>
    <row r="64" spans="1:7" x14ac:dyDescent="0.25">
      <c r="A64" s="42" t="str">
        <f t="shared" si="3"/>
        <v>VIGO</v>
      </c>
      <c r="B64" s="41">
        <f t="shared" si="4"/>
        <v>671</v>
      </c>
      <c r="C64" s="41">
        <f t="shared" si="5"/>
        <v>796</v>
      </c>
      <c r="D64" s="41">
        <f t="shared" si="6"/>
        <v>13</v>
      </c>
      <c r="E64" s="42" t="str">
        <f t="shared" si="2"/>
        <v>MARIN Y RIA DE PONTEVEDRA</v>
      </c>
      <c r="F64" s="42">
        <f t="shared" si="9"/>
        <v>233</v>
      </c>
      <c r="G64" s="42">
        <f t="shared" si="8"/>
        <v>238</v>
      </c>
    </row>
    <row r="65" spans="1:7" x14ac:dyDescent="0.25">
      <c r="A65" s="42" t="str">
        <f t="shared" si="3"/>
        <v>VILAGARCIA</v>
      </c>
      <c r="B65" s="41">
        <f t="shared" si="4"/>
        <v>108</v>
      </c>
      <c r="C65" s="41">
        <f t="shared" si="5"/>
        <v>87</v>
      </c>
      <c r="D65" s="41">
        <f t="shared" si="6"/>
        <v>28</v>
      </c>
      <c r="E65" s="42" t="str">
        <f t="shared" si="2"/>
        <v>VILAGARCIA</v>
      </c>
      <c r="F65" s="42">
        <f t="shared" si="9"/>
        <v>108</v>
      </c>
      <c r="G65" s="42">
        <f t="shared" si="8"/>
        <v>87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Mayo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41086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1125195</v>
      </c>
      <c r="C7" s="9">
        <v>1868513</v>
      </c>
      <c r="D7" s="9">
        <v>5951881</v>
      </c>
      <c r="E7" s="9">
        <v>7342241</v>
      </c>
      <c r="F7" s="10">
        <f>((E7*100)/D7)-100</f>
        <v>23.360010053964459</v>
      </c>
      <c r="G7" s="1"/>
      <c r="H7" s="1"/>
      <c r="I7" s="1"/>
    </row>
    <row r="8" spans="1:12" x14ac:dyDescent="0.25">
      <c r="A8" s="11" t="s">
        <v>45</v>
      </c>
      <c r="B8" s="12">
        <v>948392</v>
      </c>
      <c r="C8" s="12">
        <v>1392461</v>
      </c>
      <c r="D8" s="12">
        <v>4674316</v>
      </c>
      <c r="E8" s="12">
        <v>4522611</v>
      </c>
      <c r="F8" s="13">
        <f t="shared" ref="F8:F35" si="0">((E8*100)/D8)-100</f>
        <v>-3.245501587825899</v>
      </c>
      <c r="G8" s="1"/>
      <c r="H8" s="1"/>
      <c r="I8" s="1"/>
    </row>
    <row r="9" spans="1:12" x14ac:dyDescent="0.25">
      <c r="A9" s="8" t="s">
        <v>46</v>
      </c>
      <c r="B9" s="9">
        <v>1872155</v>
      </c>
      <c r="C9" s="9">
        <v>2024585</v>
      </c>
      <c r="D9" s="9">
        <v>8456836</v>
      </c>
      <c r="E9" s="9">
        <v>8188260</v>
      </c>
      <c r="F9" s="10">
        <f t="shared" si="0"/>
        <v>-3.1758449614016371</v>
      </c>
      <c r="G9" s="1"/>
      <c r="H9" s="1"/>
      <c r="I9" s="1"/>
    </row>
    <row r="10" spans="1:12" x14ac:dyDescent="0.25">
      <c r="A10" s="11" t="s">
        <v>47</v>
      </c>
      <c r="B10" s="12">
        <v>562044</v>
      </c>
      <c r="C10" s="12">
        <v>547111</v>
      </c>
      <c r="D10" s="12">
        <v>2402190</v>
      </c>
      <c r="E10" s="12">
        <v>2405571</v>
      </c>
      <c r="F10" s="13">
        <f t="shared" si="0"/>
        <v>0.14074656875601477</v>
      </c>
      <c r="G10" s="1"/>
      <c r="H10" s="1"/>
      <c r="I10" s="1"/>
    </row>
    <row r="11" spans="1:12" x14ac:dyDescent="0.25">
      <c r="A11" s="8" t="s">
        <v>48</v>
      </c>
      <c r="B11" s="9">
        <v>27601408</v>
      </c>
      <c r="C11" s="9">
        <v>28054437</v>
      </c>
      <c r="D11" s="9">
        <v>127938203</v>
      </c>
      <c r="E11" s="9">
        <v>131412615</v>
      </c>
      <c r="F11" s="10">
        <f t="shared" si="0"/>
        <v>2.7156954830763169</v>
      </c>
      <c r="G11" s="1"/>
      <c r="H11" s="1"/>
      <c r="I11" s="1"/>
    </row>
    <row r="12" spans="1:12" x14ac:dyDescent="0.25">
      <c r="A12" s="11" t="s">
        <v>49</v>
      </c>
      <c r="B12" s="12">
        <v>3353310</v>
      </c>
      <c r="C12" s="12">
        <v>2948004</v>
      </c>
      <c r="D12" s="12">
        <v>11323757</v>
      </c>
      <c r="E12" s="12">
        <v>9849241</v>
      </c>
      <c r="F12" s="13">
        <f t="shared" si="0"/>
        <v>-13.021438026266367</v>
      </c>
      <c r="G12" s="1"/>
      <c r="H12" s="1"/>
      <c r="I12" s="1"/>
    </row>
    <row r="13" spans="1:12" x14ac:dyDescent="0.25">
      <c r="A13" s="8" t="s">
        <v>50</v>
      </c>
      <c r="B13" s="9">
        <v>16181676</v>
      </c>
      <c r="C13" s="9">
        <v>14399924</v>
      </c>
      <c r="D13" s="9">
        <v>59680905</v>
      </c>
      <c r="E13" s="9">
        <v>49695882</v>
      </c>
      <c r="F13" s="10">
        <f t="shared" si="0"/>
        <v>-16.730682954623433</v>
      </c>
      <c r="G13" s="1"/>
      <c r="H13" s="1"/>
      <c r="I13" s="1"/>
    </row>
    <row r="14" spans="1:12" x14ac:dyDescent="0.25">
      <c r="A14" s="11" t="s">
        <v>51</v>
      </c>
      <c r="B14" s="12">
        <v>25585687</v>
      </c>
      <c r="C14" s="12">
        <v>24805440</v>
      </c>
      <c r="D14" s="12">
        <v>101066540</v>
      </c>
      <c r="E14" s="12">
        <v>97854152</v>
      </c>
      <c r="F14" s="13">
        <f t="shared" si="0"/>
        <v>-3.1784881524587689</v>
      </c>
      <c r="G14" s="1"/>
      <c r="H14" s="1"/>
      <c r="I14" s="1"/>
    </row>
    <row r="15" spans="1:12" x14ac:dyDescent="0.25">
      <c r="A15" s="8" t="s">
        <v>52</v>
      </c>
      <c r="B15" s="9">
        <v>3673935</v>
      </c>
      <c r="C15" s="9">
        <v>3523393</v>
      </c>
      <c r="D15" s="9">
        <v>17538957</v>
      </c>
      <c r="E15" s="9">
        <v>15674029</v>
      </c>
      <c r="F15" s="10">
        <f t="shared" si="0"/>
        <v>-10.633061019534964</v>
      </c>
      <c r="G15" s="1"/>
      <c r="H15" s="1"/>
      <c r="I15" s="1"/>
    </row>
    <row r="16" spans="1:12" x14ac:dyDescent="0.25">
      <c r="A16" s="11" t="s">
        <v>53</v>
      </c>
      <c r="B16" s="12">
        <v>2465030</v>
      </c>
      <c r="C16" s="12">
        <v>2963473</v>
      </c>
      <c r="D16" s="12">
        <v>10646944</v>
      </c>
      <c r="E16" s="12">
        <v>14056021</v>
      </c>
      <c r="F16" s="13">
        <f t="shared" si="0"/>
        <v>32.019300561738646</v>
      </c>
      <c r="G16" s="1"/>
      <c r="H16" s="1"/>
      <c r="I16" s="1"/>
    </row>
    <row r="17" spans="1:9" x14ac:dyDescent="0.25">
      <c r="A17" s="8" t="s">
        <v>54</v>
      </c>
      <c r="B17" s="9">
        <v>1336833</v>
      </c>
      <c r="C17" s="9">
        <v>1290683</v>
      </c>
      <c r="D17" s="9">
        <v>6611875</v>
      </c>
      <c r="E17" s="9">
        <v>6495039</v>
      </c>
      <c r="F17" s="10">
        <f t="shared" si="0"/>
        <v>-1.7670630494375672</v>
      </c>
      <c r="G17" s="1"/>
      <c r="H17" s="1"/>
      <c r="I17" s="1"/>
    </row>
    <row r="18" spans="1:9" x14ac:dyDescent="0.25">
      <c r="A18" s="11" t="s">
        <v>55</v>
      </c>
      <c r="B18" s="12">
        <v>6072023</v>
      </c>
      <c r="C18" s="12">
        <v>6396978</v>
      </c>
      <c r="D18" s="12">
        <v>26639837</v>
      </c>
      <c r="E18" s="12">
        <v>28388943</v>
      </c>
      <c r="F18" s="13">
        <f t="shared" si="0"/>
        <v>6.5657533865541353</v>
      </c>
      <c r="G18" s="1"/>
      <c r="H18" s="1"/>
      <c r="I18" s="1"/>
    </row>
    <row r="19" spans="1:9" x14ac:dyDescent="0.25">
      <c r="A19" s="8" t="s">
        <v>56</v>
      </c>
      <c r="B19" s="9">
        <v>1181932</v>
      </c>
      <c r="C19" s="9">
        <v>1501428</v>
      </c>
      <c r="D19" s="9">
        <v>5621308</v>
      </c>
      <c r="E19" s="9">
        <v>6336778</v>
      </c>
      <c r="F19" s="10">
        <f t="shared" si="0"/>
        <v>12.727820642455455</v>
      </c>
      <c r="G19" s="1"/>
      <c r="H19" s="1"/>
      <c r="I19" s="1"/>
    </row>
    <row r="20" spans="1:9" x14ac:dyDescent="0.25">
      <c r="A20" s="11" t="s">
        <v>57</v>
      </c>
      <c r="B20" s="12">
        <v>1747499</v>
      </c>
      <c r="C20" s="12">
        <v>1653449</v>
      </c>
      <c r="D20" s="12">
        <v>7064749</v>
      </c>
      <c r="E20" s="12">
        <v>7735640</v>
      </c>
      <c r="F20" s="13">
        <f t="shared" si="0"/>
        <v>9.4963175620251974</v>
      </c>
      <c r="G20" s="1"/>
      <c r="H20" s="1"/>
      <c r="I20" s="1"/>
    </row>
    <row r="21" spans="1:9" x14ac:dyDescent="0.25">
      <c r="A21" s="8" t="s">
        <v>58</v>
      </c>
      <c r="B21" s="9">
        <v>2100190</v>
      </c>
      <c r="C21" s="9">
        <v>2186558</v>
      </c>
      <c r="D21" s="9">
        <v>9882154</v>
      </c>
      <c r="E21" s="9">
        <v>11333167</v>
      </c>
      <c r="F21" s="10">
        <f t="shared" si="0"/>
        <v>14.683165228957165</v>
      </c>
      <c r="G21" s="1"/>
      <c r="H21" s="1"/>
      <c r="I21" s="1"/>
    </row>
    <row r="22" spans="1:9" x14ac:dyDescent="0.25">
      <c r="A22" s="11" t="s">
        <v>59</v>
      </c>
      <c r="B22" s="12">
        <v>15583847</v>
      </c>
      <c r="C22" s="12">
        <v>18594520</v>
      </c>
      <c r="D22" s="12">
        <v>84258544</v>
      </c>
      <c r="E22" s="12">
        <v>101139714</v>
      </c>
      <c r="F22" s="13">
        <f t="shared" si="0"/>
        <v>20.034965237471937</v>
      </c>
      <c r="G22" s="1"/>
      <c r="H22" s="1"/>
      <c r="I22" s="1"/>
    </row>
    <row r="23" spans="1:9" x14ac:dyDescent="0.25">
      <c r="A23" s="8" t="s">
        <v>60</v>
      </c>
      <c r="B23" s="9">
        <v>4309005</v>
      </c>
      <c r="C23" s="9">
        <v>4457911</v>
      </c>
      <c r="D23" s="9">
        <v>16454348</v>
      </c>
      <c r="E23" s="9">
        <v>21236358</v>
      </c>
      <c r="F23" s="10">
        <f t="shared" si="0"/>
        <v>29.062287973975032</v>
      </c>
      <c r="G23" s="1"/>
      <c r="H23" s="1"/>
      <c r="I23" s="1"/>
    </row>
    <row r="24" spans="1:9" x14ac:dyDescent="0.25">
      <c r="A24" s="11" t="s">
        <v>61</v>
      </c>
      <c r="B24" s="12">
        <v>377212</v>
      </c>
      <c r="C24" s="12">
        <v>467111</v>
      </c>
      <c r="D24" s="12">
        <v>1564725</v>
      </c>
      <c r="E24" s="12">
        <v>2146341</v>
      </c>
      <c r="F24" s="13">
        <f t="shared" si="0"/>
        <v>37.170493217658048</v>
      </c>
      <c r="G24" s="1"/>
      <c r="H24" s="1"/>
      <c r="I24" s="1"/>
    </row>
    <row r="25" spans="1:9" x14ac:dyDescent="0.25">
      <c r="A25" s="8" t="s">
        <v>62</v>
      </c>
      <c r="B25" s="9">
        <v>1366534</v>
      </c>
      <c r="C25" s="9">
        <v>2172031</v>
      </c>
      <c r="D25" s="9">
        <v>5689371</v>
      </c>
      <c r="E25" s="9">
        <v>9686323</v>
      </c>
      <c r="F25" s="10">
        <f t="shared" si="0"/>
        <v>70.252968210369829</v>
      </c>
      <c r="G25" s="1"/>
      <c r="H25" s="1"/>
      <c r="I25" s="1"/>
    </row>
    <row r="26" spans="1:9" x14ac:dyDescent="0.25">
      <c r="A26" s="11" t="s">
        <v>63</v>
      </c>
      <c r="B26" s="12">
        <v>372909</v>
      </c>
      <c r="C26" s="12">
        <v>890268</v>
      </c>
      <c r="D26" s="12">
        <v>1457720</v>
      </c>
      <c r="E26" s="12">
        <v>3507387</v>
      </c>
      <c r="F26" s="13">
        <f t="shared" si="0"/>
        <v>140.60772987953791</v>
      </c>
      <c r="G26" s="1"/>
      <c r="H26" s="1"/>
      <c r="I26" s="1"/>
    </row>
    <row r="27" spans="1:9" x14ac:dyDescent="0.25">
      <c r="A27" s="8" t="s">
        <v>64</v>
      </c>
      <c r="B27" s="9">
        <v>529428</v>
      </c>
      <c r="C27" s="9">
        <v>480980</v>
      </c>
      <c r="D27" s="9">
        <v>2823208</v>
      </c>
      <c r="E27" s="9">
        <v>2499021</v>
      </c>
      <c r="F27" s="10">
        <f t="shared" si="0"/>
        <v>-11.482930056871467</v>
      </c>
      <c r="G27" s="1"/>
      <c r="H27" s="1"/>
      <c r="I27" s="1"/>
    </row>
    <row r="28" spans="1:9" x14ac:dyDescent="0.25">
      <c r="A28" s="11" t="s">
        <v>65</v>
      </c>
      <c r="B28" s="12">
        <v>17406775</v>
      </c>
      <c r="C28" s="12">
        <v>13960443</v>
      </c>
      <c r="D28" s="12">
        <v>89293678</v>
      </c>
      <c r="E28" s="12">
        <v>84526417</v>
      </c>
      <c r="F28" s="13">
        <f t="shared" si="0"/>
        <v>-5.338856128202039</v>
      </c>
      <c r="G28" s="1"/>
      <c r="H28" s="1"/>
      <c r="I28" s="1"/>
    </row>
    <row r="29" spans="1:9" x14ac:dyDescent="0.25">
      <c r="A29" s="8" t="s">
        <v>66</v>
      </c>
      <c r="B29" s="9">
        <v>2079783</v>
      </c>
      <c r="C29" s="9">
        <v>1989832</v>
      </c>
      <c r="D29" s="9">
        <v>8741451</v>
      </c>
      <c r="E29" s="9">
        <v>8412238</v>
      </c>
      <c r="F29" s="10">
        <f t="shared" si="0"/>
        <v>-3.7661138865847335</v>
      </c>
      <c r="G29" s="1"/>
      <c r="H29" s="1"/>
      <c r="I29" s="1"/>
    </row>
    <row r="30" spans="1:9" x14ac:dyDescent="0.25">
      <c r="A30" s="11" t="s">
        <v>67</v>
      </c>
      <c r="B30" s="12">
        <v>506590</v>
      </c>
      <c r="C30" s="12">
        <v>510159</v>
      </c>
      <c r="D30" s="12">
        <v>2476379</v>
      </c>
      <c r="E30" s="12">
        <v>2227399</v>
      </c>
      <c r="F30" s="13">
        <f t="shared" si="0"/>
        <v>-10.054196066111047</v>
      </c>
      <c r="G30" s="1"/>
      <c r="H30" s="1"/>
      <c r="I30" s="1"/>
    </row>
    <row r="31" spans="1:9" x14ac:dyDescent="0.25">
      <c r="A31" s="8" t="s">
        <v>68</v>
      </c>
      <c r="B31" s="9">
        <v>4160502</v>
      </c>
      <c r="C31" s="9">
        <v>3625886</v>
      </c>
      <c r="D31" s="9">
        <v>17434775</v>
      </c>
      <c r="E31" s="9">
        <v>18275818</v>
      </c>
      <c r="F31" s="10">
        <f t="shared" si="0"/>
        <v>4.8239395116943058</v>
      </c>
      <c r="G31" s="1"/>
      <c r="H31" s="1"/>
      <c r="I31" s="1"/>
    </row>
    <row r="32" spans="1:9" x14ac:dyDescent="0.25">
      <c r="A32" s="11" t="s">
        <v>69</v>
      </c>
      <c r="B32" s="12">
        <v>17569147</v>
      </c>
      <c r="C32" s="12">
        <v>18588384</v>
      </c>
      <c r="D32" s="12">
        <v>80180806</v>
      </c>
      <c r="E32" s="12">
        <v>83139926</v>
      </c>
      <c r="F32" s="13">
        <f t="shared" si="0"/>
        <v>3.6905590597330757</v>
      </c>
      <c r="G32" s="1"/>
      <c r="H32" s="1"/>
      <c r="I32" s="1"/>
    </row>
    <row r="33" spans="1:9" x14ac:dyDescent="0.25">
      <c r="A33" s="8" t="s">
        <v>70</v>
      </c>
      <c r="B33" s="9">
        <v>3711858</v>
      </c>
      <c r="C33" s="9">
        <v>3088192</v>
      </c>
      <c r="D33" s="9">
        <v>13619040</v>
      </c>
      <c r="E33" s="9">
        <v>12853926</v>
      </c>
      <c r="F33" s="10">
        <f t="shared" si="0"/>
        <v>-5.6179730729919299</v>
      </c>
      <c r="G33" s="1"/>
      <c r="H33" s="1"/>
      <c r="I33" s="1"/>
    </row>
    <row r="34" spans="1:9" x14ac:dyDescent="0.25">
      <c r="A34" s="11" t="s">
        <v>71</v>
      </c>
      <c r="B34" s="12">
        <v>171045</v>
      </c>
      <c r="C34" s="12">
        <v>149099</v>
      </c>
      <c r="D34" s="12">
        <v>529304</v>
      </c>
      <c r="E34" s="12">
        <v>715989</v>
      </c>
      <c r="F34" s="13">
        <f t="shared" si="0"/>
        <v>35.269901606638143</v>
      </c>
      <c r="G34" s="1"/>
      <c r="H34" s="1"/>
      <c r="I34" s="1"/>
    </row>
    <row r="35" spans="1:9" x14ac:dyDescent="0.25">
      <c r="A35" s="14" t="s">
        <v>72</v>
      </c>
      <c r="B35" s="15">
        <f>SUM(B7:B34)</f>
        <v>163951944</v>
      </c>
      <c r="C35" s="15">
        <f t="shared" ref="C35:E35" si="1">SUM(C7:C34)</f>
        <v>164531253</v>
      </c>
      <c r="D35" s="15">
        <f t="shared" si="1"/>
        <v>730023801</v>
      </c>
      <c r="E35" s="15">
        <f t="shared" si="1"/>
        <v>751657047</v>
      </c>
      <c r="F35" s="16">
        <f t="shared" si="0"/>
        <v>2.963361738393516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7342241</v>
      </c>
      <c r="C38" s="41">
        <f>D7</f>
        <v>5951881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131412615</v>
      </c>
      <c r="G38" s="42">
        <f>LOOKUP(E38,$A$38:$A$65,$C$38:$C$65)</f>
        <v>127938203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4522611</v>
      </c>
      <c r="C39" s="41">
        <f t="shared" ref="C39:C65" si="5">D8</f>
        <v>4674316</v>
      </c>
      <c r="D39" s="41">
        <f t="shared" ref="D39:D65" si="6">_xlfn.RANK.EQ(B39,$B$38:$B$65)+COUNTIF($B$38:$B$65,B39)-1</f>
        <v>22</v>
      </c>
      <c r="E39" s="42" t="str">
        <f t="shared" si="2"/>
        <v>LAS PALMAS</v>
      </c>
      <c r="F39" s="42">
        <f t="shared" ref="F39:F54" si="7">LOOKUP(E39,$A$38:$A$65,$B$38:$B$65)</f>
        <v>101139714</v>
      </c>
      <c r="G39" s="42">
        <f t="shared" ref="G39:G65" si="8">LOOKUP(E39,$A$38:$A$65,$C$38:$C$65)</f>
        <v>84258544</v>
      </c>
    </row>
    <row r="40" spans="1:9" x14ac:dyDescent="0.25">
      <c r="A40" s="42" t="str">
        <f t="shared" si="3"/>
        <v>ALMERIA</v>
      </c>
      <c r="B40" s="41">
        <f t="shared" si="4"/>
        <v>8188260</v>
      </c>
      <c r="C40" s="41">
        <f t="shared" si="5"/>
        <v>8456836</v>
      </c>
      <c r="D40" s="41">
        <f t="shared" si="6"/>
        <v>17</v>
      </c>
      <c r="E40" s="42" t="str">
        <f t="shared" si="2"/>
        <v>BARCELONA</v>
      </c>
      <c r="F40" s="42">
        <f t="shared" si="7"/>
        <v>97854152</v>
      </c>
      <c r="G40" s="42">
        <f t="shared" si="8"/>
        <v>101066540</v>
      </c>
    </row>
    <row r="41" spans="1:9" x14ac:dyDescent="0.25">
      <c r="A41" s="42" t="str">
        <f t="shared" si="3"/>
        <v>AVILES</v>
      </c>
      <c r="B41" s="41">
        <f t="shared" si="4"/>
        <v>2405571</v>
      </c>
      <c r="C41" s="41">
        <f t="shared" si="5"/>
        <v>2402190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84526417</v>
      </c>
      <c r="G41" s="42">
        <f t="shared" si="8"/>
        <v>89293678</v>
      </c>
    </row>
    <row r="42" spans="1:9" x14ac:dyDescent="0.25">
      <c r="A42" s="42" t="str">
        <f t="shared" si="3"/>
        <v>BAHIA DE ALGECIRAS</v>
      </c>
      <c r="B42" s="41">
        <f t="shared" si="4"/>
        <v>131412615</v>
      </c>
      <c r="C42" s="41">
        <f t="shared" si="5"/>
        <v>127938203</v>
      </c>
      <c r="D42" s="41">
        <f t="shared" si="6"/>
        <v>1</v>
      </c>
      <c r="E42" s="42" t="str">
        <f t="shared" si="2"/>
        <v>VALENCIA</v>
      </c>
      <c r="F42" s="42">
        <f t="shared" si="7"/>
        <v>83139926</v>
      </c>
      <c r="G42" s="42">
        <f t="shared" si="8"/>
        <v>80180806</v>
      </c>
    </row>
    <row r="43" spans="1:9" x14ac:dyDescent="0.25">
      <c r="A43" s="42" t="str">
        <f t="shared" si="3"/>
        <v>BAHIA DE CADIZ</v>
      </c>
      <c r="B43" s="41">
        <f t="shared" si="4"/>
        <v>9849241</v>
      </c>
      <c r="C43" s="41">
        <f t="shared" si="5"/>
        <v>11323757</v>
      </c>
      <c r="D43" s="41">
        <f t="shared" si="6"/>
        <v>14</v>
      </c>
      <c r="E43" s="42" t="str">
        <f t="shared" si="2"/>
        <v>BALEARES</v>
      </c>
      <c r="F43" s="42">
        <f t="shared" si="7"/>
        <v>49695882</v>
      </c>
      <c r="G43" s="42">
        <f t="shared" si="8"/>
        <v>59680905</v>
      </c>
    </row>
    <row r="44" spans="1:9" x14ac:dyDescent="0.25">
      <c r="A44" s="42" t="str">
        <f t="shared" si="3"/>
        <v>BALEARES</v>
      </c>
      <c r="B44" s="41">
        <f t="shared" si="4"/>
        <v>49695882</v>
      </c>
      <c r="C44" s="41">
        <f t="shared" si="5"/>
        <v>59680905</v>
      </c>
      <c r="D44" s="41">
        <f t="shared" si="6"/>
        <v>6</v>
      </c>
      <c r="E44" s="42" t="str">
        <f t="shared" si="2"/>
        <v>CEUTA</v>
      </c>
      <c r="F44" s="42">
        <f t="shared" si="7"/>
        <v>28388943</v>
      </c>
      <c r="G44" s="42">
        <f t="shared" si="8"/>
        <v>26639837</v>
      </c>
    </row>
    <row r="45" spans="1:9" x14ac:dyDescent="0.25">
      <c r="A45" s="42" t="str">
        <f t="shared" si="3"/>
        <v>BARCELONA</v>
      </c>
      <c r="B45" s="41">
        <f t="shared" si="4"/>
        <v>97854152</v>
      </c>
      <c r="C45" s="41">
        <f t="shared" si="5"/>
        <v>101066540</v>
      </c>
      <c r="D45" s="41">
        <f t="shared" si="6"/>
        <v>3</v>
      </c>
      <c r="E45" s="42" t="str">
        <f t="shared" si="2"/>
        <v>MALAGA</v>
      </c>
      <c r="F45" s="42">
        <f t="shared" si="7"/>
        <v>21236358</v>
      </c>
      <c r="G45" s="42">
        <f t="shared" si="8"/>
        <v>16454348</v>
      </c>
    </row>
    <row r="46" spans="1:9" x14ac:dyDescent="0.25">
      <c r="A46" s="42" t="str">
        <f t="shared" si="3"/>
        <v>BILBAO</v>
      </c>
      <c r="B46" s="41">
        <f t="shared" si="4"/>
        <v>15674029</v>
      </c>
      <c r="C46" s="41">
        <f t="shared" si="5"/>
        <v>17538957</v>
      </c>
      <c r="D46" s="41">
        <f t="shared" si="6"/>
        <v>10</v>
      </c>
      <c r="E46" s="42" t="str">
        <f t="shared" si="2"/>
        <v>TARRAGONA</v>
      </c>
      <c r="F46" s="42">
        <f t="shared" si="7"/>
        <v>18275818</v>
      </c>
      <c r="G46" s="42">
        <f t="shared" si="8"/>
        <v>17434775</v>
      </c>
    </row>
    <row r="47" spans="1:9" x14ac:dyDescent="0.25">
      <c r="A47" s="42" t="str">
        <f t="shared" si="3"/>
        <v>CARTAGENA</v>
      </c>
      <c r="B47" s="41">
        <f t="shared" si="4"/>
        <v>14056021</v>
      </c>
      <c r="C47" s="41">
        <f t="shared" si="5"/>
        <v>10646944</v>
      </c>
      <c r="D47" s="41">
        <f t="shared" si="6"/>
        <v>11</v>
      </c>
      <c r="E47" s="42" t="str">
        <f t="shared" si="2"/>
        <v>BILBAO</v>
      </c>
      <c r="F47" s="42">
        <f t="shared" si="7"/>
        <v>15674029</v>
      </c>
      <c r="G47" s="42">
        <f t="shared" si="8"/>
        <v>17538957</v>
      </c>
    </row>
    <row r="48" spans="1:9" x14ac:dyDescent="0.25">
      <c r="A48" s="42" t="str">
        <f t="shared" si="3"/>
        <v>CASTELLON</v>
      </c>
      <c r="B48" s="41">
        <f t="shared" si="4"/>
        <v>6495039</v>
      </c>
      <c r="C48" s="41">
        <f t="shared" si="5"/>
        <v>6611875</v>
      </c>
      <c r="D48" s="41">
        <f t="shared" si="6"/>
        <v>20</v>
      </c>
      <c r="E48" s="42" t="str">
        <f t="shared" si="2"/>
        <v>CARTAGENA</v>
      </c>
      <c r="F48" s="42">
        <f t="shared" si="7"/>
        <v>14056021</v>
      </c>
      <c r="G48" s="42">
        <f t="shared" si="8"/>
        <v>10646944</v>
      </c>
    </row>
    <row r="49" spans="1:7" x14ac:dyDescent="0.25">
      <c r="A49" s="42" t="str">
        <f t="shared" si="3"/>
        <v>CEUTA</v>
      </c>
      <c r="B49" s="41">
        <f t="shared" si="4"/>
        <v>28388943</v>
      </c>
      <c r="C49" s="41">
        <f t="shared" si="5"/>
        <v>26639837</v>
      </c>
      <c r="D49" s="41">
        <f t="shared" si="6"/>
        <v>7</v>
      </c>
      <c r="E49" s="42" t="str">
        <f t="shared" si="2"/>
        <v>VIGO</v>
      </c>
      <c r="F49" s="42">
        <f t="shared" si="7"/>
        <v>12853926</v>
      </c>
      <c r="G49" s="42">
        <f t="shared" si="8"/>
        <v>13619040</v>
      </c>
    </row>
    <row r="50" spans="1:7" x14ac:dyDescent="0.25">
      <c r="A50" s="42" t="str">
        <f t="shared" si="3"/>
        <v>FERROL-SAN CIBRAO</v>
      </c>
      <c r="B50" s="41">
        <f t="shared" si="4"/>
        <v>6336778</v>
      </c>
      <c r="C50" s="41">
        <f t="shared" si="5"/>
        <v>5621308</v>
      </c>
      <c r="D50" s="41">
        <f t="shared" si="6"/>
        <v>21</v>
      </c>
      <c r="E50" s="42" t="str">
        <f t="shared" si="2"/>
        <v>HUELVA</v>
      </c>
      <c r="F50" s="42">
        <f t="shared" si="7"/>
        <v>11333167</v>
      </c>
      <c r="G50" s="42">
        <f t="shared" si="8"/>
        <v>9882154</v>
      </c>
    </row>
    <row r="51" spans="1:7" x14ac:dyDescent="0.25">
      <c r="A51" s="42" t="str">
        <f t="shared" si="3"/>
        <v>GIJON</v>
      </c>
      <c r="B51" s="41">
        <f t="shared" si="4"/>
        <v>7735640</v>
      </c>
      <c r="C51" s="41">
        <f t="shared" si="5"/>
        <v>7064749</v>
      </c>
      <c r="D51" s="41">
        <f t="shared" si="6"/>
        <v>18</v>
      </c>
      <c r="E51" s="42" t="str">
        <f t="shared" si="2"/>
        <v>BAHIA DE CADIZ</v>
      </c>
      <c r="F51" s="42">
        <f t="shared" si="7"/>
        <v>9849241</v>
      </c>
      <c r="G51" s="42">
        <f t="shared" si="8"/>
        <v>11323757</v>
      </c>
    </row>
    <row r="52" spans="1:7" x14ac:dyDescent="0.25">
      <c r="A52" s="42" t="str">
        <f t="shared" si="3"/>
        <v>HUELVA</v>
      </c>
      <c r="B52" s="41">
        <f t="shared" si="4"/>
        <v>11333167</v>
      </c>
      <c r="C52" s="41">
        <f t="shared" si="5"/>
        <v>9882154</v>
      </c>
      <c r="D52" s="41">
        <f t="shared" si="6"/>
        <v>13</v>
      </c>
      <c r="E52" s="42" t="str">
        <f t="shared" si="2"/>
        <v>MELILLA</v>
      </c>
      <c r="F52" s="42">
        <f t="shared" si="7"/>
        <v>9686323</v>
      </c>
      <c r="G52" s="42">
        <f t="shared" si="8"/>
        <v>5689371</v>
      </c>
    </row>
    <row r="53" spans="1:7" x14ac:dyDescent="0.25">
      <c r="A53" s="42" t="str">
        <f t="shared" si="3"/>
        <v>LAS PALMAS</v>
      </c>
      <c r="B53" s="41">
        <f t="shared" si="4"/>
        <v>101139714</v>
      </c>
      <c r="C53" s="41">
        <f t="shared" si="5"/>
        <v>84258544</v>
      </c>
      <c r="D53" s="41">
        <f t="shared" si="6"/>
        <v>2</v>
      </c>
      <c r="E53" s="42" t="str">
        <f t="shared" si="2"/>
        <v>SANTANDER</v>
      </c>
      <c r="F53" s="42">
        <f t="shared" si="7"/>
        <v>8412238</v>
      </c>
      <c r="G53" s="42">
        <f t="shared" si="8"/>
        <v>8741451</v>
      </c>
    </row>
    <row r="54" spans="1:7" x14ac:dyDescent="0.25">
      <c r="A54" s="42" t="str">
        <f t="shared" si="3"/>
        <v>MALAGA</v>
      </c>
      <c r="B54" s="41">
        <f t="shared" si="4"/>
        <v>21236358</v>
      </c>
      <c r="C54" s="41">
        <f t="shared" si="5"/>
        <v>16454348</v>
      </c>
      <c r="D54" s="41">
        <f t="shared" si="6"/>
        <v>8</v>
      </c>
      <c r="E54" s="42" t="str">
        <f t="shared" si="2"/>
        <v>ALMERIA</v>
      </c>
      <c r="F54" s="42">
        <f t="shared" si="7"/>
        <v>8188260</v>
      </c>
      <c r="G54" s="42">
        <f t="shared" si="8"/>
        <v>8456836</v>
      </c>
    </row>
    <row r="55" spans="1:7" x14ac:dyDescent="0.25">
      <c r="A55" s="42" t="str">
        <f t="shared" si="3"/>
        <v>MARIN Y RIA DE PONTEVEDRA</v>
      </c>
      <c r="B55" s="41">
        <f t="shared" si="4"/>
        <v>2146341</v>
      </c>
      <c r="C55" s="41">
        <f t="shared" si="5"/>
        <v>1564725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7735640</v>
      </c>
      <c r="G55" s="42">
        <f t="shared" si="8"/>
        <v>7064749</v>
      </c>
    </row>
    <row r="56" spans="1:7" x14ac:dyDescent="0.25">
      <c r="A56" s="42" t="str">
        <f t="shared" si="3"/>
        <v>MELILLA</v>
      </c>
      <c r="B56" s="41">
        <f t="shared" si="4"/>
        <v>9686323</v>
      </c>
      <c r="C56" s="41">
        <f t="shared" si="5"/>
        <v>5689371</v>
      </c>
      <c r="D56" s="41">
        <f t="shared" si="6"/>
        <v>15</v>
      </c>
      <c r="E56" s="42" t="str">
        <f t="shared" si="2"/>
        <v>A CORUÑA</v>
      </c>
      <c r="F56" s="42">
        <f t="shared" si="9"/>
        <v>7342241</v>
      </c>
      <c r="G56" s="42">
        <f t="shared" si="8"/>
        <v>5951881</v>
      </c>
    </row>
    <row r="57" spans="1:7" x14ac:dyDescent="0.25">
      <c r="A57" s="42" t="str">
        <f t="shared" si="3"/>
        <v>MOTRIL</v>
      </c>
      <c r="B57" s="41">
        <f t="shared" si="4"/>
        <v>3507387</v>
      </c>
      <c r="C57" s="41">
        <f t="shared" si="5"/>
        <v>1457720</v>
      </c>
      <c r="D57" s="41">
        <f t="shared" si="6"/>
        <v>23</v>
      </c>
      <c r="E57" s="42" t="str">
        <f t="shared" si="2"/>
        <v>CASTELLON</v>
      </c>
      <c r="F57" s="42">
        <f t="shared" si="9"/>
        <v>6495039</v>
      </c>
      <c r="G57" s="42">
        <f t="shared" si="8"/>
        <v>6611875</v>
      </c>
    </row>
    <row r="58" spans="1:7" x14ac:dyDescent="0.25">
      <c r="A58" s="42" t="str">
        <f t="shared" si="3"/>
        <v>PASAIA</v>
      </c>
      <c r="B58" s="41">
        <f t="shared" si="4"/>
        <v>2499021</v>
      </c>
      <c r="C58" s="41">
        <f t="shared" si="5"/>
        <v>2823208</v>
      </c>
      <c r="D58" s="41">
        <f t="shared" si="6"/>
        <v>24</v>
      </c>
      <c r="E58" s="42" t="str">
        <f t="shared" si="2"/>
        <v>FERROL-SAN CIBRAO</v>
      </c>
      <c r="F58" s="42">
        <f t="shared" si="9"/>
        <v>6336778</v>
      </c>
      <c r="G58" s="42">
        <f t="shared" si="8"/>
        <v>5621308</v>
      </c>
    </row>
    <row r="59" spans="1:7" x14ac:dyDescent="0.25">
      <c r="A59" s="42" t="str">
        <f t="shared" si="3"/>
        <v>SANTA CRUZ DE TENERIFE</v>
      </c>
      <c r="B59" s="41">
        <f t="shared" si="4"/>
        <v>84526417</v>
      </c>
      <c r="C59" s="41">
        <f t="shared" si="5"/>
        <v>89293678</v>
      </c>
      <c r="D59" s="41">
        <f t="shared" si="6"/>
        <v>4</v>
      </c>
      <c r="E59" s="42" t="str">
        <f t="shared" si="2"/>
        <v>ALICANTE</v>
      </c>
      <c r="F59" s="42">
        <f t="shared" si="9"/>
        <v>4522611</v>
      </c>
      <c r="G59" s="42">
        <f t="shared" si="8"/>
        <v>4674316</v>
      </c>
    </row>
    <row r="60" spans="1:7" x14ac:dyDescent="0.25">
      <c r="A60" s="42" t="str">
        <f t="shared" si="3"/>
        <v>SANTANDER</v>
      </c>
      <c r="B60" s="41">
        <f t="shared" si="4"/>
        <v>8412238</v>
      </c>
      <c r="C60" s="41">
        <f t="shared" si="5"/>
        <v>8741451</v>
      </c>
      <c r="D60" s="41">
        <f t="shared" si="6"/>
        <v>16</v>
      </c>
      <c r="E60" s="42" t="str">
        <f t="shared" si="2"/>
        <v>MOTRIL</v>
      </c>
      <c r="F60" s="42">
        <f t="shared" si="9"/>
        <v>3507387</v>
      </c>
      <c r="G60" s="42">
        <f t="shared" si="8"/>
        <v>1457720</v>
      </c>
    </row>
    <row r="61" spans="1:7" x14ac:dyDescent="0.25">
      <c r="A61" s="42" t="str">
        <f t="shared" si="3"/>
        <v>SEVILLA</v>
      </c>
      <c r="B61" s="41">
        <f t="shared" si="4"/>
        <v>2227399</v>
      </c>
      <c r="C61" s="41">
        <f t="shared" si="5"/>
        <v>2476379</v>
      </c>
      <c r="D61" s="41">
        <f t="shared" si="6"/>
        <v>26</v>
      </c>
      <c r="E61" s="42" t="str">
        <f t="shared" si="2"/>
        <v>PASAIA</v>
      </c>
      <c r="F61" s="42">
        <f t="shared" si="9"/>
        <v>2499021</v>
      </c>
      <c r="G61" s="42">
        <f t="shared" si="8"/>
        <v>2823208</v>
      </c>
    </row>
    <row r="62" spans="1:7" x14ac:dyDescent="0.25">
      <c r="A62" s="42" t="str">
        <f t="shared" si="3"/>
        <v>TARRAGONA</v>
      </c>
      <c r="B62" s="41">
        <f t="shared" si="4"/>
        <v>18275818</v>
      </c>
      <c r="C62" s="41">
        <f t="shared" si="5"/>
        <v>17434775</v>
      </c>
      <c r="D62" s="41">
        <f t="shared" si="6"/>
        <v>9</v>
      </c>
      <c r="E62" s="42" t="str">
        <f t="shared" si="2"/>
        <v>AVILES</v>
      </c>
      <c r="F62" s="42">
        <f t="shared" si="9"/>
        <v>2405571</v>
      </c>
      <c r="G62" s="42">
        <f t="shared" si="8"/>
        <v>2402190</v>
      </c>
    </row>
    <row r="63" spans="1:7" x14ac:dyDescent="0.25">
      <c r="A63" s="42" t="str">
        <f t="shared" si="3"/>
        <v>VALENCIA</v>
      </c>
      <c r="B63" s="41">
        <f t="shared" si="4"/>
        <v>83139926</v>
      </c>
      <c r="C63" s="41">
        <f t="shared" si="5"/>
        <v>80180806</v>
      </c>
      <c r="D63" s="41">
        <f t="shared" si="6"/>
        <v>5</v>
      </c>
      <c r="E63" s="42" t="str">
        <f t="shared" si="2"/>
        <v>SEVILLA</v>
      </c>
      <c r="F63" s="42">
        <f t="shared" si="9"/>
        <v>2227399</v>
      </c>
      <c r="G63" s="42">
        <f t="shared" si="8"/>
        <v>2476379</v>
      </c>
    </row>
    <row r="64" spans="1:7" x14ac:dyDescent="0.25">
      <c r="A64" s="42" t="str">
        <f t="shared" si="3"/>
        <v>VIGO</v>
      </c>
      <c r="B64" s="41">
        <f t="shared" si="4"/>
        <v>12853926</v>
      </c>
      <c r="C64" s="41">
        <f t="shared" si="5"/>
        <v>13619040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2146341</v>
      </c>
      <c r="G64" s="42">
        <f t="shared" si="8"/>
        <v>1564725</v>
      </c>
    </row>
    <row r="65" spans="1:7" x14ac:dyDescent="0.25">
      <c r="A65" s="42" t="str">
        <f t="shared" si="3"/>
        <v>VILAGARCIA</v>
      </c>
      <c r="B65" s="41">
        <f t="shared" si="4"/>
        <v>715989</v>
      </c>
      <c r="C65" s="41">
        <f t="shared" si="5"/>
        <v>529304</v>
      </c>
      <c r="D65" s="41">
        <f t="shared" si="6"/>
        <v>28</v>
      </c>
      <c r="E65" s="42" t="str">
        <f t="shared" si="2"/>
        <v>VILAGARCIA</v>
      </c>
      <c r="F65" s="42">
        <f t="shared" si="9"/>
        <v>715989</v>
      </c>
      <c r="G65" s="42">
        <f t="shared" si="8"/>
        <v>529304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Mayo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41086</v>
      </c>
    </row>
    <row r="6" spans="1:12" x14ac:dyDescent="0.25">
      <c r="A6" s="74"/>
      <c r="B6" s="49">
        <f>'Resumen general'!D7</f>
        <v>2011</v>
      </c>
      <c r="C6" s="49">
        <f>'Resumen general'!E7</f>
        <v>2012</v>
      </c>
      <c r="D6" s="49">
        <f>'Resumen general'!F7</f>
        <v>2011</v>
      </c>
      <c r="E6" s="49">
        <f>'Resumen general'!G7</f>
        <v>2012</v>
      </c>
      <c r="F6" s="49" t="s">
        <v>43</v>
      </c>
    </row>
    <row r="7" spans="1:12" x14ac:dyDescent="0.25">
      <c r="A7" s="50" t="s">
        <v>44</v>
      </c>
      <c r="B7" s="51">
        <v>9</v>
      </c>
      <c r="C7" s="51">
        <v>17</v>
      </c>
      <c r="D7" s="51">
        <v>25</v>
      </c>
      <c r="E7" s="51">
        <v>36</v>
      </c>
      <c r="F7" s="52">
        <f>((E7*100)/D7)-100</f>
        <v>44</v>
      </c>
      <c r="G7" s="53"/>
      <c r="H7" s="53"/>
      <c r="I7" s="53"/>
    </row>
    <row r="8" spans="1:12" x14ac:dyDescent="0.25">
      <c r="A8" s="54" t="s">
        <v>45</v>
      </c>
      <c r="B8" s="55">
        <v>6</v>
      </c>
      <c r="C8" s="55">
        <v>9</v>
      </c>
      <c r="D8" s="55">
        <v>24</v>
      </c>
      <c r="E8" s="55">
        <v>18</v>
      </c>
      <c r="F8" s="56">
        <f t="shared" ref="F8:F35" si="0">((E8*100)/D8)-100</f>
        <v>-25</v>
      </c>
      <c r="G8" s="53"/>
      <c r="H8" s="53"/>
      <c r="I8" s="53"/>
    </row>
    <row r="9" spans="1:12" x14ac:dyDescent="0.25">
      <c r="A9" s="50" t="s">
        <v>46</v>
      </c>
      <c r="B9" s="51">
        <v>6</v>
      </c>
      <c r="C9" s="51">
        <v>7</v>
      </c>
      <c r="D9" s="51">
        <v>12</v>
      </c>
      <c r="E9" s="51">
        <v>10</v>
      </c>
      <c r="F9" s="52">
        <f t="shared" si="0"/>
        <v>-16.666666666666671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1</v>
      </c>
      <c r="D10" s="55">
        <v>0</v>
      </c>
      <c r="E10" s="55">
        <v>1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41</v>
      </c>
      <c r="C12" s="55">
        <v>41</v>
      </c>
      <c r="D12" s="55">
        <v>100</v>
      </c>
      <c r="E12" s="55">
        <v>104</v>
      </c>
      <c r="F12" s="56">
        <f t="shared" si="0"/>
        <v>4</v>
      </c>
      <c r="G12" s="53"/>
      <c r="H12" s="53"/>
      <c r="I12" s="53"/>
    </row>
    <row r="13" spans="1:12" x14ac:dyDescent="0.25">
      <c r="A13" s="50" t="s">
        <v>50</v>
      </c>
      <c r="B13" s="51">
        <v>107</v>
      </c>
      <c r="C13" s="51">
        <v>80</v>
      </c>
      <c r="D13" s="51">
        <v>197</v>
      </c>
      <c r="E13" s="51">
        <v>161</v>
      </c>
      <c r="F13" s="52">
        <f t="shared" si="0"/>
        <v>-18.274111675126903</v>
      </c>
      <c r="G13" s="53"/>
      <c r="H13" s="53"/>
      <c r="I13" s="53"/>
    </row>
    <row r="14" spans="1:12" x14ac:dyDescent="0.25">
      <c r="A14" s="54" t="s">
        <v>51</v>
      </c>
      <c r="B14" s="55">
        <v>118</v>
      </c>
      <c r="C14" s="55">
        <v>95</v>
      </c>
      <c r="D14" s="55">
        <v>266</v>
      </c>
      <c r="E14" s="55">
        <v>228</v>
      </c>
      <c r="F14" s="56">
        <f t="shared" si="0"/>
        <v>-14.285714285714292</v>
      </c>
      <c r="G14" s="53"/>
      <c r="H14" s="53"/>
      <c r="I14" s="53"/>
    </row>
    <row r="15" spans="1:12" x14ac:dyDescent="0.25">
      <c r="A15" s="50" t="s">
        <v>52</v>
      </c>
      <c r="B15" s="51">
        <v>8</v>
      </c>
      <c r="C15" s="51">
        <v>7</v>
      </c>
      <c r="D15" s="51">
        <v>13</v>
      </c>
      <c r="E15" s="51">
        <v>9</v>
      </c>
      <c r="F15" s="52">
        <f t="shared" si="0"/>
        <v>-30.769230769230774</v>
      </c>
      <c r="G15" s="53"/>
      <c r="H15" s="53"/>
      <c r="I15" s="53"/>
    </row>
    <row r="16" spans="1:12" x14ac:dyDescent="0.25">
      <c r="A16" s="54" t="s">
        <v>53</v>
      </c>
      <c r="B16" s="55">
        <v>14</v>
      </c>
      <c r="C16" s="55">
        <v>12</v>
      </c>
      <c r="D16" s="55">
        <v>27</v>
      </c>
      <c r="E16" s="55">
        <v>25</v>
      </c>
      <c r="F16" s="56">
        <f t="shared" si="0"/>
        <v>-7.4074074074074048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0</v>
      </c>
      <c r="E17" s="51">
        <v>1</v>
      </c>
      <c r="F17" s="52" t="e">
        <f t="shared" si="0"/>
        <v>#DIV/0!</v>
      </c>
      <c r="G17" s="53"/>
      <c r="H17" s="53"/>
      <c r="I17" s="53"/>
    </row>
    <row r="18" spans="1:9" x14ac:dyDescent="0.25">
      <c r="A18" s="54" t="s">
        <v>55</v>
      </c>
      <c r="B18" s="55">
        <v>1</v>
      </c>
      <c r="C18" s="55">
        <v>2</v>
      </c>
      <c r="D18" s="55">
        <v>2</v>
      </c>
      <c r="E18" s="55">
        <v>4</v>
      </c>
      <c r="F18" s="56">
        <f t="shared" si="0"/>
        <v>100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2</v>
      </c>
      <c r="D19" s="51">
        <v>2</v>
      </c>
      <c r="E19" s="51">
        <v>4</v>
      </c>
      <c r="F19" s="52">
        <f t="shared" si="0"/>
        <v>100</v>
      </c>
      <c r="G19" s="53"/>
      <c r="H19" s="53"/>
      <c r="I19" s="53"/>
    </row>
    <row r="20" spans="1:9" x14ac:dyDescent="0.25">
      <c r="A20" s="54" t="s">
        <v>57</v>
      </c>
      <c r="B20" s="55">
        <v>2</v>
      </c>
      <c r="C20" s="55">
        <v>3</v>
      </c>
      <c r="D20" s="55">
        <v>3</v>
      </c>
      <c r="E20" s="55">
        <v>3</v>
      </c>
      <c r="F20" s="56">
        <f t="shared" si="0"/>
        <v>0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0</v>
      </c>
      <c r="E21" s="51">
        <v>0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59</v>
      </c>
      <c r="B22" s="55">
        <v>19</v>
      </c>
      <c r="C22" s="55">
        <v>14</v>
      </c>
      <c r="D22" s="55">
        <v>211</v>
      </c>
      <c r="E22" s="55">
        <v>237</v>
      </c>
      <c r="F22" s="56">
        <f t="shared" si="0"/>
        <v>12.322274881516591</v>
      </c>
      <c r="G22" s="53"/>
      <c r="H22" s="53"/>
      <c r="I22" s="53"/>
    </row>
    <row r="23" spans="1:9" x14ac:dyDescent="0.25">
      <c r="A23" s="50" t="s">
        <v>60</v>
      </c>
      <c r="B23" s="51">
        <v>41</v>
      </c>
      <c r="C23" s="51">
        <v>35</v>
      </c>
      <c r="D23" s="51">
        <v>109</v>
      </c>
      <c r="E23" s="51">
        <v>118</v>
      </c>
      <c r="F23" s="52">
        <f t="shared" si="0"/>
        <v>8.2568807339449535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2</v>
      </c>
      <c r="C25" s="51">
        <v>0</v>
      </c>
      <c r="D25" s="51">
        <v>2</v>
      </c>
      <c r="E25" s="51">
        <v>1</v>
      </c>
      <c r="F25" s="52">
        <f t="shared" si="0"/>
        <v>-50</v>
      </c>
      <c r="G25" s="53"/>
      <c r="H25" s="53"/>
      <c r="I25" s="53"/>
    </row>
    <row r="26" spans="1:9" x14ac:dyDescent="0.25">
      <c r="A26" s="54" t="s">
        <v>63</v>
      </c>
      <c r="B26" s="55">
        <v>6</v>
      </c>
      <c r="C26" s="55">
        <v>1</v>
      </c>
      <c r="D26" s="55">
        <v>9</v>
      </c>
      <c r="E26" s="55">
        <v>6</v>
      </c>
      <c r="F26" s="56">
        <f t="shared" si="0"/>
        <v>-33.333333333333329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17</v>
      </c>
      <c r="C28" s="55">
        <v>17</v>
      </c>
      <c r="D28" s="55">
        <v>199</v>
      </c>
      <c r="E28" s="55">
        <v>250</v>
      </c>
      <c r="F28" s="56">
        <f t="shared" si="0"/>
        <v>25.628140703517587</v>
      </c>
      <c r="G28" s="53"/>
      <c r="H28" s="53"/>
      <c r="I28" s="53"/>
    </row>
    <row r="29" spans="1:9" x14ac:dyDescent="0.25">
      <c r="A29" s="50" t="s">
        <v>66</v>
      </c>
      <c r="B29" s="51">
        <v>2</v>
      </c>
      <c r="C29" s="51">
        <v>3</v>
      </c>
      <c r="D29" s="51">
        <v>2</v>
      </c>
      <c r="E29" s="51">
        <v>5</v>
      </c>
      <c r="F29" s="52">
        <f t="shared" si="0"/>
        <v>150</v>
      </c>
      <c r="G29" s="53"/>
      <c r="H29" s="53"/>
      <c r="I29" s="53"/>
    </row>
    <row r="30" spans="1:9" x14ac:dyDescent="0.25">
      <c r="A30" s="54" t="s">
        <v>67</v>
      </c>
      <c r="B30" s="55">
        <v>8</v>
      </c>
      <c r="C30" s="55">
        <v>5</v>
      </c>
      <c r="D30" s="55">
        <v>20</v>
      </c>
      <c r="E30" s="55">
        <v>19</v>
      </c>
      <c r="F30" s="56">
        <f t="shared" si="0"/>
        <v>-5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30</v>
      </c>
      <c r="C32" s="55">
        <v>34</v>
      </c>
      <c r="D32" s="55">
        <v>52</v>
      </c>
      <c r="E32" s="55">
        <v>59</v>
      </c>
      <c r="F32" s="56">
        <f t="shared" si="0"/>
        <v>13.461538461538467</v>
      </c>
      <c r="G32" s="53"/>
      <c r="H32" s="53"/>
      <c r="I32" s="53"/>
    </row>
    <row r="33" spans="1:9" x14ac:dyDescent="0.25">
      <c r="A33" s="50" t="s">
        <v>70</v>
      </c>
      <c r="B33" s="51">
        <v>21</v>
      </c>
      <c r="C33" s="51">
        <v>16</v>
      </c>
      <c r="D33" s="51">
        <v>41</v>
      </c>
      <c r="E33" s="51">
        <v>39</v>
      </c>
      <c r="F33" s="52">
        <f t="shared" si="0"/>
        <v>-4.8780487804878021</v>
      </c>
      <c r="G33" s="53"/>
      <c r="H33" s="53"/>
      <c r="I33" s="53"/>
    </row>
    <row r="34" spans="1:9" x14ac:dyDescent="0.25">
      <c r="A34" s="54" t="s">
        <v>71</v>
      </c>
      <c r="B34" s="55">
        <v>5</v>
      </c>
      <c r="C34" s="55">
        <v>1</v>
      </c>
      <c r="D34" s="55">
        <v>6</v>
      </c>
      <c r="E34" s="55">
        <v>3</v>
      </c>
      <c r="F34" s="56">
        <f t="shared" si="0"/>
        <v>-50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463</v>
      </c>
      <c r="C35" s="60">
        <f t="shared" ref="C35:E35" si="1">SUM(C7:C34)</f>
        <v>402</v>
      </c>
      <c r="D35" s="60">
        <f t="shared" si="1"/>
        <v>1322</v>
      </c>
      <c r="E35" s="60">
        <f t="shared" si="1"/>
        <v>1341</v>
      </c>
      <c r="F35" s="61">
        <f t="shared" si="0"/>
        <v>1.4372163388804893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2012</v>
      </c>
      <c r="C37" s="62">
        <f>D6</f>
        <v>2011</v>
      </c>
      <c r="D37" s="62"/>
      <c r="E37" s="62"/>
      <c r="F37" s="62">
        <f>B37</f>
        <v>2012</v>
      </c>
      <c r="G37" s="62">
        <f>C37</f>
        <v>2011</v>
      </c>
    </row>
    <row r="38" spans="1:9" x14ac:dyDescent="0.25">
      <c r="A38" s="62" t="str">
        <f>A7</f>
        <v>A CORUÑA</v>
      </c>
      <c r="B38" s="63">
        <f>E7</f>
        <v>36</v>
      </c>
      <c r="C38" s="63">
        <f>D7</f>
        <v>25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SANTA CRUZ DE TENERIFE</v>
      </c>
      <c r="F38" s="62">
        <f>LOOKUP(E38,$A$38:$A$65,$B$38:$B$65)</f>
        <v>250</v>
      </c>
      <c r="G38" s="62">
        <f>LOOKUP(E38,$A$38:$A$65,$C$38:$C$65)</f>
        <v>199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18</v>
      </c>
      <c r="C39" s="63">
        <f t="shared" ref="C39:C65" si="5">D8</f>
        <v>24</v>
      </c>
      <c r="D39" s="63">
        <f t="shared" ref="D39:D65" si="6">_xlfn.RANK.EQ(B39,$B$38:$B$65)+COUNTIF($B$38:$B$65,B39)-1</f>
        <v>12</v>
      </c>
      <c r="E39" s="62" t="str">
        <f t="shared" si="2"/>
        <v>LAS PALMAS</v>
      </c>
      <c r="F39" s="62">
        <f t="shared" ref="F39:F54" si="7">LOOKUP(E39,$A$38:$A$65,$B$38:$B$65)</f>
        <v>237</v>
      </c>
      <c r="G39" s="62">
        <f t="shared" ref="G39:G65" si="8">LOOKUP(E39,$A$38:$A$65,$C$38:$C$65)</f>
        <v>211</v>
      </c>
    </row>
    <row r="40" spans="1:9" x14ac:dyDescent="0.25">
      <c r="A40" s="62" t="str">
        <f t="shared" si="3"/>
        <v>ALMERIA</v>
      </c>
      <c r="B40" s="63">
        <f t="shared" si="4"/>
        <v>10</v>
      </c>
      <c r="C40" s="63">
        <f t="shared" si="5"/>
        <v>12</v>
      </c>
      <c r="D40" s="63">
        <f t="shared" si="6"/>
        <v>13</v>
      </c>
      <c r="E40" s="62" t="str">
        <f t="shared" si="2"/>
        <v>BARCELONA</v>
      </c>
      <c r="F40" s="62">
        <f t="shared" si="7"/>
        <v>228</v>
      </c>
      <c r="G40" s="62">
        <f t="shared" si="8"/>
        <v>266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0</v>
      </c>
      <c r="D41" s="63">
        <f t="shared" si="6"/>
        <v>23</v>
      </c>
      <c r="E41" s="62" t="str">
        <f t="shared" si="2"/>
        <v>BALEARES</v>
      </c>
      <c r="F41" s="62">
        <f t="shared" si="7"/>
        <v>161</v>
      </c>
      <c r="G41" s="62">
        <f t="shared" si="8"/>
        <v>197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MALAGA</v>
      </c>
      <c r="F42" s="62">
        <f t="shared" si="7"/>
        <v>118</v>
      </c>
      <c r="G42" s="62">
        <f t="shared" si="8"/>
        <v>109</v>
      </c>
    </row>
    <row r="43" spans="1:9" x14ac:dyDescent="0.25">
      <c r="A43" s="62" t="str">
        <f t="shared" si="3"/>
        <v>BAHIA DE CADIZ</v>
      </c>
      <c r="B43" s="63">
        <f t="shared" si="4"/>
        <v>104</v>
      </c>
      <c r="C43" s="63">
        <f t="shared" si="5"/>
        <v>100</v>
      </c>
      <c r="D43" s="63">
        <f t="shared" si="6"/>
        <v>6</v>
      </c>
      <c r="E43" s="62" t="str">
        <f t="shared" si="2"/>
        <v>BAHIA DE CADIZ</v>
      </c>
      <c r="F43" s="62">
        <f t="shared" si="7"/>
        <v>104</v>
      </c>
      <c r="G43" s="62">
        <f t="shared" si="8"/>
        <v>100</v>
      </c>
    </row>
    <row r="44" spans="1:9" x14ac:dyDescent="0.25">
      <c r="A44" s="62" t="str">
        <f t="shared" si="3"/>
        <v>BALEARES</v>
      </c>
      <c r="B44" s="63">
        <f t="shared" si="4"/>
        <v>161</v>
      </c>
      <c r="C44" s="63">
        <f t="shared" si="5"/>
        <v>197</v>
      </c>
      <c r="D44" s="63">
        <f t="shared" si="6"/>
        <v>4</v>
      </c>
      <c r="E44" s="62" t="str">
        <f t="shared" si="2"/>
        <v>VALENCIA</v>
      </c>
      <c r="F44" s="62">
        <f t="shared" si="7"/>
        <v>59</v>
      </c>
      <c r="G44" s="62">
        <f t="shared" si="8"/>
        <v>52</v>
      </c>
    </row>
    <row r="45" spans="1:9" x14ac:dyDescent="0.25">
      <c r="A45" s="62" t="str">
        <f t="shared" si="3"/>
        <v>BARCELONA</v>
      </c>
      <c r="B45" s="63">
        <f t="shared" si="4"/>
        <v>228</v>
      </c>
      <c r="C45" s="63">
        <f t="shared" si="5"/>
        <v>266</v>
      </c>
      <c r="D45" s="63">
        <f t="shared" si="6"/>
        <v>3</v>
      </c>
      <c r="E45" s="62" t="str">
        <f>INDEX($A$38:$B$65,MATCH(ROW()-37,$D$38:$D$65,0),1)</f>
        <v>VIGO</v>
      </c>
      <c r="F45" s="62">
        <f t="shared" si="7"/>
        <v>39</v>
      </c>
      <c r="G45" s="62">
        <f t="shared" si="8"/>
        <v>41</v>
      </c>
    </row>
    <row r="46" spans="1:9" x14ac:dyDescent="0.25">
      <c r="A46" s="62" t="str">
        <f t="shared" si="3"/>
        <v>BILBAO</v>
      </c>
      <c r="B46" s="63">
        <f t="shared" si="4"/>
        <v>9</v>
      </c>
      <c r="C46" s="63">
        <f t="shared" si="5"/>
        <v>13</v>
      </c>
      <c r="D46" s="63">
        <f t="shared" si="6"/>
        <v>14</v>
      </c>
      <c r="E46" s="62" t="str">
        <f>A47</f>
        <v>CARTAGENA</v>
      </c>
      <c r="F46" s="62">
        <f>LOOKUP(E46,$A$38:$A$65,$B$38:$B$65)</f>
        <v>25</v>
      </c>
      <c r="G46" s="62">
        <f>LOOKUP(E46,$A$38:$A$65,$C$38:$C$65)</f>
        <v>27</v>
      </c>
    </row>
    <row r="47" spans="1:9" x14ac:dyDescent="0.25">
      <c r="A47" s="62" t="str">
        <f t="shared" si="3"/>
        <v>CARTAGENA</v>
      </c>
      <c r="B47" s="63">
        <f t="shared" si="4"/>
        <v>25</v>
      </c>
      <c r="C47" s="63">
        <f t="shared" si="5"/>
        <v>27</v>
      </c>
      <c r="D47" s="63">
        <f t="shared" si="6"/>
        <v>10</v>
      </c>
      <c r="E47" s="62" t="str">
        <f t="shared" si="2"/>
        <v>CARTAGENA</v>
      </c>
      <c r="F47" s="62">
        <f t="shared" si="7"/>
        <v>25</v>
      </c>
      <c r="G47" s="62">
        <f t="shared" si="8"/>
        <v>27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0</v>
      </c>
      <c r="D48" s="63">
        <f t="shared" si="6"/>
        <v>23</v>
      </c>
      <c r="E48" s="62" t="str">
        <f t="shared" si="2"/>
        <v>SEVILLA</v>
      </c>
      <c r="F48" s="62">
        <f t="shared" si="7"/>
        <v>19</v>
      </c>
      <c r="G48" s="62">
        <f t="shared" si="8"/>
        <v>20</v>
      </c>
    </row>
    <row r="49" spans="1:7" x14ac:dyDescent="0.25">
      <c r="A49" s="62" t="str">
        <f t="shared" si="3"/>
        <v>CEUTA</v>
      </c>
      <c r="B49" s="63">
        <f t="shared" si="4"/>
        <v>4</v>
      </c>
      <c r="C49" s="63">
        <f t="shared" si="5"/>
        <v>2</v>
      </c>
      <c r="D49" s="63">
        <f t="shared" si="6"/>
        <v>18</v>
      </c>
      <c r="E49" s="62" t="str">
        <f t="shared" si="2"/>
        <v>ALICANTE</v>
      </c>
      <c r="F49" s="62">
        <f t="shared" si="7"/>
        <v>18</v>
      </c>
      <c r="G49" s="62">
        <f t="shared" si="8"/>
        <v>24</v>
      </c>
    </row>
    <row r="50" spans="1:7" x14ac:dyDescent="0.25">
      <c r="A50" s="62" t="str">
        <f t="shared" si="3"/>
        <v>FERROL-SAN CIBRAO</v>
      </c>
      <c r="B50" s="63">
        <f t="shared" si="4"/>
        <v>4</v>
      </c>
      <c r="C50" s="63">
        <f t="shared" si="5"/>
        <v>2</v>
      </c>
      <c r="D50" s="63">
        <f t="shared" si="6"/>
        <v>18</v>
      </c>
      <c r="E50" s="62" t="str">
        <f t="shared" si="2"/>
        <v>ALMERIA</v>
      </c>
      <c r="F50" s="62">
        <f t="shared" si="7"/>
        <v>10</v>
      </c>
      <c r="G50" s="62">
        <f t="shared" si="8"/>
        <v>12</v>
      </c>
    </row>
    <row r="51" spans="1:7" x14ac:dyDescent="0.25">
      <c r="A51" s="62" t="str">
        <f t="shared" si="3"/>
        <v>GIJON</v>
      </c>
      <c r="B51" s="63">
        <f t="shared" si="4"/>
        <v>3</v>
      </c>
      <c r="C51" s="63">
        <f t="shared" si="5"/>
        <v>3</v>
      </c>
      <c r="D51" s="63">
        <f t="shared" si="6"/>
        <v>20</v>
      </c>
      <c r="E51" s="62" t="str">
        <f t="shared" si="2"/>
        <v>BILBAO</v>
      </c>
      <c r="F51" s="62">
        <f t="shared" si="7"/>
        <v>9</v>
      </c>
      <c r="G51" s="62">
        <f t="shared" si="8"/>
        <v>13</v>
      </c>
    </row>
    <row r="52" spans="1:7" x14ac:dyDescent="0.25">
      <c r="A52" s="62" t="str">
        <f t="shared" si="3"/>
        <v>HUELVA</v>
      </c>
      <c r="B52" s="63">
        <f t="shared" si="4"/>
        <v>0</v>
      </c>
      <c r="C52" s="63">
        <f t="shared" si="5"/>
        <v>0</v>
      </c>
      <c r="D52" s="63">
        <f t="shared" si="6"/>
        <v>28</v>
      </c>
      <c r="E52" s="62" t="str">
        <f t="shared" si="2"/>
        <v>MOTRIL</v>
      </c>
      <c r="F52" s="62">
        <f t="shared" si="7"/>
        <v>6</v>
      </c>
      <c r="G52" s="62">
        <f t="shared" si="8"/>
        <v>9</v>
      </c>
    </row>
    <row r="53" spans="1:7" x14ac:dyDescent="0.25">
      <c r="A53" s="62" t="str">
        <f t="shared" si="3"/>
        <v>LAS PALMAS</v>
      </c>
      <c r="B53" s="63">
        <f t="shared" si="4"/>
        <v>237</v>
      </c>
      <c r="C53" s="63">
        <f t="shared" si="5"/>
        <v>211</v>
      </c>
      <c r="D53" s="63">
        <f t="shared" si="6"/>
        <v>2</v>
      </c>
      <c r="E53" s="62" t="str">
        <f t="shared" si="2"/>
        <v>SANTANDER</v>
      </c>
      <c r="F53" s="62">
        <f t="shared" si="7"/>
        <v>5</v>
      </c>
      <c r="G53" s="62">
        <f t="shared" si="8"/>
        <v>2</v>
      </c>
    </row>
    <row r="54" spans="1:7" x14ac:dyDescent="0.25">
      <c r="A54" s="62" t="str">
        <f t="shared" si="3"/>
        <v>MALAGA</v>
      </c>
      <c r="B54" s="63">
        <f t="shared" si="4"/>
        <v>118</v>
      </c>
      <c r="C54" s="63">
        <f t="shared" si="5"/>
        <v>109</v>
      </c>
      <c r="D54" s="63">
        <f t="shared" si="6"/>
        <v>5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CEUTA</v>
      </c>
      <c r="F55" s="62">
        <f t="shared" ref="F55:F65" si="9">LOOKUP(E55,$A$38:$A$65,$B$38:$B$65)</f>
        <v>4</v>
      </c>
      <c r="G55" s="62">
        <f t="shared" si="8"/>
        <v>2</v>
      </c>
    </row>
    <row r="56" spans="1:7" x14ac:dyDescent="0.25">
      <c r="A56" s="62" t="str">
        <f t="shared" si="3"/>
        <v>MELILLA</v>
      </c>
      <c r="B56" s="63">
        <f t="shared" si="4"/>
        <v>1</v>
      </c>
      <c r="C56" s="63">
        <f t="shared" si="5"/>
        <v>2</v>
      </c>
      <c r="D56" s="63">
        <f t="shared" si="6"/>
        <v>23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6</v>
      </c>
      <c r="C57" s="63">
        <f t="shared" si="5"/>
        <v>9</v>
      </c>
      <c r="D57" s="63">
        <f t="shared" si="6"/>
        <v>15</v>
      </c>
      <c r="E57" s="62" t="str">
        <f t="shared" si="2"/>
        <v>GIJON</v>
      </c>
      <c r="F57" s="62">
        <f t="shared" si="9"/>
        <v>3</v>
      </c>
      <c r="G57" s="62">
        <f t="shared" si="8"/>
        <v>3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250</v>
      </c>
      <c r="C59" s="63">
        <f t="shared" si="5"/>
        <v>199</v>
      </c>
      <c r="D59" s="63">
        <f t="shared" si="6"/>
        <v>1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5</v>
      </c>
      <c r="C60" s="63">
        <f t="shared" si="5"/>
        <v>2</v>
      </c>
      <c r="D60" s="63">
        <f t="shared" si="6"/>
        <v>16</v>
      </c>
      <c r="E60" s="62" t="str">
        <f t="shared" si="2"/>
        <v>AVILES</v>
      </c>
      <c r="F60" s="62">
        <f t="shared" si="9"/>
        <v>1</v>
      </c>
      <c r="G60" s="62">
        <f t="shared" si="8"/>
        <v>0</v>
      </c>
    </row>
    <row r="61" spans="1:7" x14ac:dyDescent="0.25">
      <c r="A61" s="62" t="str">
        <f t="shared" si="3"/>
        <v>SEVILLA</v>
      </c>
      <c r="B61" s="63">
        <f t="shared" si="4"/>
        <v>19</v>
      </c>
      <c r="C61" s="63">
        <f t="shared" si="5"/>
        <v>20</v>
      </c>
      <c r="D61" s="63">
        <f t="shared" si="6"/>
        <v>11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59</v>
      </c>
      <c r="C63" s="63">
        <f t="shared" si="5"/>
        <v>52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39</v>
      </c>
      <c r="C64" s="63">
        <f t="shared" si="5"/>
        <v>41</v>
      </c>
      <c r="D64" s="63">
        <f t="shared" si="6"/>
        <v>8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3</v>
      </c>
      <c r="C65" s="63">
        <f t="shared" si="5"/>
        <v>6</v>
      </c>
      <c r="D65" s="63">
        <f t="shared" si="6"/>
        <v>20</v>
      </c>
      <c r="E65" s="62" t="str">
        <f t="shared" si="2"/>
        <v>BAHIA DE ALGECIRAS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7</A_x00f1_o>
  </documentManagement>
</p:properties>
</file>

<file path=customXml/itemProps1.xml><?xml version="1.0" encoding="utf-8"?>
<ds:datastoreItem xmlns:ds="http://schemas.openxmlformats.org/officeDocument/2006/customXml" ds:itemID="{7E7C863D-EA15-4971-BE4A-56ED6EA921B6}"/>
</file>

<file path=customXml/itemProps2.xml><?xml version="1.0" encoding="utf-8"?>
<ds:datastoreItem xmlns:ds="http://schemas.openxmlformats.org/officeDocument/2006/customXml" ds:itemID="{C700A343-707F-49E9-A749-44867463A295}"/>
</file>

<file path=customXml/itemProps3.xml><?xml version="1.0" encoding="utf-8"?>
<ds:datastoreItem xmlns:ds="http://schemas.openxmlformats.org/officeDocument/2006/customXml" ds:itemID="{6A2AF041-92FB-45A1-80DE-B6738ABE81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2017-09-27T08:57:25Z</cp:lastPrinted>
  <dcterms:created xsi:type="dcterms:W3CDTF">2015-12-29T08:33:54Z</dcterms:created>
  <dcterms:modified xsi:type="dcterms:W3CDTF">2017-09-27T11:01:24Z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