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3.xml" ContentType="application/vnd.openxmlformats-officedocument.drawing+xml"/>
  <Override PartName="/xl/charts/colors21.xml" ContentType="application/vnd.ms-office.chartcolorstyle+xml"/>
  <Override PartName="/xl/charts/style21.xml" ContentType="application/vnd.ms-office.chartstyle+xml"/>
  <Override PartName="/xl/charts/colors20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charts/style20.xml" ContentType="application/vnd.ms-office.chartstyle+xml"/>
  <Override PartName="/xl/charts/chart20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worksheets/sheet1.xml" ContentType="application/vnd.openxmlformats-officedocument.spreadsheetml.worksheet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drawings/drawing20.xml" ContentType="application/vnd.openxmlformats-officedocument.drawing+xml"/>
  <Override PartName="/xl/charts/colors18.xml" ContentType="application/vnd.ms-office.chartcolorstyle+xml"/>
  <Override PartName="/xl/drawings/drawing19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drawings/drawing16.xml" ContentType="application/vnd.openxmlformats-officedocument.drawing+xml"/>
  <Override PartName="/xl/charts/colors15.xml" ContentType="application/vnd.ms-office.chartcolorstyle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colors6.xml" ContentType="application/vnd.ms-office.chartcolor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drawings/drawing8.xml" ContentType="application/vnd.openxmlformats-officedocument.drawing+xml"/>
  <Override PartName="/xl/charts/style6.xml" ContentType="application/vnd.ms-office.chartstyle+xml"/>
  <Override PartName="/xl/charts/chart7.xml" ContentType="application/vnd.openxmlformats-officedocument.drawingml.chart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0.xml" ContentType="application/vnd.openxmlformats-officedocument.drawingml.chart+xml"/>
  <Override PartName="/xl/charts/chart12.xml" ContentType="application/vnd.openxmlformats-officedocument.drawingml.chart+xml"/>
  <Override PartName="/xl/charts/style12.xml" ContentType="application/vnd.ms-office.chartstyle+xml"/>
  <Override PartName="/xl/drawings/drawing15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olors12.xml" ContentType="application/vnd.ms-office.chartcolorstyle+xml"/>
  <Override PartName="/xl/drawings/drawing11.xml" ContentType="application/vnd.openxmlformats-officedocument.drawing+xml"/>
  <Override PartName="/xl/drawings/drawing9.xml" ContentType="application/vnd.openxmlformats-officedocument.drawing+xml"/>
  <Override PartName="/xl/charts/colors7.xml" ContentType="application/vnd.ms-office.chartcolorstyle+xml"/>
  <Override PartName="/xl/charts/style8.xml" ContentType="application/vnd.ms-office.chartstyle+xml"/>
  <Override PartName="/xl/drawings/drawing10.xml" ContentType="application/vnd.openxmlformats-officedocument.drawing+xml"/>
  <Override PartName="/xl/charts/colors8.xml" ContentType="application/vnd.ms-office.chartcolorstyle+xml"/>
  <Override PartName="/xl/charts/chart8.xml" ContentType="application/vnd.openxmlformats-officedocument.drawingml.chart+xml"/>
  <Override PartName="/xl/charts/style7.xml" ContentType="application/vnd.ms-office.chartstyle+xml"/>
  <Override PartName="/xl/charts/colors9.xml" ContentType="application/vnd.ms-office.chartcolorstyle+xml"/>
  <Override PartName="/xl/charts/style9.xml" ContentType="application/vnd.ms-office.chartstyle+xml"/>
  <Override PartName="/xl/charts/chart9.xml" ContentType="application/vnd.openxmlformats-officedocument.drawingml.chart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E6" i="29" l="1"/>
  <c r="D6" i="29"/>
  <c r="C6" i="29"/>
  <c r="B6" i="29"/>
  <c r="E6" i="28"/>
  <c r="D6" i="28"/>
  <c r="C6" i="28"/>
  <c r="B6" i="28"/>
  <c r="E6" i="27"/>
  <c r="D6" i="27"/>
  <c r="C6" i="27"/>
  <c r="B6" i="27"/>
  <c r="I26" i="4" l="1"/>
  <c r="I27" i="4"/>
  <c r="I28" i="4"/>
  <c r="I29" i="4"/>
  <c r="I30" i="4"/>
  <c r="I31" i="4"/>
  <c r="I32" i="4"/>
  <c r="I33" i="4"/>
  <c r="I34" i="4"/>
  <c r="E46" i="26" l="1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E35" i="29"/>
  <c r="D35" i="29"/>
  <c r="C35" i="29"/>
  <c r="B35" i="29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45" i="29" l="1"/>
  <c r="D53" i="29"/>
  <c r="D61" i="29"/>
  <c r="D63" i="29"/>
  <c r="D38" i="29"/>
  <c r="D41" i="29"/>
  <c r="D46" i="29"/>
  <c r="D49" i="29"/>
  <c r="D54" i="29"/>
  <c r="D55" i="29"/>
  <c r="D39" i="29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65" i="29" l="1"/>
  <c r="F65" i="29" s="1"/>
  <c r="E46" i="29"/>
  <c r="G46" i="29" s="1"/>
  <c r="E61" i="29"/>
  <c r="F61" i="29" s="1"/>
  <c r="E53" i="29"/>
  <c r="F53" i="29" s="1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E63" i="29"/>
  <c r="E54" i="29"/>
  <c r="E59" i="29"/>
  <c r="E40" i="29"/>
  <c r="F46" i="29" l="1"/>
  <c r="G53" i="29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40" i="27" l="1"/>
  <c r="D53" i="28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G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G65" i="27" l="1"/>
  <c r="F46" i="27"/>
  <c r="F63" i="27"/>
  <c r="F63" i="28"/>
  <c r="G55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G46" i="26" s="1"/>
  <c r="B47" i="26"/>
  <c r="F46" i="26" s="1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E45" i="26" l="1"/>
  <c r="F35" i="23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62" i="26"/>
  <c r="E52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<sst xmlns="http://schemas.openxmlformats.org/spreadsheetml/2006/main" count="755" uniqueCount="99">
  <si>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</si>
  <si>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</si>
  <si>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</si>
  <si>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</si>
  <si>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</si>
  <si>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</si>
  <si>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</si>
  <si>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</si>
  <si>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</si>
  <si>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</si>
  <si>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</si>
  <si>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</si>
  <si>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</si>
  <si>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</si>
  <si>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</si>
  <si>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</si>
  <si>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</si>
  <si>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</si>
  <si>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</si>
  <si>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</si>
  <si>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</si>
  <si>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</si>
  <si>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</si>
  <si>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</si>
  <si>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</si>
  <si>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</si>
  <si>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</si>
  <si>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</si>
  <si>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</si>
  <si>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</si>
  <si>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</si>
  <si>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</si>
  <si>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</si>
  <si>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</si>
  <si>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</si>
  <si>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</si>
  <si>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</si>
  <si>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</si>
  <si>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</si>
  <si>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</si>
  <si>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</si>
  <si>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</si>
  <si>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</si>
  <si>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</si>
  <si>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</si>
  <si>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</si>
  <si>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</si>
  <si>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</si>
  <si>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</si>
  <si>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</si>
  <si>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</si>
  <si>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</si>
  <si>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</si>
  <si>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</si>
  <si>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</si>
  <si>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</si>
  <si>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</si>
  <si>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</si>
  <si>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</si>
  <si>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</si>
  <si>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</si>
  <si>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</si>
  <si>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</si>
  <si>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</si>
  <si>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</si>
  <si>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</si>
  <si>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</si>
  <si>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</si>
  <si>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</si>
  <si>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</si>
  <si>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</si>
  <si>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</si>
  <si>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</si>
  <si>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</si>
  <si>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</si>
  <si>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</si>
  <si>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</si>
  <si>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</si>
  <si>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</si>
  <si>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</si>
  <si>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</si>
  <si>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</si>
  <si>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</si>
  <si>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</si>
  <si>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</si>
  <si>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</si>
  <si>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</si>
  <si>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</si>
  <si>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</si>
  <si>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</si>
  <si>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</si>
  <si>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</si>
  <si>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</si>
  <si>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</si>
  <si>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</si>
  <si>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</si>
  <si>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10.4. CONTENEDORES NACIONAL Y EXTERIOR (TEUS)</t>
  </si>
  <si>
    <r>
      <t>Autoridad Portuaria</t>
    </r>
    <r>
      <rPr>
        <sz val="11"/>
        <color theme="1"/>
        <rFont val="Calibri"/>
        <family val="2"/>
        <scheme val="minor"/>
      </rPr>
      <t xml:space="preserve"> </t>
    </r>
  </si>
  <si>
    <t>Mes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</si>
</sst>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104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25" fillId="0" borderId="0" xfId="0" applyFont="1"/>
    <xf numFmtId="0" fontId="25" fillId="0" borderId="0" xfId="0" applyFont="1" applyAlignment="1"/>
    <xf numFmtId="0" fontId="28" fillId="0" borderId="0" xfId="0" applyFont="1"/>
    <xf numFmtId="14" fontId="29" fillId="0" borderId="0" xfId="0" applyNumberFormat="1" applyFont="1" applyAlignment="1">
      <alignment horizontal="right"/>
    </xf>
    <xf numFmtId="0" fontId="26" fillId="6" borderId="9" xfId="0" applyFont="1" applyFill="1" applyBorder="1" applyAlignment="1">
      <alignment horizontal="center"/>
    </xf>
    <xf numFmtId="0" fontId="30" fillId="2" borderId="9" xfId="0" applyFont="1" applyFill="1" applyBorder="1" applyAlignment="1">
      <alignment horizontal="left"/>
    </xf>
    <xf numFmtId="3" fontId="31" fillId="2" borderId="9" xfId="0" applyNumberFormat="1" applyFont="1" applyFill="1" applyBorder="1" applyAlignment="1">
      <alignment horizontal="right"/>
    </xf>
    <xf numFmtId="4" fontId="31" fillId="2" borderId="9" xfId="0" applyNumberFormat="1" applyFont="1" applyFill="1" applyBorder="1" applyAlignment="1">
      <alignment horizontal="right"/>
    </xf>
    <xf numFmtId="4" fontId="28" fillId="0" borderId="0" xfId="0" applyNumberFormat="1" applyFont="1"/>
    <xf numFmtId="0" fontId="30" fillId="5" borderId="9" xfId="0" applyFont="1" applyFill="1" applyBorder="1" applyAlignment="1">
      <alignment horizontal="left"/>
    </xf>
    <xf numFmtId="3" fontId="31" fillId="5" borderId="9" xfId="0" applyNumberFormat="1" applyFont="1" applyFill="1" applyBorder="1" applyAlignment="1">
      <alignment horizontal="right"/>
    </xf>
    <xf numFmtId="4" fontId="31" fillId="5" borderId="9" xfId="0" applyNumberFormat="1" applyFont="1" applyFill="1" applyBorder="1" applyAlignment="1">
      <alignment horizontal="right"/>
    </xf>
    <xf numFmtId="4" fontId="32" fillId="2" borderId="9" xfId="0" applyNumberFormat="1" applyFont="1" applyFill="1" applyBorder="1" applyAlignment="1">
      <alignment horizontal="right"/>
    </xf>
    <xf numFmtId="4" fontId="32" fillId="5" borderId="9" xfId="0" applyNumberFormat="1" applyFont="1" applyFill="1" applyBorder="1" applyAlignment="1">
      <alignment horizontal="right"/>
    </xf>
    <xf numFmtId="0" fontId="29" fillId="6" borderId="9" xfId="0" applyFont="1" applyFill="1" applyBorder="1" applyAlignment="1">
      <alignment horizontal="left"/>
    </xf>
    <xf numFmtId="3" fontId="29" fillId="6" borderId="9" xfId="0" applyNumberFormat="1" applyFont="1" applyFill="1" applyBorder="1" applyAlignment="1">
      <alignment horizontal="right"/>
    </xf>
    <xf numFmtId="4" fontId="29" fillId="6" borderId="9" xfId="0" applyNumberFormat="1" applyFont="1" applyFill="1" applyBorder="1" applyAlignment="1">
      <alignment horizontal="right"/>
    </xf>
    <xf numFmtId="0" fontId="33" fillId="0" borderId="0" xfId="0" applyFont="1"/>
    <xf numFmtId="3" fontId="33" fillId="0" borderId="0" xfId="0" applyNumberFormat="1" applyFont="1"/>
    <xf numFmtId="0" fontId="28" fillId="0" borderId="6" xfId="0" applyFont="1" applyBorder="1"/>
    <xf numFmtId="0" fontId="28" fillId="0" borderId="7" xfId="0" applyFont="1" applyBorder="1"/>
    <xf numFmtId="0" fontId="28" fillId="0" borderId="8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7" fillId="6" borderId="9" xfId="0" applyFont="1" applyFill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26" fillId="6" borderId="9" xfId="0" applyFont="1" applyFill="1" applyBorder="1" applyAlignment="1">
      <alignment horizontal="left" vertical="center"/>
    </xf>
    <xf numFmtId="0" fontId="28" fillId="0" borderId="9" xfId="0" applyFont="1" applyBorder="1" applyAlignment="1"/>
    <xf numFmtId="0" fontId="34" fillId="0" borderId="0" xfId="0" applyFont="1"/>
    <xf numFmtId="0" fontId="35" fillId="0" borderId="0" xfId="0" applyFont="1" applyAlignment="1"/>
    <xf numFmtId="0" fontId="36" fillId="0" borderId="0" xfId="0" applyFont="1"/>
    <xf numFmtId="14" fontId="37" fillId="0" borderId="0" xfId="0" applyNumberFormat="1" applyFont="1" applyAlignment="1">
      <alignment horizontal="right"/>
    </xf>
    <xf numFmtId="0" fontId="34" fillId="4" borderId="0" xfId="0" applyFont="1" applyFill="1" applyAlignment="1">
      <alignment horizontal="center" vertical="center"/>
    </xf>
    <xf numFmtId="0" fontId="34" fillId="0" borderId="0" xfId="0" applyFont="1" applyAlignment="1"/>
    <xf numFmtId="0" fontId="34" fillId="4" borderId="5" xfId="0" applyFont="1" applyFill="1" applyBorder="1" applyAlignment="1">
      <alignment horizontal="center"/>
    </xf>
    <xf numFmtId="0" fontId="34" fillId="0" borderId="5" xfId="0" applyFont="1" applyBorder="1" applyAlignment="1">
      <alignment horizontal="center"/>
    </xf>
    <xf numFmtId="0" fontId="34" fillId="0" borderId="5" xfId="0" applyFont="1" applyBorder="1" applyAlignment="1"/>
    <xf numFmtId="0" fontId="38" fillId="4" borderId="1" xfId="0" applyFont="1" applyFill="1" applyBorder="1" applyAlignment="1">
      <alignment horizontal="center"/>
    </xf>
    <xf numFmtId="0" fontId="38" fillId="2" borderId="2" xfId="0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left"/>
    </xf>
    <xf numFmtId="3" fontId="38" fillId="2" borderId="1" xfId="0" applyNumberFormat="1" applyFont="1" applyFill="1" applyBorder="1" applyAlignment="1">
      <alignment horizontal="right"/>
    </xf>
    <xf numFmtId="4" fontId="38" fillId="2" borderId="1" xfId="0" applyNumberFormat="1" applyFont="1" applyFill="1" applyBorder="1" applyAlignment="1">
      <alignment horizontal="right"/>
    </xf>
    <xf numFmtId="0" fontId="38" fillId="2" borderId="3" xfId="0" applyFont="1" applyFill="1" applyBorder="1" applyAlignment="1">
      <alignment horizontal="center" vertical="center"/>
    </xf>
    <xf numFmtId="0" fontId="38" fillId="2" borderId="4" xfId="0" applyFont="1" applyFill="1" applyBorder="1" applyAlignment="1">
      <alignment horizontal="center" vertical="center"/>
    </xf>
    <xf numFmtId="0" fontId="39" fillId="3" borderId="1" xfId="0" applyFont="1" applyFill="1" applyBorder="1" applyAlignment="1">
      <alignment horizontal="center" vertical="center"/>
    </xf>
    <xf numFmtId="0" fontId="38" fillId="5" borderId="1" xfId="0" applyFont="1" applyFill="1" applyBorder="1" applyAlignment="1">
      <alignment horizontal="center"/>
    </xf>
    <xf numFmtId="3" fontId="39" fillId="5" borderId="1" xfId="0" applyNumberFormat="1" applyFont="1" applyFill="1" applyBorder="1" applyAlignment="1">
      <alignment horizontal="right"/>
    </xf>
    <xf numFmtId="4" fontId="39" fillId="5" borderId="1" xfId="0" applyNumberFormat="1" applyFont="1" applyFill="1" applyBorder="1" applyAlignment="1">
      <alignment horizontal="right"/>
    </xf>
    <xf numFmtId="0" fontId="38" fillId="2" borderId="1" xfId="0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4" borderId="0" xfId="0" applyFont="1" applyFill="1" applyAlignment="1">
      <alignment horizontal="center" vertical="center"/>
    </xf>
    <xf numFmtId="0" fontId="38" fillId="4" borderId="1" xfId="0" applyFont="1" applyFill="1" applyBorder="1" applyAlignment="1">
      <alignment horizontal="right"/>
    </xf>
    <xf numFmtId="3" fontId="39" fillId="4" borderId="1" xfId="0" applyNumberFormat="1" applyFont="1" applyFill="1" applyBorder="1" applyAlignment="1">
      <alignment horizontal="right"/>
    </xf>
    <xf numFmtId="4" fontId="39" fillId="4" borderId="1" xfId="0" applyNumberFormat="1" applyFont="1" applyFill="1" applyBorder="1" applyAlignment="1">
      <alignment horizontal="right"/>
    </xf>
    <xf numFmtId="4" fontId="34" fillId="0" borderId="0" xfId="0" applyNumberFormat="1" applyFont="1"/>
    <xf numFmtId="0" fontId="38" fillId="2" borderId="4" xfId="0" applyFont="1" applyFill="1" applyBorder="1" applyAlignment="1">
      <alignment horizontal="center"/>
    </xf>
    <xf numFmtId="0" fontId="38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43891671</c:v>
                </c:pt>
                <c:pt idx="1">
                  <c:v>32270208</c:v>
                </c:pt>
                <c:pt idx="2">
                  <c:v>21286609</c:v>
                </c:pt>
                <c:pt idx="3">
                  <c:v>16924848</c:v>
                </c:pt>
                <c:pt idx="4">
                  <c:v>15068564</c:v>
                </c:pt>
                <c:pt idx="5">
                  <c:v>13576703</c:v>
                </c:pt>
                <c:pt idx="6">
                  <c:v>13114150</c:v>
                </c:pt>
                <c:pt idx="7">
                  <c:v>12779096</c:v>
                </c:pt>
                <c:pt idx="8">
                  <c:v>8456846</c:v>
                </c:pt>
                <c:pt idx="9">
                  <c:v>7246494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37003938</c:v>
                </c:pt>
                <c:pt idx="1">
                  <c:v>32008331</c:v>
                </c:pt>
                <c:pt idx="2">
                  <c:v>22496072</c:v>
                </c:pt>
                <c:pt idx="3">
                  <c:v>15160235</c:v>
                </c:pt>
                <c:pt idx="4">
                  <c:v>10213023</c:v>
                </c:pt>
                <c:pt idx="5">
                  <c:v>17228229</c:v>
                </c:pt>
                <c:pt idx="6">
                  <c:v>11600479</c:v>
                </c:pt>
                <c:pt idx="7">
                  <c:v>11683594</c:v>
                </c:pt>
                <c:pt idx="8">
                  <c:v>7643860</c:v>
                </c:pt>
                <c:pt idx="9">
                  <c:v>7211280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FERROL-SAN CIBRAO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41029910</c:v>
                </c:pt>
                <c:pt idx="1">
                  <c:v>32244954</c:v>
                </c:pt>
                <c:pt idx="2">
                  <c:v>20867756</c:v>
                </c:pt>
                <c:pt idx="3">
                  <c:v>16834761</c:v>
                </c:pt>
                <c:pt idx="4">
                  <c:v>14953918</c:v>
                </c:pt>
                <c:pt idx="5">
                  <c:v>13517131</c:v>
                </c:pt>
                <c:pt idx="6">
                  <c:v>13081826</c:v>
                </c:pt>
                <c:pt idx="7">
                  <c:v>11521924</c:v>
                </c:pt>
                <c:pt idx="8">
                  <c:v>8407767</c:v>
                </c:pt>
                <c:pt idx="9">
                  <c:v>7105642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FERROL-SAN CIBRAO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34260242</c:v>
                </c:pt>
                <c:pt idx="1">
                  <c:v>31868339</c:v>
                </c:pt>
                <c:pt idx="2">
                  <c:v>21935180</c:v>
                </c:pt>
                <c:pt idx="3">
                  <c:v>15073973</c:v>
                </c:pt>
                <c:pt idx="4">
                  <c:v>10185194</c:v>
                </c:pt>
                <c:pt idx="5">
                  <c:v>17033920</c:v>
                </c:pt>
                <c:pt idx="6">
                  <c:v>11506484</c:v>
                </c:pt>
                <c:pt idx="7">
                  <c:v>10473770</c:v>
                </c:pt>
                <c:pt idx="8">
                  <c:v>7586336</c:v>
                </c:pt>
                <c:pt idx="9">
                  <c:v>5384705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CARTAGENA</c:v>
                </c:pt>
                <c:pt idx="1">
                  <c:v>BAHIA DE ALGECIRAS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LAS PALMAS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11878080</c:v>
                </c:pt>
                <c:pt idx="1">
                  <c:v>11062954</c:v>
                </c:pt>
                <c:pt idx="2">
                  <c:v>10721012</c:v>
                </c:pt>
                <c:pt idx="3">
                  <c:v>9612402</c:v>
                </c:pt>
                <c:pt idx="4">
                  <c:v>6438236</c:v>
                </c:pt>
                <c:pt idx="5">
                  <c:v>5214996</c:v>
                </c:pt>
                <c:pt idx="6">
                  <c:v>3627888</c:v>
                </c:pt>
                <c:pt idx="7">
                  <c:v>3212438</c:v>
                </c:pt>
                <c:pt idx="8">
                  <c:v>3161098</c:v>
                </c:pt>
                <c:pt idx="9">
                  <c:v>2295226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CARTAGENA</c:v>
                </c:pt>
                <c:pt idx="1">
                  <c:v>BAHIA DE ALGECIRAS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LAS PALMAS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7979196</c:v>
                </c:pt>
                <c:pt idx="1">
                  <c:v>11892169</c:v>
                </c:pt>
                <c:pt idx="2">
                  <c:v>9633305</c:v>
                </c:pt>
                <c:pt idx="3">
                  <c:v>8840360</c:v>
                </c:pt>
                <c:pt idx="4">
                  <c:v>9691842</c:v>
                </c:pt>
                <c:pt idx="5">
                  <c:v>5484487</c:v>
                </c:pt>
                <c:pt idx="6">
                  <c:v>3502188</c:v>
                </c:pt>
                <c:pt idx="7">
                  <c:v>3718849</c:v>
                </c:pt>
                <c:pt idx="8">
                  <c:v>3995171</c:v>
                </c:pt>
                <c:pt idx="9">
                  <c:v>2499160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ALMERIA</c:v>
                </c:pt>
                <c:pt idx="4">
                  <c:v>CARTAGENA</c:v>
                </c:pt>
                <c:pt idx="5">
                  <c:v>BARCELONA</c:v>
                </c:pt>
                <c:pt idx="6">
                  <c:v>BILBAO</c:v>
                </c:pt>
                <c:pt idx="7">
                  <c:v>HUELVA</c:v>
                </c:pt>
                <c:pt idx="8">
                  <c:v>A CORUÑA</c:v>
                </c:pt>
                <c:pt idx="9">
                  <c:v>AVILES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7090416</c:v>
                </c:pt>
                <c:pt idx="1">
                  <c:v>5567220</c:v>
                </c:pt>
                <c:pt idx="2">
                  <c:v>5520535</c:v>
                </c:pt>
                <c:pt idx="3">
                  <c:v>2643349</c:v>
                </c:pt>
                <c:pt idx="4">
                  <c:v>2604920</c:v>
                </c:pt>
                <c:pt idx="5">
                  <c:v>2438902</c:v>
                </c:pt>
                <c:pt idx="6">
                  <c:v>2267874</c:v>
                </c:pt>
                <c:pt idx="7">
                  <c:v>2058683</c:v>
                </c:pt>
                <c:pt idx="8">
                  <c:v>1999405</c:v>
                </c:pt>
                <c:pt idx="9">
                  <c:v>1600607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ALMERIA</c:v>
                </c:pt>
                <c:pt idx="4">
                  <c:v>CARTAGENA</c:v>
                </c:pt>
                <c:pt idx="5">
                  <c:v>BARCELONA</c:v>
                </c:pt>
                <c:pt idx="6">
                  <c:v>BILBAO</c:v>
                </c:pt>
                <c:pt idx="7">
                  <c:v>HUELVA</c:v>
                </c:pt>
                <c:pt idx="8">
                  <c:v>A CORUÑA</c:v>
                </c:pt>
                <c:pt idx="9">
                  <c:v>AVILES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6381575</c:v>
                </c:pt>
                <c:pt idx="1">
                  <c:v>3774108</c:v>
                </c:pt>
                <c:pt idx="2">
                  <c:v>4400025</c:v>
                </c:pt>
                <c:pt idx="3">
                  <c:v>1628112</c:v>
                </c:pt>
                <c:pt idx="4">
                  <c:v>1689841</c:v>
                </c:pt>
                <c:pt idx="5">
                  <c:v>1739396</c:v>
                </c:pt>
                <c:pt idx="6">
                  <c:v>2459043</c:v>
                </c:pt>
                <c:pt idx="7">
                  <c:v>1709686</c:v>
                </c:pt>
                <c:pt idx="8">
                  <c:v>1732876</c:v>
                </c:pt>
                <c:pt idx="9">
                  <c:v>1821254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MALAGA</c:v>
                </c:pt>
                <c:pt idx="7">
                  <c:v>SANTA CRUZ DE TENERIFE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29339437</c:v>
                </c:pt>
                <c:pt idx="1">
                  <c:v>29103321</c:v>
                </c:pt>
                <c:pt idx="2">
                  <c:v>13213858</c:v>
                </c:pt>
                <c:pt idx="3">
                  <c:v>9017772</c:v>
                </c:pt>
                <c:pt idx="4">
                  <c:v>4811021</c:v>
                </c:pt>
                <c:pt idx="5">
                  <c:v>4263236</c:v>
                </c:pt>
                <c:pt idx="6">
                  <c:v>3270684</c:v>
                </c:pt>
                <c:pt idx="7">
                  <c:v>2848317</c:v>
                </c:pt>
                <c:pt idx="8">
                  <c:v>1701824</c:v>
                </c:pt>
                <c:pt idx="9">
                  <c:v>1667671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MALAGA</c:v>
                </c:pt>
                <c:pt idx="7">
                  <c:v>SANTA CRUZ DE TENERIFE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28206320</c:v>
                </c:pt>
                <c:pt idx="1">
                  <c:v>21750858</c:v>
                </c:pt>
                <c:pt idx="2">
                  <c:v>14711297</c:v>
                </c:pt>
                <c:pt idx="3">
                  <c:v>7673787</c:v>
                </c:pt>
                <c:pt idx="4">
                  <c:v>4883035</c:v>
                </c:pt>
                <c:pt idx="5">
                  <c:v>4056257</c:v>
                </c:pt>
                <c:pt idx="6">
                  <c:v>902935</c:v>
                </c:pt>
                <c:pt idx="7">
                  <c:v>2879345</c:v>
                </c:pt>
                <c:pt idx="8">
                  <c:v>1833588</c:v>
                </c:pt>
                <c:pt idx="9">
                  <c:v>1779365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AVILES</c:v>
                </c:pt>
                <c:pt idx="4">
                  <c:v>BAHIA DE CADIZ</c:v>
                </c:pt>
                <c:pt idx="5">
                  <c:v>SANTANDER</c:v>
                </c:pt>
                <c:pt idx="6">
                  <c:v>GIJON</c:v>
                </c:pt>
                <c:pt idx="7">
                  <c:v>SANTA CRUZ DE TENERIFE</c:v>
                </c:pt>
                <c:pt idx="8">
                  <c:v>ALMERIA</c:v>
                </c:pt>
                <c:pt idx="9">
                  <c:v>CASTELLON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33275</c:v>
                </c:pt>
                <c:pt idx="1">
                  <c:v>22796</c:v>
                </c:pt>
                <c:pt idx="2">
                  <c:v>13775</c:v>
                </c:pt>
                <c:pt idx="3">
                  <c:v>7571</c:v>
                </c:pt>
                <c:pt idx="4">
                  <c:v>7360</c:v>
                </c:pt>
                <c:pt idx="5">
                  <c:v>3709</c:v>
                </c:pt>
                <c:pt idx="6">
                  <c:v>3544</c:v>
                </c:pt>
                <c:pt idx="7">
                  <c:v>3122</c:v>
                </c:pt>
                <c:pt idx="8">
                  <c:v>2909</c:v>
                </c:pt>
                <c:pt idx="9">
                  <c:v>2179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AVILES</c:v>
                </c:pt>
                <c:pt idx="4">
                  <c:v>BAHIA DE CADIZ</c:v>
                </c:pt>
                <c:pt idx="5">
                  <c:v>SANTANDER</c:v>
                </c:pt>
                <c:pt idx="6">
                  <c:v>GIJON</c:v>
                </c:pt>
                <c:pt idx="7">
                  <c:v>SANTA CRUZ DE TENERIFE</c:v>
                </c:pt>
                <c:pt idx="8">
                  <c:v>ALMERIA</c:v>
                </c:pt>
                <c:pt idx="9">
                  <c:v>CASTELLON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33886</c:v>
                </c:pt>
                <c:pt idx="1">
                  <c:v>20810</c:v>
                </c:pt>
                <c:pt idx="2">
                  <c:v>12714</c:v>
                </c:pt>
                <c:pt idx="3">
                  <c:v>8687</c:v>
                </c:pt>
                <c:pt idx="4">
                  <c:v>8227</c:v>
                </c:pt>
                <c:pt idx="5">
                  <c:v>3946</c:v>
                </c:pt>
                <c:pt idx="6">
                  <c:v>6181</c:v>
                </c:pt>
                <c:pt idx="7">
                  <c:v>2019</c:v>
                </c:pt>
                <c:pt idx="8">
                  <c:v>1444</c:v>
                </c:pt>
                <c:pt idx="9">
                  <c:v>2493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VIGO</c:v>
                </c:pt>
                <c:pt idx="6">
                  <c:v>BALEARES</c:v>
                </c:pt>
                <c:pt idx="7">
                  <c:v>BILBAO</c:v>
                </c:pt>
                <c:pt idx="8">
                  <c:v>TARRAGONA</c:v>
                </c:pt>
                <c:pt idx="9">
                  <c:v>GIJON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1552519</c:v>
                </c:pt>
                <c:pt idx="1">
                  <c:v>1257172</c:v>
                </c:pt>
                <c:pt idx="2">
                  <c:v>446320</c:v>
                </c:pt>
                <c:pt idx="3">
                  <c:v>417867</c:v>
                </c:pt>
                <c:pt idx="4">
                  <c:v>371896</c:v>
                </c:pt>
                <c:pt idx="5">
                  <c:v>132785</c:v>
                </c:pt>
                <c:pt idx="6">
                  <c:v>73685</c:v>
                </c:pt>
                <c:pt idx="7">
                  <c:v>59572</c:v>
                </c:pt>
                <c:pt idx="8">
                  <c:v>50405</c:v>
                </c:pt>
                <c:pt idx="9">
                  <c:v>45533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VIGO</c:v>
                </c:pt>
                <c:pt idx="6">
                  <c:v>BALEARES</c:v>
                </c:pt>
                <c:pt idx="7">
                  <c:v>BILBAO</c:v>
                </c:pt>
                <c:pt idx="8">
                  <c:v>TARRAGONA</c:v>
                </c:pt>
                <c:pt idx="9">
                  <c:v>GIJON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1621767</c:v>
                </c:pt>
                <c:pt idx="1">
                  <c:v>1208913</c:v>
                </c:pt>
                <c:pt idx="2">
                  <c:v>477853</c:v>
                </c:pt>
                <c:pt idx="3">
                  <c:v>559641</c:v>
                </c:pt>
                <c:pt idx="4">
                  <c:v>367407</c:v>
                </c:pt>
                <c:pt idx="5">
                  <c:v>132599</c:v>
                </c:pt>
                <c:pt idx="6">
                  <c:v>110161</c:v>
                </c:pt>
                <c:pt idx="7">
                  <c:v>70140</c:v>
                </c:pt>
                <c:pt idx="8">
                  <c:v>84896</c:v>
                </c:pt>
                <c:pt idx="9">
                  <c:v>51339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MALAGA</c:v>
                </c:pt>
                <c:pt idx="4">
                  <c:v>TARRAGONA</c:v>
                </c:pt>
                <c:pt idx="5">
                  <c:v>BARCELONA</c:v>
                </c:pt>
                <c:pt idx="6">
                  <c:v>HUELVA</c:v>
                </c:pt>
                <c:pt idx="7">
                  <c:v>BILBAO</c:v>
                </c:pt>
                <c:pt idx="8">
                  <c:v>GIJON</c:v>
                </c:pt>
                <c:pt idx="9">
                  <c:v>VIGO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24829636</c:v>
                </c:pt>
                <c:pt idx="1">
                  <c:v>16071457</c:v>
                </c:pt>
                <c:pt idx="2">
                  <c:v>5903569</c:v>
                </c:pt>
                <c:pt idx="3">
                  <c:v>2864998</c:v>
                </c:pt>
                <c:pt idx="4">
                  <c:v>2817591</c:v>
                </c:pt>
                <c:pt idx="5">
                  <c:v>2640547</c:v>
                </c:pt>
                <c:pt idx="6">
                  <c:v>846443</c:v>
                </c:pt>
                <c:pt idx="7">
                  <c:v>518428</c:v>
                </c:pt>
                <c:pt idx="8">
                  <c:v>295319</c:v>
                </c:pt>
                <c:pt idx="9">
                  <c:v>160456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MALAGA</c:v>
                </c:pt>
                <c:pt idx="4">
                  <c:v>TARRAGONA</c:v>
                </c:pt>
                <c:pt idx="5">
                  <c:v>BARCELONA</c:v>
                </c:pt>
                <c:pt idx="6">
                  <c:v>HUELVA</c:v>
                </c:pt>
                <c:pt idx="7">
                  <c:v>BILBAO</c:v>
                </c:pt>
                <c:pt idx="8">
                  <c:v>GIJON</c:v>
                </c:pt>
                <c:pt idx="9">
                  <c:v>VIGO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17947711</c:v>
                </c:pt>
                <c:pt idx="1">
                  <c:v>15461987</c:v>
                </c:pt>
                <c:pt idx="2">
                  <c:v>4751700</c:v>
                </c:pt>
                <c:pt idx="3">
                  <c:v>587138</c:v>
                </c:pt>
                <c:pt idx="4">
                  <c:v>2646960</c:v>
                </c:pt>
                <c:pt idx="5">
                  <c:v>4121719</c:v>
                </c:pt>
                <c:pt idx="6">
                  <c:v>455611</c:v>
                </c:pt>
                <c:pt idx="7">
                  <c:v>193073</c:v>
                </c:pt>
                <c:pt idx="8">
                  <c:v>420951</c:v>
                </c:pt>
                <c:pt idx="9">
                  <c:v>155136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MALAGA</c:v>
                </c:pt>
                <c:pt idx="4">
                  <c:v>BARCELONA</c:v>
                </c:pt>
                <c:pt idx="5">
                  <c:v>TARRAGONA</c:v>
                </c:pt>
                <c:pt idx="6">
                  <c:v>VIGO</c:v>
                </c:pt>
                <c:pt idx="7">
                  <c:v>ALICANTE</c:v>
                </c:pt>
                <c:pt idx="8">
                  <c:v>SANTA CRUZ DE TENERIFE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24595378</c:v>
                </c:pt>
                <c:pt idx="1">
                  <c:v>15959046</c:v>
                </c:pt>
                <c:pt idx="2">
                  <c:v>5614050</c:v>
                </c:pt>
                <c:pt idx="3">
                  <c:v>2864998</c:v>
                </c:pt>
                <c:pt idx="4">
                  <c:v>2299202</c:v>
                </c:pt>
                <c:pt idx="5">
                  <c:v>765495</c:v>
                </c:pt>
                <c:pt idx="6">
                  <c:v>72709</c:v>
                </c:pt>
                <c:pt idx="7">
                  <c:v>30867</c:v>
                </c:pt>
                <c:pt idx="8">
                  <c:v>30411</c:v>
                </c:pt>
                <c:pt idx="9">
                  <c:v>14302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MALAGA</c:v>
                </c:pt>
                <c:pt idx="4">
                  <c:v>BARCELONA</c:v>
                </c:pt>
                <c:pt idx="5">
                  <c:v>TARRAGONA</c:v>
                </c:pt>
                <c:pt idx="6">
                  <c:v>VIGO</c:v>
                </c:pt>
                <c:pt idx="7">
                  <c:v>ALICANTE</c:v>
                </c:pt>
                <c:pt idx="8">
                  <c:v>SANTA CRUZ DE TENERIFE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17808214</c:v>
                </c:pt>
                <c:pt idx="1">
                  <c:v>15440681</c:v>
                </c:pt>
                <c:pt idx="2">
                  <c:v>4492193</c:v>
                </c:pt>
                <c:pt idx="3">
                  <c:v>587138</c:v>
                </c:pt>
                <c:pt idx="4">
                  <c:v>3979911</c:v>
                </c:pt>
                <c:pt idx="5">
                  <c:v>848637</c:v>
                </c:pt>
                <c:pt idx="6">
                  <c:v>78186</c:v>
                </c:pt>
                <c:pt idx="7">
                  <c:v>21056</c:v>
                </c:pt>
                <c:pt idx="8">
                  <c:v>87613</c:v>
                </c:pt>
                <c:pt idx="9">
                  <c:v>34417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26007926</c:v>
                </c:pt>
                <c:pt idx="1">
                  <c:v>25373287</c:v>
                </c:pt>
                <c:pt idx="2">
                  <c:v>8530148</c:v>
                </c:pt>
                <c:pt idx="3">
                  <c:v>7203936</c:v>
                </c:pt>
                <c:pt idx="4">
                  <c:v>3141943</c:v>
                </c:pt>
                <c:pt idx="5">
                  <c:v>3070250</c:v>
                </c:pt>
                <c:pt idx="6">
                  <c:v>1255381</c:v>
                </c:pt>
                <c:pt idx="7">
                  <c:v>1133153</c:v>
                </c:pt>
                <c:pt idx="8">
                  <c:v>1128022</c:v>
                </c:pt>
                <c:pt idx="9">
                  <c:v>986644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19048797</c:v>
                </c:pt>
                <c:pt idx="1">
                  <c:v>24264812</c:v>
                </c:pt>
                <c:pt idx="2">
                  <c:v>10363616</c:v>
                </c:pt>
                <c:pt idx="3">
                  <c:v>6106606</c:v>
                </c:pt>
                <c:pt idx="4">
                  <c:v>2912595</c:v>
                </c:pt>
                <c:pt idx="5">
                  <c:v>694666</c:v>
                </c:pt>
                <c:pt idx="6">
                  <c:v>1362892</c:v>
                </c:pt>
                <c:pt idx="7">
                  <c:v>1270348</c:v>
                </c:pt>
                <c:pt idx="8">
                  <c:v>1200891</c:v>
                </c:pt>
                <c:pt idx="9">
                  <c:v>812863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BAHIA DE CADIZ</c:v>
                </c:pt>
                <c:pt idx="8">
                  <c:v>CEUTA</c:v>
                </c:pt>
                <c:pt idx="9">
                  <c:v>VIGO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4638211</c:v>
                </c:pt>
                <c:pt idx="1">
                  <c:v>4198322</c:v>
                </c:pt>
                <c:pt idx="2">
                  <c:v>2940633</c:v>
                </c:pt>
                <c:pt idx="3">
                  <c:v>2839124</c:v>
                </c:pt>
                <c:pt idx="4">
                  <c:v>1715562</c:v>
                </c:pt>
                <c:pt idx="5">
                  <c:v>1331994</c:v>
                </c:pt>
                <c:pt idx="6">
                  <c:v>634966</c:v>
                </c:pt>
                <c:pt idx="7">
                  <c:v>463339</c:v>
                </c:pt>
                <c:pt idx="8">
                  <c:v>445819</c:v>
                </c:pt>
                <c:pt idx="9">
                  <c:v>445195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BAHIA DE CADIZ</c:v>
                </c:pt>
                <c:pt idx="8">
                  <c:v>CEUTA</c:v>
                </c:pt>
                <c:pt idx="9">
                  <c:v>VIGO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4340438</c:v>
                </c:pt>
                <c:pt idx="1">
                  <c:v>4004579</c:v>
                </c:pt>
                <c:pt idx="2">
                  <c:v>2633293</c:v>
                </c:pt>
                <c:pt idx="3">
                  <c:v>2829337</c:v>
                </c:pt>
                <c:pt idx="4">
                  <c:v>1600832</c:v>
                </c:pt>
                <c:pt idx="5">
                  <c:v>1208152</c:v>
                </c:pt>
                <c:pt idx="6">
                  <c:v>682527</c:v>
                </c:pt>
                <c:pt idx="7">
                  <c:v>522980</c:v>
                </c:pt>
                <c:pt idx="8">
                  <c:v>413614</c:v>
                </c:pt>
                <c:pt idx="9">
                  <c:v>531389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ALICANTE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2168014</c:v>
                </c:pt>
                <c:pt idx="1">
                  <c:v>1960399</c:v>
                </c:pt>
                <c:pt idx="2">
                  <c:v>849040.5</c:v>
                </c:pt>
                <c:pt idx="3">
                  <c:v>619622</c:v>
                </c:pt>
                <c:pt idx="4">
                  <c:v>299533.75</c:v>
                </c:pt>
                <c:pt idx="5">
                  <c:v>246057</c:v>
                </c:pt>
                <c:pt idx="6">
                  <c:v>160300</c:v>
                </c:pt>
                <c:pt idx="7">
                  <c:v>102230</c:v>
                </c:pt>
                <c:pt idx="8">
                  <c:v>99144.5</c:v>
                </c:pt>
                <c:pt idx="9">
                  <c:v>85686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ALICANTE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2108920</c:v>
                </c:pt>
                <c:pt idx="1">
                  <c:v>1543181</c:v>
                </c:pt>
                <c:pt idx="2">
                  <c:v>1060003.5</c:v>
                </c:pt>
                <c:pt idx="3">
                  <c:v>571578</c:v>
                </c:pt>
                <c:pt idx="4">
                  <c:v>274293.75</c:v>
                </c:pt>
                <c:pt idx="5">
                  <c:v>159366</c:v>
                </c:pt>
                <c:pt idx="6">
                  <c:v>178248</c:v>
                </c:pt>
                <c:pt idx="7">
                  <c:v>111672</c:v>
                </c:pt>
                <c:pt idx="8">
                  <c:v>112753.5</c:v>
                </c:pt>
                <c:pt idx="9">
                  <c:v>75792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ALICANTE</c:v>
                </c:pt>
                <c:pt idx="9">
                  <c:v>MARIN Y RIA DE PONTEVEDRA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1812509</c:v>
                </c:pt>
                <c:pt idx="1">
                  <c:v>1092581</c:v>
                </c:pt>
                <c:pt idx="2">
                  <c:v>408796</c:v>
                </c:pt>
                <c:pt idx="3">
                  <c:v>242753.5</c:v>
                </c:pt>
                <c:pt idx="4">
                  <c:v>227376</c:v>
                </c:pt>
                <c:pt idx="5">
                  <c:v>59053</c:v>
                </c:pt>
                <c:pt idx="6">
                  <c:v>4494</c:v>
                </c:pt>
                <c:pt idx="7">
                  <c:v>2210</c:v>
                </c:pt>
                <c:pt idx="8">
                  <c:v>2022</c:v>
                </c:pt>
                <c:pt idx="9">
                  <c:v>1715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ALICANTE</c:v>
                </c:pt>
                <c:pt idx="9">
                  <c:v>MARIN Y RIA DE PONTEVEDRA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1432497</c:v>
                </c:pt>
                <c:pt idx="1">
                  <c:v>1054987</c:v>
                </c:pt>
                <c:pt idx="2">
                  <c:v>356484</c:v>
                </c:pt>
                <c:pt idx="3">
                  <c:v>380506.5</c:v>
                </c:pt>
                <c:pt idx="4">
                  <c:v>148141</c:v>
                </c:pt>
                <c:pt idx="5">
                  <c:v>71546</c:v>
                </c:pt>
                <c:pt idx="6">
                  <c:v>4295</c:v>
                </c:pt>
                <c:pt idx="7">
                  <c:v>8371</c:v>
                </c:pt>
                <c:pt idx="8">
                  <c:v>1145</c:v>
                </c:pt>
                <c:pt idx="9">
                  <c:v>3685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BAHIA DE CADIZ</c:v>
                </c:pt>
                <c:pt idx="9">
                  <c:v>BAHIA DE ALGECIRAS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169837</c:v>
                </c:pt>
                <c:pt idx="1">
                  <c:v>139167</c:v>
                </c:pt>
                <c:pt idx="2">
                  <c:v>81872.5</c:v>
                </c:pt>
                <c:pt idx="3">
                  <c:v>73834</c:v>
                </c:pt>
                <c:pt idx="4">
                  <c:v>66729</c:v>
                </c:pt>
                <c:pt idx="5">
                  <c:v>60934</c:v>
                </c:pt>
                <c:pt idx="6">
                  <c:v>32173</c:v>
                </c:pt>
                <c:pt idx="7">
                  <c:v>28411</c:v>
                </c:pt>
                <c:pt idx="8">
                  <c:v>16729.5</c:v>
                </c:pt>
                <c:pt idx="9">
                  <c:v>12264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BAHIA DE CADIZ</c:v>
                </c:pt>
                <c:pt idx="9">
                  <c:v>BAHIA DE ALGECIRAS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172663</c:v>
                </c:pt>
                <c:pt idx="1">
                  <c:v>147571</c:v>
                </c:pt>
                <c:pt idx="2">
                  <c:v>93972.5</c:v>
                </c:pt>
                <c:pt idx="3">
                  <c:v>73857</c:v>
                </c:pt>
                <c:pt idx="4">
                  <c:v>69756</c:v>
                </c:pt>
                <c:pt idx="5">
                  <c:v>55508</c:v>
                </c:pt>
                <c:pt idx="6">
                  <c:v>22742.75</c:v>
                </c:pt>
                <c:pt idx="7">
                  <c:v>35802</c:v>
                </c:pt>
                <c:pt idx="8">
                  <c:v>19203.5</c:v>
                </c:pt>
                <c:pt idx="9">
                  <c:v>7080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1001599</c:v>
                </c:pt>
                <c:pt idx="1">
                  <c:v>524345.5</c:v>
                </c:pt>
                <c:pt idx="2">
                  <c:v>266608.25</c:v>
                </c:pt>
                <c:pt idx="3">
                  <c:v>135626</c:v>
                </c:pt>
                <c:pt idx="4">
                  <c:v>84298.5</c:v>
                </c:pt>
                <c:pt idx="5">
                  <c:v>70903</c:v>
                </c:pt>
                <c:pt idx="6">
                  <c:v>40722</c:v>
                </c:pt>
                <c:pt idx="7">
                  <c:v>31897</c:v>
                </c:pt>
                <c:pt idx="8">
                  <c:v>27103.5</c:v>
                </c:pt>
                <c:pt idx="9">
                  <c:v>25104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980076</c:v>
                </c:pt>
                <c:pt idx="1">
                  <c:v>585524.5</c:v>
                </c:pt>
                <c:pt idx="2">
                  <c:v>249510.25</c:v>
                </c:pt>
                <c:pt idx="3">
                  <c:v>101735</c:v>
                </c:pt>
                <c:pt idx="4">
                  <c:v>92084.5</c:v>
                </c:pt>
                <c:pt idx="5">
                  <c:v>58581</c:v>
                </c:pt>
                <c:pt idx="6">
                  <c:v>42362</c:v>
                </c:pt>
                <c:pt idx="7">
                  <c:v>26224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BAHIA DE ALGECIRAS</c:v>
                </c:pt>
                <c:pt idx="6">
                  <c:v>VIGO</c:v>
                </c:pt>
                <c:pt idx="7">
                  <c:v>ALICANTE</c:v>
                </c:pt>
                <c:pt idx="8">
                  <c:v>SEVILLA</c:v>
                </c:pt>
                <c:pt idx="9">
                  <c:v>CASTELLON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1075433</c:v>
                </c:pt>
                <c:pt idx="1">
                  <c:v>606287</c:v>
                </c:pt>
                <c:pt idx="2">
                  <c:v>298781.25</c:v>
                </c:pt>
                <c:pt idx="3">
                  <c:v>210826</c:v>
                </c:pt>
                <c:pt idx="4">
                  <c:v>158090</c:v>
                </c:pt>
                <c:pt idx="5">
                  <c:v>147890</c:v>
                </c:pt>
                <c:pt idx="6">
                  <c:v>94650.5</c:v>
                </c:pt>
                <c:pt idx="7">
                  <c:v>83664</c:v>
                </c:pt>
                <c:pt idx="8">
                  <c:v>77563</c:v>
                </c:pt>
                <c:pt idx="9">
                  <c:v>74563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BAHIA DE ALGECIRAS</c:v>
                </c:pt>
                <c:pt idx="6">
                  <c:v>VIGO</c:v>
                </c:pt>
                <c:pt idx="7">
                  <c:v>ALICANTE</c:v>
                </c:pt>
                <c:pt idx="8">
                  <c:v>SEVILLA</c:v>
                </c:pt>
                <c:pt idx="9">
                  <c:v>CASTELLON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1053933</c:v>
                </c:pt>
                <c:pt idx="1">
                  <c:v>679497</c:v>
                </c:pt>
                <c:pt idx="2">
                  <c:v>272253</c:v>
                </c:pt>
                <c:pt idx="3">
                  <c:v>215094</c:v>
                </c:pt>
                <c:pt idx="4">
                  <c:v>169877</c:v>
                </c:pt>
                <c:pt idx="5">
                  <c:v>110684</c:v>
                </c:pt>
                <c:pt idx="6">
                  <c:v>108458.5</c:v>
                </c:pt>
                <c:pt idx="7">
                  <c:v>74647</c:v>
                </c:pt>
                <c:pt idx="8">
                  <c:v>81622</c:v>
                </c:pt>
                <c:pt idx="9">
                  <c:v>60835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BALEARES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MALAGA</c:v>
                </c:pt>
                <c:pt idx="7">
                  <c:v>MELILLA</c:v>
                </c:pt>
                <c:pt idx="8">
                  <c:v>VALENCIA</c:v>
                </c:pt>
                <c:pt idx="9">
                  <c:v>ALMERIA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2242882</c:v>
                </c:pt>
                <c:pt idx="1">
                  <c:v>1945699</c:v>
                </c:pt>
                <c:pt idx="2">
                  <c:v>1886479</c:v>
                </c:pt>
                <c:pt idx="3">
                  <c:v>1319255</c:v>
                </c:pt>
                <c:pt idx="4">
                  <c:v>861197</c:v>
                </c:pt>
                <c:pt idx="5">
                  <c:v>858229</c:v>
                </c:pt>
                <c:pt idx="6">
                  <c:v>386583</c:v>
                </c:pt>
                <c:pt idx="7">
                  <c:v>313069</c:v>
                </c:pt>
                <c:pt idx="8">
                  <c:v>293400</c:v>
                </c:pt>
                <c:pt idx="9">
                  <c:v>266812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BALEARES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MALAGA</c:v>
                </c:pt>
                <c:pt idx="7">
                  <c:v>MELILLA</c:v>
                </c:pt>
                <c:pt idx="8">
                  <c:v>VALENCIA</c:v>
                </c:pt>
                <c:pt idx="9">
                  <c:v>ALMERIA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2334475</c:v>
                </c:pt>
                <c:pt idx="1">
                  <c:v>1760344</c:v>
                </c:pt>
                <c:pt idx="2">
                  <c:v>2117902</c:v>
                </c:pt>
                <c:pt idx="3">
                  <c:v>1444435</c:v>
                </c:pt>
                <c:pt idx="4">
                  <c:v>765033</c:v>
                </c:pt>
                <c:pt idx="5">
                  <c:v>825497</c:v>
                </c:pt>
                <c:pt idx="6">
                  <c:v>367035</c:v>
                </c:pt>
                <c:pt idx="7">
                  <c:v>240504</c:v>
                </c:pt>
                <c:pt idx="8">
                  <c:v>249011</c:v>
                </c:pt>
                <c:pt idx="9">
                  <c:v>287028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BALEARES</c:v>
                </c:pt>
                <c:pt idx="4">
                  <c:v>MALAGA</c:v>
                </c:pt>
                <c:pt idx="5">
                  <c:v>VALENCIA</c:v>
                </c:pt>
                <c:pt idx="6">
                  <c:v>BAHIA DE CADIZ</c:v>
                </c:pt>
                <c:pt idx="7">
                  <c:v>VIGO</c:v>
                </c:pt>
                <c:pt idx="8">
                  <c:v>A CORUÑA</c:v>
                </c:pt>
                <c:pt idx="9">
                  <c:v>CARTAGENA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905427</c:v>
                </c:pt>
                <c:pt idx="1">
                  <c:v>450653</c:v>
                </c:pt>
                <c:pt idx="2">
                  <c:v>449693</c:v>
                </c:pt>
                <c:pt idx="3">
                  <c:v>379479</c:v>
                </c:pt>
                <c:pt idx="4">
                  <c:v>279632</c:v>
                </c:pt>
                <c:pt idx="5">
                  <c:v>180232</c:v>
                </c:pt>
                <c:pt idx="6">
                  <c:v>141092</c:v>
                </c:pt>
                <c:pt idx="7">
                  <c:v>106626</c:v>
                </c:pt>
                <c:pt idx="8">
                  <c:v>71588</c:v>
                </c:pt>
                <c:pt idx="9">
                  <c:v>33519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BALEARES</c:v>
                </c:pt>
                <c:pt idx="4">
                  <c:v>MALAGA</c:v>
                </c:pt>
                <c:pt idx="5">
                  <c:v>VALENCIA</c:v>
                </c:pt>
                <c:pt idx="6">
                  <c:v>BAHIA DE CADIZ</c:v>
                </c:pt>
                <c:pt idx="7">
                  <c:v>VIGO</c:v>
                </c:pt>
                <c:pt idx="8">
                  <c:v>A CORUÑA</c:v>
                </c:pt>
                <c:pt idx="9">
                  <c:v>CARTAGENA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999845</c:v>
                </c:pt>
                <c:pt idx="1">
                  <c:v>408117</c:v>
                </c:pt>
                <c:pt idx="2">
                  <c:v>411214</c:v>
                </c:pt>
                <c:pt idx="3">
                  <c:v>554901</c:v>
                </c:pt>
                <c:pt idx="4">
                  <c:v>243794</c:v>
                </c:pt>
                <c:pt idx="5">
                  <c:v>118443</c:v>
                </c:pt>
                <c:pt idx="6">
                  <c:v>155049</c:v>
                </c:pt>
                <c:pt idx="7">
                  <c:v>112010</c:v>
                </c:pt>
                <c:pt idx="8">
                  <c:v>42889</c:v>
                </c:pt>
                <c:pt idx="9">
                  <c:v>29991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SANTANDER</c:v>
                </c:pt>
                <c:pt idx="9">
                  <c:v>MOTRIL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444537</c:v>
                </c:pt>
                <c:pt idx="1">
                  <c:v>354119</c:v>
                </c:pt>
                <c:pt idx="2">
                  <c:v>168084</c:v>
                </c:pt>
                <c:pt idx="3">
                  <c:v>134949</c:v>
                </c:pt>
                <c:pt idx="4">
                  <c:v>124105</c:v>
                </c:pt>
                <c:pt idx="5">
                  <c:v>96470</c:v>
                </c:pt>
                <c:pt idx="6">
                  <c:v>64567</c:v>
                </c:pt>
                <c:pt idx="7">
                  <c:v>56713</c:v>
                </c:pt>
                <c:pt idx="8">
                  <c:v>33651</c:v>
                </c:pt>
                <c:pt idx="9">
                  <c:v>25992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SANTANDER</c:v>
                </c:pt>
                <c:pt idx="9">
                  <c:v>MOTRIL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531072</c:v>
                </c:pt>
                <c:pt idx="1">
                  <c:v>370318</c:v>
                </c:pt>
                <c:pt idx="2">
                  <c:v>163132</c:v>
                </c:pt>
                <c:pt idx="3">
                  <c:v>141738</c:v>
                </c:pt>
                <c:pt idx="4">
                  <c:v>100760</c:v>
                </c:pt>
                <c:pt idx="5">
                  <c:v>93335</c:v>
                </c:pt>
                <c:pt idx="6">
                  <c:v>27658</c:v>
                </c:pt>
                <c:pt idx="7">
                  <c:v>47177</c:v>
                </c:pt>
                <c:pt idx="8">
                  <c:v>38505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CEUTA</c:v>
                </c:pt>
                <c:pt idx="3">
                  <c:v>SANTA CRUZ DE TENERIFE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12879</c:v>
                </c:pt>
                <c:pt idx="1">
                  <c:v>12066</c:v>
                </c:pt>
                <c:pt idx="2">
                  <c:v>6672</c:v>
                </c:pt>
                <c:pt idx="3">
                  <c:v>6460</c:v>
                </c:pt>
                <c:pt idx="4">
                  <c:v>5911</c:v>
                </c:pt>
                <c:pt idx="5">
                  <c:v>3740</c:v>
                </c:pt>
                <c:pt idx="6">
                  <c:v>3374</c:v>
                </c:pt>
                <c:pt idx="7">
                  <c:v>1436</c:v>
                </c:pt>
                <c:pt idx="8">
                  <c:v>1376</c:v>
                </c:pt>
                <c:pt idx="9">
                  <c:v>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CEUTA</c:v>
                </c:pt>
                <c:pt idx="3">
                  <c:v>SANTA CRUZ DE TENERIFE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11126</c:v>
                </c:pt>
                <c:pt idx="1">
                  <c:v>13692</c:v>
                </c:pt>
                <c:pt idx="2">
                  <c:v>6207</c:v>
                </c:pt>
                <c:pt idx="3">
                  <c:v>7284</c:v>
                </c:pt>
                <c:pt idx="4">
                  <c:v>5287</c:v>
                </c:pt>
                <c:pt idx="5">
                  <c:v>3864</c:v>
                </c:pt>
                <c:pt idx="6">
                  <c:v>3438</c:v>
                </c:pt>
                <c:pt idx="7">
                  <c:v>1489</c:v>
                </c:pt>
                <c:pt idx="8">
                  <c:v>1628</c:v>
                </c:pt>
                <c:pt idx="9">
                  <c:v>874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LAS PALMAS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MALAGA</c:v>
                </c:pt>
                <c:pt idx="8">
                  <c:v>TARRAGONA</c:v>
                </c:pt>
                <c:pt idx="9">
                  <c:v>BILBAO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159647844</c:v>
                </c:pt>
                <c:pt idx="1">
                  <c:v>121578269</c:v>
                </c:pt>
                <c:pt idx="2">
                  <c:v>118294766</c:v>
                </c:pt>
                <c:pt idx="3">
                  <c:v>99982114</c:v>
                </c:pt>
                <c:pt idx="4">
                  <c:v>97593006</c:v>
                </c:pt>
                <c:pt idx="5">
                  <c:v>64337569</c:v>
                </c:pt>
                <c:pt idx="6">
                  <c:v>34576987</c:v>
                </c:pt>
                <c:pt idx="7">
                  <c:v>24825248</c:v>
                </c:pt>
                <c:pt idx="8">
                  <c:v>21141394</c:v>
                </c:pt>
                <c:pt idx="9">
                  <c:v>19074016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LAS PALMAS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MALAGA</c:v>
                </c:pt>
                <c:pt idx="8">
                  <c:v>TARRAGONA</c:v>
                </c:pt>
                <c:pt idx="9">
                  <c:v>BILBAO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157854330</c:v>
                </c:pt>
                <c:pt idx="1">
                  <c:v>124663520</c:v>
                </c:pt>
                <c:pt idx="2">
                  <c:v>99783889</c:v>
                </c:pt>
                <c:pt idx="3">
                  <c:v>97132641</c:v>
                </c:pt>
                <c:pt idx="4">
                  <c:v>103999050</c:v>
                </c:pt>
                <c:pt idx="5">
                  <c:v>76533631</c:v>
                </c:pt>
                <c:pt idx="6">
                  <c:v>32207188</c:v>
                </c:pt>
                <c:pt idx="7">
                  <c:v>19672973</c:v>
                </c:pt>
                <c:pt idx="8">
                  <c:v>21543053</c:v>
                </c:pt>
                <c:pt idx="9">
                  <c:v>21479209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SANTA CRUZ DE TENERIFE</c:v>
                </c:pt>
                <c:pt idx="2">
                  <c:v>LAS PALMAS</c:v>
                </c:pt>
                <c:pt idx="3">
                  <c:v>BALEARES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CARTAGENA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306</c:v>
                </c:pt>
                <c:pt idx="1">
                  <c:v>251</c:v>
                </c:pt>
                <c:pt idx="2">
                  <c:v>239</c:v>
                </c:pt>
                <c:pt idx="3">
                  <c:v>222</c:v>
                </c:pt>
                <c:pt idx="4">
                  <c:v>130</c:v>
                </c:pt>
                <c:pt idx="5">
                  <c:v>122</c:v>
                </c:pt>
                <c:pt idx="6">
                  <c:v>79</c:v>
                </c:pt>
                <c:pt idx="7">
                  <c:v>46</c:v>
                </c:pt>
                <c:pt idx="8">
                  <c:v>29</c:v>
                </c:pt>
                <c:pt idx="9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SANTA CRUZ DE TENERIFE</c:v>
                </c:pt>
                <c:pt idx="2">
                  <c:v>LAS PALMAS</c:v>
                </c:pt>
                <c:pt idx="3">
                  <c:v>BALEARES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CARTAGENA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355</c:v>
                </c:pt>
                <c:pt idx="1">
                  <c:v>206</c:v>
                </c:pt>
                <c:pt idx="2">
                  <c:v>217</c:v>
                </c:pt>
                <c:pt idx="3">
                  <c:v>283</c:v>
                </c:pt>
                <c:pt idx="4">
                  <c:v>130</c:v>
                </c:pt>
                <c:pt idx="5">
                  <c:v>132</c:v>
                </c:pt>
                <c:pt idx="6">
                  <c:v>73</c:v>
                </c:pt>
                <c:pt idx="7">
                  <c:v>53</c:v>
                </c:pt>
                <c:pt idx="8">
                  <c:v>33</c:v>
                </c:pt>
                <c:pt idx="9">
                  <c:v>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D21" sqref="D21:H34"/>
    </sheetView>
  </sheetViews>
  <sheetFormatPr baseColWidth="10" defaultRowHeight="15" x14ac:dyDescent="0.25"/>
  <cols>
    <col min="1" max="1" width="28.28515625" style="75" bestFit="1" customWidth="1"/>
    <col min="2" max="2" width="16" style="75" bestFit="1" customWidth="1"/>
    <col min="3" max="3" width="26.5703125" style="75" bestFit="1" customWidth="1"/>
    <col min="4" max="16384" width="11.42578125" style="75"/>
  </cols>
  <sheetData>
    <row r="1" spans="1:9" ht="22.5" customHeight="1" x14ac:dyDescent="0.35">
      <c r="D1" s="76" t="s">
        <v>39</v>
      </c>
    </row>
    <row r="4" spans="1:9" x14ac:dyDescent="0.25">
      <c r="F4" s="77"/>
      <c r="G4" s="77"/>
      <c r="I4" s="78">
        <v>41128</v>
      </c>
    </row>
    <row r="6" spans="1:9" x14ac:dyDescent="0.25">
      <c r="A6" s="79" t="s">
        <v>42</v>
      </c>
      <c r="B6" s="80"/>
      <c r="C6" s="80"/>
      <c r="D6" s="81" t="s">
        <v>98</v>
      </c>
      <c r="E6" s="82"/>
      <c r="F6" s="81" t="s">
        <v>40</v>
      </c>
      <c r="G6" s="82"/>
      <c r="H6" s="81" t="s">
        <v>41</v>
      </c>
      <c r="I6" s="82"/>
    </row>
    <row r="7" spans="1:9" x14ac:dyDescent="0.25">
      <c r="A7" s="83"/>
      <c r="B7" s="83"/>
      <c r="C7" s="83"/>
      <c r="D7" s="84">
        <v>2011</v>
      </c>
      <c r="E7" s="84">
        <v>2012</v>
      </c>
      <c r="F7" s="84">
        <v>2011</v>
      </c>
      <c r="G7" s="84">
        <v>2012</v>
      </c>
      <c r="H7" s="84" t="s">
        <v>0</v>
      </c>
      <c r="I7" s="84" t="s">
        <v>3</v>
      </c>
    </row>
    <row r="8" spans="1:9" x14ac:dyDescent="0.25">
      <c r="A8" s="85" t="s">
        <v>12</v>
      </c>
      <c r="B8" s="85" t="s">
        <v>13</v>
      </c>
      <c r="C8" s="86" t="s">
        <v>14</v>
      </c>
      <c r="D8" s="87">
        <v>11935850</v>
      </c>
      <c r="E8" s="87">
        <v>12403795</v>
      </c>
      <c r="F8" s="87">
        <v>74184255</v>
      </c>
      <c r="G8" s="87">
        <v>73592690</v>
      </c>
      <c r="H8" s="87">
        <v>-591565</v>
      </c>
      <c r="I8" s="88">
        <f>((G8*100/F8)-100)</f>
        <v>-0.79742662374920315</v>
      </c>
    </row>
    <row r="9" spans="1:9" x14ac:dyDescent="0.25">
      <c r="A9" s="89"/>
      <c r="B9" s="90"/>
      <c r="C9" s="86" t="s">
        <v>15</v>
      </c>
      <c r="D9" s="87">
        <v>6562183</v>
      </c>
      <c r="E9" s="87">
        <v>7539311</v>
      </c>
      <c r="F9" s="87">
        <v>38490679</v>
      </c>
      <c r="G9" s="87">
        <v>44424838</v>
      </c>
      <c r="H9" s="87">
        <v>5934159</v>
      </c>
      <c r="I9" s="88">
        <f t="shared" ref="I9:I19" si="0">((G9*100/F9)-100)</f>
        <v>15.417132547856582</v>
      </c>
    </row>
    <row r="10" spans="1:9" x14ac:dyDescent="0.25">
      <c r="A10" s="89"/>
      <c r="B10" s="85" t="s">
        <v>16</v>
      </c>
      <c r="C10" s="86" t="s">
        <v>17</v>
      </c>
      <c r="D10" s="87">
        <v>4957913</v>
      </c>
      <c r="E10" s="87">
        <v>5122109</v>
      </c>
      <c r="F10" s="87">
        <v>28234647</v>
      </c>
      <c r="G10" s="87">
        <v>29393586</v>
      </c>
      <c r="H10" s="87">
        <v>1158939</v>
      </c>
      <c r="I10" s="88">
        <f t="shared" si="0"/>
        <v>4.1046696988986611</v>
      </c>
    </row>
    <row r="11" spans="1:9" x14ac:dyDescent="0.25">
      <c r="A11" s="89"/>
      <c r="B11" s="89"/>
      <c r="C11" s="86" t="s">
        <v>18</v>
      </c>
      <c r="D11" s="87">
        <v>13341957</v>
      </c>
      <c r="E11" s="87">
        <v>14505991</v>
      </c>
      <c r="F11" s="87">
        <v>70924737</v>
      </c>
      <c r="G11" s="87">
        <v>81008430</v>
      </c>
      <c r="H11" s="87">
        <v>10083693</v>
      </c>
      <c r="I11" s="88">
        <f t="shared" si="0"/>
        <v>14.217455610727185</v>
      </c>
    </row>
    <row r="12" spans="1:9" x14ac:dyDescent="0.25">
      <c r="A12" s="90"/>
      <c r="B12" s="90"/>
      <c r="C12" s="86" t="s">
        <v>2</v>
      </c>
      <c r="D12" s="87">
        <v>18299870</v>
      </c>
      <c r="E12" s="87">
        <v>19628100</v>
      </c>
      <c r="F12" s="87">
        <v>99159384</v>
      </c>
      <c r="G12" s="87">
        <v>110402016</v>
      </c>
      <c r="H12" s="87">
        <v>11242632</v>
      </c>
      <c r="I12" s="88">
        <f t="shared" si="0"/>
        <v>11.337940542268797</v>
      </c>
    </row>
    <row r="13" spans="1:9" x14ac:dyDescent="0.25">
      <c r="A13" s="91"/>
      <c r="B13" s="91"/>
      <c r="C13" s="92" t="s">
        <v>2</v>
      </c>
      <c r="D13" s="93">
        <v>36797903</v>
      </c>
      <c r="E13" s="93">
        <v>39571206</v>
      </c>
      <c r="F13" s="93">
        <v>211834318</v>
      </c>
      <c r="G13" s="93">
        <v>228419544</v>
      </c>
      <c r="H13" s="93">
        <v>16585226</v>
      </c>
      <c r="I13" s="94">
        <f t="shared" si="0"/>
        <v>7.8293385871499765</v>
      </c>
    </row>
    <row r="14" spans="1:9" x14ac:dyDescent="0.25">
      <c r="A14" s="85" t="s">
        <v>4</v>
      </c>
      <c r="B14" s="95" t="s">
        <v>5</v>
      </c>
      <c r="C14" s="86" t="s">
        <v>6</v>
      </c>
      <c r="D14" s="87">
        <v>21160</v>
      </c>
      <c r="E14" s="87">
        <v>20774</v>
      </c>
      <c r="F14" s="87">
        <v>111482</v>
      </c>
      <c r="G14" s="87">
        <v>108736</v>
      </c>
      <c r="H14" s="87">
        <v>-2746</v>
      </c>
      <c r="I14" s="88">
        <f t="shared" si="0"/>
        <v>-2.4631779121293107</v>
      </c>
    </row>
    <row r="15" spans="1:9" x14ac:dyDescent="0.25">
      <c r="A15" s="89"/>
      <c r="B15" s="85" t="s">
        <v>7</v>
      </c>
      <c r="C15" s="86" t="s">
        <v>8</v>
      </c>
      <c r="D15" s="87">
        <v>662442</v>
      </c>
      <c r="E15" s="87">
        <v>711203</v>
      </c>
      <c r="F15" s="87">
        <v>3903540</v>
      </c>
      <c r="G15" s="87">
        <v>3892143</v>
      </c>
      <c r="H15" s="87">
        <v>-11397</v>
      </c>
      <c r="I15" s="88">
        <f t="shared" si="0"/>
        <v>-0.29196575416160897</v>
      </c>
    </row>
    <row r="16" spans="1:9" x14ac:dyDescent="0.25">
      <c r="A16" s="89"/>
      <c r="B16" s="90"/>
      <c r="C16" s="86" t="s">
        <v>9</v>
      </c>
      <c r="D16" s="87">
        <v>242444</v>
      </c>
      <c r="E16" s="87">
        <v>154113</v>
      </c>
      <c r="F16" s="87">
        <v>1332662</v>
      </c>
      <c r="G16" s="87">
        <v>855762</v>
      </c>
      <c r="H16" s="87">
        <v>-476900</v>
      </c>
      <c r="I16" s="88">
        <f t="shared" si="0"/>
        <v>-35.785518008317183</v>
      </c>
    </row>
    <row r="17" spans="1:9" x14ac:dyDescent="0.25">
      <c r="A17" s="90"/>
      <c r="B17" s="95" t="s">
        <v>10</v>
      </c>
      <c r="C17" s="86" t="s">
        <v>11</v>
      </c>
      <c r="D17" s="87">
        <v>246466</v>
      </c>
      <c r="E17" s="87">
        <v>213928</v>
      </c>
      <c r="F17" s="87">
        <v>1376338</v>
      </c>
      <c r="G17" s="87">
        <v>1536562</v>
      </c>
      <c r="H17" s="87">
        <v>160224</v>
      </c>
      <c r="I17" s="88">
        <f t="shared" si="0"/>
        <v>11.641326476490519</v>
      </c>
    </row>
    <row r="18" spans="1:9" x14ac:dyDescent="0.25">
      <c r="A18" s="96"/>
      <c r="B18" s="96"/>
      <c r="C18" s="92" t="s">
        <v>2</v>
      </c>
      <c r="D18" s="93">
        <v>1172512</v>
      </c>
      <c r="E18" s="93">
        <v>1100018</v>
      </c>
      <c r="F18" s="93">
        <v>6724022</v>
      </c>
      <c r="G18" s="93">
        <v>6393203</v>
      </c>
      <c r="H18" s="93">
        <v>-330819</v>
      </c>
      <c r="I18" s="94">
        <f t="shared" si="0"/>
        <v>-4.9199571327993823</v>
      </c>
    </row>
    <row r="19" spans="1:9" x14ac:dyDescent="0.25">
      <c r="A19" s="97"/>
      <c r="B19" s="97"/>
      <c r="C19" s="98" t="s">
        <v>1</v>
      </c>
      <c r="D19" s="99">
        <f>+D13+D18</f>
        <v>37970415</v>
      </c>
      <c r="E19" s="99">
        <f t="shared" ref="E19:G19" si="1">+E13+E18</f>
        <v>40671224</v>
      </c>
      <c r="F19" s="99">
        <f t="shared" si="1"/>
        <v>218558340</v>
      </c>
      <c r="G19" s="99">
        <f t="shared" si="1"/>
        <v>234812747</v>
      </c>
      <c r="H19" s="99">
        <f t="shared" ref="H19" si="2">G19-F19</f>
        <v>16254407</v>
      </c>
      <c r="I19" s="100">
        <f t="shared" si="0"/>
        <v>7.4371021485613369</v>
      </c>
    </row>
    <row r="20" spans="1:9" x14ac:dyDescent="0.25">
      <c r="A20" s="96"/>
      <c r="B20" s="96"/>
      <c r="I20" s="101"/>
    </row>
    <row r="21" spans="1:9" x14ac:dyDescent="0.25">
      <c r="A21" s="85" t="s">
        <v>19</v>
      </c>
      <c r="B21" s="85" t="s">
        <v>20</v>
      </c>
      <c r="C21" s="86" t="s">
        <v>21</v>
      </c>
      <c r="D21" s="87">
        <v>8938609</v>
      </c>
      <c r="E21" s="87">
        <v>9995268</v>
      </c>
      <c r="F21" s="87">
        <v>47046908</v>
      </c>
      <c r="G21" s="87">
        <v>57224128</v>
      </c>
      <c r="H21" s="87">
        <v>10177220</v>
      </c>
      <c r="I21" s="88">
        <f t="shared" ref="I21:I34" si="3">((G21*100/F21)-100)</f>
        <v>21.632069848245919</v>
      </c>
    </row>
    <row r="22" spans="1:9" x14ac:dyDescent="0.25">
      <c r="A22" s="89"/>
      <c r="B22" s="90"/>
      <c r="C22" s="86" t="s">
        <v>22</v>
      </c>
      <c r="D22" s="87">
        <v>8448071</v>
      </c>
      <c r="E22" s="87">
        <v>9184302</v>
      </c>
      <c r="F22" s="87">
        <v>43430008</v>
      </c>
      <c r="G22" s="87">
        <v>52263896</v>
      </c>
      <c r="H22" s="87">
        <v>8833888</v>
      </c>
      <c r="I22" s="88">
        <f t="shared" si="3"/>
        <v>20.340516630805141</v>
      </c>
    </row>
    <row r="23" spans="1:9" x14ac:dyDescent="0.25">
      <c r="A23" s="89"/>
      <c r="B23" s="95" t="s">
        <v>23</v>
      </c>
      <c r="C23" s="86" t="s">
        <v>24</v>
      </c>
      <c r="D23" s="87">
        <v>3667263</v>
      </c>
      <c r="E23" s="87">
        <v>3975387</v>
      </c>
      <c r="F23" s="87">
        <v>20945546</v>
      </c>
      <c r="G23" s="87">
        <v>21931540</v>
      </c>
      <c r="H23" s="87">
        <v>985994</v>
      </c>
      <c r="I23" s="88">
        <f t="shared" si="3"/>
        <v>4.7074160778620922</v>
      </c>
    </row>
    <row r="24" spans="1:9" x14ac:dyDescent="0.25">
      <c r="A24" s="89"/>
      <c r="B24" s="85" t="s">
        <v>25</v>
      </c>
      <c r="C24" s="86" t="s">
        <v>26</v>
      </c>
      <c r="D24" s="87">
        <v>1187501.25</v>
      </c>
      <c r="E24" s="87">
        <v>1268086</v>
      </c>
      <c r="F24" s="87">
        <v>6517647.75</v>
      </c>
      <c r="G24" s="87">
        <v>6939594</v>
      </c>
      <c r="H24" s="87">
        <v>421946.25</v>
      </c>
      <c r="I24" s="88">
        <f t="shared" si="3"/>
        <v>6.4739038712240955</v>
      </c>
    </row>
    <row r="25" spans="1:9" x14ac:dyDescent="0.25">
      <c r="A25" s="89"/>
      <c r="B25" s="89"/>
      <c r="C25" s="86" t="s">
        <v>21</v>
      </c>
      <c r="D25" s="87">
        <v>658961.5</v>
      </c>
      <c r="E25" s="87">
        <v>686041</v>
      </c>
      <c r="F25" s="87">
        <v>3465129.25</v>
      </c>
      <c r="G25" s="87">
        <v>3855074</v>
      </c>
      <c r="H25" s="87">
        <v>389944.75</v>
      </c>
      <c r="I25" s="88">
        <f t="shared" si="3"/>
        <v>11.253396969247248</v>
      </c>
    </row>
    <row r="26" spans="1:9" x14ac:dyDescent="0.25">
      <c r="A26" s="89"/>
      <c r="B26" s="89"/>
      <c r="C26" s="86" t="s">
        <v>27</v>
      </c>
      <c r="D26" s="87">
        <v>131997</v>
      </c>
      <c r="E26" s="87">
        <v>134046.25</v>
      </c>
      <c r="F26" s="87">
        <v>782550.75</v>
      </c>
      <c r="G26" s="87">
        <v>763034.25</v>
      </c>
      <c r="H26" s="87">
        <v>-19516.5</v>
      </c>
      <c r="I26" s="88">
        <f t="shared" si="3"/>
        <v>-2.4939596569296043</v>
      </c>
    </row>
    <row r="27" spans="1:9" x14ac:dyDescent="0.25">
      <c r="A27" s="89"/>
      <c r="B27" s="89"/>
      <c r="C27" s="86" t="s">
        <v>28</v>
      </c>
      <c r="D27" s="87">
        <v>396474.75</v>
      </c>
      <c r="E27" s="87">
        <v>447964.75</v>
      </c>
      <c r="F27" s="87">
        <v>2268029.75</v>
      </c>
      <c r="G27" s="87">
        <v>2321147.75</v>
      </c>
      <c r="H27" s="87">
        <v>53118</v>
      </c>
      <c r="I27" s="88">
        <f t="shared" si="3"/>
        <v>2.3420327709546171</v>
      </c>
    </row>
    <row r="28" spans="1:9" x14ac:dyDescent="0.25">
      <c r="A28" s="89"/>
      <c r="B28" s="90"/>
      <c r="C28" s="86" t="s">
        <v>29</v>
      </c>
      <c r="D28" s="87">
        <v>528539.75</v>
      </c>
      <c r="E28" s="87">
        <v>582045</v>
      </c>
      <c r="F28" s="87">
        <v>3052518.5</v>
      </c>
      <c r="G28" s="87">
        <v>3084520</v>
      </c>
      <c r="H28" s="87">
        <v>32001.5</v>
      </c>
      <c r="I28" s="88">
        <f t="shared" si="3"/>
        <v>1.048363834649976</v>
      </c>
    </row>
    <row r="29" spans="1:9" x14ac:dyDescent="0.25">
      <c r="A29" s="89"/>
      <c r="B29" s="85" t="s">
        <v>30</v>
      </c>
      <c r="C29" s="86" t="s">
        <v>31</v>
      </c>
      <c r="D29" s="87">
        <v>2426327</v>
      </c>
      <c r="E29" s="87">
        <v>2382940</v>
      </c>
      <c r="F29" s="87">
        <v>11060131</v>
      </c>
      <c r="G29" s="87">
        <v>11101902</v>
      </c>
      <c r="H29" s="87">
        <v>41771</v>
      </c>
      <c r="I29" s="88">
        <f t="shared" si="3"/>
        <v>0.37767183770246504</v>
      </c>
    </row>
    <row r="30" spans="1:9" x14ac:dyDescent="0.25">
      <c r="A30" s="89"/>
      <c r="B30" s="90"/>
      <c r="C30" s="86" t="s">
        <v>32</v>
      </c>
      <c r="D30" s="87">
        <v>661429</v>
      </c>
      <c r="E30" s="87">
        <v>590230</v>
      </c>
      <c r="F30" s="87">
        <v>3192424</v>
      </c>
      <c r="G30" s="87">
        <v>3081780</v>
      </c>
      <c r="H30" s="87">
        <v>-110644</v>
      </c>
      <c r="I30" s="88">
        <f t="shared" si="3"/>
        <v>-3.4658303533615822</v>
      </c>
    </row>
    <row r="31" spans="1:9" x14ac:dyDescent="0.25">
      <c r="A31" s="89"/>
      <c r="B31" s="95" t="s">
        <v>33</v>
      </c>
      <c r="C31" s="86" t="s">
        <v>34</v>
      </c>
      <c r="D31" s="87">
        <v>428607</v>
      </c>
      <c r="E31" s="87">
        <v>325877</v>
      </c>
      <c r="F31" s="87">
        <v>1592270</v>
      </c>
      <c r="G31" s="87">
        <v>1572835</v>
      </c>
      <c r="H31" s="87">
        <v>-19435</v>
      </c>
      <c r="I31" s="88">
        <f t="shared" si="3"/>
        <v>-1.2205844486173874</v>
      </c>
    </row>
    <row r="32" spans="1:9" x14ac:dyDescent="0.25">
      <c r="A32" s="89"/>
      <c r="B32" s="85" t="s">
        <v>35</v>
      </c>
      <c r="C32" s="86" t="s">
        <v>36</v>
      </c>
      <c r="D32" s="87">
        <v>12783</v>
      </c>
      <c r="E32" s="87">
        <v>11966</v>
      </c>
      <c r="F32" s="87">
        <v>65147</v>
      </c>
      <c r="G32" s="87">
        <v>65146</v>
      </c>
      <c r="H32" s="87">
        <v>-1</v>
      </c>
      <c r="I32" s="88">
        <f t="shared" si="3"/>
        <v>-1.5349900993157917E-3</v>
      </c>
    </row>
    <row r="33" spans="1:9" x14ac:dyDescent="0.25">
      <c r="A33" s="89"/>
      <c r="B33" s="89"/>
      <c r="C33" s="86" t="s">
        <v>37</v>
      </c>
      <c r="D33" s="87">
        <v>158269499</v>
      </c>
      <c r="E33" s="87">
        <v>155411636</v>
      </c>
      <c r="F33" s="87">
        <v>888293300</v>
      </c>
      <c r="G33" s="87">
        <v>907181270</v>
      </c>
      <c r="H33" s="87">
        <v>18887970</v>
      </c>
      <c r="I33" s="88">
        <f t="shared" si="3"/>
        <v>2.1263213400348775</v>
      </c>
    </row>
    <row r="34" spans="1:9" x14ac:dyDescent="0.25">
      <c r="A34" s="102"/>
      <c r="B34" s="103"/>
      <c r="C34" s="86" t="s">
        <v>38</v>
      </c>
      <c r="D34" s="87">
        <v>313</v>
      </c>
      <c r="E34" s="87">
        <v>226</v>
      </c>
      <c r="F34" s="87">
        <v>1635</v>
      </c>
      <c r="G34" s="87">
        <v>1569</v>
      </c>
      <c r="H34" s="87">
        <v>-66</v>
      </c>
      <c r="I34" s="88">
        <f t="shared" si="3"/>
        <v>-4.036697247706428</v>
      </c>
    </row>
  </sheetData>
  <mergeCells count="14">
    <mergeCell ref="A21:A34"/>
    <mergeCell ref="B21:B22"/>
    <mergeCell ref="B24:B28"/>
    <mergeCell ref="B29:B30"/>
    <mergeCell ref="B32:B34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Junio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41128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7">
        <v>999085</v>
      </c>
      <c r="C7" s="37">
        <v>1023441</v>
      </c>
      <c r="D7" s="37">
        <v>6181290</v>
      </c>
      <c r="E7" s="37">
        <v>6096471</v>
      </c>
      <c r="F7" s="10">
        <f>((E7*100)/D7)-100</f>
        <v>-1.3721893002916801</v>
      </c>
      <c r="G7" s="1"/>
      <c r="H7" s="1"/>
      <c r="I7" s="1"/>
    </row>
    <row r="8" spans="1:12" x14ac:dyDescent="0.25">
      <c r="A8" s="11" t="s">
        <v>45</v>
      </c>
      <c r="B8" s="38">
        <v>186954</v>
      </c>
      <c r="C8" s="38">
        <v>221466</v>
      </c>
      <c r="D8" s="38">
        <v>1131237</v>
      </c>
      <c r="E8" s="38">
        <v>1202963</v>
      </c>
      <c r="F8" s="13">
        <f t="shared" ref="F8:F35" si="0">((E8*100)/D8)-100</f>
        <v>6.3404927526239021</v>
      </c>
      <c r="G8" s="1"/>
      <c r="H8" s="1"/>
      <c r="I8" s="1"/>
    </row>
    <row r="9" spans="1:12" x14ac:dyDescent="0.25">
      <c r="A9" s="8" t="s">
        <v>46</v>
      </c>
      <c r="B9" s="37">
        <v>205853</v>
      </c>
      <c r="C9" s="37">
        <v>546862</v>
      </c>
      <c r="D9" s="37">
        <v>1969860</v>
      </c>
      <c r="E9" s="37">
        <v>3020085</v>
      </c>
      <c r="F9" s="10">
        <f t="shared" si="0"/>
        <v>53.314702567695178</v>
      </c>
      <c r="G9" s="1"/>
      <c r="H9" s="1"/>
      <c r="I9" s="1"/>
    </row>
    <row r="10" spans="1:12" x14ac:dyDescent="0.25">
      <c r="A10" s="11" t="s">
        <v>47</v>
      </c>
      <c r="B10" s="38">
        <v>458418</v>
      </c>
      <c r="C10" s="38">
        <v>356943</v>
      </c>
      <c r="D10" s="38">
        <v>2757535</v>
      </c>
      <c r="E10" s="38">
        <v>2517388</v>
      </c>
      <c r="F10" s="13">
        <f t="shared" si="0"/>
        <v>-8.7087561898579651</v>
      </c>
      <c r="G10" s="1"/>
      <c r="H10" s="1"/>
      <c r="I10" s="1"/>
    </row>
    <row r="11" spans="1:12" x14ac:dyDescent="0.25">
      <c r="A11" s="8" t="s">
        <v>48</v>
      </c>
      <c r="B11" s="37">
        <v>6545563</v>
      </c>
      <c r="C11" s="37">
        <v>8280541</v>
      </c>
      <c r="D11" s="37">
        <v>37003938</v>
      </c>
      <c r="E11" s="37">
        <v>43891671</v>
      </c>
      <c r="F11" s="10">
        <f t="shared" si="0"/>
        <v>18.61351351307529</v>
      </c>
      <c r="G11" s="1"/>
      <c r="H11" s="1"/>
      <c r="I11" s="1"/>
    </row>
    <row r="12" spans="1:12" x14ac:dyDescent="0.25">
      <c r="A12" s="11" t="s">
        <v>49</v>
      </c>
      <c r="B12" s="38">
        <v>250997</v>
      </c>
      <c r="C12" s="38">
        <v>241373</v>
      </c>
      <c r="D12" s="38">
        <v>1963770</v>
      </c>
      <c r="E12" s="38">
        <v>1868214</v>
      </c>
      <c r="F12" s="13">
        <f t="shared" si="0"/>
        <v>-4.8659466230770363</v>
      </c>
      <c r="G12" s="1"/>
      <c r="H12" s="1"/>
      <c r="I12" s="1"/>
    </row>
    <row r="13" spans="1:12" x14ac:dyDescent="0.25">
      <c r="A13" s="8" t="s">
        <v>50</v>
      </c>
      <c r="B13" s="37">
        <v>1079537</v>
      </c>
      <c r="C13" s="37">
        <v>1164310</v>
      </c>
      <c r="D13" s="37">
        <v>5753542</v>
      </c>
      <c r="E13" s="37">
        <v>5908255</v>
      </c>
      <c r="F13" s="10">
        <f t="shared" si="0"/>
        <v>2.6890044428284341</v>
      </c>
      <c r="G13" s="1"/>
      <c r="H13" s="1"/>
      <c r="I13" s="1"/>
    </row>
    <row r="14" spans="1:12" x14ac:dyDescent="0.25">
      <c r="A14" s="11" t="s">
        <v>51</v>
      </c>
      <c r="B14" s="38">
        <v>3774530</v>
      </c>
      <c r="C14" s="38">
        <v>3981931</v>
      </c>
      <c r="D14" s="38">
        <v>22496072</v>
      </c>
      <c r="E14" s="38">
        <v>21286609</v>
      </c>
      <c r="F14" s="13">
        <f t="shared" si="0"/>
        <v>-5.3763296988025218</v>
      </c>
      <c r="G14" s="1"/>
      <c r="H14" s="1"/>
      <c r="I14" s="1"/>
    </row>
    <row r="15" spans="1:12" x14ac:dyDescent="0.25">
      <c r="A15" s="8" t="s">
        <v>52</v>
      </c>
      <c r="B15" s="37">
        <v>2960668</v>
      </c>
      <c r="C15" s="37">
        <v>2578413</v>
      </c>
      <c r="D15" s="37">
        <v>17228229</v>
      </c>
      <c r="E15" s="37">
        <v>13576703</v>
      </c>
      <c r="F15" s="10">
        <f t="shared" si="0"/>
        <v>-21.1950166206869</v>
      </c>
      <c r="G15" s="1"/>
      <c r="H15" s="1"/>
      <c r="I15" s="1"/>
    </row>
    <row r="16" spans="1:12" x14ac:dyDescent="0.25">
      <c r="A16" s="11" t="s">
        <v>53</v>
      </c>
      <c r="B16" s="38">
        <v>1658031</v>
      </c>
      <c r="C16" s="38">
        <v>2224472</v>
      </c>
      <c r="D16" s="38">
        <v>10213023</v>
      </c>
      <c r="E16" s="38">
        <v>15068564</v>
      </c>
      <c r="F16" s="13">
        <f t="shared" si="0"/>
        <v>47.542642369453205</v>
      </c>
      <c r="G16" s="1"/>
      <c r="H16" s="1"/>
      <c r="I16" s="1"/>
    </row>
    <row r="17" spans="1:9" x14ac:dyDescent="0.25">
      <c r="A17" s="8" t="s">
        <v>54</v>
      </c>
      <c r="B17" s="37">
        <v>1144594</v>
      </c>
      <c r="C17" s="37">
        <v>749634</v>
      </c>
      <c r="D17" s="37">
        <v>6617773</v>
      </c>
      <c r="E17" s="37">
        <v>5780162</v>
      </c>
      <c r="F17" s="10">
        <f t="shared" si="0"/>
        <v>-12.656992012267565</v>
      </c>
      <c r="G17" s="1"/>
      <c r="H17" s="1"/>
      <c r="I17" s="1"/>
    </row>
    <row r="18" spans="1:9" x14ac:dyDescent="0.25">
      <c r="A18" s="11" t="s">
        <v>55</v>
      </c>
      <c r="B18" s="38">
        <v>168316</v>
      </c>
      <c r="C18" s="38">
        <v>227200</v>
      </c>
      <c r="D18" s="38">
        <v>1355764</v>
      </c>
      <c r="E18" s="38">
        <v>1451791</v>
      </c>
      <c r="F18" s="13">
        <f t="shared" si="0"/>
        <v>7.0828698800086158</v>
      </c>
      <c r="G18" s="1"/>
      <c r="H18" s="1"/>
      <c r="I18" s="1"/>
    </row>
    <row r="19" spans="1:9" x14ac:dyDescent="0.25">
      <c r="A19" s="8" t="s">
        <v>56</v>
      </c>
      <c r="B19" s="37">
        <v>754211</v>
      </c>
      <c r="C19" s="37">
        <v>1341950</v>
      </c>
      <c r="D19" s="37">
        <v>5394199</v>
      </c>
      <c r="E19" s="37">
        <v>7111807</v>
      </c>
      <c r="F19" s="10">
        <f t="shared" si="0"/>
        <v>31.841761863068086</v>
      </c>
      <c r="G19" s="1"/>
      <c r="H19" s="1"/>
      <c r="I19" s="1"/>
    </row>
    <row r="20" spans="1:9" x14ac:dyDescent="0.25">
      <c r="A20" s="11" t="s">
        <v>57</v>
      </c>
      <c r="B20" s="38">
        <v>1444813</v>
      </c>
      <c r="C20" s="38">
        <v>1612772</v>
      </c>
      <c r="D20" s="38">
        <v>7643860</v>
      </c>
      <c r="E20" s="38">
        <v>8456846</v>
      </c>
      <c r="F20" s="13">
        <f t="shared" si="0"/>
        <v>10.635804423419586</v>
      </c>
      <c r="G20" s="1"/>
      <c r="H20" s="1"/>
      <c r="I20" s="1"/>
    </row>
    <row r="21" spans="1:9" x14ac:dyDescent="0.25">
      <c r="A21" s="8" t="s">
        <v>58</v>
      </c>
      <c r="B21" s="37">
        <v>2320597</v>
      </c>
      <c r="C21" s="37">
        <v>2693763</v>
      </c>
      <c r="D21" s="37">
        <v>11600479</v>
      </c>
      <c r="E21" s="37">
        <v>13114150</v>
      </c>
      <c r="F21" s="10">
        <f t="shared" si="0"/>
        <v>13.048349124204265</v>
      </c>
      <c r="G21" s="1"/>
      <c r="H21" s="1"/>
      <c r="I21" s="1"/>
    </row>
    <row r="22" spans="1:9" x14ac:dyDescent="0.25">
      <c r="A22" s="11" t="s">
        <v>59</v>
      </c>
      <c r="B22" s="38">
        <v>2138639</v>
      </c>
      <c r="C22" s="38">
        <v>2182939</v>
      </c>
      <c r="D22" s="38">
        <v>11683594</v>
      </c>
      <c r="E22" s="38">
        <v>12779096</v>
      </c>
      <c r="F22" s="13">
        <f t="shared" si="0"/>
        <v>9.3764127716180496</v>
      </c>
      <c r="G22" s="1"/>
      <c r="H22" s="1"/>
      <c r="I22" s="1"/>
    </row>
    <row r="23" spans="1:9" x14ac:dyDescent="0.25">
      <c r="A23" s="8" t="s">
        <v>60</v>
      </c>
      <c r="B23" s="37">
        <v>337881</v>
      </c>
      <c r="C23" s="37">
        <v>314134</v>
      </c>
      <c r="D23" s="37">
        <v>1434876</v>
      </c>
      <c r="E23" s="37">
        <v>3829729</v>
      </c>
      <c r="F23" s="10">
        <f t="shared" si="0"/>
        <v>166.90313309303383</v>
      </c>
      <c r="G23" s="1"/>
      <c r="H23" s="1"/>
      <c r="I23" s="1"/>
    </row>
    <row r="24" spans="1:9" x14ac:dyDescent="0.25">
      <c r="A24" s="11" t="s">
        <v>61</v>
      </c>
      <c r="B24" s="38">
        <v>177652</v>
      </c>
      <c r="C24" s="38">
        <v>135854</v>
      </c>
      <c r="D24" s="38">
        <v>905643</v>
      </c>
      <c r="E24" s="38">
        <v>873443</v>
      </c>
      <c r="F24" s="13">
        <f t="shared" si="0"/>
        <v>-3.5554848875329412</v>
      </c>
      <c r="G24" s="1"/>
      <c r="H24" s="1"/>
      <c r="I24" s="1"/>
    </row>
    <row r="25" spans="1:9" x14ac:dyDescent="0.25">
      <c r="A25" s="8" t="s">
        <v>62</v>
      </c>
      <c r="B25" s="37">
        <v>77022</v>
      </c>
      <c r="C25" s="37">
        <v>82357</v>
      </c>
      <c r="D25" s="37">
        <v>416600</v>
      </c>
      <c r="E25" s="37">
        <v>471836</v>
      </c>
      <c r="F25" s="10">
        <f t="shared" si="0"/>
        <v>13.258761401824287</v>
      </c>
      <c r="G25" s="1"/>
      <c r="H25" s="1"/>
      <c r="I25" s="1"/>
    </row>
    <row r="26" spans="1:9" x14ac:dyDescent="0.25">
      <c r="A26" s="11" t="s">
        <v>63</v>
      </c>
      <c r="B26" s="38">
        <v>144957</v>
      </c>
      <c r="C26" s="38">
        <v>168139</v>
      </c>
      <c r="D26" s="38">
        <v>1053286</v>
      </c>
      <c r="E26" s="38">
        <v>1009130</v>
      </c>
      <c r="F26" s="13">
        <f t="shared" si="0"/>
        <v>-4.1922137007422435</v>
      </c>
      <c r="G26" s="1"/>
      <c r="H26" s="1"/>
      <c r="I26" s="1"/>
    </row>
    <row r="27" spans="1:9" x14ac:dyDescent="0.25">
      <c r="A27" s="8" t="s">
        <v>64</v>
      </c>
      <c r="B27" s="37">
        <v>280004</v>
      </c>
      <c r="C27" s="37">
        <v>254125</v>
      </c>
      <c r="D27" s="37">
        <v>1810789</v>
      </c>
      <c r="E27" s="37">
        <v>1708378</v>
      </c>
      <c r="F27" s="10">
        <f t="shared" si="0"/>
        <v>-5.6556009562682306</v>
      </c>
      <c r="G27" s="1"/>
      <c r="H27" s="1"/>
      <c r="I27" s="1"/>
    </row>
    <row r="28" spans="1:9" x14ac:dyDescent="0.25">
      <c r="A28" s="11" t="s">
        <v>65</v>
      </c>
      <c r="B28" s="38">
        <v>1066287</v>
      </c>
      <c r="C28" s="38">
        <v>1192713</v>
      </c>
      <c r="D28" s="38">
        <v>7211280</v>
      </c>
      <c r="E28" s="38">
        <v>7246494</v>
      </c>
      <c r="F28" s="13">
        <f t="shared" si="0"/>
        <v>0.4883183013279222</v>
      </c>
      <c r="G28" s="1"/>
      <c r="H28" s="1"/>
      <c r="I28" s="1"/>
    </row>
    <row r="29" spans="1:9" x14ac:dyDescent="0.25">
      <c r="A29" s="8" t="s">
        <v>66</v>
      </c>
      <c r="B29" s="37">
        <v>437939</v>
      </c>
      <c r="C29" s="37">
        <v>411832</v>
      </c>
      <c r="D29" s="37">
        <v>2594454</v>
      </c>
      <c r="E29" s="37">
        <v>2466929</v>
      </c>
      <c r="F29" s="10">
        <f t="shared" si="0"/>
        <v>-4.9152923890730023</v>
      </c>
      <c r="G29" s="1"/>
      <c r="H29" s="1"/>
      <c r="I29" s="1"/>
    </row>
    <row r="30" spans="1:9" x14ac:dyDescent="0.25">
      <c r="A30" s="11" t="s">
        <v>67</v>
      </c>
      <c r="B30" s="38">
        <v>348243</v>
      </c>
      <c r="C30" s="38">
        <v>359586</v>
      </c>
      <c r="D30" s="38">
        <v>2386018</v>
      </c>
      <c r="E30" s="38">
        <v>2330454</v>
      </c>
      <c r="F30" s="13">
        <f t="shared" si="0"/>
        <v>-2.3287334797977195</v>
      </c>
      <c r="G30" s="1"/>
      <c r="H30" s="1"/>
      <c r="I30" s="1"/>
    </row>
    <row r="31" spans="1:9" x14ac:dyDescent="0.25">
      <c r="A31" s="8" t="s">
        <v>68</v>
      </c>
      <c r="B31" s="37">
        <v>2837408</v>
      </c>
      <c r="C31" s="37">
        <v>2115786</v>
      </c>
      <c r="D31" s="37">
        <v>15160235</v>
      </c>
      <c r="E31" s="37">
        <v>16924848</v>
      </c>
      <c r="F31" s="10">
        <f t="shared" si="0"/>
        <v>11.639747009198743</v>
      </c>
      <c r="G31" s="1"/>
      <c r="H31" s="1"/>
      <c r="I31" s="1"/>
    </row>
    <row r="32" spans="1:9" x14ac:dyDescent="0.25">
      <c r="A32" s="11" t="s">
        <v>69</v>
      </c>
      <c r="B32" s="38">
        <v>5675366</v>
      </c>
      <c r="C32" s="38">
        <v>5758589</v>
      </c>
      <c r="D32" s="38">
        <v>32008331</v>
      </c>
      <c r="E32" s="38">
        <v>32270208</v>
      </c>
      <c r="F32" s="13">
        <f t="shared" si="0"/>
        <v>0.81815262407776856</v>
      </c>
      <c r="G32" s="1"/>
      <c r="H32" s="1"/>
      <c r="I32" s="1"/>
    </row>
    <row r="33" spans="1:9" x14ac:dyDescent="0.25">
      <c r="A33" s="8" t="s">
        <v>70</v>
      </c>
      <c r="B33" s="37">
        <v>429785</v>
      </c>
      <c r="C33" s="37">
        <v>338219</v>
      </c>
      <c r="D33" s="37">
        <v>2210998</v>
      </c>
      <c r="E33" s="37">
        <v>2018976</v>
      </c>
      <c r="F33" s="10">
        <f t="shared" si="0"/>
        <v>-8.6848563408922104</v>
      </c>
      <c r="G33" s="1"/>
      <c r="H33" s="1"/>
      <c r="I33" s="1"/>
    </row>
    <row r="34" spans="1:9" x14ac:dyDescent="0.25">
      <c r="A34" s="11" t="s">
        <v>71</v>
      </c>
      <c r="B34" s="38">
        <v>67065</v>
      </c>
      <c r="C34" s="38">
        <v>111880</v>
      </c>
      <c r="D34" s="38">
        <v>371665</v>
      </c>
      <c r="E34" s="38">
        <v>531547</v>
      </c>
      <c r="F34" s="13">
        <f t="shared" si="0"/>
        <v>43.017771380140715</v>
      </c>
      <c r="G34" s="1"/>
      <c r="H34" s="1"/>
      <c r="I34" s="1"/>
    </row>
    <row r="35" spans="1:9" x14ac:dyDescent="0.25">
      <c r="A35" s="14" t="s">
        <v>72</v>
      </c>
      <c r="B35" s="15">
        <f>SUM(B7:B34)</f>
        <v>37970415</v>
      </c>
      <c r="C35" s="15">
        <f t="shared" ref="C35:E35" si="1">SUM(C7:C34)</f>
        <v>40671224</v>
      </c>
      <c r="D35" s="15">
        <f t="shared" si="1"/>
        <v>218558340</v>
      </c>
      <c r="E35" s="15">
        <f t="shared" si="1"/>
        <v>234812747</v>
      </c>
      <c r="F35" s="16">
        <f t="shared" si="0"/>
        <v>7.4371021485613369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6096471</v>
      </c>
      <c r="C38" s="41">
        <f>D7</f>
        <v>6181290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43891671</v>
      </c>
      <c r="G38" s="42">
        <f>LOOKUP(E38,$A$38:$A$65,$C$38:$C$65)</f>
        <v>37003938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1202963</v>
      </c>
      <c r="C39" s="41">
        <f t="shared" ref="C39:C65" si="5">D8</f>
        <v>1131237</v>
      </c>
      <c r="D39" s="41">
        <f t="shared" ref="D39:D65" si="6">_xlfn.RANK.EQ(B39,$B$38:$B$65)+COUNTIF($B$38:$B$65,B39)-1</f>
        <v>24</v>
      </c>
      <c r="E39" s="42" t="str">
        <f t="shared" si="2"/>
        <v>VALENCIA</v>
      </c>
      <c r="F39" s="42">
        <f t="shared" ref="F39:F65" si="7">LOOKUP(E39,$A$38:$A$65,$B$38:$B$65)</f>
        <v>32270208</v>
      </c>
      <c r="G39" s="42">
        <f t="shared" ref="G39:G65" si="8">LOOKUP(E39,$A$38:$A$65,$C$38:$C$65)</f>
        <v>32008331</v>
      </c>
    </row>
    <row r="40" spans="1:9" x14ac:dyDescent="0.25">
      <c r="A40" s="42" t="str">
        <f t="shared" si="3"/>
        <v>ALMERIA</v>
      </c>
      <c r="B40" s="41">
        <f t="shared" si="4"/>
        <v>3020085</v>
      </c>
      <c r="C40" s="41">
        <f t="shared" si="5"/>
        <v>1969860</v>
      </c>
      <c r="D40" s="41">
        <f t="shared" si="6"/>
        <v>16</v>
      </c>
      <c r="E40" s="42" t="str">
        <f t="shared" si="2"/>
        <v>BARCELONA</v>
      </c>
      <c r="F40" s="42">
        <f t="shared" si="7"/>
        <v>21286609</v>
      </c>
      <c r="G40" s="42">
        <f t="shared" si="8"/>
        <v>22496072</v>
      </c>
    </row>
    <row r="41" spans="1:9" x14ac:dyDescent="0.25">
      <c r="A41" s="42" t="str">
        <f t="shared" si="3"/>
        <v>AVILES</v>
      </c>
      <c r="B41" s="41">
        <f t="shared" si="4"/>
        <v>2517388</v>
      </c>
      <c r="C41" s="41">
        <f t="shared" si="5"/>
        <v>2757535</v>
      </c>
      <c r="D41" s="41">
        <f t="shared" si="6"/>
        <v>17</v>
      </c>
      <c r="E41" s="42" t="str">
        <f t="shared" si="2"/>
        <v>TARRAGONA</v>
      </c>
      <c r="F41" s="42">
        <f t="shared" si="7"/>
        <v>16924848</v>
      </c>
      <c r="G41" s="42">
        <f t="shared" si="8"/>
        <v>15160235</v>
      </c>
    </row>
    <row r="42" spans="1:9" x14ac:dyDescent="0.25">
      <c r="A42" s="42" t="str">
        <f t="shared" si="3"/>
        <v>BAHIA DE ALGECIRAS</v>
      </c>
      <c r="B42" s="41">
        <f t="shared" si="4"/>
        <v>43891671</v>
      </c>
      <c r="C42" s="41">
        <f t="shared" si="5"/>
        <v>37003938</v>
      </c>
      <c r="D42" s="41">
        <f t="shared" si="6"/>
        <v>1</v>
      </c>
      <c r="E42" s="42" t="str">
        <f t="shared" si="2"/>
        <v>CARTAGENA</v>
      </c>
      <c r="F42" s="42">
        <f t="shared" si="7"/>
        <v>15068564</v>
      </c>
      <c r="G42" s="42">
        <f t="shared" si="8"/>
        <v>10213023</v>
      </c>
    </row>
    <row r="43" spans="1:9" x14ac:dyDescent="0.25">
      <c r="A43" s="42" t="str">
        <f t="shared" si="3"/>
        <v>BAHIA DE CADIZ</v>
      </c>
      <c r="B43" s="41">
        <f t="shared" si="4"/>
        <v>1868214</v>
      </c>
      <c r="C43" s="41">
        <f t="shared" si="5"/>
        <v>1963770</v>
      </c>
      <c r="D43" s="41">
        <f t="shared" si="6"/>
        <v>21</v>
      </c>
      <c r="E43" s="42" t="str">
        <f t="shared" si="2"/>
        <v>BILBAO</v>
      </c>
      <c r="F43" s="42">
        <f t="shared" si="7"/>
        <v>13576703</v>
      </c>
      <c r="G43" s="42">
        <f t="shared" si="8"/>
        <v>17228229</v>
      </c>
    </row>
    <row r="44" spans="1:9" x14ac:dyDescent="0.25">
      <c r="A44" s="42" t="str">
        <f t="shared" si="3"/>
        <v>BALEARES</v>
      </c>
      <c r="B44" s="41">
        <f t="shared" si="4"/>
        <v>5908255</v>
      </c>
      <c r="C44" s="41">
        <f t="shared" si="5"/>
        <v>5753542</v>
      </c>
      <c r="D44" s="41">
        <f t="shared" si="6"/>
        <v>13</v>
      </c>
      <c r="E44" s="42" t="str">
        <f t="shared" si="2"/>
        <v>HUELVA</v>
      </c>
      <c r="F44" s="42">
        <f t="shared" si="7"/>
        <v>13114150</v>
      </c>
      <c r="G44" s="42">
        <f t="shared" si="8"/>
        <v>11600479</v>
      </c>
    </row>
    <row r="45" spans="1:9" x14ac:dyDescent="0.25">
      <c r="A45" s="42" t="str">
        <f t="shared" si="3"/>
        <v>BARCELONA</v>
      </c>
      <c r="B45" s="41">
        <f t="shared" si="4"/>
        <v>21286609</v>
      </c>
      <c r="C45" s="41">
        <f t="shared" si="5"/>
        <v>22496072</v>
      </c>
      <c r="D45" s="41">
        <f t="shared" si="6"/>
        <v>3</v>
      </c>
      <c r="E45" s="42" t="str">
        <f t="shared" si="2"/>
        <v>LAS PALMAS</v>
      </c>
      <c r="F45" s="42">
        <f t="shared" si="7"/>
        <v>12779096</v>
      </c>
      <c r="G45" s="42">
        <f t="shared" si="8"/>
        <v>11683594</v>
      </c>
    </row>
    <row r="46" spans="1:9" x14ac:dyDescent="0.25">
      <c r="A46" s="42" t="str">
        <f t="shared" si="3"/>
        <v>BILBAO</v>
      </c>
      <c r="B46" s="41">
        <f t="shared" si="4"/>
        <v>13576703</v>
      </c>
      <c r="C46" s="41">
        <f t="shared" si="5"/>
        <v>17228229</v>
      </c>
      <c r="D46" s="41">
        <f t="shared" si="6"/>
        <v>6</v>
      </c>
      <c r="E46" s="42" t="str">
        <f t="shared" si="2"/>
        <v>GIJON</v>
      </c>
      <c r="F46" s="42">
        <f t="shared" si="7"/>
        <v>8456846</v>
      </c>
      <c r="G46" s="42">
        <f t="shared" si="8"/>
        <v>7643860</v>
      </c>
    </row>
    <row r="47" spans="1:9" x14ac:dyDescent="0.25">
      <c r="A47" s="42" t="str">
        <f t="shared" si="3"/>
        <v>CARTAGENA</v>
      </c>
      <c r="B47" s="41">
        <f t="shared" si="4"/>
        <v>15068564</v>
      </c>
      <c r="C47" s="41">
        <f t="shared" si="5"/>
        <v>10213023</v>
      </c>
      <c r="D47" s="41">
        <f t="shared" si="6"/>
        <v>5</v>
      </c>
      <c r="E47" s="42" t="str">
        <f t="shared" si="2"/>
        <v>SANTA CRUZ DE TENERIFE</v>
      </c>
      <c r="F47" s="42">
        <f t="shared" si="7"/>
        <v>7246494</v>
      </c>
      <c r="G47" s="42">
        <f t="shared" si="8"/>
        <v>7211280</v>
      </c>
    </row>
    <row r="48" spans="1:9" x14ac:dyDescent="0.25">
      <c r="A48" s="42" t="str">
        <f t="shared" si="3"/>
        <v>CASTELLON</v>
      </c>
      <c r="B48" s="41">
        <f t="shared" si="4"/>
        <v>5780162</v>
      </c>
      <c r="C48" s="41">
        <f t="shared" si="5"/>
        <v>6617773</v>
      </c>
      <c r="D48" s="41">
        <f t="shared" si="6"/>
        <v>14</v>
      </c>
      <c r="E48" s="42" t="str">
        <f t="shared" si="2"/>
        <v>FERROL-SAN CIBRAO</v>
      </c>
      <c r="F48" s="42">
        <f t="shared" si="7"/>
        <v>7111807</v>
      </c>
      <c r="G48" s="42">
        <f t="shared" si="8"/>
        <v>5394199</v>
      </c>
    </row>
    <row r="49" spans="1:7" x14ac:dyDescent="0.25">
      <c r="A49" s="42" t="str">
        <f t="shared" si="3"/>
        <v>CEUTA</v>
      </c>
      <c r="B49" s="41">
        <f t="shared" si="4"/>
        <v>1451791</v>
      </c>
      <c r="C49" s="41">
        <f t="shared" si="5"/>
        <v>1355764</v>
      </c>
      <c r="D49" s="41">
        <f t="shared" si="6"/>
        <v>23</v>
      </c>
      <c r="E49" s="42" t="str">
        <f t="shared" si="2"/>
        <v>A CORUÑA</v>
      </c>
      <c r="F49" s="42">
        <f t="shared" si="7"/>
        <v>6096471</v>
      </c>
      <c r="G49" s="42">
        <f t="shared" si="8"/>
        <v>6181290</v>
      </c>
    </row>
    <row r="50" spans="1:7" x14ac:dyDescent="0.25">
      <c r="A50" s="42" t="str">
        <f t="shared" si="3"/>
        <v>FERROL-SAN CIBRAO</v>
      </c>
      <c r="B50" s="41">
        <f t="shared" si="4"/>
        <v>7111807</v>
      </c>
      <c r="C50" s="41">
        <f t="shared" si="5"/>
        <v>5394199</v>
      </c>
      <c r="D50" s="41">
        <f t="shared" si="6"/>
        <v>11</v>
      </c>
      <c r="E50" s="42" t="str">
        <f t="shared" si="2"/>
        <v>BALEARES</v>
      </c>
      <c r="F50" s="42">
        <f t="shared" si="7"/>
        <v>5908255</v>
      </c>
      <c r="G50" s="42">
        <f t="shared" si="8"/>
        <v>5753542</v>
      </c>
    </row>
    <row r="51" spans="1:7" x14ac:dyDescent="0.25">
      <c r="A51" s="42" t="str">
        <f t="shared" si="3"/>
        <v>GIJON</v>
      </c>
      <c r="B51" s="41">
        <f t="shared" si="4"/>
        <v>8456846</v>
      </c>
      <c r="C51" s="41">
        <f t="shared" si="5"/>
        <v>7643860</v>
      </c>
      <c r="D51" s="41">
        <f t="shared" si="6"/>
        <v>9</v>
      </c>
      <c r="E51" s="42" t="str">
        <f t="shared" si="2"/>
        <v>CASTELLON</v>
      </c>
      <c r="F51" s="42">
        <f t="shared" si="7"/>
        <v>5780162</v>
      </c>
      <c r="G51" s="42">
        <f t="shared" si="8"/>
        <v>6617773</v>
      </c>
    </row>
    <row r="52" spans="1:7" x14ac:dyDescent="0.25">
      <c r="A52" s="42" t="str">
        <f t="shared" si="3"/>
        <v>HUELVA</v>
      </c>
      <c r="B52" s="41">
        <f t="shared" si="4"/>
        <v>13114150</v>
      </c>
      <c r="C52" s="41">
        <f t="shared" si="5"/>
        <v>11600479</v>
      </c>
      <c r="D52" s="41">
        <f t="shared" si="6"/>
        <v>7</v>
      </c>
      <c r="E52" s="42" t="str">
        <f t="shared" si="2"/>
        <v>MALAGA</v>
      </c>
      <c r="F52" s="42">
        <f t="shared" si="7"/>
        <v>3829729</v>
      </c>
      <c r="G52" s="42">
        <f t="shared" si="8"/>
        <v>1434876</v>
      </c>
    </row>
    <row r="53" spans="1:7" x14ac:dyDescent="0.25">
      <c r="A53" s="42" t="str">
        <f t="shared" si="3"/>
        <v>LAS PALMAS</v>
      </c>
      <c r="B53" s="41">
        <f t="shared" si="4"/>
        <v>12779096</v>
      </c>
      <c r="C53" s="41">
        <f t="shared" si="5"/>
        <v>11683594</v>
      </c>
      <c r="D53" s="41">
        <f t="shared" si="6"/>
        <v>8</v>
      </c>
      <c r="E53" s="42" t="str">
        <f t="shared" si="2"/>
        <v>ALMERIA</v>
      </c>
      <c r="F53" s="42">
        <f t="shared" si="7"/>
        <v>3020085</v>
      </c>
      <c r="G53" s="42">
        <f t="shared" si="8"/>
        <v>1969860</v>
      </c>
    </row>
    <row r="54" spans="1:7" x14ac:dyDescent="0.25">
      <c r="A54" s="42" t="str">
        <f t="shared" si="3"/>
        <v>MALAGA</v>
      </c>
      <c r="B54" s="41">
        <f t="shared" si="4"/>
        <v>3829729</v>
      </c>
      <c r="C54" s="41">
        <f t="shared" si="5"/>
        <v>1434876</v>
      </c>
      <c r="D54" s="41">
        <f t="shared" si="6"/>
        <v>15</v>
      </c>
      <c r="E54" s="42" t="str">
        <f t="shared" si="2"/>
        <v>AVILES</v>
      </c>
      <c r="F54" s="42">
        <f t="shared" si="7"/>
        <v>2517388</v>
      </c>
      <c r="G54" s="42">
        <f t="shared" si="8"/>
        <v>2757535</v>
      </c>
    </row>
    <row r="55" spans="1:7" x14ac:dyDescent="0.25">
      <c r="A55" s="42" t="str">
        <f t="shared" si="3"/>
        <v>MARIN Y RIA DE PONTEVEDRA</v>
      </c>
      <c r="B55" s="41">
        <f t="shared" si="4"/>
        <v>873443</v>
      </c>
      <c r="C55" s="41">
        <f t="shared" si="5"/>
        <v>905643</v>
      </c>
      <c r="D55" s="41">
        <f t="shared" si="6"/>
        <v>26</v>
      </c>
      <c r="E55" s="42" t="str">
        <f t="shared" si="2"/>
        <v>SANTANDER</v>
      </c>
      <c r="F55" s="42">
        <f t="shared" si="7"/>
        <v>2466929</v>
      </c>
      <c r="G55" s="42">
        <f t="shared" si="8"/>
        <v>2594454</v>
      </c>
    </row>
    <row r="56" spans="1:7" x14ac:dyDescent="0.25">
      <c r="A56" s="42" t="str">
        <f t="shared" si="3"/>
        <v>MELILLA</v>
      </c>
      <c r="B56" s="41">
        <f t="shared" si="4"/>
        <v>471836</v>
      </c>
      <c r="C56" s="41">
        <f t="shared" si="5"/>
        <v>416600</v>
      </c>
      <c r="D56" s="41">
        <f t="shared" si="6"/>
        <v>28</v>
      </c>
      <c r="E56" s="42" t="str">
        <f t="shared" si="2"/>
        <v>SEVILLA</v>
      </c>
      <c r="F56" s="42">
        <f t="shared" si="7"/>
        <v>2330454</v>
      </c>
      <c r="G56" s="42">
        <f t="shared" si="8"/>
        <v>2386018</v>
      </c>
    </row>
    <row r="57" spans="1:7" x14ac:dyDescent="0.25">
      <c r="A57" s="42" t="str">
        <f t="shared" si="3"/>
        <v>MOTRIL</v>
      </c>
      <c r="B57" s="41">
        <f t="shared" si="4"/>
        <v>1009130</v>
      </c>
      <c r="C57" s="41">
        <f t="shared" si="5"/>
        <v>1053286</v>
      </c>
      <c r="D57" s="41">
        <f t="shared" si="6"/>
        <v>25</v>
      </c>
      <c r="E57" s="42" t="str">
        <f t="shared" si="2"/>
        <v>VIGO</v>
      </c>
      <c r="F57" s="42">
        <f t="shared" si="7"/>
        <v>2018976</v>
      </c>
      <c r="G57" s="42">
        <f t="shared" si="8"/>
        <v>2210998</v>
      </c>
    </row>
    <row r="58" spans="1:7" x14ac:dyDescent="0.25">
      <c r="A58" s="42" t="str">
        <f t="shared" si="3"/>
        <v>PASAIA</v>
      </c>
      <c r="B58" s="41">
        <f t="shared" si="4"/>
        <v>1708378</v>
      </c>
      <c r="C58" s="41">
        <f t="shared" si="5"/>
        <v>1810789</v>
      </c>
      <c r="D58" s="41">
        <f t="shared" si="6"/>
        <v>22</v>
      </c>
      <c r="E58" s="42" t="str">
        <f t="shared" si="2"/>
        <v>BAHIA DE CADIZ</v>
      </c>
      <c r="F58" s="42">
        <f t="shared" si="7"/>
        <v>1868214</v>
      </c>
      <c r="G58" s="42">
        <f t="shared" si="8"/>
        <v>1963770</v>
      </c>
    </row>
    <row r="59" spans="1:7" x14ac:dyDescent="0.25">
      <c r="A59" s="42" t="str">
        <f t="shared" si="3"/>
        <v>SANTA CRUZ DE TENERIFE</v>
      </c>
      <c r="B59" s="41">
        <f t="shared" si="4"/>
        <v>7246494</v>
      </c>
      <c r="C59" s="41">
        <f t="shared" si="5"/>
        <v>7211280</v>
      </c>
      <c r="D59" s="41">
        <f t="shared" si="6"/>
        <v>10</v>
      </c>
      <c r="E59" s="42" t="str">
        <f t="shared" si="2"/>
        <v>PASAIA</v>
      </c>
      <c r="F59" s="42">
        <f t="shared" si="7"/>
        <v>1708378</v>
      </c>
      <c r="G59" s="42">
        <f t="shared" si="8"/>
        <v>1810789</v>
      </c>
    </row>
    <row r="60" spans="1:7" x14ac:dyDescent="0.25">
      <c r="A60" s="42" t="str">
        <f t="shared" si="3"/>
        <v>SANTANDER</v>
      </c>
      <c r="B60" s="41">
        <f t="shared" si="4"/>
        <v>2466929</v>
      </c>
      <c r="C60" s="41">
        <f t="shared" si="5"/>
        <v>2594454</v>
      </c>
      <c r="D60" s="41">
        <f t="shared" si="6"/>
        <v>18</v>
      </c>
      <c r="E60" s="42" t="str">
        <f t="shared" si="2"/>
        <v>CEUTA</v>
      </c>
      <c r="F60" s="42">
        <f t="shared" si="7"/>
        <v>1451791</v>
      </c>
      <c r="G60" s="42">
        <f t="shared" si="8"/>
        <v>1355764</v>
      </c>
    </row>
    <row r="61" spans="1:7" x14ac:dyDescent="0.25">
      <c r="A61" s="42" t="str">
        <f t="shared" si="3"/>
        <v>SEVILLA</v>
      </c>
      <c r="B61" s="41">
        <f t="shared" si="4"/>
        <v>2330454</v>
      </c>
      <c r="C61" s="41">
        <f t="shared" si="5"/>
        <v>2386018</v>
      </c>
      <c r="D61" s="41">
        <f t="shared" si="6"/>
        <v>19</v>
      </c>
      <c r="E61" s="42" t="str">
        <f t="shared" si="2"/>
        <v>ALICANTE</v>
      </c>
      <c r="F61" s="42">
        <f t="shared" si="7"/>
        <v>1202963</v>
      </c>
      <c r="G61" s="42">
        <f t="shared" si="8"/>
        <v>1131237</v>
      </c>
    </row>
    <row r="62" spans="1:7" x14ac:dyDescent="0.25">
      <c r="A62" s="42" t="str">
        <f t="shared" si="3"/>
        <v>TARRAGONA</v>
      </c>
      <c r="B62" s="41">
        <f t="shared" si="4"/>
        <v>16924848</v>
      </c>
      <c r="C62" s="41">
        <f t="shared" si="5"/>
        <v>15160235</v>
      </c>
      <c r="D62" s="41">
        <f t="shared" si="6"/>
        <v>4</v>
      </c>
      <c r="E62" s="42" t="str">
        <f t="shared" si="2"/>
        <v>MOTRIL</v>
      </c>
      <c r="F62" s="42">
        <f t="shared" si="7"/>
        <v>1009130</v>
      </c>
      <c r="G62" s="42">
        <f t="shared" si="8"/>
        <v>1053286</v>
      </c>
    </row>
    <row r="63" spans="1:7" x14ac:dyDescent="0.25">
      <c r="A63" s="42" t="str">
        <f t="shared" si="3"/>
        <v>VALENCIA</v>
      </c>
      <c r="B63" s="41">
        <f t="shared" si="4"/>
        <v>32270208</v>
      </c>
      <c r="C63" s="41">
        <f t="shared" si="5"/>
        <v>32008331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873443</v>
      </c>
      <c r="G63" s="42">
        <f t="shared" si="8"/>
        <v>905643</v>
      </c>
    </row>
    <row r="64" spans="1:7" x14ac:dyDescent="0.25">
      <c r="A64" s="42" t="str">
        <f t="shared" si="3"/>
        <v>VIGO</v>
      </c>
      <c r="B64" s="41">
        <f t="shared" si="4"/>
        <v>2018976</v>
      </c>
      <c r="C64" s="41">
        <f t="shared" si="5"/>
        <v>2210998</v>
      </c>
      <c r="D64" s="41">
        <f t="shared" si="6"/>
        <v>20</v>
      </c>
      <c r="E64" s="42" t="str">
        <f t="shared" si="2"/>
        <v>VILAGARCIA</v>
      </c>
      <c r="F64" s="42">
        <f t="shared" si="7"/>
        <v>531547</v>
      </c>
      <c r="G64" s="42">
        <f t="shared" si="8"/>
        <v>371665</v>
      </c>
    </row>
    <row r="65" spans="1:7" x14ac:dyDescent="0.25">
      <c r="A65" s="42" t="str">
        <f t="shared" si="3"/>
        <v>VILAGARCIA</v>
      </c>
      <c r="B65" s="41">
        <f t="shared" si="4"/>
        <v>531547</v>
      </c>
      <c r="C65" s="41">
        <f t="shared" si="5"/>
        <v>371665</v>
      </c>
      <c r="D65" s="41">
        <f t="shared" si="6"/>
        <v>27</v>
      </c>
      <c r="E65" s="42" t="str">
        <f t="shared" si="2"/>
        <v>MELILLA</v>
      </c>
      <c r="F65" s="42">
        <f t="shared" si="7"/>
        <v>471836</v>
      </c>
      <c r="G65" s="42">
        <f t="shared" si="8"/>
        <v>416600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69" t="s">
        <v>73</v>
      </c>
      <c r="B5" s="67" t="str">
        <f>'Resumen general'!D6</f>
        <v>Mes Junio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41128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7">
        <v>966523</v>
      </c>
      <c r="C7" s="37">
        <v>998651</v>
      </c>
      <c r="D7" s="37">
        <v>6008965</v>
      </c>
      <c r="E7" s="37">
        <v>5950386</v>
      </c>
      <c r="F7" s="10">
        <f>((E7*100)/D7)-100</f>
        <v>-0.97486006325549113</v>
      </c>
      <c r="G7" s="1"/>
      <c r="H7" s="1"/>
      <c r="I7" s="1"/>
    </row>
    <row r="8" spans="1:12" x14ac:dyDescent="0.25">
      <c r="A8" s="11" t="s">
        <v>45</v>
      </c>
      <c r="B8" s="38">
        <v>186590</v>
      </c>
      <c r="C8" s="38">
        <v>221006</v>
      </c>
      <c r="D8" s="38">
        <v>1126387</v>
      </c>
      <c r="E8" s="38">
        <v>1192930</v>
      </c>
      <c r="F8" s="13">
        <f t="shared" ref="F8:F35" si="0">((E8*100)/D8)-100</f>
        <v>5.9076498574646195</v>
      </c>
      <c r="G8" s="1"/>
      <c r="H8" s="1"/>
      <c r="I8" s="1"/>
    </row>
    <row r="9" spans="1:12" x14ac:dyDescent="0.25">
      <c r="A9" s="8" t="s">
        <v>46</v>
      </c>
      <c r="B9" s="37">
        <v>195513</v>
      </c>
      <c r="C9" s="37">
        <v>540298</v>
      </c>
      <c r="D9" s="37">
        <v>1933388</v>
      </c>
      <c r="E9" s="37">
        <v>2981396</v>
      </c>
      <c r="F9" s="10">
        <f t="shared" si="0"/>
        <v>54.205777629735991</v>
      </c>
      <c r="G9" s="1"/>
      <c r="H9" s="1"/>
      <c r="I9" s="1"/>
    </row>
    <row r="10" spans="1:12" x14ac:dyDescent="0.25">
      <c r="A10" s="11" t="s">
        <v>47</v>
      </c>
      <c r="B10" s="38">
        <v>453878</v>
      </c>
      <c r="C10" s="38">
        <v>355340</v>
      </c>
      <c r="D10" s="38">
        <v>2729879</v>
      </c>
      <c r="E10" s="38">
        <v>2495717</v>
      </c>
      <c r="F10" s="13">
        <f t="shared" si="0"/>
        <v>-8.577742823033546</v>
      </c>
      <c r="G10" s="1"/>
      <c r="H10" s="1"/>
      <c r="I10" s="1"/>
    </row>
    <row r="11" spans="1:12" x14ac:dyDescent="0.25">
      <c r="A11" s="8" t="s">
        <v>48</v>
      </c>
      <c r="B11" s="37">
        <v>6084597</v>
      </c>
      <c r="C11" s="37">
        <v>7819995</v>
      </c>
      <c r="D11" s="37">
        <v>34260242</v>
      </c>
      <c r="E11" s="37">
        <v>41029910</v>
      </c>
      <c r="F11" s="10">
        <f t="shared" si="0"/>
        <v>19.759545189435613</v>
      </c>
      <c r="G11" s="1"/>
      <c r="H11" s="1"/>
      <c r="I11" s="1"/>
    </row>
    <row r="12" spans="1:12" x14ac:dyDescent="0.25">
      <c r="A12" s="11" t="s">
        <v>49</v>
      </c>
      <c r="B12" s="38">
        <v>243725</v>
      </c>
      <c r="C12" s="38">
        <v>234572</v>
      </c>
      <c r="D12" s="38">
        <v>1906300</v>
      </c>
      <c r="E12" s="38">
        <v>1826882</v>
      </c>
      <c r="F12" s="13">
        <f t="shared" si="0"/>
        <v>-4.1660808896815809</v>
      </c>
      <c r="G12" s="1"/>
      <c r="H12" s="1"/>
      <c r="I12" s="1"/>
    </row>
    <row r="13" spans="1:12" x14ac:dyDescent="0.25">
      <c r="A13" s="8" t="s">
        <v>50</v>
      </c>
      <c r="B13" s="37">
        <v>1049107</v>
      </c>
      <c r="C13" s="37">
        <v>1141495</v>
      </c>
      <c r="D13" s="37">
        <v>5641721</v>
      </c>
      <c r="E13" s="37">
        <v>5833074</v>
      </c>
      <c r="F13" s="10">
        <f t="shared" si="0"/>
        <v>3.391748723483488</v>
      </c>
      <c r="G13" s="1"/>
      <c r="H13" s="1"/>
      <c r="I13" s="1"/>
    </row>
    <row r="14" spans="1:12" x14ac:dyDescent="0.25">
      <c r="A14" s="11" t="s">
        <v>51</v>
      </c>
      <c r="B14" s="38">
        <v>3657049</v>
      </c>
      <c r="C14" s="38">
        <v>3864450</v>
      </c>
      <c r="D14" s="38">
        <v>21935180</v>
      </c>
      <c r="E14" s="38">
        <v>20867756</v>
      </c>
      <c r="F14" s="13">
        <f t="shared" si="0"/>
        <v>-4.8662650591424352</v>
      </c>
      <c r="G14" s="1"/>
      <c r="H14" s="1"/>
      <c r="I14" s="1"/>
    </row>
    <row r="15" spans="1:12" x14ac:dyDescent="0.25">
      <c r="A15" s="8" t="s">
        <v>52</v>
      </c>
      <c r="B15" s="37">
        <v>2894261</v>
      </c>
      <c r="C15" s="37">
        <v>2568403</v>
      </c>
      <c r="D15" s="37">
        <v>17033920</v>
      </c>
      <c r="E15" s="37">
        <v>13517131</v>
      </c>
      <c r="F15" s="10">
        <f t="shared" si="0"/>
        <v>-20.645799675001413</v>
      </c>
      <c r="G15" s="1"/>
      <c r="H15" s="1"/>
      <c r="I15" s="1"/>
    </row>
    <row r="16" spans="1:12" x14ac:dyDescent="0.25">
      <c r="A16" s="11" t="s">
        <v>53</v>
      </c>
      <c r="B16" s="38">
        <v>1655766</v>
      </c>
      <c r="C16" s="38">
        <v>2219649</v>
      </c>
      <c r="D16" s="38">
        <v>10185194</v>
      </c>
      <c r="E16" s="38">
        <v>14953918</v>
      </c>
      <c r="F16" s="13">
        <f t="shared" si="0"/>
        <v>46.820158752008069</v>
      </c>
      <c r="G16" s="1"/>
      <c r="H16" s="1"/>
      <c r="I16" s="1"/>
    </row>
    <row r="17" spans="1:9" x14ac:dyDescent="0.25">
      <c r="A17" s="8" t="s">
        <v>54</v>
      </c>
      <c r="B17" s="37">
        <v>1141122</v>
      </c>
      <c r="C17" s="37">
        <v>746663</v>
      </c>
      <c r="D17" s="37">
        <v>6599225</v>
      </c>
      <c r="E17" s="37">
        <v>5761407</v>
      </c>
      <c r="F17" s="10">
        <f t="shared" si="0"/>
        <v>-12.695702904507726</v>
      </c>
      <c r="G17" s="1"/>
      <c r="H17" s="1"/>
      <c r="I17" s="1"/>
    </row>
    <row r="18" spans="1:9" x14ac:dyDescent="0.25">
      <c r="A18" s="11" t="s">
        <v>55</v>
      </c>
      <c r="B18" s="38">
        <v>112248</v>
      </c>
      <c r="C18" s="38">
        <v>163688</v>
      </c>
      <c r="D18" s="38">
        <v>988326</v>
      </c>
      <c r="E18" s="38">
        <v>1079889</v>
      </c>
      <c r="F18" s="13">
        <f t="shared" si="0"/>
        <v>9.2644532269716677</v>
      </c>
      <c r="G18" s="1"/>
      <c r="H18" s="1"/>
      <c r="I18" s="1"/>
    </row>
    <row r="19" spans="1:9" x14ac:dyDescent="0.25">
      <c r="A19" s="8" t="s">
        <v>56</v>
      </c>
      <c r="B19" s="37">
        <v>752730</v>
      </c>
      <c r="C19" s="37">
        <v>1340826</v>
      </c>
      <c r="D19" s="37">
        <v>5384705</v>
      </c>
      <c r="E19" s="37">
        <v>7105642</v>
      </c>
      <c r="F19" s="10">
        <f t="shared" si="0"/>
        <v>31.959726670263279</v>
      </c>
      <c r="G19" s="1"/>
      <c r="H19" s="1"/>
      <c r="I19" s="1"/>
    </row>
    <row r="20" spans="1:9" x14ac:dyDescent="0.25">
      <c r="A20" s="11" t="s">
        <v>57</v>
      </c>
      <c r="B20" s="38">
        <v>1436599</v>
      </c>
      <c r="C20" s="38">
        <v>1602689</v>
      </c>
      <c r="D20" s="38">
        <v>7586336</v>
      </c>
      <c r="E20" s="38">
        <v>8407767</v>
      </c>
      <c r="F20" s="13">
        <f t="shared" si="0"/>
        <v>10.827769821953581</v>
      </c>
      <c r="G20" s="1"/>
      <c r="H20" s="1"/>
      <c r="I20" s="1"/>
    </row>
    <row r="21" spans="1:9" x14ac:dyDescent="0.25">
      <c r="A21" s="8" t="s">
        <v>58</v>
      </c>
      <c r="B21" s="37">
        <v>2291171</v>
      </c>
      <c r="C21" s="37">
        <v>2689921</v>
      </c>
      <c r="D21" s="37">
        <v>11506484</v>
      </c>
      <c r="E21" s="37">
        <v>13081826</v>
      </c>
      <c r="F21" s="10">
        <f t="shared" si="0"/>
        <v>13.690906796550536</v>
      </c>
      <c r="G21" s="1"/>
      <c r="H21" s="1"/>
      <c r="I21" s="1"/>
    </row>
    <row r="22" spans="1:9" x14ac:dyDescent="0.25">
      <c r="A22" s="11" t="s">
        <v>59</v>
      </c>
      <c r="B22" s="38">
        <v>1949578</v>
      </c>
      <c r="C22" s="38">
        <v>1975331</v>
      </c>
      <c r="D22" s="38">
        <v>10473770</v>
      </c>
      <c r="E22" s="38">
        <v>11521924</v>
      </c>
      <c r="F22" s="13">
        <f t="shared" si="0"/>
        <v>10.007418532199964</v>
      </c>
      <c r="G22" s="1"/>
      <c r="H22" s="1"/>
      <c r="I22" s="1"/>
    </row>
    <row r="23" spans="1:9" x14ac:dyDescent="0.25">
      <c r="A23" s="8" t="s">
        <v>60</v>
      </c>
      <c r="B23" s="37">
        <v>330469</v>
      </c>
      <c r="C23" s="37">
        <v>305503</v>
      </c>
      <c r="D23" s="37">
        <v>1399506</v>
      </c>
      <c r="E23" s="37">
        <v>3787374</v>
      </c>
      <c r="F23" s="10">
        <f t="shared" si="0"/>
        <v>170.62220526385738</v>
      </c>
      <c r="G23" s="1"/>
      <c r="H23" s="1"/>
      <c r="I23" s="1"/>
    </row>
    <row r="24" spans="1:9" x14ac:dyDescent="0.25">
      <c r="A24" s="11" t="s">
        <v>61</v>
      </c>
      <c r="B24" s="38">
        <v>172953</v>
      </c>
      <c r="C24" s="38">
        <v>134935</v>
      </c>
      <c r="D24" s="38">
        <v>884838</v>
      </c>
      <c r="E24" s="38">
        <v>859619</v>
      </c>
      <c r="F24" s="13">
        <f t="shared" si="0"/>
        <v>-2.8501262377971983</v>
      </c>
      <c r="G24" s="1"/>
      <c r="H24" s="1"/>
      <c r="I24" s="1"/>
    </row>
    <row r="25" spans="1:9" x14ac:dyDescent="0.25">
      <c r="A25" s="8" t="s">
        <v>62</v>
      </c>
      <c r="B25" s="37">
        <v>69946</v>
      </c>
      <c r="C25" s="37">
        <v>82076</v>
      </c>
      <c r="D25" s="37">
        <v>401869</v>
      </c>
      <c r="E25" s="37">
        <v>465755</v>
      </c>
      <c r="F25" s="10">
        <f t="shared" si="0"/>
        <v>15.897220238435906</v>
      </c>
      <c r="G25" s="1"/>
      <c r="H25" s="1"/>
      <c r="I25" s="1"/>
    </row>
    <row r="26" spans="1:9" x14ac:dyDescent="0.25">
      <c r="A26" s="11" t="s">
        <v>63</v>
      </c>
      <c r="B26" s="38">
        <v>143649</v>
      </c>
      <c r="C26" s="38">
        <v>165476</v>
      </c>
      <c r="D26" s="38">
        <v>1040453</v>
      </c>
      <c r="E26" s="38">
        <v>996238</v>
      </c>
      <c r="F26" s="13">
        <f t="shared" si="0"/>
        <v>-4.2495912837965761</v>
      </c>
      <c r="G26" s="1"/>
      <c r="H26" s="1"/>
      <c r="I26" s="1"/>
    </row>
    <row r="27" spans="1:9" x14ac:dyDescent="0.25">
      <c r="A27" s="8" t="s">
        <v>64</v>
      </c>
      <c r="B27" s="37">
        <v>275892</v>
      </c>
      <c r="C27" s="37">
        <v>250847</v>
      </c>
      <c r="D27" s="37">
        <v>1781241</v>
      </c>
      <c r="E27" s="37">
        <v>1681440</v>
      </c>
      <c r="F27" s="10">
        <f t="shared" si="0"/>
        <v>-5.6028914672410934</v>
      </c>
      <c r="G27" s="1"/>
      <c r="H27" s="1"/>
      <c r="I27" s="1"/>
    </row>
    <row r="28" spans="1:9" x14ac:dyDescent="0.25">
      <c r="A28" s="11" t="s">
        <v>65</v>
      </c>
      <c r="B28" s="38">
        <v>1016177</v>
      </c>
      <c r="C28" s="38">
        <v>1119232</v>
      </c>
      <c r="D28" s="38">
        <v>6731408</v>
      </c>
      <c r="E28" s="38">
        <v>6797052</v>
      </c>
      <c r="F28" s="13">
        <f t="shared" si="0"/>
        <v>0.97518973742194248</v>
      </c>
      <c r="G28" s="1"/>
      <c r="H28" s="1"/>
      <c r="I28" s="1"/>
    </row>
    <row r="29" spans="1:9" x14ac:dyDescent="0.25">
      <c r="A29" s="8" t="s">
        <v>66</v>
      </c>
      <c r="B29" s="37">
        <v>433241</v>
      </c>
      <c r="C29" s="37">
        <v>409195</v>
      </c>
      <c r="D29" s="37">
        <v>2565423</v>
      </c>
      <c r="E29" s="37">
        <v>2441682</v>
      </c>
      <c r="F29" s="10">
        <f t="shared" si="0"/>
        <v>-4.8234150859331919</v>
      </c>
      <c r="G29" s="1"/>
      <c r="H29" s="1"/>
      <c r="I29" s="1"/>
    </row>
    <row r="30" spans="1:9" x14ac:dyDescent="0.25">
      <c r="A30" s="11" t="s">
        <v>67</v>
      </c>
      <c r="B30" s="38">
        <v>346524</v>
      </c>
      <c r="C30" s="38">
        <v>357873</v>
      </c>
      <c r="D30" s="38">
        <v>2376327</v>
      </c>
      <c r="E30" s="38">
        <v>2321171</v>
      </c>
      <c r="F30" s="13">
        <f t="shared" si="0"/>
        <v>-2.3210610324252485</v>
      </c>
      <c r="G30" s="1"/>
      <c r="H30" s="1"/>
      <c r="I30" s="1"/>
    </row>
    <row r="31" spans="1:9" x14ac:dyDescent="0.25">
      <c r="A31" s="8" t="s">
        <v>68</v>
      </c>
      <c r="B31" s="37">
        <v>2823351</v>
      </c>
      <c r="C31" s="37">
        <v>2107950</v>
      </c>
      <c r="D31" s="37">
        <v>15073973</v>
      </c>
      <c r="E31" s="37">
        <v>16834761</v>
      </c>
      <c r="F31" s="10">
        <f t="shared" si="0"/>
        <v>11.680981516949785</v>
      </c>
      <c r="G31" s="1"/>
      <c r="H31" s="1"/>
      <c r="I31" s="1"/>
    </row>
    <row r="32" spans="1:9" x14ac:dyDescent="0.25">
      <c r="A32" s="11" t="s">
        <v>69</v>
      </c>
      <c r="B32" s="38">
        <v>5650193</v>
      </c>
      <c r="C32" s="38">
        <v>5733335</v>
      </c>
      <c r="D32" s="38">
        <v>31868339</v>
      </c>
      <c r="E32" s="38">
        <v>32244954</v>
      </c>
      <c r="F32" s="13">
        <f t="shared" si="0"/>
        <v>1.1817842153618301</v>
      </c>
      <c r="G32" s="1"/>
      <c r="H32" s="1"/>
      <c r="I32" s="1"/>
    </row>
    <row r="33" spans="1:9" x14ac:dyDescent="0.25">
      <c r="A33" s="8" t="s">
        <v>70</v>
      </c>
      <c r="B33" s="37">
        <v>398400</v>
      </c>
      <c r="C33" s="37">
        <v>310160</v>
      </c>
      <c r="D33" s="37">
        <v>2044513</v>
      </c>
      <c r="E33" s="37">
        <v>1852866</v>
      </c>
      <c r="F33" s="10">
        <f t="shared" si="0"/>
        <v>-9.3737237180688027</v>
      </c>
      <c r="G33" s="1"/>
      <c r="H33" s="1"/>
      <c r="I33" s="1"/>
    </row>
    <row r="34" spans="1:9" x14ac:dyDescent="0.25">
      <c r="A34" s="11" t="s">
        <v>71</v>
      </c>
      <c r="B34" s="38">
        <v>66651</v>
      </c>
      <c r="C34" s="38">
        <v>111647</v>
      </c>
      <c r="D34" s="38">
        <v>366406</v>
      </c>
      <c r="E34" s="38">
        <v>529077</v>
      </c>
      <c r="F34" s="13">
        <f t="shared" si="0"/>
        <v>44.396379971943702</v>
      </c>
      <c r="G34" s="1"/>
      <c r="H34" s="1"/>
      <c r="I34" s="1"/>
    </row>
    <row r="35" spans="1:9" x14ac:dyDescent="0.25">
      <c r="A35" s="14" t="s">
        <v>72</v>
      </c>
      <c r="B35" s="15">
        <f>SUM(B7:B34)</f>
        <v>36797903</v>
      </c>
      <c r="C35" s="15">
        <f t="shared" ref="C35:E35" si="1">SUM(C7:C34)</f>
        <v>39571206</v>
      </c>
      <c r="D35" s="15">
        <f t="shared" si="1"/>
        <v>211834318</v>
      </c>
      <c r="E35" s="15">
        <f t="shared" si="1"/>
        <v>228419544</v>
      </c>
      <c r="F35" s="16">
        <f t="shared" si="0"/>
        <v>7.8293385871499765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5950386</v>
      </c>
      <c r="C38" s="41">
        <f>D7</f>
        <v>6008965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41029910</v>
      </c>
      <c r="G38" s="42">
        <f>LOOKUP(E38,$A$38:$A$65,$C$38:$C$65)</f>
        <v>34260242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1192930</v>
      </c>
      <c r="C39" s="41">
        <f t="shared" ref="C39:C65" si="5">D8</f>
        <v>1126387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32244954</v>
      </c>
      <c r="G39" s="42">
        <f t="shared" ref="G39:G65" si="8">LOOKUP(E39,$A$38:$A$65,$C$38:$C$65)</f>
        <v>31868339</v>
      </c>
    </row>
    <row r="40" spans="1:9" x14ac:dyDescent="0.25">
      <c r="A40" s="42" t="str">
        <f t="shared" si="3"/>
        <v>ALMERIA</v>
      </c>
      <c r="B40" s="41">
        <f t="shared" si="4"/>
        <v>2981396</v>
      </c>
      <c r="C40" s="41">
        <f t="shared" si="5"/>
        <v>1933388</v>
      </c>
      <c r="D40" s="41">
        <f t="shared" si="6"/>
        <v>16</v>
      </c>
      <c r="E40" s="42" t="str">
        <f t="shared" si="2"/>
        <v>BARCELONA</v>
      </c>
      <c r="F40" s="42">
        <f t="shared" si="7"/>
        <v>20867756</v>
      </c>
      <c r="G40" s="42">
        <f t="shared" si="8"/>
        <v>21935180</v>
      </c>
    </row>
    <row r="41" spans="1:9" x14ac:dyDescent="0.25">
      <c r="A41" s="42" t="str">
        <f t="shared" si="3"/>
        <v>AVILES</v>
      </c>
      <c r="B41" s="41">
        <f t="shared" si="4"/>
        <v>2495717</v>
      </c>
      <c r="C41" s="41">
        <f t="shared" si="5"/>
        <v>2729879</v>
      </c>
      <c r="D41" s="41">
        <f t="shared" si="6"/>
        <v>17</v>
      </c>
      <c r="E41" s="42" t="str">
        <f t="shared" si="2"/>
        <v>TARRAGONA</v>
      </c>
      <c r="F41" s="42">
        <f t="shared" si="7"/>
        <v>16834761</v>
      </c>
      <c r="G41" s="42">
        <f t="shared" si="8"/>
        <v>15073973</v>
      </c>
    </row>
    <row r="42" spans="1:9" x14ac:dyDescent="0.25">
      <c r="A42" s="42" t="str">
        <f t="shared" si="3"/>
        <v>BAHIA DE ALGECIRAS</v>
      </c>
      <c r="B42" s="41">
        <f t="shared" si="4"/>
        <v>41029910</v>
      </c>
      <c r="C42" s="41">
        <f t="shared" si="5"/>
        <v>34260242</v>
      </c>
      <c r="D42" s="41">
        <f t="shared" si="6"/>
        <v>1</v>
      </c>
      <c r="E42" s="42" t="str">
        <f t="shared" si="2"/>
        <v>CARTAGENA</v>
      </c>
      <c r="F42" s="42">
        <f t="shared" si="7"/>
        <v>14953918</v>
      </c>
      <c r="G42" s="42">
        <f t="shared" si="8"/>
        <v>10185194</v>
      </c>
    </row>
    <row r="43" spans="1:9" x14ac:dyDescent="0.25">
      <c r="A43" s="42" t="str">
        <f t="shared" si="3"/>
        <v>BAHIA DE CADIZ</v>
      </c>
      <c r="B43" s="41">
        <f t="shared" si="4"/>
        <v>1826882</v>
      </c>
      <c r="C43" s="41">
        <f t="shared" si="5"/>
        <v>1906300</v>
      </c>
      <c r="D43" s="41">
        <f t="shared" si="6"/>
        <v>21</v>
      </c>
      <c r="E43" s="42" t="str">
        <f t="shared" si="2"/>
        <v>BILBAO</v>
      </c>
      <c r="F43" s="42">
        <f t="shared" si="7"/>
        <v>13517131</v>
      </c>
      <c r="G43" s="42">
        <f t="shared" si="8"/>
        <v>17033920</v>
      </c>
    </row>
    <row r="44" spans="1:9" x14ac:dyDescent="0.25">
      <c r="A44" s="42" t="str">
        <f t="shared" si="3"/>
        <v>BALEARES</v>
      </c>
      <c r="B44" s="41">
        <f t="shared" si="4"/>
        <v>5833074</v>
      </c>
      <c r="C44" s="41">
        <f t="shared" si="5"/>
        <v>5641721</v>
      </c>
      <c r="D44" s="41">
        <f t="shared" si="6"/>
        <v>13</v>
      </c>
      <c r="E44" s="42" t="str">
        <f t="shared" si="2"/>
        <v>HUELVA</v>
      </c>
      <c r="F44" s="42">
        <f t="shared" si="7"/>
        <v>13081826</v>
      </c>
      <c r="G44" s="42">
        <f t="shared" si="8"/>
        <v>11506484</v>
      </c>
    </row>
    <row r="45" spans="1:9" x14ac:dyDescent="0.25">
      <c r="A45" s="42" t="str">
        <f t="shared" si="3"/>
        <v>BARCELONA</v>
      </c>
      <c r="B45" s="41">
        <f t="shared" si="4"/>
        <v>20867756</v>
      </c>
      <c r="C45" s="41">
        <f t="shared" si="5"/>
        <v>21935180</v>
      </c>
      <c r="D45" s="41">
        <f t="shared" si="6"/>
        <v>3</v>
      </c>
      <c r="E45" s="42" t="str">
        <f t="shared" si="2"/>
        <v>LAS PALMAS</v>
      </c>
      <c r="F45" s="42">
        <f t="shared" si="7"/>
        <v>11521924</v>
      </c>
      <c r="G45" s="42">
        <f t="shared" si="8"/>
        <v>10473770</v>
      </c>
    </row>
    <row r="46" spans="1:9" x14ac:dyDescent="0.25">
      <c r="A46" s="42" t="str">
        <f t="shared" si="3"/>
        <v>BILBAO</v>
      </c>
      <c r="B46" s="41">
        <f t="shared" si="4"/>
        <v>13517131</v>
      </c>
      <c r="C46" s="41">
        <f t="shared" si="5"/>
        <v>17033920</v>
      </c>
      <c r="D46" s="41">
        <f t="shared" si="6"/>
        <v>6</v>
      </c>
      <c r="E46" s="42" t="str">
        <f t="shared" si="2"/>
        <v>GIJON</v>
      </c>
      <c r="F46" s="42">
        <f t="shared" si="7"/>
        <v>8407767</v>
      </c>
      <c r="G46" s="42">
        <f t="shared" si="8"/>
        <v>7586336</v>
      </c>
    </row>
    <row r="47" spans="1:9" x14ac:dyDescent="0.25">
      <c r="A47" s="42" t="str">
        <f t="shared" si="3"/>
        <v>CARTAGENA</v>
      </c>
      <c r="B47" s="41">
        <f t="shared" si="4"/>
        <v>14953918</v>
      </c>
      <c r="C47" s="41">
        <f t="shared" si="5"/>
        <v>10185194</v>
      </c>
      <c r="D47" s="41">
        <f t="shared" si="6"/>
        <v>5</v>
      </c>
      <c r="E47" s="42" t="str">
        <f t="shared" si="2"/>
        <v>FERROL-SAN CIBRAO</v>
      </c>
      <c r="F47" s="42">
        <f t="shared" si="7"/>
        <v>7105642</v>
      </c>
      <c r="G47" s="42">
        <f t="shared" si="8"/>
        <v>5384705</v>
      </c>
    </row>
    <row r="48" spans="1:9" x14ac:dyDescent="0.25">
      <c r="A48" s="42" t="str">
        <f t="shared" si="3"/>
        <v>CASTELLON</v>
      </c>
      <c r="B48" s="41">
        <f t="shared" si="4"/>
        <v>5761407</v>
      </c>
      <c r="C48" s="41">
        <f t="shared" si="5"/>
        <v>6599225</v>
      </c>
      <c r="D48" s="41">
        <f t="shared" si="6"/>
        <v>14</v>
      </c>
      <c r="E48" s="42" t="str">
        <f t="shared" si="2"/>
        <v>SANTA CRUZ DE TENERIFE</v>
      </c>
      <c r="F48" s="42">
        <f t="shared" si="7"/>
        <v>6797052</v>
      </c>
      <c r="G48" s="42">
        <f t="shared" si="8"/>
        <v>6731408</v>
      </c>
    </row>
    <row r="49" spans="1:7" x14ac:dyDescent="0.25">
      <c r="A49" s="42" t="str">
        <f t="shared" si="3"/>
        <v>CEUTA</v>
      </c>
      <c r="B49" s="41">
        <f t="shared" si="4"/>
        <v>1079889</v>
      </c>
      <c r="C49" s="41">
        <f t="shared" si="5"/>
        <v>988326</v>
      </c>
      <c r="D49" s="41">
        <f t="shared" si="6"/>
        <v>24</v>
      </c>
      <c r="E49" s="42" t="str">
        <f t="shared" si="2"/>
        <v>A CORUÑA</v>
      </c>
      <c r="F49" s="42">
        <f t="shared" si="7"/>
        <v>5950386</v>
      </c>
      <c r="G49" s="42">
        <f t="shared" si="8"/>
        <v>6008965</v>
      </c>
    </row>
    <row r="50" spans="1:7" x14ac:dyDescent="0.25">
      <c r="A50" s="42" t="str">
        <f t="shared" si="3"/>
        <v>FERROL-SAN CIBRAO</v>
      </c>
      <c r="B50" s="41">
        <f t="shared" si="4"/>
        <v>7105642</v>
      </c>
      <c r="C50" s="41">
        <f t="shared" si="5"/>
        <v>5384705</v>
      </c>
      <c r="D50" s="41">
        <f t="shared" si="6"/>
        <v>10</v>
      </c>
      <c r="E50" s="42" t="str">
        <f t="shared" si="2"/>
        <v>BALEARES</v>
      </c>
      <c r="F50" s="42">
        <f t="shared" si="7"/>
        <v>5833074</v>
      </c>
      <c r="G50" s="42">
        <f t="shared" si="8"/>
        <v>5641721</v>
      </c>
    </row>
    <row r="51" spans="1:7" x14ac:dyDescent="0.25">
      <c r="A51" s="42" t="str">
        <f t="shared" si="3"/>
        <v>GIJON</v>
      </c>
      <c r="B51" s="41">
        <f t="shared" si="4"/>
        <v>8407767</v>
      </c>
      <c r="C51" s="41">
        <f t="shared" si="5"/>
        <v>7586336</v>
      </c>
      <c r="D51" s="41">
        <f t="shared" si="6"/>
        <v>9</v>
      </c>
      <c r="E51" s="42" t="str">
        <f t="shared" si="2"/>
        <v>CASTELLON</v>
      </c>
      <c r="F51" s="42">
        <f t="shared" si="7"/>
        <v>5761407</v>
      </c>
      <c r="G51" s="42">
        <f t="shared" si="8"/>
        <v>6599225</v>
      </c>
    </row>
    <row r="52" spans="1:7" x14ac:dyDescent="0.25">
      <c r="A52" s="42" t="str">
        <f t="shared" si="3"/>
        <v>HUELVA</v>
      </c>
      <c r="B52" s="41">
        <f t="shared" si="4"/>
        <v>13081826</v>
      </c>
      <c r="C52" s="41">
        <f t="shared" si="5"/>
        <v>11506484</v>
      </c>
      <c r="D52" s="41">
        <f t="shared" si="6"/>
        <v>7</v>
      </c>
      <c r="E52" s="42" t="str">
        <f t="shared" si="2"/>
        <v>MALAGA</v>
      </c>
      <c r="F52" s="42">
        <f t="shared" si="7"/>
        <v>3787374</v>
      </c>
      <c r="G52" s="42">
        <f t="shared" si="8"/>
        <v>1399506</v>
      </c>
    </row>
    <row r="53" spans="1:7" x14ac:dyDescent="0.25">
      <c r="A53" s="42" t="str">
        <f t="shared" si="3"/>
        <v>LAS PALMAS</v>
      </c>
      <c r="B53" s="41">
        <f t="shared" si="4"/>
        <v>11521924</v>
      </c>
      <c r="C53" s="41">
        <f t="shared" si="5"/>
        <v>10473770</v>
      </c>
      <c r="D53" s="41">
        <f t="shared" si="6"/>
        <v>8</v>
      </c>
      <c r="E53" s="42" t="str">
        <f t="shared" si="2"/>
        <v>ALMERIA</v>
      </c>
      <c r="F53" s="42">
        <f t="shared" si="7"/>
        <v>2981396</v>
      </c>
      <c r="G53" s="42">
        <f t="shared" si="8"/>
        <v>1933388</v>
      </c>
    </row>
    <row r="54" spans="1:7" x14ac:dyDescent="0.25">
      <c r="A54" s="42" t="str">
        <f t="shared" si="3"/>
        <v>MALAGA</v>
      </c>
      <c r="B54" s="41">
        <f t="shared" si="4"/>
        <v>3787374</v>
      </c>
      <c r="C54" s="41">
        <f t="shared" si="5"/>
        <v>1399506</v>
      </c>
      <c r="D54" s="41">
        <f t="shared" si="6"/>
        <v>15</v>
      </c>
      <c r="E54" s="42" t="str">
        <f t="shared" si="2"/>
        <v>AVILES</v>
      </c>
      <c r="F54" s="42">
        <f t="shared" si="7"/>
        <v>2495717</v>
      </c>
      <c r="G54" s="42">
        <f t="shared" si="8"/>
        <v>2729879</v>
      </c>
    </row>
    <row r="55" spans="1:7" x14ac:dyDescent="0.25">
      <c r="A55" s="42" t="str">
        <f t="shared" si="3"/>
        <v>MARIN Y RIA DE PONTEVEDRA</v>
      </c>
      <c r="B55" s="41">
        <f t="shared" si="4"/>
        <v>859619</v>
      </c>
      <c r="C55" s="41">
        <f t="shared" si="5"/>
        <v>884838</v>
      </c>
      <c r="D55" s="41">
        <f t="shared" si="6"/>
        <v>26</v>
      </c>
      <c r="E55" s="42" t="str">
        <f t="shared" si="2"/>
        <v>SANTANDER</v>
      </c>
      <c r="F55" s="42">
        <f t="shared" ref="F55:F65" si="9">LOOKUP(E55,$A$38:$A$65,$B$38:$B$65)</f>
        <v>2441682</v>
      </c>
      <c r="G55" s="42">
        <f t="shared" si="8"/>
        <v>2565423</v>
      </c>
    </row>
    <row r="56" spans="1:7" x14ac:dyDescent="0.25">
      <c r="A56" s="42" t="str">
        <f t="shared" si="3"/>
        <v>MELILLA</v>
      </c>
      <c r="B56" s="41">
        <f t="shared" si="4"/>
        <v>465755</v>
      </c>
      <c r="C56" s="41">
        <f t="shared" si="5"/>
        <v>401869</v>
      </c>
      <c r="D56" s="41">
        <f t="shared" si="6"/>
        <v>28</v>
      </c>
      <c r="E56" s="42" t="str">
        <f t="shared" si="2"/>
        <v>SEVILLA</v>
      </c>
      <c r="F56" s="42">
        <f t="shared" si="9"/>
        <v>2321171</v>
      </c>
      <c r="G56" s="42">
        <f t="shared" si="8"/>
        <v>2376327</v>
      </c>
    </row>
    <row r="57" spans="1:7" x14ac:dyDescent="0.25">
      <c r="A57" s="42" t="str">
        <f t="shared" si="3"/>
        <v>MOTRIL</v>
      </c>
      <c r="B57" s="41">
        <f t="shared" si="4"/>
        <v>996238</v>
      </c>
      <c r="C57" s="41">
        <f t="shared" si="5"/>
        <v>1040453</v>
      </c>
      <c r="D57" s="41">
        <f t="shared" si="6"/>
        <v>25</v>
      </c>
      <c r="E57" s="42" t="str">
        <f t="shared" si="2"/>
        <v>VIGO</v>
      </c>
      <c r="F57" s="42">
        <f t="shared" si="9"/>
        <v>1852866</v>
      </c>
      <c r="G57" s="42">
        <f t="shared" si="8"/>
        <v>2044513</v>
      </c>
    </row>
    <row r="58" spans="1:7" x14ac:dyDescent="0.25">
      <c r="A58" s="42" t="str">
        <f t="shared" si="3"/>
        <v>PASAIA</v>
      </c>
      <c r="B58" s="41">
        <f t="shared" si="4"/>
        <v>1681440</v>
      </c>
      <c r="C58" s="41">
        <f t="shared" si="5"/>
        <v>1781241</v>
      </c>
      <c r="D58" s="41">
        <f t="shared" si="6"/>
        <v>22</v>
      </c>
      <c r="E58" s="42" t="str">
        <f t="shared" si="2"/>
        <v>BAHIA DE CADIZ</v>
      </c>
      <c r="F58" s="42">
        <f t="shared" si="9"/>
        <v>1826882</v>
      </c>
      <c r="G58" s="42">
        <f t="shared" si="8"/>
        <v>1906300</v>
      </c>
    </row>
    <row r="59" spans="1:7" x14ac:dyDescent="0.25">
      <c r="A59" s="42" t="str">
        <f t="shared" si="3"/>
        <v>SANTA CRUZ DE TENERIFE</v>
      </c>
      <c r="B59" s="41">
        <f t="shared" si="4"/>
        <v>6797052</v>
      </c>
      <c r="C59" s="41">
        <f t="shared" si="5"/>
        <v>6731408</v>
      </c>
      <c r="D59" s="41">
        <f t="shared" si="6"/>
        <v>11</v>
      </c>
      <c r="E59" s="42" t="str">
        <f t="shared" si="2"/>
        <v>PASAIA</v>
      </c>
      <c r="F59" s="42">
        <f t="shared" si="9"/>
        <v>1681440</v>
      </c>
      <c r="G59" s="42">
        <f t="shared" si="8"/>
        <v>1781241</v>
      </c>
    </row>
    <row r="60" spans="1:7" x14ac:dyDescent="0.25">
      <c r="A60" s="42" t="str">
        <f t="shared" si="3"/>
        <v>SANTANDER</v>
      </c>
      <c r="B60" s="41">
        <f t="shared" si="4"/>
        <v>2441682</v>
      </c>
      <c r="C60" s="41">
        <f t="shared" si="5"/>
        <v>2565423</v>
      </c>
      <c r="D60" s="41">
        <f t="shared" si="6"/>
        <v>18</v>
      </c>
      <c r="E60" s="42" t="str">
        <f t="shared" si="2"/>
        <v>ALICANTE</v>
      </c>
      <c r="F60" s="42">
        <f t="shared" si="9"/>
        <v>1192930</v>
      </c>
      <c r="G60" s="42">
        <f t="shared" si="8"/>
        <v>1126387</v>
      </c>
    </row>
    <row r="61" spans="1:7" x14ac:dyDescent="0.25">
      <c r="A61" s="42" t="str">
        <f t="shared" si="3"/>
        <v>SEVILLA</v>
      </c>
      <c r="B61" s="41">
        <f t="shared" si="4"/>
        <v>2321171</v>
      </c>
      <c r="C61" s="41">
        <f t="shared" si="5"/>
        <v>2376327</v>
      </c>
      <c r="D61" s="41">
        <f t="shared" si="6"/>
        <v>19</v>
      </c>
      <c r="E61" s="42" t="str">
        <f t="shared" si="2"/>
        <v>CEUTA</v>
      </c>
      <c r="F61" s="42">
        <f t="shared" si="9"/>
        <v>1079889</v>
      </c>
      <c r="G61" s="42">
        <f t="shared" si="8"/>
        <v>988326</v>
      </c>
    </row>
    <row r="62" spans="1:7" x14ac:dyDescent="0.25">
      <c r="A62" s="42" t="str">
        <f t="shared" si="3"/>
        <v>TARRAGONA</v>
      </c>
      <c r="B62" s="41">
        <f t="shared" si="4"/>
        <v>16834761</v>
      </c>
      <c r="C62" s="41">
        <f t="shared" si="5"/>
        <v>15073973</v>
      </c>
      <c r="D62" s="41">
        <f t="shared" si="6"/>
        <v>4</v>
      </c>
      <c r="E62" s="42" t="str">
        <f t="shared" si="2"/>
        <v>MOTRIL</v>
      </c>
      <c r="F62" s="42">
        <f t="shared" si="9"/>
        <v>996238</v>
      </c>
      <c r="G62" s="42">
        <f t="shared" si="8"/>
        <v>1040453</v>
      </c>
    </row>
    <row r="63" spans="1:7" x14ac:dyDescent="0.25">
      <c r="A63" s="42" t="str">
        <f t="shared" si="3"/>
        <v>VALENCIA</v>
      </c>
      <c r="B63" s="41">
        <f t="shared" si="4"/>
        <v>32244954</v>
      </c>
      <c r="C63" s="41">
        <f t="shared" si="5"/>
        <v>31868339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859619</v>
      </c>
      <c r="G63" s="42">
        <f t="shared" si="8"/>
        <v>884838</v>
      </c>
    </row>
    <row r="64" spans="1:7" x14ac:dyDescent="0.25">
      <c r="A64" s="42" t="str">
        <f t="shared" si="3"/>
        <v>VIGO</v>
      </c>
      <c r="B64" s="41">
        <f t="shared" si="4"/>
        <v>1852866</v>
      </c>
      <c r="C64" s="41">
        <f t="shared" si="5"/>
        <v>2044513</v>
      </c>
      <c r="D64" s="41">
        <f t="shared" si="6"/>
        <v>20</v>
      </c>
      <c r="E64" s="42" t="str">
        <f t="shared" si="2"/>
        <v>VILAGARCIA</v>
      </c>
      <c r="F64" s="42">
        <f t="shared" si="9"/>
        <v>529077</v>
      </c>
      <c r="G64" s="42">
        <f t="shared" si="8"/>
        <v>366406</v>
      </c>
    </row>
    <row r="65" spans="1:7" x14ac:dyDescent="0.25">
      <c r="A65" s="42" t="str">
        <f t="shared" si="3"/>
        <v>VILAGARCIA</v>
      </c>
      <c r="B65" s="41">
        <f t="shared" si="4"/>
        <v>529077</v>
      </c>
      <c r="C65" s="41">
        <f t="shared" si="5"/>
        <v>366406</v>
      </c>
      <c r="D65" s="41">
        <f t="shared" si="6"/>
        <v>27</v>
      </c>
      <c r="E65" s="42" t="str">
        <f t="shared" si="2"/>
        <v>MELILLA</v>
      </c>
      <c r="F65" s="42">
        <f t="shared" si="9"/>
        <v>465755</v>
      </c>
      <c r="G65" s="42">
        <f t="shared" si="8"/>
        <v>401869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Junio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41128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7">
        <v>416019</v>
      </c>
      <c r="C7" s="37">
        <v>570159</v>
      </c>
      <c r="D7" s="37">
        <v>3718849</v>
      </c>
      <c r="E7" s="37">
        <v>3212438</v>
      </c>
      <c r="F7" s="10">
        <f>((E7*100)/D7)-100</f>
        <v>-13.617412269226307</v>
      </c>
      <c r="G7" s="1"/>
      <c r="H7" s="1"/>
      <c r="I7" s="1"/>
    </row>
    <row r="8" spans="1:12" x14ac:dyDescent="0.25">
      <c r="A8" s="11" t="s">
        <v>45</v>
      </c>
      <c r="B8" s="38">
        <v>0</v>
      </c>
      <c r="C8" s="38">
        <v>6833</v>
      </c>
      <c r="D8" s="38">
        <v>47165</v>
      </c>
      <c r="E8" s="38">
        <v>31324</v>
      </c>
      <c r="F8" s="13">
        <f t="shared" ref="F8:F35" si="0">((E8*100)/D8)-100</f>
        <v>-33.586345807272338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2986</v>
      </c>
      <c r="E9" s="37">
        <v>8151</v>
      </c>
      <c r="F9" s="10">
        <f t="shared" si="0"/>
        <v>172.97387809778968</v>
      </c>
      <c r="G9" s="1"/>
      <c r="H9" s="1"/>
      <c r="I9" s="1"/>
    </row>
    <row r="10" spans="1:12" x14ac:dyDescent="0.25">
      <c r="A10" s="11" t="s">
        <v>47</v>
      </c>
      <c r="B10" s="38">
        <v>42471</v>
      </c>
      <c r="C10" s="38">
        <v>49289</v>
      </c>
      <c r="D10" s="38">
        <v>250633</v>
      </c>
      <c r="E10" s="38">
        <v>316196</v>
      </c>
      <c r="F10" s="13">
        <f t="shared" si="0"/>
        <v>26.158965499355631</v>
      </c>
      <c r="G10" s="1"/>
      <c r="H10" s="1"/>
      <c r="I10" s="1"/>
    </row>
    <row r="11" spans="1:12" x14ac:dyDescent="0.25">
      <c r="A11" s="8" t="s">
        <v>48</v>
      </c>
      <c r="B11" s="37">
        <v>1916606</v>
      </c>
      <c r="C11" s="37">
        <v>2257057</v>
      </c>
      <c r="D11" s="37">
        <v>11892169</v>
      </c>
      <c r="E11" s="37">
        <v>11062954</v>
      </c>
      <c r="F11" s="10">
        <f t="shared" si="0"/>
        <v>-6.9727818365177967</v>
      </c>
      <c r="G11" s="1"/>
      <c r="H11" s="1"/>
      <c r="I11" s="1"/>
    </row>
    <row r="12" spans="1:12" x14ac:dyDescent="0.25">
      <c r="A12" s="11" t="s">
        <v>49</v>
      </c>
      <c r="B12" s="38">
        <v>9131</v>
      </c>
      <c r="C12" s="38">
        <v>4641</v>
      </c>
      <c r="D12" s="38">
        <v>42585</v>
      </c>
      <c r="E12" s="38">
        <v>39343</v>
      </c>
      <c r="F12" s="13">
        <f t="shared" si="0"/>
        <v>-7.6130092755665117</v>
      </c>
      <c r="G12" s="1"/>
      <c r="H12" s="1"/>
      <c r="I12" s="1"/>
    </row>
    <row r="13" spans="1:12" x14ac:dyDescent="0.25">
      <c r="A13" s="8" t="s">
        <v>50</v>
      </c>
      <c r="B13" s="37">
        <v>162984</v>
      </c>
      <c r="C13" s="37">
        <v>169042</v>
      </c>
      <c r="D13" s="37">
        <v>741384</v>
      </c>
      <c r="E13" s="37">
        <v>719545</v>
      </c>
      <c r="F13" s="10">
        <f t="shared" si="0"/>
        <v>-2.9457069480862828</v>
      </c>
      <c r="G13" s="1"/>
      <c r="H13" s="1"/>
      <c r="I13" s="1"/>
    </row>
    <row r="14" spans="1:12" x14ac:dyDescent="0.25">
      <c r="A14" s="11" t="s">
        <v>51</v>
      </c>
      <c r="B14" s="38">
        <v>769916</v>
      </c>
      <c r="C14" s="38">
        <v>960071</v>
      </c>
      <c r="D14" s="38">
        <v>5484487</v>
      </c>
      <c r="E14" s="38">
        <v>5214996</v>
      </c>
      <c r="F14" s="13">
        <f t="shared" si="0"/>
        <v>-4.9136956656110158</v>
      </c>
      <c r="G14" s="1"/>
      <c r="H14" s="1"/>
      <c r="I14" s="1"/>
    </row>
    <row r="15" spans="1:12" x14ac:dyDescent="0.25">
      <c r="A15" s="8" t="s">
        <v>52</v>
      </c>
      <c r="B15" s="37">
        <v>1434505</v>
      </c>
      <c r="C15" s="37">
        <v>1205713</v>
      </c>
      <c r="D15" s="37">
        <v>9691842</v>
      </c>
      <c r="E15" s="37">
        <v>6438236</v>
      </c>
      <c r="F15" s="10">
        <f t="shared" si="0"/>
        <v>-33.570563779310476</v>
      </c>
      <c r="G15" s="1"/>
      <c r="H15" s="1"/>
      <c r="I15" s="1"/>
    </row>
    <row r="16" spans="1:12" x14ac:dyDescent="0.25">
      <c r="A16" s="11" t="s">
        <v>53</v>
      </c>
      <c r="B16" s="38">
        <v>1206621</v>
      </c>
      <c r="C16" s="38">
        <v>1700892</v>
      </c>
      <c r="D16" s="38">
        <v>7979196</v>
      </c>
      <c r="E16" s="38">
        <v>11878080</v>
      </c>
      <c r="F16" s="13">
        <f t="shared" si="0"/>
        <v>48.863118539762667</v>
      </c>
      <c r="G16" s="1"/>
      <c r="H16" s="1"/>
      <c r="I16" s="1"/>
    </row>
    <row r="17" spans="1:9" x14ac:dyDescent="0.25">
      <c r="A17" s="8" t="s">
        <v>54</v>
      </c>
      <c r="B17" s="37">
        <v>667745</v>
      </c>
      <c r="C17" s="37">
        <v>268100</v>
      </c>
      <c r="D17" s="37">
        <v>3995171</v>
      </c>
      <c r="E17" s="37">
        <v>3161098</v>
      </c>
      <c r="F17" s="10">
        <f t="shared" si="0"/>
        <v>-20.877028793010368</v>
      </c>
      <c r="G17" s="1"/>
      <c r="H17" s="1"/>
      <c r="I17" s="1"/>
    </row>
    <row r="18" spans="1:9" x14ac:dyDescent="0.25">
      <c r="A18" s="11" t="s">
        <v>55</v>
      </c>
      <c r="B18" s="38">
        <v>25552</v>
      </c>
      <c r="C18" s="38">
        <v>71467</v>
      </c>
      <c r="D18" s="38">
        <v>491953</v>
      </c>
      <c r="E18" s="38">
        <v>542880</v>
      </c>
      <c r="F18" s="13">
        <f t="shared" si="0"/>
        <v>10.352005171225713</v>
      </c>
      <c r="G18" s="1"/>
      <c r="H18" s="1"/>
      <c r="I18" s="1"/>
    </row>
    <row r="19" spans="1:9" x14ac:dyDescent="0.25">
      <c r="A19" s="8" t="s">
        <v>56</v>
      </c>
      <c r="B19" s="37">
        <v>189553</v>
      </c>
      <c r="C19" s="37">
        <v>153151</v>
      </c>
      <c r="D19" s="37">
        <v>1307370</v>
      </c>
      <c r="E19" s="37">
        <v>1121792</v>
      </c>
      <c r="F19" s="10">
        <f t="shared" si="0"/>
        <v>-14.19475741373904</v>
      </c>
      <c r="G19" s="1"/>
      <c r="H19" s="1"/>
      <c r="I19" s="1"/>
    </row>
    <row r="20" spans="1:9" x14ac:dyDescent="0.25">
      <c r="A20" s="11" t="s">
        <v>57</v>
      </c>
      <c r="B20" s="38">
        <v>83793</v>
      </c>
      <c r="C20" s="38">
        <v>45744</v>
      </c>
      <c r="D20" s="38">
        <v>497703</v>
      </c>
      <c r="E20" s="38">
        <v>475617</v>
      </c>
      <c r="F20" s="13">
        <f t="shared" si="0"/>
        <v>-4.4375862713304883</v>
      </c>
      <c r="G20" s="1"/>
      <c r="H20" s="1"/>
      <c r="I20" s="1"/>
    </row>
    <row r="21" spans="1:9" x14ac:dyDescent="0.25">
      <c r="A21" s="8" t="s">
        <v>58</v>
      </c>
      <c r="B21" s="37">
        <v>1808013</v>
      </c>
      <c r="C21" s="37">
        <v>2295538</v>
      </c>
      <c r="D21" s="37">
        <v>9633305</v>
      </c>
      <c r="E21" s="37">
        <v>10721012</v>
      </c>
      <c r="F21" s="10">
        <f t="shared" si="0"/>
        <v>11.291109333712569</v>
      </c>
      <c r="G21" s="1"/>
      <c r="H21" s="1"/>
      <c r="I21" s="1"/>
    </row>
    <row r="22" spans="1:9" x14ac:dyDescent="0.25">
      <c r="A22" s="11" t="s">
        <v>59</v>
      </c>
      <c r="B22" s="38">
        <v>369842</v>
      </c>
      <c r="C22" s="38">
        <v>359220</v>
      </c>
      <c r="D22" s="38">
        <v>2499160</v>
      </c>
      <c r="E22" s="38">
        <v>2295226</v>
      </c>
      <c r="F22" s="13">
        <f t="shared" si="0"/>
        <v>-8.1601017942028591</v>
      </c>
      <c r="G22" s="1"/>
      <c r="H22" s="1"/>
      <c r="I22" s="1"/>
    </row>
    <row r="23" spans="1:9" x14ac:dyDescent="0.25">
      <c r="A23" s="8" t="s">
        <v>60</v>
      </c>
      <c r="B23" s="37">
        <v>7577</v>
      </c>
      <c r="C23" s="37">
        <v>3026</v>
      </c>
      <c r="D23" s="37">
        <v>35334</v>
      </c>
      <c r="E23" s="37">
        <v>51719</v>
      </c>
      <c r="F23" s="10">
        <f t="shared" si="0"/>
        <v>46.371766570442077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0</v>
      </c>
      <c r="D24" s="38">
        <v>0</v>
      </c>
      <c r="E24" s="38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7">
        <v>6605</v>
      </c>
      <c r="C25" s="37">
        <v>8612</v>
      </c>
      <c r="D25" s="37">
        <v>32076</v>
      </c>
      <c r="E25" s="37">
        <v>35094</v>
      </c>
      <c r="F25" s="10">
        <f t="shared" si="0"/>
        <v>9.408903853348292</v>
      </c>
      <c r="G25" s="1"/>
      <c r="H25" s="1"/>
      <c r="I25" s="1"/>
    </row>
    <row r="26" spans="1:9" x14ac:dyDescent="0.25">
      <c r="A26" s="11" t="s">
        <v>63</v>
      </c>
      <c r="B26" s="38">
        <v>85277</v>
      </c>
      <c r="C26" s="38">
        <v>91070</v>
      </c>
      <c r="D26" s="38">
        <v>633698</v>
      </c>
      <c r="E26" s="38">
        <v>617908</v>
      </c>
      <c r="F26" s="13">
        <f t="shared" si="0"/>
        <v>-2.4917231867545695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480808</v>
      </c>
      <c r="C28" s="38">
        <v>584061</v>
      </c>
      <c r="D28" s="38">
        <v>3502188</v>
      </c>
      <c r="E28" s="38">
        <v>3627888</v>
      </c>
      <c r="F28" s="13">
        <f t="shared" si="0"/>
        <v>3.5891848181765198</v>
      </c>
      <c r="G28" s="1"/>
      <c r="H28" s="1"/>
      <c r="I28" s="1"/>
    </row>
    <row r="29" spans="1:9" x14ac:dyDescent="0.25">
      <c r="A29" s="8" t="s">
        <v>66</v>
      </c>
      <c r="B29" s="37">
        <v>50366</v>
      </c>
      <c r="C29" s="37">
        <v>19820</v>
      </c>
      <c r="D29" s="37">
        <v>176104</v>
      </c>
      <c r="E29" s="37">
        <v>114547</v>
      </c>
      <c r="F29" s="10">
        <f t="shared" si="0"/>
        <v>-34.954913005951028</v>
      </c>
      <c r="G29" s="1"/>
      <c r="H29" s="1"/>
      <c r="I29" s="1"/>
    </row>
    <row r="30" spans="1:9" x14ac:dyDescent="0.25">
      <c r="A30" s="11" t="s">
        <v>67</v>
      </c>
      <c r="B30" s="38">
        <v>33264</v>
      </c>
      <c r="C30" s="38">
        <v>31862</v>
      </c>
      <c r="D30" s="38">
        <v>166579</v>
      </c>
      <c r="E30" s="38">
        <v>226437</v>
      </c>
      <c r="F30" s="13">
        <f t="shared" si="0"/>
        <v>35.933701126792698</v>
      </c>
      <c r="G30" s="1"/>
      <c r="H30" s="1"/>
      <c r="I30" s="1"/>
    </row>
    <row r="31" spans="1:9" x14ac:dyDescent="0.25">
      <c r="A31" s="8" t="s">
        <v>68</v>
      </c>
      <c r="B31" s="37">
        <v>1788204</v>
      </c>
      <c r="C31" s="37">
        <v>1212946</v>
      </c>
      <c r="D31" s="37">
        <v>8840360</v>
      </c>
      <c r="E31" s="37">
        <v>9612402</v>
      </c>
      <c r="F31" s="10">
        <f t="shared" si="0"/>
        <v>8.7331511386414178</v>
      </c>
      <c r="G31" s="1"/>
      <c r="H31" s="1"/>
      <c r="I31" s="1"/>
    </row>
    <row r="32" spans="1:9" x14ac:dyDescent="0.25">
      <c r="A32" s="11" t="s">
        <v>69</v>
      </c>
      <c r="B32" s="38">
        <v>339965</v>
      </c>
      <c r="C32" s="38">
        <v>291363</v>
      </c>
      <c r="D32" s="38">
        <v>2371225</v>
      </c>
      <c r="E32" s="38">
        <v>1899804</v>
      </c>
      <c r="F32" s="13">
        <f t="shared" si="0"/>
        <v>-19.880905439171741</v>
      </c>
      <c r="G32" s="1"/>
      <c r="H32" s="1"/>
      <c r="I32" s="1"/>
    </row>
    <row r="33" spans="1:9" x14ac:dyDescent="0.25">
      <c r="A33" s="8" t="s">
        <v>70</v>
      </c>
      <c r="B33" s="37">
        <v>13874</v>
      </c>
      <c r="C33" s="37">
        <v>11362</v>
      </c>
      <c r="D33" s="37">
        <v>33717</v>
      </c>
      <c r="E33" s="37">
        <v>40659</v>
      </c>
      <c r="F33" s="10">
        <f t="shared" si="0"/>
        <v>20.589020375478242</v>
      </c>
      <c r="G33" s="1"/>
      <c r="H33" s="1"/>
      <c r="I33" s="1"/>
    </row>
    <row r="34" spans="1:9" x14ac:dyDescent="0.25">
      <c r="A34" s="11" t="s">
        <v>71</v>
      </c>
      <c r="B34" s="38">
        <v>27159</v>
      </c>
      <c r="C34" s="38">
        <v>32756</v>
      </c>
      <c r="D34" s="38">
        <v>117016</v>
      </c>
      <c r="E34" s="38">
        <v>127344</v>
      </c>
      <c r="F34" s="13">
        <f t="shared" si="0"/>
        <v>8.8261434333766289</v>
      </c>
      <c r="G34" s="1"/>
      <c r="H34" s="1"/>
      <c r="I34" s="1"/>
    </row>
    <row r="35" spans="1:9" x14ac:dyDescent="0.25">
      <c r="A35" s="14" t="s">
        <v>72</v>
      </c>
      <c r="B35" s="15">
        <f>SUM(B7:B34)</f>
        <v>11935850</v>
      </c>
      <c r="C35" s="15">
        <f t="shared" ref="C35:E35" si="1">SUM(C7:C34)</f>
        <v>12403795</v>
      </c>
      <c r="D35" s="15">
        <f t="shared" si="1"/>
        <v>74184255</v>
      </c>
      <c r="E35" s="15">
        <f t="shared" si="1"/>
        <v>73592690</v>
      </c>
      <c r="F35" s="16">
        <f t="shared" si="0"/>
        <v>-0.79742662374920315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3212438</v>
      </c>
      <c r="C38" s="41">
        <f>D7</f>
        <v>3718849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CARTAGENA</v>
      </c>
      <c r="F38" s="42">
        <f>LOOKUP(E38,$A$38:$A$65,$B$38:$B$65)</f>
        <v>11878080</v>
      </c>
      <c r="G38" s="42">
        <f>LOOKUP(E38,$A$38:$A$65,$C$38:$C$65)</f>
        <v>7979196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31324</v>
      </c>
      <c r="C39" s="41">
        <f t="shared" ref="C39:C65" si="5">D8</f>
        <v>47165</v>
      </c>
      <c r="D39" s="41">
        <f t="shared" ref="D39:D65" si="6">_xlfn.RANK.EQ(B39,$B$38:$B$65)+COUNTIF($B$38:$B$65,B39)-1</f>
        <v>25</v>
      </c>
      <c r="E39" s="42" t="str">
        <f t="shared" si="2"/>
        <v>BAHIA DE ALGECIRAS</v>
      </c>
      <c r="F39" s="42">
        <f t="shared" ref="F39:F54" si="7">LOOKUP(E39,$A$38:$A$65,$B$38:$B$65)</f>
        <v>11062954</v>
      </c>
      <c r="G39" s="42">
        <f t="shared" ref="G39:G65" si="8">LOOKUP(E39,$A$38:$A$65,$C$38:$C$65)</f>
        <v>11892169</v>
      </c>
    </row>
    <row r="40" spans="1:9" x14ac:dyDescent="0.25">
      <c r="A40" s="42" t="str">
        <f t="shared" si="3"/>
        <v>ALMERIA</v>
      </c>
      <c r="B40" s="41">
        <f t="shared" si="4"/>
        <v>8151</v>
      </c>
      <c r="C40" s="41">
        <f t="shared" si="5"/>
        <v>2986</v>
      </c>
      <c r="D40" s="41">
        <f t="shared" si="6"/>
        <v>26</v>
      </c>
      <c r="E40" s="42" t="str">
        <f t="shared" si="2"/>
        <v>HUELVA</v>
      </c>
      <c r="F40" s="42">
        <f t="shared" si="7"/>
        <v>10721012</v>
      </c>
      <c r="G40" s="42">
        <f t="shared" si="8"/>
        <v>9633305</v>
      </c>
    </row>
    <row r="41" spans="1:9" x14ac:dyDescent="0.25">
      <c r="A41" s="42" t="str">
        <f t="shared" si="3"/>
        <v>AVILES</v>
      </c>
      <c r="B41" s="41">
        <f t="shared" si="4"/>
        <v>316196</v>
      </c>
      <c r="C41" s="41">
        <f t="shared" si="5"/>
        <v>250633</v>
      </c>
      <c r="D41" s="41">
        <f t="shared" si="6"/>
        <v>17</v>
      </c>
      <c r="E41" s="42" t="str">
        <f t="shared" si="2"/>
        <v>TARRAGONA</v>
      </c>
      <c r="F41" s="42">
        <f t="shared" si="7"/>
        <v>9612402</v>
      </c>
      <c r="G41" s="42">
        <f t="shared" si="8"/>
        <v>8840360</v>
      </c>
    </row>
    <row r="42" spans="1:9" x14ac:dyDescent="0.25">
      <c r="A42" s="42" t="str">
        <f t="shared" si="3"/>
        <v>BAHIA DE ALGECIRAS</v>
      </c>
      <c r="B42" s="41">
        <f t="shared" si="4"/>
        <v>11062954</v>
      </c>
      <c r="C42" s="41">
        <f t="shared" si="5"/>
        <v>11892169</v>
      </c>
      <c r="D42" s="41">
        <f t="shared" si="6"/>
        <v>2</v>
      </c>
      <c r="E42" s="42" t="str">
        <f t="shared" si="2"/>
        <v>BILBAO</v>
      </c>
      <c r="F42" s="42">
        <f t="shared" si="7"/>
        <v>6438236</v>
      </c>
      <c r="G42" s="42">
        <f t="shared" si="8"/>
        <v>9691842</v>
      </c>
    </row>
    <row r="43" spans="1:9" x14ac:dyDescent="0.25">
      <c r="A43" s="42" t="str">
        <f t="shared" si="3"/>
        <v>BAHIA DE CADIZ</v>
      </c>
      <c r="B43" s="41">
        <f t="shared" si="4"/>
        <v>39343</v>
      </c>
      <c r="C43" s="41">
        <f t="shared" si="5"/>
        <v>42585</v>
      </c>
      <c r="D43" s="41">
        <f t="shared" si="6"/>
        <v>23</v>
      </c>
      <c r="E43" s="42" t="str">
        <f t="shared" si="2"/>
        <v>BARCELONA</v>
      </c>
      <c r="F43" s="42">
        <f t="shared" si="7"/>
        <v>5214996</v>
      </c>
      <c r="G43" s="42">
        <f t="shared" si="8"/>
        <v>5484487</v>
      </c>
    </row>
    <row r="44" spans="1:9" x14ac:dyDescent="0.25">
      <c r="A44" s="42" t="str">
        <f t="shared" si="3"/>
        <v>BALEARES</v>
      </c>
      <c r="B44" s="41">
        <f t="shared" si="4"/>
        <v>719545</v>
      </c>
      <c r="C44" s="41">
        <f t="shared" si="5"/>
        <v>741384</v>
      </c>
      <c r="D44" s="41">
        <f t="shared" si="6"/>
        <v>13</v>
      </c>
      <c r="E44" s="42" t="str">
        <f t="shared" si="2"/>
        <v>SANTA CRUZ DE TENERIFE</v>
      </c>
      <c r="F44" s="42">
        <f t="shared" si="7"/>
        <v>3627888</v>
      </c>
      <c r="G44" s="42">
        <f t="shared" si="8"/>
        <v>3502188</v>
      </c>
    </row>
    <row r="45" spans="1:9" x14ac:dyDescent="0.25">
      <c r="A45" s="42" t="str">
        <f t="shared" si="3"/>
        <v>BARCELONA</v>
      </c>
      <c r="B45" s="41">
        <f t="shared" si="4"/>
        <v>5214996</v>
      </c>
      <c r="C45" s="41">
        <f t="shared" si="5"/>
        <v>5484487</v>
      </c>
      <c r="D45" s="41">
        <f t="shared" si="6"/>
        <v>6</v>
      </c>
      <c r="E45" s="42" t="str">
        <f t="shared" si="2"/>
        <v>A CORUÑA</v>
      </c>
      <c r="F45" s="42">
        <f t="shared" si="7"/>
        <v>3212438</v>
      </c>
      <c r="G45" s="42">
        <f t="shared" si="8"/>
        <v>3718849</v>
      </c>
    </row>
    <row r="46" spans="1:9" x14ac:dyDescent="0.25">
      <c r="A46" s="42" t="str">
        <f t="shared" si="3"/>
        <v>BILBAO</v>
      </c>
      <c r="B46" s="41">
        <f t="shared" si="4"/>
        <v>6438236</v>
      </c>
      <c r="C46" s="41">
        <f t="shared" si="5"/>
        <v>9691842</v>
      </c>
      <c r="D46" s="41">
        <f t="shared" si="6"/>
        <v>5</v>
      </c>
      <c r="E46" s="42" t="str">
        <f t="shared" si="2"/>
        <v>CASTELLON</v>
      </c>
      <c r="F46" s="42">
        <f t="shared" si="7"/>
        <v>3161098</v>
      </c>
      <c r="G46" s="42">
        <f t="shared" si="8"/>
        <v>3995171</v>
      </c>
    </row>
    <row r="47" spans="1:9" x14ac:dyDescent="0.25">
      <c r="A47" s="42" t="str">
        <f t="shared" si="3"/>
        <v>CARTAGENA</v>
      </c>
      <c r="B47" s="41">
        <f t="shared" si="4"/>
        <v>11878080</v>
      </c>
      <c r="C47" s="41">
        <f t="shared" si="5"/>
        <v>7979196</v>
      </c>
      <c r="D47" s="41">
        <f t="shared" si="6"/>
        <v>1</v>
      </c>
      <c r="E47" s="42" t="str">
        <f t="shared" si="2"/>
        <v>LAS PALMAS</v>
      </c>
      <c r="F47" s="42">
        <f t="shared" si="7"/>
        <v>2295226</v>
      </c>
      <c r="G47" s="42">
        <f t="shared" si="8"/>
        <v>2499160</v>
      </c>
    </row>
    <row r="48" spans="1:9" x14ac:dyDescent="0.25">
      <c r="A48" s="42" t="str">
        <f t="shared" si="3"/>
        <v>CASTELLON</v>
      </c>
      <c r="B48" s="41">
        <f t="shared" si="4"/>
        <v>3161098</v>
      </c>
      <c r="C48" s="41">
        <f t="shared" si="5"/>
        <v>3995171</v>
      </c>
      <c r="D48" s="41">
        <f t="shared" si="6"/>
        <v>9</v>
      </c>
      <c r="E48" s="42" t="str">
        <f t="shared" si="2"/>
        <v>VALENCIA</v>
      </c>
      <c r="F48" s="42">
        <f t="shared" si="7"/>
        <v>1899804</v>
      </c>
      <c r="G48" s="42">
        <f t="shared" si="8"/>
        <v>2371225</v>
      </c>
    </row>
    <row r="49" spans="1:7" x14ac:dyDescent="0.25">
      <c r="A49" s="42" t="str">
        <f t="shared" si="3"/>
        <v>CEUTA</v>
      </c>
      <c r="B49" s="41">
        <f t="shared" si="4"/>
        <v>542880</v>
      </c>
      <c r="C49" s="41">
        <f t="shared" si="5"/>
        <v>491953</v>
      </c>
      <c r="D49" s="41">
        <f t="shared" si="6"/>
        <v>15</v>
      </c>
      <c r="E49" s="42" t="str">
        <f t="shared" si="2"/>
        <v>FERROL-SAN CIBRAO</v>
      </c>
      <c r="F49" s="42">
        <f t="shared" si="7"/>
        <v>1121792</v>
      </c>
      <c r="G49" s="42">
        <f t="shared" si="8"/>
        <v>1307370</v>
      </c>
    </row>
    <row r="50" spans="1:7" x14ac:dyDescent="0.25">
      <c r="A50" s="42" t="str">
        <f t="shared" si="3"/>
        <v>FERROL-SAN CIBRAO</v>
      </c>
      <c r="B50" s="41">
        <f t="shared" si="4"/>
        <v>1121792</v>
      </c>
      <c r="C50" s="41">
        <f t="shared" si="5"/>
        <v>1307370</v>
      </c>
      <c r="D50" s="41">
        <f t="shared" si="6"/>
        <v>12</v>
      </c>
      <c r="E50" s="42" t="str">
        <f t="shared" si="2"/>
        <v>BALEARES</v>
      </c>
      <c r="F50" s="42">
        <f t="shared" si="7"/>
        <v>719545</v>
      </c>
      <c r="G50" s="42">
        <f t="shared" si="8"/>
        <v>741384</v>
      </c>
    </row>
    <row r="51" spans="1:7" x14ac:dyDescent="0.25">
      <c r="A51" s="42" t="str">
        <f t="shared" si="3"/>
        <v>GIJON</v>
      </c>
      <c r="B51" s="41">
        <f t="shared" si="4"/>
        <v>475617</v>
      </c>
      <c r="C51" s="41">
        <f t="shared" si="5"/>
        <v>497703</v>
      </c>
      <c r="D51" s="41">
        <f t="shared" si="6"/>
        <v>16</v>
      </c>
      <c r="E51" s="42" t="str">
        <f t="shared" si="2"/>
        <v>MOTRIL</v>
      </c>
      <c r="F51" s="42">
        <f t="shared" si="7"/>
        <v>617908</v>
      </c>
      <c r="G51" s="42">
        <f t="shared" si="8"/>
        <v>633698</v>
      </c>
    </row>
    <row r="52" spans="1:7" x14ac:dyDescent="0.25">
      <c r="A52" s="42" t="str">
        <f t="shared" si="3"/>
        <v>HUELVA</v>
      </c>
      <c r="B52" s="41">
        <f t="shared" si="4"/>
        <v>10721012</v>
      </c>
      <c r="C52" s="41">
        <f t="shared" si="5"/>
        <v>9633305</v>
      </c>
      <c r="D52" s="41">
        <f t="shared" si="6"/>
        <v>3</v>
      </c>
      <c r="E52" s="42" t="str">
        <f t="shared" si="2"/>
        <v>CEUTA</v>
      </c>
      <c r="F52" s="42">
        <f t="shared" si="7"/>
        <v>542880</v>
      </c>
      <c r="G52" s="42">
        <f t="shared" si="8"/>
        <v>491953</v>
      </c>
    </row>
    <row r="53" spans="1:7" x14ac:dyDescent="0.25">
      <c r="A53" s="42" t="str">
        <f t="shared" si="3"/>
        <v>LAS PALMAS</v>
      </c>
      <c r="B53" s="41">
        <f t="shared" si="4"/>
        <v>2295226</v>
      </c>
      <c r="C53" s="41">
        <f t="shared" si="5"/>
        <v>2499160</v>
      </c>
      <c r="D53" s="41">
        <f t="shared" si="6"/>
        <v>10</v>
      </c>
      <c r="E53" s="42" t="str">
        <f t="shared" si="2"/>
        <v>GIJON</v>
      </c>
      <c r="F53" s="42">
        <f t="shared" si="7"/>
        <v>475617</v>
      </c>
      <c r="G53" s="42">
        <f t="shared" si="8"/>
        <v>497703</v>
      </c>
    </row>
    <row r="54" spans="1:7" x14ac:dyDescent="0.25">
      <c r="A54" s="42" t="str">
        <f t="shared" si="3"/>
        <v>MALAGA</v>
      </c>
      <c r="B54" s="41">
        <f t="shared" si="4"/>
        <v>51719</v>
      </c>
      <c r="C54" s="41">
        <f t="shared" si="5"/>
        <v>35334</v>
      </c>
      <c r="D54" s="41">
        <f t="shared" si="6"/>
        <v>21</v>
      </c>
      <c r="E54" s="42" t="str">
        <f t="shared" si="2"/>
        <v>AVILES</v>
      </c>
      <c r="F54" s="42">
        <f t="shared" si="7"/>
        <v>316196</v>
      </c>
      <c r="G54" s="42">
        <f t="shared" si="8"/>
        <v>250633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226437</v>
      </c>
      <c r="G55" s="42">
        <f t="shared" si="8"/>
        <v>166579</v>
      </c>
    </row>
    <row r="56" spans="1:7" x14ac:dyDescent="0.25">
      <c r="A56" s="42" t="str">
        <f t="shared" si="3"/>
        <v>MELILLA</v>
      </c>
      <c r="B56" s="41">
        <f t="shared" si="4"/>
        <v>35094</v>
      </c>
      <c r="C56" s="41">
        <f t="shared" si="5"/>
        <v>32076</v>
      </c>
      <c r="D56" s="41">
        <f t="shared" si="6"/>
        <v>24</v>
      </c>
      <c r="E56" s="42" t="str">
        <f t="shared" si="2"/>
        <v>VILAGARCIA</v>
      </c>
      <c r="F56" s="42">
        <f t="shared" si="9"/>
        <v>127344</v>
      </c>
      <c r="G56" s="42">
        <f t="shared" si="8"/>
        <v>117016</v>
      </c>
    </row>
    <row r="57" spans="1:7" x14ac:dyDescent="0.25">
      <c r="A57" s="42" t="str">
        <f t="shared" si="3"/>
        <v>MOTRIL</v>
      </c>
      <c r="B57" s="41">
        <f t="shared" si="4"/>
        <v>617908</v>
      </c>
      <c r="C57" s="41">
        <f t="shared" si="5"/>
        <v>633698</v>
      </c>
      <c r="D57" s="41">
        <f t="shared" si="6"/>
        <v>14</v>
      </c>
      <c r="E57" s="42" t="str">
        <f t="shared" si="2"/>
        <v>SANTANDER</v>
      </c>
      <c r="F57" s="42">
        <f t="shared" si="9"/>
        <v>114547</v>
      </c>
      <c r="G57" s="42">
        <f t="shared" si="8"/>
        <v>176104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MALAGA</v>
      </c>
      <c r="F58" s="42">
        <f t="shared" si="9"/>
        <v>51719</v>
      </c>
      <c r="G58" s="42">
        <f t="shared" si="8"/>
        <v>35334</v>
      </c>
    </row>
    <row r="59" spans="1:7" x14ac:dyDescent="0.25">
      <c r="A59" s="42" t="str">
        <f t="shared" si="3"/>
        <v>SANTA CRUZ DE TENERIFE</v>
      </c>
      <c r="B59" s="41">
        <f t="shared" si="4"/>
        <v>3627888</v>
      </c>
      <c r="C59" s="41">
        <f t="shared" si="5"/>
        <v>3502188</v>
      </c>
      <c r="D59" s="41">
        <f t="shared" si="6"/>
        <v>7</v>
      </c>
      <c r="E59" s="42" t="str">
        <f t="shared" si="2"/>
        <v>VIGO</v>
      </c>
      <c r="F59" s="42">
        <f t="shared" si="9"/>
        <v>40659</v>
      </c>
      <c r="G59" s="42">
        <f t="shared" si="8"/>
        <v>33717</v>
      </c>
    </row>
    <row r="60" spans="1:7" x14ac:dyDescent="0.25">
      <c r="A60" s="42" t="str">
        <f t="shared" si="3"/>
        <v>SANTANDER</v>
      </c>
      <c r="B60" s="41">
        <f t="shared" si="4"/>
        <v>114547</v>
      </c>
      <c r="C60" s="41">
        <f t="shared" si="5"/>
        <v>176104</v>
      </c>
      <c r="D60" s="41">
        <f t="shared" si="6"/>
        <v>20</v>
      </c>
      <c r="E60" s="42" t="str">
        <f t="shared" si="2"/>
        <v>BAHIA DE CADIZ</v>
      </c>
      <c r="F60" s="42">
        <f t="shared" si="9"/>
        <v>39343</v>
      </c>
      <c r="G60" s="42">
        <f t="shared" si="8"/>
        <v>42585</v>
      </c>
    </row>
    <row r="61" spans="1:7" x14ac:dyDescent="0.25">
      <c r="A61" s="42" t="str">
        <f t="shared" si="3"/>
        <v>SEVILLA</v>
      </c>
      <c r="B61" s="41">
        <f t="shared" si="4"/>
        <v>226437</v>
      </c>
      <c r="C61" s="41">
        <f t="shared" si="5"/>
        <v>166579</v>
      </c>
      <c r="D61" s="41">
        <f t="shared" si="6"/>
        <v>18</v>
      </c>
      <c r="E61" s="42" t="str">
        <f t="shared" si="2"/>
        <v>MELILLA</v>
      </c>
      <c r="F61" s="42">
        <f t="shared" si="9"/>
        <v>35094</v>
      </c>
      <c r="G61" s="42">
        <f t="shared" si="8"/>
        <v>32076</v>
      </c>
    </row>
    <row r="62" spans="1:7" x14ac:dyDescent="0.25">
      <c r="A62" s="42" t="str">
        <f t="shared" si="3"/>
        <v>TARRAGONA</v>
      </c>
      <c r="B62" s="41">
        <f t="shared" si="4"/>
        <v>9612402</v>
      </c>
      <c r="C62" s="41">
        <f t="shared" si="5"/>
        <v>8840360</v>
      </c>
      <c r="D62" s="41">
        <f t="shared" si="6"/>
        <v>4</v>
      </c>
      <c r="E62" s="42" t="str">
        <f t="shared" si="2"/>
        <v>ALICANTE</v>
      </c>
      <c r="F62" s="42">
        <f t="shared" si="9"/>
        <v>31324</v>
      </c>
      <c r="G62" s="42">
        <f t="shared" si="8"/>
        <v>47165</v>
      </c>
    </row>
    <row r="63" spans="1:7" x14ac:dyDescent="0.25">
      <c r="A63" s="42" t="str">
        <f t="shared" si="3"/>
        <v>VALENCIA</v>
      </c>
      <c r="B63" s="41">
        <f t="shared" si="4"/>
        <v>1899804</v>
      </c>
      <c r="C63" s="41">
        <f t="shared" si="5"/>
        <v>2371225</v>
      </c>
      <c r="D63" s="41">
        <f t="shared" si="6"/>
        <v>11</v>
      </c>
      <c r="E63" s="42" t="str">
        <f t="shared" si="2"/>
        <v>ALMERIA</v>
      </c>
      <c r="F63" s="42">
        <f t="shared" si="9"/>
        <v>8151</v>
      </c>
      <c r="G63" s="42">
        <f t="shared" si="8"/>
        <v>2986</v>
      </c>
    </row>
    <row r="64" spans="1:7" x14ac:dyDescent="0.25">
      <c r="A64" s="42" t="str">
        <f t="shared" si="3"/>
        <v>VIGO</v>
      </c>
      <c r="B64" s="41">
        <f t="shared" si="4"/>
        <v>40659</v>
      </c>
      <c r="C64" s="41">
        <f t="shared" si="5"/>
        <v>33717</v>
      </c>
      <c r="D64" s="41">
        <f t="shared" si="6"/>
        <v>22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127344</v>
      </c>
      <c r="C65" s="41">
        <f t="shared" si="5"/>
        <v>117016</v>
      </c>
      <c r="D65" s="41">
        <f t="shared" si="6"/>
        <v>19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Junio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41128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19">
        <v>422744</v>
      </c>
      <c r="C7" s="19">
        <v>303284</v>
      </c>
      <c r="D7" s="19">
        <v>1732876</v>
      </c>
      <c r="E7" s="19">
        <v>1999405</v>
      </c>
      <c r="F7" s="10">
        <f>((E7*100)/D7)-100</f>
        <v>15.380731223699797</v>
      </c>
      <c r="G7" s="1"/>
      <c r="H7" s="1"/>
      <c r="I7" s="1"/>
    </row>
    <row r="8" spans="1:12" x14ac:dyDescent="0.25">
      <c r="A8" s="11" t="s">
        <v>45</v>
      </c>
      <c r="B8" s="20">
        <v>60555</v>
      </c>
      <c r="C8" s="20">
        <v>65196</v>
      </c>
      <c r="D8" s="20">
        <v>344870</v>
      </c>
      <c r="E8" s="20">
        <v>365170</v>
      </c>
      <c r="F8" s="13">
        <f t="shared" ref="F8:F35" si="0">((E8*100)/D8)-100</f>
        <v>5.8862759880534696</v>
      </c>
      <c r="G8" s="1"/>
      <c r="H8" s="1"/>
      <c r="I8" s="1"/>
    </row>
    <row r="9" spans="1:12" x14ac:dyDescent="0.25">
      <c r="A9" s="8" t="s">
        <v>46</v>
      </c>
      <c r="B9" s="19">
        <v>142571</v>
      </c>
      <c r="C9" s="19">
        <v>491975</v>
      </c>
      <c r="D9" s="19">
        <v>1628112</v>
      </c>
      <c r="E9" s="19">
        <v>2643349</v>
      </c>
      <c r="F9" s="10">
        <f t="shared" si="0"/>
        <v>62.35670518981496</v>
      </c>
      <c r="G9" s="1"/>
      <c r="H9" s="1"/>
      <c r="I9" s="1"/>
    </row>
    <row r="10" spans="1:12" x14ac:dyDescent="0.25">
      <c r="A10" s="11" t="s">
        <v>47</v>
      </c>
      <c r="B10" s="20">
        <v>304745</v>
      </c>
      <c r="C10" s="20">
        <v>209722</v>
      </c>
      <c r="D10" s="20">
        <v>1821254</v>
      </c>
      <c r="E10" s="20">
        <v>1600607</v>
      </c>
      <c r="F10" s="13">
        <f t="shared" si="0"/>
        <v>-12.115114091719221</v>
      </c>
      <c r="G10" s="1"/>
      <c r="H10" s="1"/>
      <c r="I10" s="1"/>
    </row>
    <row r="11" spans="1:12" x14ac:dyDescent="0.25">
      <c r="A11" s="8" t="s">
        <v>48</v>
      </c>
      <c r="B11" s="19">
        <v>36019</v>
      </c>
      <c r="C11" s="19">
        <v>73412</v>
      </c>
      <c r="D11" s="19">
        <v>617215</v>
      </c>
      <c r="E11" s="19">
        <v>863635</v>
      </c>
      <c r="F11" s="10">
        <f t="shared" si="0"/>
        <v>39.924499566601583</v>
      </c>
      <c r="G11" s="1"/>
      <c r="H11" s="1"/>
      <c r="I11" s="1"/>
    </row>
    <row r="12" spans="1:12" x14ac:dyDescent="0.25">
      <c r="A12" s="11" t="s">
        <v>49</v>
      </c>
      <c r="B12" s="20">
        <v>98721</v>
      </c>
      <c r="C12" s="20">
        <v>61248</v>
      </c>
      <c r="D12" s="20">
        <v>882073</v>
      </c>
      <c r="E12" s="20">
        <v>881759</v>
      </c>
      <c r="F12" s="13">
        <f t="shared" si="0"/>
        <v>-3.559796071300525E-2</v>
      </c>
      <c r="G12" s="1"/>
      <c r="H12" s="1"/>
      <c r="I12" s="1"/>
    </row>
    <row r="13" spans="1:12" x14ac:dyDescent="0.25">
      <c r="A13" s="8" t="s">
        <v>50</v>
      </c>
      <c r="B13" s="19">
        <v>117858</v>
      </c>
      <c r="C13" s="19">
        <v>115591</v>
      </c>
      <c r="D13" s="19">
        <v>844080</v>
      </c>
      <c r="E13" s="19">
        <v>850293</v>
      </c>
      <c r="F13" s="10">
        <f t="shared" si="0"/>
        <v>0.73606767131077788</v>
      </c>
      <c r="G13" s="1"/>
      <c r="H13" s="1"/>
      <c r="I13" s="1"/>
    </row>
    <row r="14" spans="1:12" x14ac:dyDescent="0.25">
      <c r="A14" s="11" t="s">
        <v>51</v>
      </c>
      <c r="B14" s="20">
        <v>363420</v>
      </c>
      <c r="C14" s="20">
        <v>523290</v>
      </c>
      <c r="D14" s="20">
        <v>1739396</v>
      </c>
      <c r="E14" s="20">
        <v>2438902</v>
      </c>
      <c r="F14" s="13">
        <f t="shared" si="0"/>
        <v>40.215454100158894</v>
      </c>
      <c r="G14" s="1"/>
      <c r="H14" s="1"/>
      <c r="I14" s="1"/>
    </row>
    <row r="15" spans="1:12" x14ac:dyDescent="0.25">
      <c r="A15" s="8" t="s">
        <v>52</v>
      </c>
      <c r="B15" s="19">
        <v>489015</v>
      </c>
      <c r="C15" s="19">
        <v>497604</v>
      </c>
      <c r="D15" s="19">
        <v>2459043</v>
      </c>
      <c r="E15" s="19">
        <v>2267874</v>
      </c>
      <c r="F15" s="10">
        <f t="shared" si="0"/>
        <v>-7.7741218840012181</v>
      </c>
      <c r="G15" s="1"/>
      <c r="H15" s="1"/>
      <c r="I15" s="1"/>
    </row>
    <row r="16" spans="1:12" x14ac:dyDescent="0.25">
      <c r="A16" s="11" t="s">
        <v>53</v>
      </c>
      <c r="B16" s="20">
        <v>363749</v>
      </c>
      <c r="C16" s="20">
        <v>426240</v>
      </c>
      <c r="D16" s="20">
        <v>1689841</v>
      </c>
      <c r="E16" s="20">
        <v>2604920</v>
      </c>
      <c r="F16" s="13">
        <f t="shared" si="0"/>
        <v>54.151781143906447</v>
      </c>
      <c r="G16" s="1"/>
      <c r="H16" s="1"/>
      <c r="I16" s="1"/>
    </row>
    <row r="17" spans="1:9" x14ac:dyDescent="0.25">
      <c r="A17" s="8" t="s">
        <v>54</v>
      </c>
      <c r="B17" s="19">
        <v>287219</v>
      </c>
      <c r="C17" s="19">
        <v>232403</v>
      </c>
      <c r="D17" s="19">
        <v>1629821</v>
      </c>
      <c r="E17" s="19">
        <v>1437972</v>
      </c>
      <c r="F17" s="10">
        <f t="shared" si="0"/>
        <v>-11.77116996283641</v>
      </c>
      <c r="G17" s="1"/>
      <c r="H17" s="1"/>
      <c r="I17" s="1"/>
    </row>
    <row r="18" spans="1:9" x14ac:dyDescent="0.25">
      <c r="A18" s="11" t="s">
        <v>55</v>
      </c>
      <c r="B18" s="20">
        <v>10114</v>
      </c>
      <c r="C18" s="20">
        <v>16222</v>
      </c>
      <c r="D18" s="20">
        <v>77947</v>
      </c>
      <c r="E18" s="20">
        <v>85906</v>
      </c>
      <c r="F18" s="13">
        <f t="shared" si="0"/>
        <v>10.210784250837108</v>
      </c>
      <c r="G18" s="1"/>
      <c r="H18" s="1"/>
      <c r="I18" s="1"/>
    </row>
    <row r="19" spans="1:9" x14ac:dyDescent="0.25">
      <c r="A19" s="8" t="s">
        <v>56</v>
      </c>
      <c r="B19" s="19">
        <v>502104</v>
      </c>
      <c r="C19" s="19">
        <v>1106211</v>
      </c>
      <c r="D19" s="19">
        <v>3774108</v>
      </c>
      <c r="E19" s="19">
        <v>5567220</v>
      </c>
      <c r="F19" s="10">
        <f t="shared" si="0"/>
        <v>47.510882041531403</v>
      </c>
      <c r="G19" s="1"/>
      <c r="H19" s="1"/>
      <c r="I19" s="1"/>
    </row>
    <row r="20" spans="1:9" x14ac:dyDescent="0.25">
      <c r="A20" s="11" t="s">
        <v>57</v>
      </c>
      <c r="B20" s="20">
        <v>1229898</v>
      </c>
      <c r="C20" s="20">
        <v>1442295</v>
      </c>
      <c r="D20" s="20">
        <v>6381575</v>
      </c>
      <c r="E20" s="20">
        <v>7090416</v>
      </c>
      <c r="F20" s="13">
        <f t="shared" si="0"/>
        <v>11.107618417083557</v>
      </c>
      <c r="G20" s="1"/>
      <c r="H20" s="1"/>
      <c r="I20" s="1"/>
    </row>
    <row r="21" spans="1:9" x14ac:dyDescent="0.25">
      <c r="A21" s="8" t="s">
        <v>58</v>
      </c>
      <c r="B21" s="19">
        <v>455450</v>
      </c>
      <c r="C21" s="19">
        <v>353064</v>
      </c>
      <c r="D21" s="19">
        <v>1709686</v>
      </c>
      <c r="E21" s="19">
        <v>2058683</v>
      </c>
      <c r="F21" s="10">
        <f t="shared" si="0"/>
        <v>20.412929625673954</v>
      </c>
      <c r="G21" s="1"/>
      <c r="H21" s="1"/>
      <c r="I21" s="1"/>
    </row>
    <row r="22" spans="1:9" x14ac:dyDescent="0.25">
      <c r="A22" s="11" t="s">
        <v>59</v>
      </c>
      <c r="B22" s="20">
        <v>39748</v>
      </c>
      <c r="C22" s="20">
        <v>33222</v>
      </c>
      <c r="D22" s="20">
        <v>300823</v>
      </c>
      <c r="E22" s="20">
        <v>208926</v>
      </c>
      <c r="F22" s="13">
        <f t="shared" si="0"/>
        <v>-30.548528536714286</v>
      </c>
      <c r="G22" s="1"/>
      <c r="H22" s="1"/>
      <c r="I22" s="1"/>
    </row>
    <row r="23" spans="1:9" x14ac:dyDescent="0.25">
      <c r="A23" s="8" t="s">
        <v>60</v>
      </c>
      <c r="B23" s="19">
        <v>116682</v>
      </c>
      <c r="C23" s="19">
        <v>78403</v>
      </c>
      <c r="D23" s="19">
        <v>461237</v>
      </c>
      <c r="E23" s="19">
        <v>464971</v>
      </c>
      <c r="F23" s="10">
        <f t="shared" si="0"/>
        <v>0.80956211231969633</v>
      </c>
      <c r="G23" s="1"/>
      <c r="H23" s="1"/>
      <c r="I23" s="1"/>
    </row>
    <row r="24" spans="1:9" x14ac:dyDescent="0.25">
      <c r="A24" s="11" t="s">
        <v>61</v>
      </c>
      <c r="B24" s="20">
        <v>71167</v>
      </c>
      <c r="C24" s="20">
        <v>54464</v>
      </c>
      <c r="D24" s="20">
        <v>385122</v>
      </c>
      <c r="E24" s="20">
        <v>358969</v>
      </c>
      <c r="F24" s="13">
        <f t="shared" si="0"/>
        <v>-6.7908351119904893</v>
      </c>
      <c r="G24" s="1"/>
      <c r="H24" s="1"/>
      <c r="I24" s="1"/>
    </row>
    <row r="25" spans="1:9" x14ac:dyDescent="0.25">
      <c r="A25" s="8" t="s">
        <v>62</v>
      </c>
      <c r="B25" s="19">
        <v>3457</v>
      </c>
      <c r="C25" s="19">
        <v>2500</v>
      </c>
      <c r="D25" s="19">
        <v>19202</v>
      </c>
      <c r="E25" s="19">
        <v>11102</v>
      </c>
      <c r="F25" s="10">
        <f t="shared" si="0"/>
        <v>-42.183105926465991</v>
      </c>
      <c r="G25" s="1"/>
      <c r="H25" s="1"/>
      <c r="I25" s="1"/>
    </row>
    <row r="26" spans="1:9" x14ac:dyDescent="0.25">
      <c r="A26" s="11" t="s">
        <v>63</v>
      </c>
      <c r="B26" s="20">
        <v>43682</v>
      </c>
      <c r="C26" s="20">
        <v>56577</v>
      </c>
      <c r="D26" s="20">
        <v>316077</v>
      </c>
      <c r="E26" s="20">
        <v>251173</v>
      </c>
      <c r="F26" s="13">
        <f t="shared" si="0"/>
        <v>-20.534236910626205</v>
      </c>
      <c r="G26" s="1"/>
      <c r="H26" s="1"/>
      <c r="I26" s="1"/>
    </row>
    <row r="27" spans="1:9" x14ac:dyDescent="0.25">
      <c r="A27" s="8" t="s">
        <v>64</v>
      </c>
      <c r="B27" s="19">
        <v>95472</v>
      </c>
      <c r="C27" s="19">
        <v>104624</v>
      </c>
      <c r="D27" s="19">
        <v>672856</v>
      </c>
      <c r="E27" s="19">
        <v>811136</v>
      </c>
      <c r="F27" s="10">
        <f t="shared" si="0"/>
        <v>20.551202634739084</v>
      </c>
      <c r="G27" s="1"/>
      <c r="H27" s="1"/>
      <c r="I27" s="1"/>
    </row>
    <row r="28" spans="1:9" x14ac:dyDescent="0.25">
      <c r="A28" s="11" t="s">
        <v>65</v>
      </c>
      <c r="B28" s="20">
        <v>38168</v>
      </c>
      <c r="C28" s="20">
        <v>85083</v>
      </c>
      <c r="D28" s="20">
        <v>349875</v>
      </c>
      <c r="E28" s="20">
        <v>320847</v>
      </c>
      <c r="F28" s="13">
        <f t="shared" si="0"/>
        <v>-8.2966773847802813</v>
      </c>
      <c r="G28" s="1"/>
      <c r="H28" s="1"/>
      <c r="I28" s="1"/>
    </row>
    <row r="29" spans="1:9" x14ac:dyDescent="0.25">
      <c r="A29" s="8" t="s">
        <v>66</v>
      </c>
      <c r="B29" s="19">
        <v>216934</v>
      </c>
      <c r="C29" s="19">
        <v>219559</v>
      </c>
      <c r="D29" s="19">
        <v>1499423</v>
      </c>
      <c r="E29" s="19">
        <v>1485584</v>
      </c>
      <c r="F29" s="10">
        <f t="shared" si="0"/>
        <v>-0.92295503003488477</v>
      </c>
      <c r="G29" s="1"/>
      <c r="H29" s="1"/>
      <c r="I29" s="1"/>
    </row>
    <row r="30" spans="1:9" x14ac:dyDescent="0.25">
      <c r="A30" s="11" t="s">
        <v>67</v>
      </c>
      <c r="B30" s="20">
        <v>120831</v>
      </c>
      <c r="C30" s="20">
        <v>116595</v>
      </c>
      <c r="D30" s="20">
        <v>1067116</v>
      </c>
      <c r="E30" s="20">
        <v>896635</v>
      </c>
      <c r="F30" s="13">
        <f t="shared" si="0"/>
        <v>-15.97586391732483</v>
      </c>
      <c r="G30" s="1"/>
      <c r="H30" s="1"/>
      <c r="I30" s="1"/>
    </row>
    <row r="31" spans="1:9" x14ac:dyDescent="0.25">
      <c r="A31" s="8" t="s">
        <v>68</v>
      </c>
      <c r="B31" s="19">
        <v>715096</v>
      </c>
      <c r="C31" s="19">
        <v>623842</v>
      </c>
      <c r="D31" s="19">
        <v>4400025</v>
      </c>
      <c r="E31" s="19">
        <v>5520535</v>
      </c>
      <c r="F31" s="10">
        <f t="shared" si="0"/>
        <v>25.465991670501879</v>
      </c>
      <c r="G31" s="1"/>
      <c r="H31" s="1"/>
      <c r="I31" s="1"/>
    </row>
    <row r="32" spans="1:9" x14ac:dyDescent="0.25">
      <c r="A32" s="11" t="s">
        <v>69</v>
      </c>
      <c r="B32" s="20">
        <v>153315</v>
      </c>
      <c r="C32" s="20">
        <v>182264</v>
      </c>
      <c r="D32" s="20">
        <v>1290794</v>
      </c>
      <c r="E32" s="20">
        <v>1005713</v>
      </c>
      <c r="F32" s="13">
        <f t="shared" si="0"/>
        <v>-22.085708486404485</v>
      </c>
      <c r="G32" s="1"/>
      <c r="H32" s="1"/>
      <c r="I32" s="1"/>
    </row>
    <row r="33" spans="1:9" x14ac:dyDescent="0.25">
      <c r="A33" s="8" t="s">
        <v>70</v>
      </c>
      <c r="B33" s="19">
        <v>36527</v>
      </c>
      <c r="C33" s="19">
        <v>25307</v>
      </c>
      <c r="D33" s="19">
        <v>231431</v>
      </c>
      <c r="E33" s="19">
        <v>144536</v>
      </c>
      <c r="F33" s="10">
        <f t="shared" si="0"/>
        <v>-37.546828212296539</v>
      </c>
      <c r="G33" s="1"/>
      <c r="H33" s="1"/>
      <c r="I33" s="1"/>
    </row>
    <row r="34" spans="1:9" x14ac:dyDescent="0.25">
      <c r="A34" s="11" t="s">
        <v>71</v>
      </c>
      <c r="B34" s="20">
        <v>26922</v>
      </c>
      <c r="C34" s="20">
        <v>39114</v>
      </c>
      <c r="D34" s="20">
        <v>164801</v>
      </c>
      <c r="E34" s="20">
        <v>188600</v>
      </c>
      <c r="F34" s="13">
        <f t="shared" si="0"/>
        <v>14.441053148949337</v>
      </c>
      <c r="G34" s="1"/>
      <c r="H34" s="1"/>
      <c r="I34" s="1"/>
    </row>
    <row r="35" spans="1:9" x14ac:dyDescent="0.25">
      <c r="A35" s="14" t="s">
        <v>72</v>
      </c>
      <c r="B35" s="15">
        <f>SUM(B7:B34)</f>
        <v>6562183</v>
      </c>
      <c r="C35" s="15">
        <f t="shared" ref="C35:E35" si="1">SUM(C7:C34)</f>
        <v>7539311</v>
      </c>
      <c r="D35" s="15">
        <f t="shared" si="1"/>
        <v>38490679</v>
      </c>
      <c r="E35" s="15">
        <f t="shared" si="1"/>
        <v>44424838</v>
      </c>
      <c r="F35" s="16">
        <f t="shared" si="0"/>
        <v>15.417132547856582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1999405</v>
      </c>
      <c r="C38" s="41">
        <f>D7</f>
        <v>1732876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GIJON</v>
      </c>
      <c r="F38" s="42">
        <f>LOOKUP(E38,$A$38:$A$65,$B$38:$B$65)</f>
        <v>7090416</v>
      </c>
      <c r="G38" s="42">
        <f>LOOKUP(E38,$A$38:$A$65,$C$38:$C$65)</f>
        <v>6381575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365170</v>
      </c>
      <c r="C39" s="41">
        <f t="shared" ref="C39:C65" si="5">D8</f>
        <v>344870</v>
      </c>
      <c r="D39" s="41">
        <f t="shared" ref="D39:D65" si="6">_xlfn.RANK.EQ(B39,$B$38:$B$65)+COUNTIF($B$38:$B$65,B39)-1</f>
        <v>20</v>
      </c>
      <c r="E39" s="42" t="str">
        <f t="shared" si="2"/>
        <v>FERROL-SAN CIBRAO</v>
      </c>
      <c r="F39" s="42">
        <f t="shared" ref="F39:F54" si="7">LOOKUP(E39,$A$38:$A$65,$B$38:$B$65)</f>
        <v>5567220</v>
      </c>
      <c r="G39" s="42">
        <f t="shared" ref="G39:G65" si="8">LOOKUP(E39,$A$38:$A$65,$C$38:$C$65)</f>
        <v>3774108</v>
      </c>
    </row>
    <row r="40" spans="1:9" x14ac:dyDescent="0.25">
      <c r="A40" s="42" t="str">
        <f t="shared" si="3"/>
        <v>ALMERIA</v>
      </c>
      <c r="B40" s="41">
        <f t="shared" si="4"/>
        <v>2643349</v>
      </c>
      <c r="C40" s="41">
        <f t="shared" si="5"/>
        <v>1628112</v>
      </c>
      <c r="D40" s="41">
        <f t="shared" si="6"/>
        <v>4</v>
      </c>
      <c r="E40" s="42" t="str">
        <f t="shared" si="2"/>
        <v>TARRAGONA</v>
      </c>
      <c r="F40" s="42">
        <f t="shared" si="7"/>
        <v>5520535</v>
      </c>
      <c r="G40" s="42">
        <f t="shared" si="8"/>
        <v>4400025</v>
      </c>
    </row>
    <row r="41" spans="1:9" x14ac:dyDescent="0.25">
      <c r="A41" s="42" t="str">
        <f t="shared" si="3"/>
        <v>AVILES</v>
      </c>
      <c r="B41" s="41">
        <f t="shared" si="4"/>
        <v>1600607</v>
      </c>
      <c r="C41" s="41">
        <f t="shared" si="5"/>
        <v>1821254</v>
      </c>
      <c r="D41" s="41">
        <f t="shared" si="6"/>
        <v>10</v>
      </c>
      <c r="E41" s="42" t="str">
        <f t="shared" si="2"/>
        <v>ALMERIA</v>
      </c>
      <c r="F41" s="42">
        <f t="shared" si="7"/>
        <v>2643349</v>
      </c>
      <c r="G41" s="42">
        <f t="shared" si="8"/>
        <v>1628112</v>
      </c>
    </row>
    <row r="42" spans="1:9" x14ac:dyDescent="0.25">
      <c r="A42" s="42" t="str">
        <f t="shared" si="3"/>
        <v>BAHIA DE ALGECIRAS</v>
      </c>
      <c r="B42" s="41">
        <f t="shared" si="4"/>
        <v>863635</v>
      </c>
      <c r="C42" s="41">
        <f t="shared" si="5"/>
        <v>617215</v>
      </c>
      <c r="D42" s="41">
        <f t="shared" si="6"/>
        <v>16</v>
      </c>
      <c r="E42" s="42" t="str">
        <f t="shared" si="2"/>
        <v>CARTAGENA</v>
      </c>
      <c r="F42" s="42">
        <f t="shared" si="7"/>
        <v>2604920</v>
      </c>
      <c r="G42" s="42">
        <f t="shared" si="8"/>
        <v>1689841</v>
      </c>
    </row>
    <row r="43" spans="1:9" x14ac:dyDescent="0.25">
      <c r="A43" s="42" t="str">
        <f t="shared" si="3"/>
        <v>BAHIA DE CADIZ</v>
      </c>
      <c r="B43" s="41">
        <f t="shared" si="4"/>
        <v>881759</v>
      </c>
      <c r="C43" s="41">
        <f t="shared" si="5"/>
        <v>882073</v>
      </c>
      <c r="D43" s="41">
        <f t="shared" si="6"/>
        <v>15</v>
      </c>
      <c r="E43" s="42" t="str">
        <f t="shared" si="2"/>
        <v>BARCELONA</v>
      </c>
      <c r="F43" s="42">
        <f t="shared" si="7"/>
        <v>2438902</v>
      </c>
      <c r="G43" s="42">
        <f t="shared" si="8"/>
        <v>1739396</v>
      </c>
    </row>
    <row r="44" spans="1:9" x14ac:dyDescent="0.25">
      <c r="A44" s="42" t="str">
        <f t="shared" si="3"/>
        <v>BALEARES</v>
      </c>
      <c r="B44" s="41">
        <f t="shared" si="4"/>
        <v>850293</v>
      </c>
      <c r="C44" s="41">
        <f t="shared" si="5"/>
        <v>844080</v>
      </c>
      <c r="D44" s="41">
        <f t="shared" si="6"/>
        <v>17</v>
      </c>
      <c r="E44" s="42" t="str">
        <f t="shared" si="2"/>
        <v>BILBAO</v>
      </c>
      <c r="F44" s="42">
        <f t="shared" si="7"/>
        <v>2267874</v>
      </c>
      <c r="G44" s="42">
        <f t="shared" si="8"/>
        <v>2459043</v>
      </c>
    </row>
    <row r="45" spans="1:9" x14ac:dyDescent="0.25">
      <c r="A45" s="42" t="str">
        <f t="shared" si="3"/>
        <v>BARCELONA</v>
      </c>
      <c r="B45" s="41">
        <f t="shared" si="4"/>
        <v>2438902</v>
      </c>
      <c r="C45" s="41">
        <f t="shared" si="5"/>
        <v>1739396</v>
      </c>
      <c r="D45" s="41">
        <f t="shared" si="6"/>
        <v>6</v>
      </c>
      <c r="E45" s="42" t="str">
        <f t="shared" si="2"/>
        <v>HUELVA</v>
      </c>
      <c r="F45" s="42">
        <f t="shared" si="7"/>
        <v>2058683</v>
      </c>
      <c r="G45" s="42">
        <f t="shared" si="8"/>
        <v>1709686</v>
      </c>
    </row>
    <row r="46" spans="1:9" x14ac:dyDescent="0.25">
      <c r="A46" s="42" t="str">
        <f t="shared" si="3"/>
        <v>BILBAO</v>
      </c>
      <c r="B46" s="41">
        <f t="shared" si="4"/>
        <v>2267874</v>
      </c>
      <c r="C46" s="41">
        <f t="shared" si="5"/>
        <v>2459043</v>
      </c>
      <c r="D46" s="41">
        <f t="shared" si="6"/>
        <v>7</v>
      </c>
      <c r="E46" s="42" t="str">
        <f t="shared" si="2"/>
        <v>A CORUÑA</v>
      </c>
      <c r="F46" s="42">
        <f t="shared" si="7"/>
        <v>1999405</v>
      </c>
      <c r="G46" s="42">
        <f t="shared" si="8"/>
        <v>1732876</v>
      </c>
    </row>
    <row r="47" spans="1:9" x14ac:dyDescent="0.25">
      <c r="A47" s="42" t="str">
        <f t="shared" si="3"/>
        <v>CARTAGENA</v>
      </c>
      <c r="B47" s="41">
        <f t="shared" si="4"/>
        <v>2604920</v>
      </c>
      <c r="C47" s="41">
        <f t="shared" si="5"/>
        <v>1689841</v>
      </c>
      <c r="D47" s="41">
        <f t="shared" si="6"/>
        <v>5</v>
      </c>
      <c r="E47" s="42" t="str">
        <f t="shared" si="2"/>
        <v>AVILES</v>
      </c>
      <c r="F47" s="42">
        <f t="shared" si="7"/>
        <v>1600607</v>
      </c>
      <c r="G47" s="42">
        <f t="shared" si="8"/>
        <v>1821254</v>
      </c>
    </row>
    <row r="48" spans="1:9" x14ac:dyDescent="0.25">
      <c r="A48" s="42" t="str">
        <f t="shared" si="3"/>
        <v>CASTELLON</v>
      </c>
      <c r="B48" s="41">
        <f t="shared" si="4"/>
        <v>1437972</v>
      </c>
      <c r="C48" s="41">
        <f t="shared" si="5"/>
        <v>1629821</v>
      </c>
      <c r="D48" s="41">
        <f t="shared" si="6"/>
        <v>12</v>
      </c>
      <c r="E48" s="42" t="str">
        <f t="shared" si="2"/>
        <v>SANTANDER</v>
      </c>
      <c r="F48" s="42">
        <f t="shared" si="7"/>
        <v>1485584</v>
      </c>
      <c r="G48" s="42">
        <f t="shared" si="8"/>
        <v>1499423</v>
      </c>
    </row>
    <row r="49" spans="1:7" x14ac:dyDescent="0.25">
      <c r="A49" s="42" t="str">
        <f t="shared" si="3"/>
        <v>CEUTA</v>
      </c>
      <c r="B49" s="41">
        <f t="shared" si="4"/>
        <v>85906</v>
      </c>
      <c r="C49" s="41">
        <f t="shared" si="5"/>
        <v>77947</v>
      </c>
      <c r="D49" s="41">
        <f t="shared" si="6"/>
        <v>27</v>
      </c>
      <c r="E49" s="42" t="str">
        <f t="shared" si="2"/>
        <v>CASTELLON</v>
      </c>
      <c r="F49" s="42">
        <f t="shared" si="7"/>
        <v>1437972</v>
      </c>
      <c r="G49" s="42">
        <f t="shared" si="8"/>
        <v>1629821</v>
      </c>
    </row>
    <row r="50" spans="1:7" x14ac:dyDescent="0.25">
      <c r="A50" s="42" t="str">
        <f t="shared" si="3"/>
        <v>FERROL-SAN CIBRAO</v>
      </c>
      <c r="B50" s="41">
        <f t="shared" si="4"/>
        <v>5567220</v>
      </c>
      <c r="C50" s="41">
        <f t="shared" si="5"/>
        <v>3774108</v>
      </c>
      <c r="D50" s="41">
        <f t="shared" si="6"/>
        <v>2</v>
      </c>
      <c r="E50" s="42" t="str">
        <f t="shared" si="2"/>
        <v>VALENCIA</v>
      </c>
      <c r="F50" s="42">
        <f t="shared" si="7"/>
        <v>1005713</v>
      </c>
      <c r="G50" s="42">
        <f t="shared" si="8"/>
        <v>1290794</v>
      </c>
    </row>
    <row r="51" spans="1:7" x14ac:dyDescent="0.25">
      <c r="A51" s="42" t="str">
        <f t="shared" si="3"/>
        <v>GIJON</v>
      </c>
      <c r="B51" s="41">
        <f t="shared" si="4"/>
        <v>7090416</v>
      </c>
      <c r="C51" s="41">
        <f t="shared" si="5"/>
        <v>6381575</v>
      </c>
      <c r="D51" s="41">
        <f t="shared" si="6"/>
        <v>1</v>
      </c>
      <c r="E51" s="42" t="str">
        <f t="shared" si="2"/>
        <v>SEVILLA</v>
      </c>
      <c r="F51" s="42">
        <f t="shared" si="7"/>
        <v>896635</v>
      </c>
      <c r="G51" s="42">
        <f t="shared" si="8"/>
        <v>1067116</v>
      </c>
    </row>
    <row r="52" spans="1:7" x14ac:dyDescent="0.25">
      <c r="A52" s="42" t="str">
        <f t="shared" si="3"/>
        <v>HUELVA</v>
      </c>
      <c r="B52" s="41">
        <f t="shared" si="4"/>
        <v>2058683</v>
      </c>
      <c r="C52" s="41">
        <f t="shared" si="5"/>
        <v>1709686</v>
      </c>
      <c r="D52" s="41">
        <f t="shared" si="6"/>
        <v>8</v>
      </c>
      <c r="E52" s="42" t="str">
        <f t="shared" si="2"/>
        <v>BAHIA DE CADIZ</v>
      </c>
      <c r="F52" s="42">
        <f t="shared" si="7"/>
        <v>881759</v>
      </c>
      <c r="G52" s="42">
        <f t="shared" si="8"/>
        <v>882073</v>
      </c>
    </row>
    <row r="53" spans="1:7" x14ac:dyDescent="0.25">
      <c r="A53" s="42" t="str">
        <f t="shared" si="3"/>
        <v>LAS PALMAS</v>
      </c>
      <c r="B53" s="41">
        <f t="shared" si="4"/>
        <v>208926</v>
      </c>
      <c r="C53" s="41">
        <f t="shared" si="5"/>
        <v>300823</v>
      </c>
      <c r="D53" s="41">
        <f t="shared" si="6"/>
        <v>24</v>
      </c>
      <c r="E53" s="42" t="str">
        <f t="shared" si="2"/>
        <v>BAHIA DE ALGECIRAS</v>
      </c>
      <c r="F53" s="42">
        <f t="shared" si="7"/>
        <v>863635</v>
      </c>
      <c r="G53" s="42">
        <f t="shared" si="8"/>
        <v>617215</v>
      </c>
    </row>
    <row r="54" spans="1:7" x14ac:dyDescent="0.25">
      <c r="A54" s="42" t="str">
        <f t="shared" si="3"/>
        <v>MALAGA</v>
      </c>
      <c r="B54" s="41">
        <f t="shared" si="4"/>
        <v>464971</v>
      </c>
      <c r="C54" s="41">
        <f t="shared" si="5"/>
        <v>461237</v>
      </c>
      <c r="D54" s="41">
        <f t="shared" si="6"/>
        <v>19</v>
      </c>
      <c r="E54" s="42" t="str">
        <f t="shared" si="2"/>
        <v>BALEARES</v>
      </c>
      <c r="F54" s="42">
        <f t="shared" si="7"/>
        <v>850293</v>
      </c>
      <c r="G54" s="42">
        <f t="shared" si="8"/>
        <v>844080</v>
      </c>
    </row>
    <row r="55" spans="1:7" x14ac:dyDescent="0.25">
      <c r="A55" s="42" t="str">
        <f t="shared" si="3"/>
        <v>MARIN Y RIA DE PONTEVEDRA</v>
      </c>
      <c r="B55" s="41">
        <f t="shared" si="4"/>
        <v>358969</v>
      </c>
      <c r="C55" s="41">
        <f t="shared" si="5"/>
        <v>385122</v>
      </c>
      <c r="D55" s="41">
        <f t="shared" si="6"/>
        <v>21</v>
      </c>
      <c r="E55" s="42" t="str">
        <f t="shared" si="2"/>
        <v>PASAIA</v>
      </c>
      <c r="F55" s="42">
        <f t="shared" ref="F55:F65" si="9">LOOKUP(E55,$A$38:$A$65,$B$38:$B$65)</f>
        <v>811136</v>
      </c>
      <c r="G55" s="42">
        <f t="shared" si="8"/>
        <v>672856</v>
      </c>
    </row>
    <row r="56" spans="1:7" x14ac:dyDescent="0.25">
      <c r="A56" s="42" t="str">
        <f t="shared" si="3"/>
        <v>MELILLA</v>
      </c>
      <c r="B56" s="41">
        <f t="shared" si="4"/>
        <v>11102</v>
      </c>
      <c r="C56" s="41">
        <f t="shared" si="5"/>
        <v>19202</v>
      </c>
      <c r="D56" s="41">
        <f t="shared" si="6"/>
        <v>28</v>
      </c>
      <c r="E56" s="42" t="str">
        <f t="shared" si="2"/>
        <v>MALAGA</v>
      </c>
      <c r="F56" s="42">
        <f t="shared" si="9"/>
        <v>464971</v>
      </c>
      <c r="G56" s="42">
        <f t="shared" si="8"/>
        <v>461237</v>
      </c>
    </row>
    <row r="57" spans="1:7" x14ac:dyDescent="0.25">
      <c r="A57" s="42" t="str">
        <f t="shared" si="3"/>
        <v>MOTRIL</v>
      </c>
      <c r="B57" s="41">
        <f t="shared" si="4"/>
        <v>251173</v>
      </c>
      <c r="C57" s="41">
        <f t="shared" si="5"/>
        <v>316077</v>
      </c>
      <c r="D57" s="41">
        <f t="shared" si="6"/>
        <v>23</v>
      </c>
      <c r="E57" s="42" t="str">
        <f t="shared" si="2"/>
        <v>ALICANTE</v>
      </c>
      <c r="F57" s="42">
        <f t="shared" si="9"/>
        <v>365170</v>
      </c>
      <c r="G57" s="42">
        <f t="shared" si="8"/>
        <v>344870</v>
      </c>
    </row>
    <row r="58" spans="1:7" x14ac:dyDescent="0.25">
      <c r="A58" s="42" t="str">
        <f t="shared" si="3"/>
        <v>PASAIA</v>
      </c>
      <c r="B58" s="41">
        <f t="shared" si="4"/>
        <v>811136</v>
      </c>
      <c r="C58" s="41">
        <f t="shared" si="5"/>
        <v>672856</v>
      </c>
      <c r="D58" s="41">
        <f t="shared" si="6"/>
        <v>18</v>
      </c>
      <c r="E58" s="42" t="str">
        <f t="shared" si="2"/>
        <v>MARIN Y RIA DE PONTEVEDRA</v>
      </c>
      <c r="F58" s="42">
        <f t="shared" si="9"/>
        <v>358969</v>
      </c>
      <c r="G58" s="42">
        <f t="shared" si="8"/>
        <v>385122</v>
      </c>
    </row>
    <row r="59" spans="1:7" x14ac:dyDescent="0.25">
      <c r="A59" s="42" t="str">
        <f t="shared" si="3"/>
        <v>SANTA CRUZ DE TENERIFE</v>
      </c>
      <c r="B59" s="41">
        <f t="shared" si="4"/>
        <v>320847</v>
      </c>
      <c r="C59" s="41">
        <f t="shared" si="5"/>
        <v>349875</v>
      </c>
      <c r="D59" s="41">
        <f t="shared" si="6"/>
        <v>22</v>
      </c>
      <c r="E59" s="42" t="str">
        <f t="shared" si="2"/>
        <v>SANTA CRUZ DE TENERIFE</v>
      </c>
      <c r="F59" s="42">
        <f t="shared" si="9"/>
        <v>320847</v>
      </c>
      <c r="G59" s="42">
        <f t="shared" si="8"/>
        <v>349875</v>
      </c>
    </row>
    <row r="60" spans="1:7" x14ac:dyDescent="0.25">
      <c r="A60" s="42" t="str">
        <f t="shared" si="3"/>
        <v>SANTANDER</v>
      </c>
      <c r="B60" s="41">
        <f t="shared" si="4"/>
        <v>1485584</v>
      </c>
      <c r="C60" s="41">
        <f t="shared" si="5"/>
        <v>1499423</v>
      </c>
      <c r="D60" s="41">
        <f t="shared" si="6"/>
        <v>11</v>
      </c>
      <c r="E60" s="42" t="str">
        <f t="shared" si="2"/>
        <v>MOTRIL</v>
      </c>
      <c r="F60" s="42">
        <f t="shared" si="9"/>
        <v>251173</v>
      </c>
      <c r="G60" s="42">
        <f t="shared" si="8"/>
        <v>316077</v>
      </c>
    </row>
    <row r="61" spans="1:7" x14ac:dyDescent="0.25">
      <c r="A61" s="42" t="str">
        <f t="shared" si="3"/>
        <v>SEVILLA</v>
      </c>
      <c r="B61" s="41">
        <f t="shared" si="4"/>
        <v>896635</v>
      </c>
      <c r="C61" s="41">
        <f t="shared" si="5"/>
        <v>1067116</v>
      </c>
      <c r="D61" s="41">
        <f t="shared" si="6"/>
        <v>14</v>
      </c>
      <c r="E61" s="42" t="str">
        <f t="shared" si="2"/>
        <v>LAS PALMAS</v>
      </c>
      <c r="F61" s="42">
        <f t="shared" si="9"/>
        <v>208926</v>
      </c>
      <c r="G61" s="42">
        <f t="shared" si="8"/>
        <v>300823</v>
      </c>
    </row>
    <row r="62" spans="1:7" x14ac:dyDescent="0.25">
      <c r="A62" s="42" t="str">
        <f t="shared" si="3"/>
        <v>TARRAGONA</v>
      </c>
      <c r="B62" s="41">
        <f t="shared" si="4"/>
        <v>5520535</v>
      </c>
      <c r="C62" s="41">
        <f t="shared" si="5"/>
        <v>4400025</v>
      </c>
      <c r="D62" s="41">
        <f t="shared" si="6"/>
        <v>3</v>
      </c>
      <c r="E62" s="42" t="str">
        <f t="shared" si="2"/>
        <v>VILAGARCIA</v>
      </c>
      <c r="F62" s="42">
        <f t="shared" si="9"/>
        <v>188600</v>
      </c>
      <c r="G62" s="42">
        <f t="shared" si="8"/>
        <v>164801</v>
      </c>
    </row>
    <row r="63" spans="1:7" x14ac:dyDescent="0.25">
      <c r="A63" s="42" t="str">
        <f t="shared" si="3"/>
        <v>VALENCIA</v>
      </c>
      <c r="B63" s="41">
        <f t="shared" si="4"/>
        <v>1005713</v>
      </c>
      <c r="C63" s="41">
        <f t="shared" si="5"/>
        <v>1290794</v>
      </c>
      <c r="D63" s="41">
        <f t="shared" si="6"/>
        <v>13</v>
      </c>
      <c r="E63" s="42" t="str">
        <f t="shared" si="2"/>
        <v>VIGO</v>
      </c>
      <c r="F63" s="42">
        <f t="shared" si="9"/>
        <v>144536</v>
      </c>
      <c r="G63" s="42">
        <f t="shared" si="8"/>
        <v>231431</v>
      </c>
    </row>
    <row r="64" spans="1:7" x14ac:dyDescent="0.25">
      <c r="A64" s="42" t="str">
        <f t="shared" si="3"/>
        <v>VIGO</v>
      </c>
      <c r="B64" s="41">
        <f t="shared" si="4"/>
        <v>144536</v>
      </c>
      <c r="C64" s="41">
        <f t="shared" si="5"/>
        <v>231431</v>
      </c>
      <c r="D64" s="41">
        <f t="shared" si="6"/>
        <v>26</v>
      </c>
      <c r="E64" s="42" t="str">
        <f t="shared" si="2"/>
        <v>CEUTA</v>
      </c>
      <c r="F64" s="42">
        <f t="shared" si="9"/>
        <v>85906</v>
      </c>
      <c r="G64" s="42">
        <f t="shared" si="8"/>
        <v>77947</v>
      </c>
    </row>
    <row r="65" spans="1:7" x14ac:dyDescent="0.25">
      <c r="A65" s="42" t="str">
        <f t="shared" si="3"/>
        <v>VILAGARCIA</v>
      </c>
      <c r="B65" s="41">
        <f t="shared" si="4"/>
        <v>188600</v>
      </c>
      <c r="C65" s="41">
        <f t="shared" si="5"/>
        <v>164801</v>
      </c>
      <c r="D65" s="41">
        <f t="shared" si="6"/>
        <v>25</v>
      </c>
      <c r="E65" s="42" t="str">
        <f t="shared" si="2"/>
        <v>MELILLA</v>
      </c>
      <c r="F65" s="42">
        <f t="shared" si="9"/>
        <v>11102</v>
      </c>
      <c r="G65" s="42">
        <f t="shared" si="8"/>
        <v>19202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Junio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41128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1">
        <v>127760</v>
      </c>
      <c r="C7" s="21">
        <v>125208</v>
      </c>
      <c r="D7" s="21">
        <v>557240</v>
      </c>
      <c r="E7" s="21">
        <v>738543</v>
      </c>
      <c r="F7" s="10">
        <f>((E7*100)/D7)-100</f>
        <v>32.535891177948457</v>
      </c>
      <c r="G7" s="1"/>
      <c r="H7" s="1"/>
      <c r="I7" s="1"/>
    </row>
    <row r="8" spans="1:12" x14ac:dyDescent="0.25">
      <c r="A8" s="11" t="s">
        <v>45</v>
      </c>
      <c r="B8" s="22">
        <v>126035</v>
      </c>
      <c r="C8" s="22">
        <v>148977</v>
      </c>
      <c r="D8" s="22">
        <v>734352</v>
      </c>
      <c r="E8" s="22">
        <v>796436</v>
      </c>
      <c r="F8" s="13">
        <f t="shared" ref="F8:F35" si="0">((E8*100)/D8)-100</f>
        <v>8.4542562694729497</v>
      </c>
      <c r="G8" s="1"/>
      <c r="H8" s="1"/>
      <c r="I8" s="1"/>
    </row>
    <row r="9" spans="1:12" x14ac:dyDescent="0.25">
      <c r="A9" s="8" t="s">
        <v>46</v>
      </c>
      <c r="B9" s="21">
        <v>52942</v>
      </c>
      <c r="C9" s="21">
        <v>48323</v>
      </c>
      <c r="D9" s="21">
        <v>302290</v>
      </c>
      <c r="E9" s="21">
        <v>329896</v>
      </c>
      <c r="F9" s="10">
        <f t="shared" si="0"/>
        <v>9.1322901849217573</v>
      </c>
      <c r="G9" s="1"/>
      <c r="H9" s="1"/>
      <c r="I9" s="1"/>
    </row>
    <row r="10" spans="1:12" x14ac:dyDescent="0.25">
      <c r="A10" s="11" t="s">
        <v>47</v>
      </c>
      <c r="B10" s="22">
        <v>106662</v>
      </c>
      <c r="C10" s="22">
        <v>96329</v>
      </c>
      <c r="D10" s="22">
        <v>657992</v>
      </c>
      <c r="E10" s="22">
        <v>578914</v>
      </c>
      <c r="F10" s="13">
        <f t="shared" si="0"/>
        <v>-12.018079247164096</v>
      </c>
      <c r="G10" s="1"/>
      <c r="H10" s="1"/>
      <c r="I10" s="1"/>
    </row>
    <row r="11" spans="1:12" x14ac:dyDescent="0.25">
      <c r="A11" s="8" t="s">
        <v>48</v>
      </c>
      <c r="B11" s="21">
        <v>4131972</v>
      </c>
      <c r="C11" s="21">
        <v>5489526</v>
      </c>
      <c r="D11" s="21">
        <v>21750858</v>
      </c>
      <c r="E11" s="21">
        <v>29103321</v>
      </c>
      <c r="F11" s="10">
        <f t="shared" si="0"/>
        <v>33.803094112425356</v>
      </c>
      <c r="G11" s="1"/>
      <c r="H11" s="1"/>
      <c r="I11" s="1"/>
    </row>
    <row r="12" spans="1:12" x14ac:dyDescent="0.25">
      <c r="A12" s="11" t="s">
        <v>49</v>
      </c>
      <c r="B12" s="22">
        <v>135873</v>
      </c>
      <c r="C12" s="22">
        <v>168683</v>
      </c>
      <c r="D12" s="22">
        <v>981642</v>
      </c>
      <c r="E12" s="22">
        <v>905780</v>
      </c>
      <c r="F12" s="13">
        <f t="shared" si="0"/>
        <v>-7.7280719447619362</v>
      </c>
      <c r="G12" s="1"/>
      <c r="H12" s="1"/>
      <c r="I12" s="1"/>
    </row>
    <row r="13" spans="1:12" x14ac:dyDescent="0.25">
      <c r="A13" s="8" t="s">
        <v>50</v>
      </c>
      <c r="B13" s="21">
        <v>768265</v>
      </c>
      <c r="C13" s="21">
        <v>856862</v>
      </c>
      <c r="D13" s="21">
        <v>4056257</v>
      </c>
      <c r="E13" s="21">
        <v>4263236</v>
      </c>
      <c r="F13" s="10">
        <f t="shared" si="0"/>
        <v>5.1027092218269274</v>
      </c>
      <c r="G13" s="1"/>
      <c r="H13" s="1"/>
      <c r="I13" s="1"/>
    </row>
    <row r="14" spans="1:12" x14ac:dyDescent="0.25">
      <c r="A14" s="11" t="s">
        <v>51</v>
      </c>
      <c r="B14" s="22">
        <v>2523713</v>
      </c>
      <c r="C14" s="22">
        <v>2381089</v>
      </c>
      <c r="D14" s="22">
        <v>14711297</v>
      </c>
      <c r="E14" s="22">
        <v>13213858</v>
      </c>
      <c r="F14" s="13">
        <f t="shared" si="0"/>
        <v>-10.178837392787329</v>
      </c>
      <c r="G14" s="1"/>
      <c r="H14" s="1"/>
      <c r="I14" s="1"/>
    </row>
    <row r="15" spans="1:12" x14ac:dyDescent="0.25">
      <c r="A15" s="8" t="s">
        <v>52</v>
      </c>
      <c r="B15" s="21">
        <v>970741</v>
      </c>
      <c r="C15" s="21">
        <v>865086</v>
      </c>
      <c r="D15" s="21">
        <v>4883035</v>
      </c>
      <c r="E15" s="21">
        <v>4811021</v>
      </c>
      <c r="F15" s="10">
        <f t="shared" si="0"/>
        <v>-1.474779517246958</v>
      </c>
      <c r="G15" s="1"/>
      <c r="H15" s="1"/>
      <c r="I15" s="1"/>
    </row>
    <row r="16" spans="1:12" x14ac:dyDescent="0.25">
      <c r="A16" s="11" t="s">
        <v>53</v>
      </c>
      <c r="B16" s="22">
        <v>85396</v>
      </c>
      <c r="C16" s="22">
        <v>92517</v>
      </c>
      <c r="D16" s="22">
        <v>516157</v>
      </c>
      <c r="E16" s="22">
        <v>470918</v>
      </c>
      <c r="F16" s="13">
        <f t="shared" si="0"/>
        <v>-8.764581319249757</v>
      </c>
      <c r="G16" s="1"/>
      <c r="H16" s="1"/>
      <c r="I16" s="1"/>
    </row>
    <row r="17" spans="1:9" x14ac:dyDescent="0.25">
      <c r="A17" s="8" t="s">
        <v>54</v>
      </c>
      <c r="B17" s="21">
        <v>186158</v>
      </c>
      <c r="C17" s="21">
        <v>246160</v>
      </c>
      <c r="D17" s="21">
        <v>974233</v>
      </c>
      <c r="E17" s="21">
        <v>1162337</v>
      </c>
      <c r="F17" s="10">
        <f t="shared" si="0"/>
        <v>19.307906835428483</v>
      </c>
      <c r="G17" s="1"/>
      <c r="H17" s="1"/>
      <c r="I17" s="1"/>
    </row>
    <row r="18" spans="1:9" x14ac:dyDescent="0.25">
      <c r="A18" s="11" t="s">
        <v>55</v>
      </c>
      <c r="B18" s="22">
        <v>76582</v>
      </c>
      <c r="C18" s="22">
        <v>75999</v>
      </c>
      <c r="D18" s="22">
        <v>418426</v>
      </c>
      <c r="E18" s="22">
        <v>451103</v>
      </c>
      <c r="F18" s="13">
        <f t="shared" si="0"/>
        <v>7.8095051454737501</v>
      </c>
      <c r="G18" s="1"/>
      <c r="H18" s="1"/>
      <c r="I18" s="1"/>
    </row>
    <row r="19" spans="1:9" x14ac:dyDescent="0.25">
      <c r="A19" s="8" t="s">
        <v>56</v>
      </c>
      <c r="B19" s="21">
        <v>61073</v>
      </c>
      <c r="C19" s="21">
        <v>81464</v>
      </c>
      <c r="D19" s="21">
        <v>303227</v>
      </c>
      <c r="E19" s="21">
        <v>416630</v>
      </c>
      <c r="F19" s="10">
        <f t="shared" si="0"/>
        <v>37.398714494421682</v>
      </c>
      <c r="G19" s="1"/>
      <c r="H19" s="1"/>
      <c r="I19" s="1"/>
    </row>
    <row r="20" spans="1:9" x14ac:dyDescent="0.25">
      <c r="A20" s="11" t="s">
        <v>57</v>
      </c>
      <c r="B20" s="22">
        <v>122908</v>
      </c>
      <c r="C20" s="22">
        <v>114650</v>
      </c>
      <c r="D20" s="22">
        <v>707058</v>
      </c>
      <c r="E20" s="22">
        <v>841734</v>
      </c>
      <c r="F20" s="13">
        <f t="shared" si="0"/>
        <v>19.047376594282227</v>
      </c>
      <c r="G20" s="1"/>
      <c r="H20" s="1"/>
      <c r="I20" s="1"/>
    </row>
    <row r="21" spans="1:9" x14ac:dyDescent="0.25">
      <c r="A21" s="8" t="s">
        <v>58</v>
      </c>
      <c r="B21" s="21">
        <v>27708</v>
      </c>
      <c r="C21" s="21">
        <v>41319</v>
      </c>
      <c r="D21" s="21">
        <v>163493</v>
      </c>
      <c r="E21" s="21">
        <v>302131</v>
      </c>
      <c r="F21" s="10">
        <f t="shared" si="0"/>
        <v>84.797514266665843</v>
      </c>
      <c r="G21" s="1"/>
      <c r="H21" s="1"/>
      <c r="I21" s="1"/>
    </row>
    <row r="22" spans="1:9" x14ac:dyDescent="0.25">
      <c r="A22" s="11" t="s">
        <v>59</v>
      </c>
      <c r="B22" s="22">
        <v>1539988</v>
      </c>
      <c r="C22" s="22">
        <v>1582889</v>
      </c>
      <c r="D22" s="22">
        <v>7673787</v>
      </c>
      <c r="E22" s="22">
        <v>9017772</v>
      </c>
      <c r="F22" s="13">
        <f t="shared" si="0"/>
        <v>17.513973218177668</v>
      </c>
      <c r="G22" s="1"/>
      <c r="H22" s="1"/>
      <c r="I22" s="1"/>
    </row>
    <row r="23" spans="1:9" x14ac:dyDescent="0.25">
      <c r="A23" s="8" t="s">
        <v>60</v>
      </c>
      <c r="B23" s="21">
        <v>206210</v>
      </c>
      <c r="C23" s="21">
        <v>224074</v>
      </c>
      <c r="D23" s="21">
        <v>902935</v>
      </c>
      <c r="E23" s="21">
        <v>3270684</v>
      </c>
      <c r="F23" s="10">
        <f t="shared" si="0"/>
        <v>262.22806735811548</v>
      </c>
      <c r="G23" s="1"/>
      <c r="H23" s="1"/>
      <c r="I23" s="1"/>
    </row>
    <row r="24" spans="1:9" x14ac:dyDescent="0.25">
      <c r="A24" s="11" t="s">
        <v>61</v>
      </c>
      <c r="B24" s="22">
        <v>101786</v>
      </c>
      <c r="C24" s="22">
        <v>80471</v>
      </c>
      <c r="D24" s="22">
        <v>499716</v>
      </c>
      <c r="E24" s="22">
        <v>500650</v>
      </c>
      <c r="F24" s="13">
        <f t="shared" si="0"/>
        <v>0.18690616270041005</v>
      </c>
      <c r="G24" s="1"/>
      <c r="H24" s="1"/>
      <c r="I24" s="1"/>
    </row>
    <row r="25" spans="1:9" x14ac:dyDescent="0.25">
      <c r="A25" s="8" t="s">
        <v>62</v>
      </c>
      <c r="B25" s="21">
        <v>59884</v>
      </c>
      <c r="C25" s="21">
        <v>70964</v>
      </c>
      <c r="D25" s="21">
        <v>350591</v>
      </c>
      <c r="E25" s="21">
        <v>419559</v>
      </c>
      <c r="F25" s="10">
        <f t="shared" si="0"/>
        <v>19.671925405957367</v>
      </c>
      <c r="G25" s="1"/>
      <c r="H25" s="1"/>
      <c r="I25" s="1"/>
    </row>
    <row r="26" spans="1:9" x14ac:dyDescent="0.25">
      <c r="A26" s="11" t="s">
        <v>63</v>
      </c>
      <c r="B26" s="22">
        <v>14690</v>
      </c>
      <c r="C26" s="22">
        <v>17829</v>
      </c>
      <c r="D26" s="22">
        <v>90678</v>
      </c>
      <c r="E26" s="22">
        <v>127157</v>
      </c>
      <c r="F26" s="13">
        <f t="shared" si="0"/>
        <v>40.229162531154202</v>
      </c>
      <c r="G26" s="1"/>
      <c r="H26" s="1"/>
      <c r="I26" s="1"/>
    </row>
    <row r="27" spans="1:9" x14ac:dyDescent="0.25">
      <c r="A27" s="8" t="s">
        <v>64</v>
      </c>
      <c r="B27" s="21">
        <v>180420</v>
      </c>
      <c r="C27" s="21">
        <v>146223</v>
      </c>
      <c r="D27" s="21">
        <v>1108385</v>
      </c>
      <c r="E27" s="21">
        <v>870304</v>
      </c>
      <c r="F27" s="10">
        <f t="shared" si="0"/>
        <v>-21.479991158306902</v>
      </c>
      <c r="G27" s="1"/>
      <c r="H27" s="1"/>
      <c r="I27" s="1"/>
    </row>
    <row r="28" spans="1:9" x14ac:dyDescent="0.25">
      <c r="A28" s="11" t="s">
        <v>65</v>
      </c>
      <c r="B28" s="22">
        <v>497201</v>
      </c>
      <c r="C28" s="22">
        <v>450088</v>
      </c>
      <c r="D28" s="22">
        <v>2879345</v>
      </c>
      <c r="E28" s="22">
        <v>2848317</v>
      </c>
      <c r="F28" s="13">
        <f t="shared" si="0"/>
        <v>-1.0776061916859589</v>
      </c>
      <c r="G28" s="1"/>
      <c r="H28" s="1"/>
      <c r="I28" s="1"/>
    </row>
    <row r="29" spans="1:9" x14ac:dyDescent="0.25">
      <c r="A29" s="8" t="s">
        <v>66</v>
      </c>
      <c r="B29" s="21">
        <v>165941</v>
      </c>
      <c r="C29" s="21">
        <v>169816</v>
      </c>
      <c r="D29" s="21">
        <v>889896</v>
      </c>
      <c r="E29" s="21">
        <v>841551</v>
      </c>
      <c r="F29" s="10">
        <f t="shared" si="0"/>
        <v>-5.43265729927991</v>
      </c>
      <c r="G29" s="1"/>
      <c r="H29" s="1"/>
      <c r="I29" s="1"/>
    </row>
    <row r="30" spans="1:9" x14ac:dyDescent="0.25">
      <c r="A30" s="11" t="s">
        <v>67</v>
      </c>
      <c r="B30" s="22">
        <v>192429</v>
      </c>
      <c r="C30" s="22">
        <v>209416</v>
      </c>
      <c r="D30" s="22">
        <v>1142632</v>
      </c>
      <c r="E30" s="22">
        <v>1198099</v>
      </c>
      <c r="F30" s="13">
        <f t="shared" si="0"/>
        <v>4.8543188008037532</v>
      </c>
      <c r="G30" s="1"/>
      <c r="H30" s="1"/>
      <c r="I30" s="1"/>
    </row>
    <row r="31" spans="1:9" x14ac:dyDescent="0.25">
      <c r="A31" s="8" t="s">
        <v>68</v>
      </c>
      <c r="B31" s="21">
        <v>320051</v>
      </c>
      <c r="C31" s="21">
        <v>271162</v>
      </c>
      <c r="D31" s="21">
        <v>1833588</v>
      </c>
      <c r="E31" s="21">
        <v>1701824</v>
      </c>
      <c r="F31" s="10">
        <f t="shared" si="0"/>
        <v>-7.1861290540732199</v>
      </c>
      <c r="G31" s="1"/>
      <c r="H31" s="1"/>
      <c r="I31" s="1"/>
    </row>
    <row r="32" spans="1:9" x14ac:dyDescent="0.25">
      <c r="A32" s="11" t="s">
        <v>69</v>
      </c>
      <c r="B32" s="22">
        <v>5156913</v>
      </c>
      <c r="C32" s="22">
        <v>5259708</v>
      </c>
      <c r="D32" s="22">
        <v>28206320</v>
      </c>
      <c r="E32" s="22">
        <v>29339437</v>
      </c>
      <c r="F32" s="13">
        <f t="shared" si="0"/>
        <v>4.0172450713173475</v>
      </c>
      <c r="G32" s="1"/>
      <c r="H32" s="1"/>
      <c r="I32" s="1"/>
    </row>
    <row r="33" spans="1:9" x14ac:dyDescent="0.25">
      <c r="A33" s="8" t="s">
        <v>70</v>
      </c>
      <c r="B33" s="21">
        <v>347999</v>
      </c>
      <c r="C33" s="21">
        <v>273491</v>
      </c>
      <c r="D33" s="21">
        <v>1779365</v>
      </c>
      <c r="E33" s="21">
        <v>1667671</v>
      </c>
      <c r="F33" s="10">
        <f t="shared" si="0"/>
        <v>-6.2771831524167396</v>
      </c>
      <c r="G33" s="1"/>
      <c r="H33" s="1"/>
      <c r="I33" s="1"/>
    </row>
    <row r="34" spans="1:9" x14ac:dyDescent="0.25">
      <c r="A34" s="11" t="s">
        <v>71</v>
      </c>
      <c r="B34" s="22">
        <v>12570</v>
      </c>
      <c r="C34" s="22">
        <v>39777</v>
      </c>
      <c r="D34" s="22">
        <v>84589</v>
      </c>
      <c r="E34" s="22">
        <v>213133</v>
      </c>
      <c r="F34" s="13">
        <f t="shared" si="0"/>
        <v>151.96302119660947</v>
      </c>
      <c r="G34" s="1"/>
      <c r="H34" s="1"/>
      <c r="I34" s="1"/>
    </row>
    <row r="35" spans="1:9" x14ac:dyDescent="0.25">
      <c r="A35" s="14" t="s">
        <v>72</v>
      </c>
      <c r="B35" s="15">
        <f>SUM(B7:B34)</f>
        <v>18299870</v>
      </c>
      <c r="C35" s="15">
        <f t="shared" ref="C35:E35" si="1">SUM(C7:C34)</f>
        <v>19628100</v>
      </c>
      <c r="D35" s="15">
        <f t="shared" si="1"/>
        <v>99159384</v>
      </c>
      <c r="E35" s="15">
        <f t="shared" si="1"/>
        <v>110402016</v>
      </c>
      <c r="F35" s="16">
        <f t="shared" si="0"/>
        <v>11.337940542268797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738543</v>
      </c>
      <c r="C38" s="41">
        <f>D7</f>
        <v>557240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VALENCIA</v>
      </c>
      <c r="F38" s="42">
        <f>LOOKUP(E38,$A$38:$A$65,$B$38:$B$65)</f>
        <v>29339437</v>
      </c>
      <c r="G38" s="42">
        <f>LOOKUP(E38,$A$38:$A$65,$C$38:$C$65)</f>
        <v>28206320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796436</v>
      </c>
      <c r="C39" s="41">
        <f t="shared" ref="C39:C65" si="5">D8</f>
        <v>734352</v>
      </c>
      <c r="D39" s="41">
        <f t="shared" ref="D39:D65" si="6">_xlfn.RANK.EQ(B39,$B$38:$B$65)+COUNTIF($B$38:$B$65,B39)-1</f>
        <v>17</v>
      </c>
      <c r="E39" s="42" t="str">
        <f t="shared" si="2"/>
        <v>BAHIA DE ALGECIRAS</v>
      </c>
      <c r="F39" s="42">
        <f t="shared" ref="F39:F54" si="7">LOOKUP(E39,$A$38:$A$65,$B$38:$B$65)</f>
        <v>29103321</v>
      </c>
      <c r="G39" s="42">
        <f t="shared" ref="G39:G65" si="8">LOOKUP(E39,$A$38:$A$65,$C$38:$C$65)</f>
        <v>21750858</v>
      </c>
    </row>
    <row r="40" spans="1:9" x14ac:dyDescent="0.25">
      <c r="A40" s="42" t="str">
        <f t="shared" si="3"/>
        <v>ALMERIA</v>
      </c>
      <c r="B40" s="41">
        <f t="shared" si="4"/>
        <v>329896</v>
      </c>
      <c r="C40" s="41">
        <f t="shared" si="5"/>
        <v>302290</v>
      </c>
      <c r="D40" s="41">
        <f t="shared" si="6"/>
        <v>25</v>
      </c>
      <c r="E40" s="42" t="str">
        <f t="shared" si="2"/>
        <v>BARCELONA</v>
      </c>
      <c r="F40" s="42">
        <f t="shared" si="7"/>
        <v>13213858</v>
      </c>
      <c r="G40" s="42">
        <f t="shared" si="8"/>
        <v>14711297</v>
      </c>
    </row>
    <row r="41" spans="1:9" x14ac:dyDescent="0.25">
      <c r="A41" s="42" t="str">
        <f t="shared" si="3"/>
        <v>AVILES</v>
      </c>
      <c r="B41" s="41">
        <f t="shared" si="4"/>
        <v>578914</v>
      </c>
      <c r="C41" s="41">
        <f t="shared" si="5"/>
        <v>657992</v>
      </c>
      <c r="D41" s="41">
        <f t="shared" si="6"/>
        <v>19</v>
      </c>
      <c r="E41" s="42" t="str">
        <f t="shared" si="2"/>
        <v>LAS PALMAS</v>
      </c>
      <c r="F41" s="42">
        <f t="shared" si="7"/>
        <v>9017772</v>
      </c>
      <c r="G41" s="42">
        <f t="shared" si="8"/>
        <v>7673787</v>
      </c>
    </row>
    <row r="42" spans="1:9" x14ac:dyDescent="0.25">
      <c r="A42" s="42" t="str">
        <f t="shared" si="3"/>
        <v>BAHIA DE ALGECIRAS</v>
      </c>
      <c r="B42" s="41">
        <f t="shared" si="4"/>
        <v>29103321</v>
      </c>
      <c r="C42" s="41">
        <f t="shared" si="5"/>
        <v>21750858</v>
      </c>
      <c r="D42" s="41">
        <f t="shared" si="6"/>
        <v>2</v>
      </c>
      <c r="E42" s="42" t="str">
        <f t="shared" si="2"/>
        <v>BILBAO</v>
      </c>
      <c r="F42" s="42">
        <f t="shared" si="7"/>
        <v>4811021</v>
      </c>
      <c r="G42" s="42">
        <f t="shared" si="8"/>
        <v>4883035</v>
      </c>
    </row>
    <row r="43" spans="1:9" x14ac:dyDescent="0.25">
      <c r="A43" s="42" t="str">
        <f t="shared" si="3"/>
        <v>BAHIA DE CADIZ</v>
      </c>
      <c r="B43" s="41">
        <f t="shared" si="4"/>
        <v>905780</v>
      </c>
      <c r="C43" s="41">
        <f t="shared" si="5"/>
        <v>981642</v>
      </c>
      <c r="D43" s="41">
        <f t="shared" si="6"/>
        <v>13</v>
      </c>
      <c r="E43" s="42" t="str">
        <f t="shared" si="2"/>
        <v>BALEARES</v>
      </c>
      <c r="F43" s="42">
        <f t="shared" si="7"/>
        <v>4263236</v>
      </c>
      <c r="G43" s="42">
        <f t="shared" si="8"/>
        <v>4056257</v>
      </c>
    </row>
    <row r="44" spans="1:9" x14ac:dyDescent="0.25">
      <c r="A44" s="42" t="str">
        <f t="shared" si="3"/>
        <v>BALEARES</v>
      </c>
      <c r="B44" s="41">
        <f t="shared" si="4"/>
        <v>4263236</v>
      </c>
      <c r="C44" s="41">
        <f t="shared" si="5"/>
        <v>4056257</v>
      </c>
      <c r="D44" s="41">
        <f t="shared" si="6"/>
        <v>6</v>
      </c>
      <c r="E44" s="42" t="str">
        <f t="shared" si="2"/>
        <v>MALAGA</v>
      </c>
      <c r="F44" s="42">
        <f t="shared" si="7"/>
        <v>3270684</v>
      </c>
      <c r="G44" s="42">
        <f t="shared" si="8"/>
        <v>902935</v>
      </c>
    </row>
    <row r="45" spans="1:9" x14ac:dyDescent="0.25">
      <c r="A45" s="42" t="str">
        <f t="shared" si="3"/>
        <v>BARCELONA</v>
      </c>
      <c r="B45" s="41">
        <f t="shared" si="4"/>
        <v>13213858</v>
      </c>
      <c r="C45" s="41">
        <f t="shared" si="5"/>
        <v>14711297</v>
      </c>
      <c r="D45" s="41">
        <f t="shared" si="6"/>
        <v>3</v>
      </c>
      <c r="E45" s="42" t="str">
        <f t="shared" si="2"/>
        <v>SANTA CRUZ DE TENERIFE</v>
      </c>
      <c r="F45" s="42">
        <f t="shared" si="7"/>
        <v>2848317</v>
      </c>
      <c r="G45" s="42">
        <f t="shared" si="8"/>
        <v>2879345</v>
      </c>
    </row>
    <row r="46" spans="1:9" x14ac:dyDescent="0.25">
      <c r="A46" s="42" t="str">
        <f t="shared" si="3"/>
        <v>BILBAO</v>
      </c>
      <c r="B46" s="41">
        <f t="shared" si="4"/>
        <v>4811021</v>
      </c>
      <c r="C46" s="41">
        <f t="shared" si="5"/>
        <v>4883035</v>
      </c>
      <c r="D46" s="41">
        <f t="shared" si="6"/>
        <v>5</v>
      </c>
      <c r="E46" s="42" t="str">
        <f t="shared" si="2"/>
        <v>TARRAGONA</v>
      </c>
      <c r="F46" s="42">
        <f t="shared" si="7"/>
        <v>1701824</v>
      </c>
      <c r="G46" s="42">
        <f t="shared" si="8"/>
        <v>1833588</v>
      </c>
    </row>
    <row r="47" spans="1:9" x14ac:dyDescent="0.25">
      <c r="A47" s="42" t="str">
        <f t="shared" si="3"/>
        <v>CARTAGENA</v>
      </c>
      <c r="B47" s="41">
        <f t="shared" si="4"/>
        <v>470918</v>
      </c>
      <c r="C47" s="41">
        <f t="shared" si="5"/>
        <v>516157</v>
      </c>
      <c r="D47" s="41">
        <f t="shared" si="6"/>
        <v>21</v>
      </c>
      <c r="E47" s="42" t="str">
        <f t="shared" si="2"/>
        <v>VIGO</v>
      </c>
      <c r="F47" s="42">
        <f t="shared" si="7"/>
        <v>1667671</v>
      </c>
      <c r="G47" s="42">
        <f t="shared" si="8"/>
        <v>1779365</v>
      </c>
    </row>
    <row r="48" spans="1:9" x14ac:dyDescent="0.25">
      <c r="A48" s="42" t="str">
        <f t="shared" si="3"/>
        <v>CASTELLON</v>
      </c>
      <c r="B48" s="41">
        <f t="shared" si="4"/>
        <v>1162337</v>
      </c>
      <c r="C48" s="41">
        <f t="shared" si="5"/>
        <v>974233</v>
      </c>
      <c r="D48" s="41">
        <f t="shared" si="6"/>
        <v>12</v>
      </c>
      <c r="E48" s="42" t="str">
        <f t="shared" si="2"/>
        <v>SEVILLA</v>
      </c>
      <c r="F48" s="42">
        <f t="shared" si="7"/>
        <v>1198099</v>
      </c>
      <c r="G48" s="42">
        <f t="shared" si="8"/>
        <v>1142632</v>
      </c>
    </row>
    <row r="49" spans="1:7" x14ac:dyDescent="0.25">
      <c r="A49" s="42" t="str">
        <f t="shared" si="3"/>
        <v>CEUTA</v>
      </c>
      <c r="B49" s="41">
        <f t="shared" si="4"/>
        <v>451103</v>
      </c>
      <c r="C49" s="41">
        <f t="shared" si="5"/>
        <v>418426</v>
      </c>
      <c r="D49" s="41">
        <f t="shared" si="6"/>
        <v>22</v>
      </c>
      <c r="E49" s="42" t="str">
        <f t="shared" si="2"/>
        <v>CASTELLON</v>
      </c>
      <c r="F49" s="42">
        <f t="shared" si="7"/>
        <v>1162337</v>
      </c>
      <c r="G49" s="42">
        <f t="shared" si="8"/>
        <v>974233</v>
      </c>
    </row>
    <row r="50" spans="1:7" x14ac:dyDescent="0.25">
      <c r="A50" s="42" t="str">
        <f t="shared" si="3"/>
        <v>FERROL-SAN CIBRAO</v>
      </c>
      <c r="B50" s="41">
        <f t="shared" si="4"/>
        <v>416630</v>
      </c>
      <c r="C50" s="41">
        <f t="shared" si="5"/>
        <v>303227</v>
      </c>
      <c r="D50" s="41">
        <f t="shared" si="6"/>
        <v>24</v>
      </c>
      <c r="E50" s="42" t="str">
        <f t="shared" si="2"/>
        <v>BAHIA DE CADIZ</v>
      </c>
      <c r="F50" s="42">
        <f t="shared" si="7"/>
        <v>905780</v>
      </c>
      <c r="G50" s="42">
        <f t="shared" si="8"/>
        <v>981642</v>
      </c>
    </row>
    <row r="51" spans="1:7" x14ac:dyDescent="0.25">
      <c r="A51" s="42" t="str">
        <f t="shared" si="3"/>
        <v>GIJON</v>
      </c>
      <c r="B51" s="41">
        <f t="shared" si="4"/>
        <v>841734</v>
      </c>
      <c r="C51" s="41">
        <f t="shared" si="5"/>
        <v>707058</v>
      </c>
      <c r="D51" s="41">
        <f t="shared" si="6"/>
        <v>15</v>
      </c>
      <c r="E51" s="42" t="str">
        <f t="shared" si="2"/>
        <v>PASAIA</v>
      </c>
      <c r="F51" s="42">
        <f t="shared" si="7"/>
        <v>870304</v>
      </c>
      <c r="G51" s="42">
        <f t="shared" si="8"/>
        <v>1108385</v>
      </c>
    </row>
    <row r="52" spans="1:7" x14ac:dyDescent="0.25">
      <c r="A52" s="42" t="str">
        <f t="shared" si="3"/>
        <v>HUELVA</v>
      </c>
      <c r="B52" s="41">
        <f t="shared" si="4"/>
        <v>302131</v>
      </c>
      <c r="C52" s="41">
        <f t="shared" si="5"/>
        <v>163493</v>
      </c>
      <c r="D52" s="41">
        <f t="shared" si="6"/>
        <v>26</v>
      </c>
      <c r="E52" s="42" t="str">
        <f t="shared" si="2"/>
        <v>GIJON</v>
      </c>
      <c r="F52" s="42">
        <f t="shared" si="7"/>
        <v>841734</v>
      </c>
      <c r="G52" s="42">
        <f t="shared" si="8"/>
        <v>707058</v>
      </c>
    </row>
    <row r="53" spans="1:7" x14ac:dyDescent="0.25">
      <c r="A53" s="42" t="str">
        <f t="shared" si="3"/>
        <v>LAS PALMAS</v>
      </c>
      <c r="B53" s="41">
        <f t="shared" si="4"/>
        <v>9017772</v>
      </c>
      <c r="C53" s="41">
        <f t="shared" si="5"/>
        <v>7673787</v>
      </c>
      <c r="D53" s="41">
        <f t="shared" si="6"/>
        <v>4</v>
      </c>
      <c r="E53" s="42" t="str">
        <f t="shared" si="2"/>
        <v>SANTANDER</v>
      </c>
      <c r="F53" s="42">
        <f t="shared" si="7"/>
        <v>841551</v>
      </c>
      <c r="G53" s="42">
        <f t="shared" si="8"/>
        <v>889896</v>
      </c>
    </row>
    <row r="54" spans="1:7" x14ac:dyDescent="0.25">
      <c r="A54" s="42" t="str">
        <f t="shared" si="3"/>
        <v>MALAGA</v>
      </c>
      <c r="B54" s="41">
        <f t="shared" si="4"/>
        <v>3270684</v>
      </c>
      <c r="C54" s="41">
        <f t="shared" si="5"/>
        <v>902935</v>
      </c>
      <c r="D54" s="41">
        <f t="shared" si="6"/>
        <v>7</v>
      </c>
      <c r="E54" s="42" t="str">
        <f t="shared" si="2"/>
        <v>ALICANTE</v>
      </c>
      <c r="F54" s="42">
        <f t="shared" si="7"/>
        <v>796436</v>
      </c>
      <c r="G54" s="42">
        <f t="shared" si="8"/>
        <v>734352</v>
      </c>
    </row>
    <row r="55" spans="1:7" x14ac:dyDescent="0.25">
      <c r="A55" s="42" t="str">
        <f t="shared" si="3"/>
        <v>MARIN Y RIA DE PONTEVEDRA</v>
      </c>
      <c r="B55" s="41">
        <f t="shared" si="4"/>
        <v>500650</v>
      </c>
      <c r="C55" s="41">
        <f t="shared" si="5"/>
        <v>499716</v>
      </c>
      <c r="D55" s="41">
        <f t="shared" si="6"/>
        <v>20</v>
      </c>
      <c r="E55" s="42" t="str">
        <f t="shared" si="2"/>
        <v>A CORUÑA</v>
      </c>
      <c r="F55" s="42">
        <f t="shared" ref="F55:F65" si="9">LOOKUP(E55,$A$38:$A$65,$B$38:$B$65)</f>
        <v>738543</v>
      </c>
      <c r="G55" s="42">
        <f t="shared" si="8"/>
        <v>557240</v>
      </c>
    </row>
    <row r="56" spans="1:7" x14ac:dyDescent="0.25">
      <c r="A56" s="42" t="str">
        <f t="shared" si="3"/>
        <v>MELILLA</v>
      </c>
      <c r="B56" s="41">
        <f t="shared" si="4"/>
        <v>419559</v>
      </c>
      <c r="C56" s="41">
        <f t="shared" si="5"/>
        <v>350591</v>
      </c>
      <c r="D56" s="41">
        <f t="shared" si="6"/>
        <v>23</v>
      </c>
      <c r="E56" s="42" t="str">
        <f t="shared" si="2"/>
        <v>AVILES</v>
      </c>
      <c r="F56" s="42">
        <f t="shared" si="9"/>
        <v>578914</v>
      </c>
      <c r="G56" s="42">
        <f t="shared" si="8"/>
        <v>657992</v>
      </c>
    </row>
    <row r="57" spans="1:7" x14ac:dyDescent="0.25">
      <c r="A57" s="42" t="str">
        <f t="shared" si="3"/>
        <v>MOTRIL</v>
      </c>
      <c r="B57" s="41">
        <f t="shared" si="4"/>
        <v>127157</v>
      </c>
      <c r="C57" s="41">
        <f t="shared" si="5"/>
        <v>90678</v>
      </c>
      <c r="D57" s="41">
        <f t="shared" si="6"/>
        <v>28</v>
      </c>
      <c r="E57" s="42" t="str">
        <f t="shared" si="2"/>
        <v>MARIN Y RIA DE PONTEVEDRA</v>
      </c>
      <c r="F57" s="42">
        <f t="shared" si="9"/>
        <v>500650</v>
      </c>
      <c r="G57" s="42">
        <f t="shared" si="8"/>
        <v>499716</v>
      </c>
    </row>
    <row r="58" spans="1:7" x14ac:dyDescent="0.25">
      <c r="A58" s="42" t="str">
        <f t="shared" si="3"/>
        <v>PASAIA</v>
      </c>
      <c r="B58" s="41">
        <f t="shared" si="4"/>
        <v>870304</v>
      </c>
      <c r="C58" s="41">
        <f t="shared" si="5"/>
        <v>1108385</v>
      </c>
      <c r="D58" s="41">
        <f t="shared" si="6"/>
        <v>14</v>
      </c>
      <c r="E58" s="42" t="str">
        <f t="shared" si="2"/>
        <v>CARTAGENA</v>
      </c>
      <c r="F58" s="42">
        <f t="shared" si="9"/>
        <v>470918</v>
      </c>
      <c r="G58" s="42">
        <f t="shared" si="8"/>
        <v>516157</v>
      </c>
    </row>
    <row r="59" spans="1:7" x14ac:dyDescent="0.25">
      <c r="A59" s="42" t="str">
        <f t="shared" si="3"/>
        <v>SANTA CRUZ DE TENERIFE</v>
      </c>
      <c r="B59" s="41">
        <f t="shared" si="4"/>
        <v>2848317</v>
      </c>
      <c r="C59" s="41">
        <f t="shared" si="5"/>
        <v>2879345</v>
      </c>
      <c r="D59" s="41">
        <f t="shared" si="6"/>
        <v>8</v>
      </c>
      <c r="E59" s="42" t="str">
        <f t="shared" si="2"/>
        <v>CEUTA</v>
      </c>
      <c r="F59" s="42">
        <f t="shared" si="9"/>
        <v>451103</v>
      </c>
      <c r="G59" s="42">
        <f t="shared" si="8"/>
        <v>418426</v>
      </c>
    </row>
    <row r="60" spans="1:7" x14ac:dyDescent="0.25">
      <c r="A60" s="42" t="str">
        <f t="shared" si="3"/>
        <v>SANTANDER</v>
      </c>
      <c r="B60" s="41">
        <f t="shared" si="4"/>
        <v>841551</v>
      </c>
      <c r="C60" s="41">
        <f t="shared" si="5"/>
        <v>889896</v>
      </c>
      <c r="D60" s="41">
        <f t="shared" si="6"/>
        <v>16</v>
      </c>
      <c r="E60" s="42" t="str">
        <f t="shared" si="2"/>
        <v>MELILLA</v>
      </c>
      <c r="F60" s="42">
        <f t="shared" si="9"/>
        <v>419559</v>
      </c>
      <c r="G60" s="42">
        <f t="shared" si="8"/>
        <v>350591</v>
      </c>
    </row>
    <row r="61" spans="1:7" x14ac:dyDescent="0.25">
      <c r="A61" s="42" t="str">
        <f t="shared" si="3"/>
        <v>SEVILLA</v>
      </c>
      <c r="B61" s="41">
        <f t="shared" si="4"/>
        <v>1198099</v>
      </c>
      <c r="C61" s="41">
        <f t="shared" si="5"/>
        <v>1142632</v>
      </c>
      <c r="D61" s="41">
        <f t="shared" si="6"/>
        <v>11</v>
      </c>
      <c r="E61" s="42" t="str">
        <f t="shared" si="2"/>
        <v>FERROL-SAN CIBRAO</v>
      </c>
      <c r="F61" s="42">
        <f t="shared" si="9"/>
        <v>416630</v>
      </c>
      <c r="G61" s="42">
        <f t="shared" si="8"/>
        <v>303227</v>
      </c>
    </row>
    <row r="62" spans="1:7" x14ac:dyDescent="0.25">
      <c r="A62" s="42" t="str">
        <f t="shared" si="3"/>
        <v>TARRAGONA</v>
      </c>
      <c r="B62" s="41">
        <f t="shared" si="4"/>
        <v>1701824</v>
      </c>
      <c r="C62" s="41">
        <f t="shared" si="5"/>
        <v>1833588</v>
      </c>
      <c r="D62" s="41">
        <f t="shared" si="6"/>
        <v>9</v>
      </c>
      <c r="E62" s="42" t="str">
        <f t="shared" si="2"/>
        <v>ALMERIA</v>
      </c>
      <c r="F62" s="42">
        <f t="shared" si="9"/>
        <v>329896</v>
      </c>
      <c r="G62" s="42">
        <f t="shared" si="8"/>
        <v>302290</v>
      </c>
    </row>
    <row r="63" spans="1:7" x14ac:dyDescent="0.25">
      <c r="A63" s="42" t="str">
        <f t="shared" si="3"/>
        <v>VALENCIA</v>
      </c>
      <c r="B63" s="41">
        <f t="shared" si="4"/>
        <v>29339437</v>
      </c>
      <c r="C63" s="41">
        <f t="shared" si="5"/>
        <v>28206320</v>
      </c>
      <c r="D63" s="41">
        <f t="shared" si="6"/>
        <v>1</v>
      </c>
      <c r="E63" s="42" t="str">
        <f t="shared" si="2"/>
        <v>HUELVA</v>
      </c>
      <c r="F63" s="42">
        <f t="shared" si="9"/>
        <v>302131</v>
      </c>
      <c r="G63" s="42">
        <f t="shared" si="8"/>
        <v>163493</v>
      </c>
    </row>
    <row r="64" spans="1:7" x14ac:dyDescent="0.25">
      <c r="A64" s="42" t="str">
        <f t="shared" si="3"/>
        <v>VIGO</v>
      </c>
      <c r="B64" s="41">
        <f t="shared" si="4"/>
        <v>1667671</v>
      </c>
      <c r="C64" s="41">
        <f t="shared" si="5"/>
        <v>1779365</v>
      </c>
      <c r="D64" s="41">
        <f t="shared" si="6"/>
        <v>10</v>
      </c>
      <c r="E64" s="42" t="str">
        <f t="shared" si="2"/>
        <v>VILAGARCIA</v>
      </c>
      <c r="F64" s="42">
        <f t="shared" si="9"/>
        <v>213133</v>
      </c>
      <c r="G64" s="42">
        <f t="shared" si="8"/>
        <v>84589</v>
      </c>
    </row>
    <row r="65" spans="1:7" x14ac:dyDescent="0.25">
      <c r="A65" s="42" t="str">
        <f t="shared" si="3"/>
        <v>VILAGARCIA</v>
      </c>
      <c r="B65" s="41">
        <f t="shared" si="4"/>
        <v>213133</v>
      </c>
      <c r="C65" s="41">
        <f t="shared" si="5"/>
        <v>84589</v>
      </c>
      <c r="D65" s="41">
        <f t="shared" si="6"/>
        <v>27</v>
      </c>
      <c r="E65" s="42" t="str">
        <f t="shared" si="2"/>
        <v>MOTRIL</v>
      </c>
      <c r="F65" s="42">
        <f t="shared" si="9"/>
        <v>127157</v>
      </c>
      <c r="G65" s="42">
        <f t="shared" si="8"/>
        <v>90678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Junio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41128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3">
        <v>4054</v>
      </c>
      <c r="C7" s="23">
        <v>5064</v>
      </c>
      <c r="D7" s="23">
        <v>20810</v>
      </c>
      <c r="E7" s="23">
        <v>22796</v>
      </c>
      <c r="F7" s="10">
        <f>((E7*100)/D7)-100</f>
        <v>9.543488707352239</v>
      </c>
      <c r="G7" s="1"/>
      <c r="H7" s="1"/>
      <c r="I7" s="1"/>
    </row>
    <row r="8" spans="1:12" x14ac:dyDescent="0.25">
      <c r="A8" s="11" t="s">
        <v>45</v>
      </c>
      <c r="B8" s="24">
        <v>2</v>
      </c>
      <c r="C8" s="24">
        <v>28</v>
      </c>
      <c r="D8" s="24">
        <v>144</v>
      </c>
      <c r="E8" s="24">
        <v>156</v>
      </c>
      <c r="F8" s="13">
        <f t="shared" ref="F8:F35" si="0">((E8*100)/D8)-100</f>
        <v>8.3333333333333286</v>
      </c>
      <c r="G8" s="1"/>
      <c r="H8" s="1"/>
      <c r="I8" s="1"/>
    </row>
    <row r="9" spans="1:12" x14ac:dyDescent="0.25">
      <c r="A9" s="8" t="s">
        <v>46</v>
      </c>
      <c r="B9" s="23">
        <v>387</v>
      </c>
      <c r="C9" s="23">
        <v>497</v>
      </c>
      <c r="D9" s="23">
        <v>1444</v>
      </c>
      <c r="E9" s="23">
        <v>2909</v>
      </c>
      <c r="F9" s="10">
        <f t="shared" si="0"/>
        <v>101.45429362880887</v>
      </c>
      <c r="G9" s="1"/>
      <c r="H9" s="1"/>
      <c r="I9" s="1"/>
    </row>
    <row r="10" spans="1:12" x14ac:dyDescent="0.25">
      <c r="A10" s="11" t="s">
        <v>47</v>
      </c>
      <c r="B10" s="24">
        <v>1392</v>
      </c>
      <c r="C10" s="24">
        <v>828</v>
      </c>
      <c r="D10" s="24">
        <v>8687</v>
      </c>
      <c r="E10" s="24">
        <v>7571</v>
      </c>
      <c r="F10" s="13">
        <f t="shared" si="0"/>
        <v>-12.846782548635886</v>
      </c>
      <c r="G10" s="1"/>
      <c r="H10" s="1"/>
      <c r="I10" s="1"/>
    </row>
    <row r="11" spans="1:12" x14ac:dyDescent="0.25">
      <c r="A11" s="8" t="s">
        <v>48</v>
      </c>
      <c r="B11" s="23">
        <v>112</v>
      </c>
      <c r="C11" s="23">
        <v>89</v>
      </c>
      <c r="D11" s="23">
        <v>460</v>
      </c>
      <c r="E11" s="23">
        <v>485</v>
      </c>
      <c r="F11" s="10">
        <f t="shared" si="0"/>
        <v>5.4347826086956559</v>
      </c>
      <c r="G11" s="1"/>
      <c r="H11" s="1"/>
      <c r="I11" s="1"/>
    </row>
    <row r="12" spans="1:12" x14ac:dyDescent="0.25">
      <c r="A12" s="11" t="s">
        <v>49</v>
      </c>
      <c r="B12" s="24">
        <v>1992</v>
      </c>
      <c r="C12" s="24">
        <v>1529</v>
      </c>
      <c r="D12" s="24">
        <v>8227</v>
      </c>
      <c r="E12" s="24">
        <v>7360</v>
      </c>
      <c r="F12" s="13">
        <f t="shared" si="0"/>
        <v>-10.538470888537745</v>
      </c>
      <c r="G12" s="1"/>
      <c r="H12" s="1"/>
      <c r="I12" s="1"/>
    </row>
    <row r="13" spans="1:12" x14ac:dyDescent="0.25">
      <c r="A13" s="8" t="s">
        <v>50</v>
      </c>
      <c r="B13" s="23">
        <v>323</v>
      </c>
      <c r="C13" s="23">
        <v>352</v>
      </c>
      <c r="D13" s="23">
        <v>1660</v>
      </c>
      <c r="E13" s="23">
        <v>1496</v>
      </c>
      <c r="F13" s="10">
        <f t="shared" si="0"/>
        <v>-9.8795180722891587</v>
      </c>
      <c r="G13" s="1"/>
      <c r="H13" s="1"/>
      <c r="I13" s="1"/>
    </row>
    <row r="14" spans="1:12" x14ac:dyDescent="0.25">
      <c r="A14" s="11" t="s">
        <v>51</v>
      </c>
      <c r="B14" s="24">
        <v>61</v>
      </c>
      <c r="C14" s="24">
        <v>61</v>
      </c>
      <c r="D14" s="24">
        <v>1251</v>
      </c>
      <c r="E14" s="24">
        <v>986</v>
      </c>
      <c r="F14" s="13">
        <f t="shared" si="0"/>
        <v>-21.183053557154281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78</v>
      </c>
      <c r="C16" s="24">
        <v>25</v>
      </c>
      <c r="D16" s="24">
        <v>441</v>
      </c>
      <c r="E16" s="24">
        <v>249</v>
      </c>
      <c r="F16" s="13">
        <f t="shared" si="0"/>
        <v>-43.537414965986393</v>
      </c>
      <c r="G16" s="1"/>
      <c r="H16" s="1"/>
      <c r="I16" s="1"/>
    </row>
    <row r="17" spans="1:9" x14ac:dyDescent="0.25">
      <c r="A17" s="8" t="s">
        <v>54</v>
      </c>
      <c r="B17" s="23">
        <v>464</v>
      </c>
      <c r="C17" s="23">
        <v>422</v>
      </c>
      <c r="D17" s="23">
        <v>2493</v>
      </c>
      <c r="E17" s="23">
        <v>2179</v>
      </c>
      <c r="F17" s="10">
        <f t="shared" si="0"/>
        <v>-12.595266746891298</v>
      </c>
      <c r="G17" s="1"/>
      <c r="H17" s="1"/>
      <c r="I17" s="1"/>
    </row>
    <row r="18" spans="1:9" x14ac:dyDescent="0.25">
      <c r="A18" s="11" t="s">
        <v>55</v>
      </c>
      <c r="B18" s="24">
        <v>0</v>
      </c>
      <c r="C18" s="24">
        <v>0</v>
      </c>
      <c r="D18" s="24">
        <v>31</v>
      </c>
      <c r="E18" s="24">
        <v>6</v>
      </c>
      <c r="F18" s="13">
        <f t="shared" si="0"/>
        <v>-80.645161290322577</v>
      </c>
      <c r="G18" s="1"/>
      <c r="H18" s="1"/>
      <c r="I18" s="1"/>
    </row>
    <row r="19" spans="1:9" x14ac:dyDescent="0.25">
      <c r="A19" s="8" t="s">
        <v>56</v>
      </c>
      <c r="B19" s="23">
        <v>44</v>
      </c>
      <c r="C19" s="23">
        <v>40</v>
      </c>
      <c r="D19" s="23">
        <v>268</v>
      </c>
      <c r="E19" s="23">
        <v>201</v>
      </c>
      <c r="F19" s="10">
        <f t="shared" si="0"/>
        <v>-25</v>
      </c>
      <c r="G19" s="1"/>
      <c r="H19" s="1"/>
      <c r="I19" s="1"/>
    </row>
    <row r="20" spans="1:9" x14ac:dyDescent="0.25">
      <c r="A20" s="11" t="s">
        <v>57</v>
      </c>
      <c r="B20" s="24">
        <v>359</v>
      </c>
      <c r="C20" s="24">
        <v>253</v>
      </c>
      <c r="D20" s="24">
        <v>6181</v>
      </c>
      <c r="E20" s="24">
        <v>3544</v>
      </c>
      <c r="F20" s="13">
        <f t="shared" si="0"/>
        <v>-42.662999514641641</v>
      </c>
      <c r="G20" s="1"/>
      <c r="H20" s="1"/>
      <c r="I20" s="1"/>
    </row>
    <row r="21" spans="1:9" x14ac:dyDescent="0.25">
      <c r="A21" s="8" t="s">
        <v>58</v>
      </c>
      <c r="B21" s="23">
        <v>208</v>
      </c>
      <c r="C21" s="23">
        <v>211</v>
      </c>
      <c r="D21" s="23">
        <v>1191</v>
      </c>
      <c r="E21" s="23">
        <v>1094</v>
      </c>
      <c r="F21" s="10">
        <f t="shared" si="0"/>
        <v>-8.144416456759032</v>
      </c>
      <c r="G21" s="1"/>
      <c r="H21" s="1"/>
      <c r="I21" s="1"/>
    </row>
    <row r="22" spans="1:9" x14ac:dyDescent="0.25">
      <c r="A22" s="11" t="s">
        <v>59</v>
      </c>
      <c r="B22" s="24">
        <v>332</v>
      </c>
      <c r="C22" s="24">
        <v>0</v>
      </c>
      <c r="D22" s="24">
        <v>911</v>
      </c>
      <c r="E22" s="24">
        <v>0</v>
      </c>
      <c r="F22" s="13">
        <f t="shared" si="0"/>
        <v>-100</v>
      </c>
      <c r="G22" s="1"/>
      <c r="H22" s="1"/>
      <c r="I22" s="1"/>
    </row>
    <row r="23" spans="1:9" x14ac:dyDescent="0.25">
      <c r="A23" s="8" t="s">
        <v>60</v>
      </c>
      <c r="B23" s="23">
        <v>108</v>
      </c>
      <c r="C23" s="23">
        <v>38</v>
      </c>
      <c r="D23" s="23">
        <v>294</v>
      </c>
      <c r="E23" s="23">
        <v>201</v>
      </c>
      <c r="F23" s="10">
        <f t="shared" si="0"/>
        <v>-31.632653061224488</v>
      </c>
      <c r="G23" s="1"/>
      <c r="H23" s="1"/>
      <c r="I23" s="1"/>
    </row>
    <row r="24" spans="1:9" x14ac:dyDescent="0.25">
      <c r="A24" s="11" t="s">
        <v>61</v>
      </c>
      <c r="B24" s="24">
        <v>131</v>
      </c>
      <c r="C24" s="24">
        <v>139</v>
      </c>
      <c r="D24" s="24">
        <v>1088</v>
      </c>
      <c r="E24" s="24">
        <v>943</v>
      </c>
      <c r="F24" s="13">
        <f t="shared" si="0"/>
        <v>-13.327205882352942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212</v>
      </c>
      <c r="C26" s="24">
        <v>294</v>
      </c>
      <c r="D26" s="24">
        <v>988</v>
      </c>
      <c r="E26" s="24">
        <v>1403</v>
      </c>
      <c r="F26" s="13">
        <f t="shared" si="0"/>
        <v>42.004048582995949</v>
      </c>
      <c r="G26" s="1"/>
      <c r="H26" s="1"/>
      <c r="I26" s="1"/>
    </row>
    <row r="27" spans="1:9" x14ac:dyDescent="0.25">
      <c r="A27" s="8" t="s">
        <v>64</v>
      </c>
      <c r="B27" s="23">
        <v>1991</v>
      </c>
      <c r="C27" s="23">
        <v>1597</v>
      </c>
      <c r="D27" s="23">
        <v>12714</v>
      </c>
      <c r="E27" s="23">
        <v>13775</v>
      </c>
      <c r="F27" s="10">
        <f t="shared" si="0"/>
        <v>8.3451313512663177</v>
      </c>
      <c r="G27" s="1"/>
      <c r="H27" s="1"/>
      <c r="I27" s="1"/>
    </row>
    <row r="28" spans="1:9" x14ac:dyDescent="0.25">
      <c r="A28" s="11" t="s">
        <v>65</v>
      </c>
      <c r="B28" s="24">
        <v>587</v>
      </c>
      <c r="C28" s="24">
        <v>1036</v>
      </c>
      <c r="D28" s="24">
        <v>2019</v>
      </c>
      <c r="E28" s="24">
        <v>3122</v>
      </c>
      <c r="F28" s="13">
        <f t="shared" si="0"/>
        <v>54.631005448241694</v>
      </c>
      <c r="G28" s="1"/>
      <c r="H28" s="1"/>
      <c r="I28" s="1"/>
    </row>
    <row r="29" spans="1:9" x14ac:dyDescent="0.25">
      <c r="A29" s="8" t="s">
        <v>66</v>
      </c>
      <c r="B29" s="23">
        <v>380</v>
      </c>
      <c r="C29" s="23">
        <v>397</v>
      </c>
      <c r="D29" s="23">
        <v>3946</v>
      </c>
      <c r="E29" s="23">
        <v>3709</v>
      </c>
      <c r="F29" s="10">
        <f t="shared" si="0"/>
        <v>-6.0060821084642697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175</v>
      </c>
      <c r="C31" s="23">
        <v>347</v>
      </c>
      <c r="D31" s="23">
        <v>1366</v>
      </c>
      <c r="E31" s="23">
        <v>1128</v>
      </c>
      <c r="F31" s="10">
        <f t="shared" si="0"/>
        <v>-17.423133235724748</v>
      </c>
      <c r="G31" s="1"/>
      <c r="H31" s="1"/>
      <c r="I31" s="1"/>
    </row>
    <row r="32" spans="1:9" x14ac:dyDescent="0.25">
      <c r="A32" s="11" t="s">
        <v>69</v>
      </c>
      <c r="B32" s="24">
        <v>257</v>
      </c>
      <c r="C32" s="24">
        <v>148</v>
      </c>
      <c r="D32" s="24">
        <v>982</v>
      </c>
      <c r="E32" s="24">
        <v>148</v>
      </c>
      <c r="F32" s="13">
        <f t="shared" si="0"/>
        <v>-84.928716904276982</v>
      </c>
      <c r="G32" s="1"/>
      <c r="H32" s="1"/>
      <c r="I32" s="1"/>
    </row>
    <row r="33" spans="1:9" x14ac:dyDescent="0.25">
      <c r="A33" s="8" t="s">
        <v>70</v>
      </c>
      <c r="B33" s="23">
        <v>7511</v>
      </c>
      <c r="C33" s="23">
        <v>7379</v>
      </c>
      <c r="D33" s="23">
        <v>33886</v>
      </c>
      <c r="E33" s="23">
        <v>33275</v>
      </c>
      <c r="F33" s="10">
        <f t="shared" si="0"/>
        <v>-1.8031045269432866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21160</v>
      </c>
      <c r="C35" s="15">
        <f t="shared" ref="C35:E35" si="1">SUM(C7:C34)</f>
        <v>20774</v>
      </c>
      <c r="D35" s="15">
        <f t="shared" si="1"/>
        <v>111482</v>
      </c>
      <c r="E35" s="15">
        <f t="shared" si="1"/>
        <v>108736</v>
      </c>
      <c r="F35" s="16">
        <f t="shared" si="0"/>
        <v>-2.4631779121293107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22796</v>
      </c>
      <c r="C38" s="41">
        <f>D7</f>
        <v>20810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33275</v>
      </c>
      <c r="G38" s="42">
        <f>LOOKUP(E38,$A$38:$A$65,$C$38:$C$65)</f>
        <v>33886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156</v>
      </c>
      <c r="C39" s="41">
        <f t="shared" ref="C39:C65" si="5">D8</f>
        <v>144</v>
      </c>
      <c r="D39" s="41">
        <f t="shared" ref="D39:D65" si="6">_xlfn.RANK.EQ(B39,$B$38:$B$65)+COUNTIF($B$38:$B$65,B39)-1</f>
        <v>21</v>
      </c>
      <c r="E39" s="42" t="str">
        <f t="shared" si="2"/>
        <v>A CORUÑA</v>
      </c>
      <c r="F39" s="42">
        <f t="shared" ref="F39:F54" si="7">LOOKUP(E39,$A$38:$A$65,$B$38:$B$65)</f>
        <v>22796</v>
      </c>
      <c r="G39" s="42">
        <f t="shared" ref="G39:G65" si="8">LOOKUP(E39,$A$38:$A$65,$C$38:$C$65)</f>
        <v>20810</v>
      </c>
    </row>
    <row r="40" spans="1:9" x14ac:dyDescent="0.25">
      <c r="A40" s="42" t="str">
        <f t="shared" si="3"/>
        <v>ALMERIA</v>
      </c>
      <c r="B40" s="41">
        <f t="shared" si="4"/>
        <v>2909</v>
      </c>
      <c r="C40" s="41">
        <f t="shared" si="5"/>
        <v>1444</v>
      </c>
      <c r="D40" s="41">
        <f t="shared" si="6"/>
        <v>9</v>
      </c>
      <c r="E40" s="42" t="str">
        <f t="shared" si="2"/>
        <v>PASAIA</v>
      </c>
      <c r="F40" s="42">
        <f t="shared" si="7"/>
        <v>13775</v>
      </c>
      <c r="G40" s="42">
        <f t="shared" si="8"/>
        <v>12714</v>
      </c>
    </row>
    <row r="41" spans="1:9" x14ac:dyDescent="0.25">
      <c r="A41" s="42" t="str">
        <f t="shared" si="3"/>
        <v>AVILES</v>
      </c>
      <c r="B41" s="41">
        <f t="shared" si="4"/>
        <v>7571</v>
      </c>
      <c r="C41" s="41">
        <f t="shared" si="5"/>
        <v>8687</v>
      </c>
      <c r="D41" s="41">
        <f t="shared" si="6"/>
        <v>4</v>
      </c>
      <c r="E41" s="42" t="str">
        <f t="shared" si="2"/>
        <v>AVILES</v>
      </c>
      <c r="F41" s="42">
        <f t="shared" si="7"/>
        <v>7571</v>
      </c>
      <c r="G41" s="42">
        <f t="shared" si="8"/>
        <v>8687</v>
      </c>
    </row>
    <row r="42" spans="1:9" x14ac:dyDescent="0.25">
      <c r="A42" s="42" t="str">
        <f t="shared" si="3"/>
        <v>BAHIA DE ALGECIRAS</v>
      </c>
      <c r="B42" s="41">
        <f t="shared" si="4"/>
        <v>485</v>
      </c>
      <c r="C42" s="41">
        <f t="shared" si="5"/>
        <v>460</v>
      </c>
      <c r="D42" s="41">
        <f t="shared" si="6"/>
        <v>17</v>
      </c>
      <c r="E42" s="42" t="str">
        <f t="shared" si="2"/>
        <v>BAHIA DE CADIZ</v>
      </c>
      <c r="F42" s="42">
        <f t="shared" si="7"/>
        <v>7360</v>
      </c>
      <c r="G42" s="42">
        <f t="shared" si="8"/>
        <v>8227</v>
      </c>
    </row>
    <row r="43" spans="1:9" x14ac:dyDescent="0.25">
      <c r="A43" s="42" t="str">
        <f t="shared" si="3"/>
        <v>BAHIA DE CADIZ</v>
      </c>
      <c r="B43" s="41">
        <f t="shared" si="4"/>
        <v>7360</v>
      </c>
      <c r="C43" s="41">
        <f t="shared" si="5"/>
        <v>8227</v>
      </c>
      <c r="D43" s="41">
        <f t="shared" si="6"/>
        <v>5</v>
      </c>
      <c r="E43" s="42" t="str">
        <f t="shared" si="2"/>
        <v>SANTANDER</v>
      </c>
      <c r="F43" s="42">
        <f t="shared" si="7"/>
        <v>3709</v>
      </c>
      <c r="G43" s="42">
        <f t="shared" si="8"/>
        <v>3946</v>
      </c>
    </row>
    <row r="44" spans="1:9" x14ac:dyDescent="0.25">
      <c r="A44" s="42" t="str">
        <f t="shared" si="3"/>
        <v>BALEARES</v>
      </c>
      <c r="B44" s="41">
        <f t="shared" si="4"/>
        <v>1496</v>
      </c>
      <c r="C44" s="41">
        <f t="shared" si="5"/>
        <v>1660</v>
      </c>
      <c r="D44" s="41">
        <f t="shared" si="6"/>
        <v>11</v>
      </c>
      <c r="E44" s="42" t="str">
        <f t="shared" si="2"/>
        <v>GIJON</v>
      </c>
      <c r="F44" s="42">
        <f t="shared" si="7"/>
        <v>3544</v>
      </c>
      <c r="G44" s="42">
        <f t="shared" si="8"/>
        <v>6181</v>
      </c>
    </row>
    <row r="45" spans="1:9" x14ac:dyDescent="0.25">
      <c r="A45" s="42" t="str">
        <f t="shared" si="3"/>
        <v>BARCELONA</v>
      </c>
      <c r="B45" s="41">
        <f t="shared" si="4"/>
        <v>986</v>
      </c>
      <c r="C45" s="41">
        <f t="shared" si="5"/>
        <v>1251</v>
      </c>
      <c r="D45" s="41">
        <f t="shared" si="6"/>
        <v>15</v>
      </c>
      <c r="E45" s="42" t="str">
        <f t="shared" si="2"/>
        <v>SANTA CRUZ DE TENERIFE</v>
      </c>
      <c r="F45" s="42">
        <f t="shared" si="7"/>
        <v>3122</v>
      </c>
      <c r="G45" s="42">
        <f t="shared" si="8"/>
        <v>2019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ALMERIA</v>
      </c>
      <c r="F46" s="42">
        <f t="shared" si="7"/>
        <v>2909</v>
      </c>
      <c r="G46" s="42">
        <f t="shared" si="8"/>
        <v>1444</v>
      </c>
    </row>
    <row r="47" spans="1:9" x14ac:dyDescent="0.25">
      <c r="A47" s="42" t="str">
        <f t="shared" si="3"/>
        <v>CARTAGENA</v>
      </c>
      <c r="B47" s="41">
        <f t="shared" si="4"/>
        <v>249</v>
      </c>
      <c r="C47" s="41">
        <f t="shared" si="5"/>
        <v>441</v>
      </c>
      <c r="D47" s="41">
        <f t="shared" si="6"/>
        <v>18</v>
      </c>
      <c r="E47" s="42" t="str">
        <f t="shared" si="2"/>
        <v>CASTELLON</v>
      </c>
      <c r="F47" s="42">
        <f t="shared" si="7"/>
        <v>2179</v>
      </c>
      <c r="G47" s="42">
        <f t="shared" si="8"/>
        <v>2493</v>
      </c>
    </row>
    <row r="48" spans="1:9" x14ac:dyDescent="0.25">
      <c r="A48" s="42" t="str">
        <f t="shared" si="3"/>
        <v>CASTELLON</v>
      </c>
      <c r="B48" s="41">
        <f t="shared" si="4"/>
        <v>2179</v>
      </c>
      <c r="C48" s="41">
        <f t="shared" si="5"/>
        <v>2493</v>
      </c>
      <c r="D48" s="41">
        <f t="shared" si="6"/>
        <v>10</v>
      </c>
      <c r="E48" s="42" t="str">
        <f t="shared" si="2"/>
        <v>BALEARES</v>
      </c>
      <c r="F48" s="42">
        <f t="shared" si="7"/>
        <v>1496</v>
      </c>
      <c r="G48" s="42">
        <f t="shared" si="8"/>
        <v>1660</v>
      </c>
    </row>
    <row r="49" spans="1:7" x14ac:dyDescent="0.25">
      <c r="A49" s="42" t="str">
        <f t="shared" si="3"/>
        <v>CEUTA</v>
      </c>
      <c r="B49" s="41">
        <f t="shared" si="4"/>
        <v>6</v>
      </c>
      <c r="C49" s="41">
        <f t="shared" si="5"/>
        <v>31</v>
      </c>
      <c r="D49" s="41">
        <f t="shared" si="6"/>
        <v>23</v>
      </c>
      <c r="E49" s="42" t="str">
        <f t="shared" si="2"/>
        <v>MOTRIL</v>
      </c>
      <c r="F49" s="42">
        <f t="shared" si="7"/>
        <v>1403</v>
      </c>
      <c r="G49" s="42">
        <f t="shared" si="8"/>
        <v>988</v>
      </c>
    </row>
    <row r="50" spans="1:7" x14ac:dyDescent="0.25">
      <c r="A50" s="42" t="str">
        <f t="shared" si="3"/>
        <v>FERROL-SAN CIBRAO</v>
      </c>
      <c r="B50" s="41">
        <f t="shared" si="4"/>
        <v>201</v>
      </c>
      <c r="C50" s="41">
        <f t="shared" si="5"/>
        <v>268</v>
      </c>
      <c r="D50" s="41">
        <f t="shared" si="6"/>
        <v>20</v>
      </c>
      <c r="E50" s="42" t="str">
        <f t="shared" si="2"/>
        <v>TARRAGONA</v>
      </c>
      <c r="F50" s="42">
        <f t="shared" si="7"/>
        <v>1128</v>
      </c>
      <c r="G50" s="42">
        <f t="shared" si="8"/>
        <v>1366</v>
      </c>
    </row>
    <row r="51" spans="1:7" x14ac:dyDescent="0.25">
      <c r="A51" s="42" t="str">
        <f t="shared" si="3"/>
        <v>GIJON</v>
      </c>
      <c r="B51" s="41">
        <f t="shared" si="4"/>
        <v>3544</v>
      </c>
      <c r="C51" s="41">
        <f t="shared" si="5"/>
        <v>6181</v>
      </c>
      <c r="D51" s="41">
        <f t="shared" si="6"/>
        <v>7</v>
      </c>
      <c r="E51" s="42" t="str">
        <f t="shared" si="2"/>
        <v>HUELVA</v>
      </c>
      <c r="F51" s="42">
        <f t="shared" si="7"/>
        <v>1094</v>
      </c>
      <c r="G51" s="42">
        <f t="shared" si="8"/>
        <v>1191</v>
      </c>
    </row>
    <row r="52" spans="1:7" x14ac:dyDescent="0.25">
      <c r="A52" s="42" t="str">
        <f t="shared" si="3"/>
        <v>HUELVA</v>
      </c>
      <c r="B52" s="41">
        <f t="shared" si="4"/>
        <v>1094</v>
      </c>
      <c r="C52" s="41">
        <f t="shared" si="5"/>
        <v>1191</v>
      </c>
      <c r="D52" s="41">
        <f t="shared" si="6"/>
        <v>14</v>
      </c>
      <c r="E52" s="42" t="str">
        <f t="shared" si="2"/>
        <v>BARCELONA</v>
      </c>
      <c r="F52" s="42">
        <f t="shared" si="7"/>
        <v>986</v>
      </c>
      <c r="G52" s="42">
        <f t="shared" si="8"/>
        <v>1251</v>
      </c>
    </row>
    <row r="53" spans="1:7" x14ac:dyDescent="0.25">
      <c r="A53" s="42" t="str">
        <f t="shared" si="3"/>
        <v>LAS PALMAS</v>
      </c>
      <c r="B53" s="41">
        <f t="shared" si="4"/>
        <v>0</v>
      </c>
      <c r="C53" s="41">
        <f t="shared" si="5"/>
        <v>911</v>
      </c>
      <c r="D53" s="41">
        <f t="shared" si="6"/>
        <v>28</v>
      </c>
      <c r="E53" s="42" t="str">
        <f t="shared" si="2"/>
        <v>MARIN Y RIA DE PONTEVEDRA</v>
      </c>
      <c r="F53" s="42">
        <f t="shared" si="7"/>
        <v>943</v>
      </c>
      <c r="G53" s="42">
        <f t="shared" si="8"/>
        <v>1088</v>
      </c>
    </row>
    <row r="54" spans="1:7" x14ac:dyDescent="0.25">
      <c r="A54" s="42" t="str">
        <f t="shared" si="3"/>
        <v>MALAGA</v>
      </c>
      <c r="B54" s="41">
        <f t="shared" si="4"/>
        <v>201</v>
      </c>
      <c r="C54" s="41">
        <f t="shared" si="5"/>
        <v>294</v>
      </c>
      <c r="D54" s="41">
        <f t="shared" si="6"/>
        <v>20</v>
      </c>
      <c r="E54" s="42" t="str">
        <f t="shared" si="2"/>
        <v>BAHIA DE ALGECIRAS</v>
      </c>
      <c r="F54" s="42">
        <f t="shared" si="7"/>
        <v>485</v>
      </c>
      <c r="G54" s="42">
        <f t="shared" si="8"/>
        <v>460</v>
      </c>
    </row>
    <row r="55" spans="1:7" x14ac:dyDescent="0.25">
      <c r="A55" s="42" t="str">
        <f t="shared" si="3"/>
        <v>MARIN Y RIA DE PONTEVEDRA</v>
      </c>
      <c r="B55" s="41">
        <f t="shared" si="4"/>
        <v>943</v>
      </c>
      <c r="C55" s="41">
        <f t="shared" si="5"/>
        <v>1088</v>
      </c>
      <c r="D55" s="41">
        <f t="shared" si="6"/>
        <v>16</v>
      </c>
      <c r="E55" s="42" t="str">
        <f t="shared" si="2"/>
        <v>CARTAGENA</v>
      </c>
      <c r="F55" s="42">
        <f t="shared" ref="F55:F65" si="9">LOOKUP(E55,$A$38:$A$65,$B$38:$B$65)</f>
        <v>249</v>
      </c>
      <c r="G55" s="42">
        <f t="shared" si="8"/>
        <v>441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1403</v>
      </c>
      <c r="C57" s="41">
        <f t="shared" si="5"/>
        <v>988</v>
      </c>
      <c r="D57" s="41">
        <f t="shared" si="6"/>
        <v>12</v>
      </c>
      <c r="E57" s="42" t="str">
        <f t="shared" si="2"/>
        <v>FERROL-SAN CIBRAO</v>
      </c>
      <c r="F57" s="42">
        <f t="shared" si="9"/>
        <v>201</v>
      </c>
      <c r="G57" s="42">
        <f t="shared" si="8"/>
        <v>268</v>
      </c>
    </row>
    <row r="58" spans="1:7" x14ac:dyDescent="0.25">
      <c r="A58" s="42" t="str">
        <f t="shared" si="3"/>
        <v>PASAIA</v>
      </c>
      <c r="B58" s="41">
        <f t="shared" si="4"/>
        <v>13775</v>
      </c>
      <c r="C58" s="41">
        <f t="shared" si="5"/>
        <v>12714</v>
      </c>
      <c r="D58" s="41">
        <f t="shared" si="6"/>
        <v>3</v>
      </c>
      <c r="E58" s="42" t="str">
        <f t="shared" si="2"/>
        <v>ALICANTE</v>
      </c>
      <c r="F58" s="42">
        <f t="shared" si="9"/>
        <v>156</v>
      </c>
      <c r="G58" s="42">
        <f t="shared" si="8"/>
        <v>144</v>
      </c>
    </row>
    <row r="59" spans="1:7" x14ac:dyDescent="0.25">
      <c r="A59" s="42" t="str">
        <f t="shared" si="3"/>
        <v>SANTA CRUZ DE TENERIFE</v>
      </c>
      <c r="B59" s="41">
        <f t="shared" si="4"/>
        <v>3122</v>
      </c>
      <c r="C59" s="41">
        <f t="shared" si="5"/>
        <v>2019</v>
      </c>
      <c r="D59" s="41">
        <f t="shared" si="6"/>
        <v>8</v>
      </c>
      <c r="E59" s="42" t="str">
        <f t="shared" si="2"/>
        <v>VALENCIA</v>
      </c>
      <c r="F59" s="42">
        <f t="shared" si="9"/>
        <v>148</v>
      </c>
      <c r="G59" s="42">
        <f t="shared" si="8"/>
        <v>982</v>
      </c>
    </row>
    <row r="60" spans="1:7" x14ac:dyDescent="0.25">
      <c r="A60" s="42" t="str">
        <f t="shared" si="3"/>
        <v>SANTANDER</v>
      </c>
      <c r="B60" s="41">
        <f t="shared" si="4"/>
        <v>3709</v>
      </c>
      <c r="C60" s="41">
        <f t="shared" si="5"/>
        <v>3946</v>
      </c>
      <c r="D60" s="41">
        <f t="shared" si="6"/>
        <v>6</v>
      </c>
      <c r="E60" s="42" t="str">
        <f t="shared" si="2"/>
        <v>CEUTA</v>
      </c>
      <c r="F60" s="42">
        <f t="shared" si="9"/>
        <v>6</v>
      </c>
      <c r="G60" s="42">
        <f t="shared" si="8"/>
        <v>31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1128</v>
      </c>
      <c r="C62" s="41">
        <f t="shared" si="5"/>
        <v>1366</v>
      </c>
      <c r="D62" s="41">
        <f t="shared" si="6"/>
        <v>13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148</v>
      </c>
      <c r="C63" s="41">
        <f t="shared" si="5"/>
        <v>982</v>
      </c>
      <c r="D63" s="41">
        <f t="shared" si="6"/>
        <v>22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33275</v>
      </c>
      <c r="C64" s="41">
        <f t="shared" si="5"/>
        <v>33886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Junio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41128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5">
        <v>8430</v>
      </c>
      <c r="C7" s="25">
        <v>3890</v>
      </c>
      <c r="D7" s="25">
        <v>29886</v>
      </c>
      <c r="E7" s="25">
        <v>22342</v>
      </c>
      <c r="F7" s="10">
        <f>((E7*100)/D7)-100</f>
        <v>-25.242588502977981</v>
      </c>
      <c r="G7" s="1"/>
      <c r="H7" s="1"/>
      <c r="I7" s="1"/>
    </row>
    <row r="8" spans="1:12" x14ac:dyDescent="0.25">
      <c r="A8" s="11" t="s">
        <v>45</v>
      </c>
      <c r="B8" s="26">
        <v>362</v>
      </c>
      <c r="C8" s="26">
        <v>432</v>
      </c>
      <c r="D8" s="26">
        <v>4706</v>
      </c>
      <c r="E8" s="26">
        <v>9877</v>
      </c>
      <c r="F8" s="13">
        <f t="shared" ref="F8:F35" si="0">((E8*100)/D8)-100</f>
        <v>109.88100297492562</v>
      </c>
      <c r="G8" s="1"/>
      <c r="H8" s="1"/>
      <c r="I8" s="1"/>
    </row>
    <row r="9" spans="1:12" x14ac:dyDescent="0.25">
      <c r="A9" s="8" t="s">
        <v>46</v>
      </c>
      <c r="B9" s="25">
        <v>9953</v>
      </c>
      <c r="C9" s="25">
        <v>6067</v>
      </c>
      <c r="D9" s="25">
        <v>35028</v>
      </c>
      <c r="E9" s="25">
        <v>35780</v>
      </c>
      <c r="F9" s="10">
        <f t="shared" si="0"/>
        <v>2.1468539454151028</v>
      </c>
      <c r="G9" s="1"/>
      <c r="H9" s="1"/>
      <c r="I9" s="1"/>
    </row>
    <row r="10" spans="1:12" x14ac:dyDescent="0.25">
      <c r="A10" s="11" t="s">
        <v>47</v>
      </c>
      <c r="B10" s="26">
        <v>3148</v>
      </c>
      <c r="C10" s="26">
        <v>775</v>
      </c>
      <c r="D10" s="26">
        <v>18969</v>
      </c>
      <c r="E10" s="26">
        <v>14100</v>
      </c>
      <c r="F10" s="13">
        <f t="shared" si="0"/>
        <v>-25.668195476830618</v>
      </c>
      <c r="G10" s="1"/>
      <c r="H10" s="1"/>
      <c r="I10" s="1"/>
    </row>
    <row r="11" spans="1:12" x14ac:dyDescent="0.25">
      <c r="A11" s="8" t="s">
        <v>48</v>
      </c>
      <c r="B11" s="25">
        <v>297447</v>
      </c>
      <c r="C11" s="25">
        <v>262365</v>
      </c>
      <c r="D11" s="25">
        <v>1621767</v>
      </c>
      <c r="E11" s="25">
        <v>1552519</v>
      </c>
      <c r="F11" s="10">
        <f t="shared" si="0"/>
        <v>-4.2699105358537963</v>
      </c>
      <c r="G11" s="1"/>
      <c r="H11" s="1"/>
      <c r="I11" s="1"/>
    </row>
    <row r="12" spans="1:12" x14ac:dyDescent="0.25">
      <c r="A12" s="11" t="s">
        <v>49</v>
      </c>
      <c r="B12" s="26">
        <v>5280</v>
      </c>
      <c r="C12" s="26">
        <v>5272</v>
      </c>
      <c r="D12" s="26">
        <v>49218</v>
      </c>
      <c r="E12" s="26">
        <v>33972</v>
      </c>
      <c r="F12" s="13">
        <f t="shared" si="0"/>
        <v>-30.976472022430812</v>
      </c>
      <c r="G12" s="1"/>
      <c r="H12" s="1"/>
      <c r="I12" s="1"/>
    </row>
    <row r="13" spans="1:12" x14ac:dyDescent="0.25">
      <c r="A13" s="8" t="s">
        <v>50</v>
      </c>
      <c r="B13" s="25">
        <v>30107</v>
      </c>
      <c r="C13" s="25">
        <v>22463</v>
      </c>
      <c r="D13" s="25">
        <v>110161</v>
      </c>
      <c r="E13" s="25">
        <v>73685</v>
      </c>
      <c r="F13" s="10">
        <f t="shared" si="0"/>
        <v>-33.111536750755718</v>
      </c>
      <c r="G13" s="1"/>
      <c r="H13" s="1"/>
      <c r="I13" s="1"/>
    </row>
    <row r="14" spans="1:12" x14ac:dyDescent="0.25">
      <c r="A14" s="11" t="s">
        <v>51</v>
      </c>
      <c r="B14" s="26">
        <v>117420</v>
      </c>
      <c r="C14" s="26">
        <v>117420</v>
      </c>
      <c r="D14" s="26">
        <v>559641</v>
      </c>
      <c r="E14" s="26">
        <v>417867</v>
      </c>
      <c r="F14" s="13">
        <f t="shared" si="0"/>
        <v>-25.333025993449368</v>
      </c>
      <c r="G14" s="1"/>
      <c r="H14" s="1"/>
      <c r="I14" s="1"/>
    </row>
    <row r="15" spans="1:12" x14ac:dyDescent="0.25">
      <c r="A15" s="8" t="s">
        <v>52</v>
      </c>
      <c r="B15" s="25">
        <v>12435</v>
      </c>
      <c r="C15" s="25">
        <v>10010</v>
      </c>
      <c r="D15" s="25">
        <v>70140</v>
      </c>
      <c r="E15" s="25">
        <v>59572</v>
      </c>
      <c r="F15" s="10">
        <f t="shared" si="0"/>
        <v>-15.067008839463924</v>
      </c>
      <c r="G15" s="1"/>
      <c r="H15" s="1"/>
      <c r="I15" s="1"/>
    </row>
    <row r="16" spans="1:12" x14ac:dyDescent="0.25">
      <c r="A16" s="11" t="s">
        <v>53</v>
      </c>
      <c r="B16" s="26">
        <v>2187</v>
      </c>
      <c r="C16" s="26">
        <v>4798</v>
      </c>
      <c r="D16" s="26">
        <v>27388</v>
      </c>
      <c r="E16" s="26">
        <v>26145</v>
      </c>
      <c r="F16" s="13">
        <f t="shared" si="0"/>
        <v>-4.5384840075945618</v>
      </c>
      <c r="G16" s="1"/>
      <c r="H16" s="1"/>
      <c r="I16" s="1"/>
    </row>
    <row r="17" spans="1:9" x14ac:dyDescent="0.25">
      <c r="A17" s="8" t="s">
        <v>54</v>
      </c>
      <c r="B17" s="25">
        <v>3008</v>
      </c>
      <c r="C17" s="25">
        <v>2549</v>
      </c>
      <c r="D17" s="25">
        <v>16055</v>
      </c>
      <c r="E17" s="25">
        <v>16576</v>
      </c>
      <c r="F17" s="10">
        <f t="shared" si="0"/>
        <v>3.2450949859856735</v>
      </c>
      <c r="G17" s="1"/>
      <c r="H17" s="1"/>
      <c r="I17" s="1"/>
    </row>
    <row r="18" spans="1:9" x14ac:dyDescent="0.25">
      <c r="A18" s="11" t="s">
        <v>55</v>
      </c>
      <c r="B18" s="26">
        <v>56068</v>
      </c>
      <c r="C18" s="26">
        <v>63512</v>
      </c>
      <c r="D18" s="26">
        <v>367407</v>
      </c>
      <c r="E18" s="26">
        <v>371896</v>
      </c>
      <c r="F18" s="13">
        <f t="shared" si="0"/>
        <v>1.2218057903088351</v>
      </c>
      <c r="G18" s="1"/>
      <c r="H18" s="1"/>
      <c r="I18" s="1"/>
    </row>
    <row r="19" spans="1:9" x14ac:dyDescent="0.25">
      <c r="A19" s="8" t="s">
        <v>56</v>
      </c>
      <c r="B19" s="25">
        <v>1437</v>
      </c>
      <c r="C19" s="25">
        <v>1084</v>
      </c>
      <c r="D19" s="25">
        <v>9201</v>
      </c>
      <c r="E19" s="25">
        <v>5964</v>
      </c>
      <c r="F19" s="10">
        <f t="shared" si="0"/>
        <v>-35.180958591457454</v>
      </c>
      <c r="G19" s="1"/>
      <c r="H19" s="1"/>
      <c r="I19" s="1"/>
    </row>
    <row r="20" spans="1:9" x14ac:dyDescent="0.25">
      <c r="A20" s="11" t="s">
        <v>57</v>
      </c>
      <c r="B20" s="26">
        <v>7855</v>
      </c>
      <c r="C20" s="26">
        <v>9830</v>
      </c>
      <c r="D20" s="26">
        <v>51339</v>
      </c>
      <c r="E20" s="26">
        <v>45533</v>
      </c>
      <c r="F20" s="13">
        <f t="shared" si="0"/>
        <v>-11.309141198698839</v>
      </c>
      <c r="G20" s="1"/>
      <c r="H20" s="1"/>
      <c r="I20" s="1"/>
    </row>
    <row r="21" spans="1:9" x14ac:dyDescent="0.25">
      <c r="A21" s="8" t="s">
        <v>58</v>
      </c>
      <c r="B21" s="25">
        <v>20209</v>
      </c>
      <c r="C21" s="25">
        <v>3631</v>
      </c>
      <c r="D21" s="25">
        <v>83795</v>
      </c>
      <c r="E21" s="25">
        <v>31230</v>
      </c>
      <c r="F21" s="10">
        <f t="shared" si="0"/>
        <v>-62.730473178590607</v>
      </c>
      <c r="G21" s="1"/>
      <c r="H21" s="1"/>
      <c r="I21" s="1"/>
    </row>
    <row r="22" spans="1:9" x14ac:dyDescent="0.25">
      <c r="A22" s="11" t="s">
        <v>59</v>
      </c>
      <c r="B22" s="26">
        <v>188729</v>
      </c>
      <c r="C22" s="26">
        <v>207608</v>
      </c>
      <c r="D22" s="26">
        <v>1208913</v>
      </c>
      <c r="E22" s="26">
        <v>1257172</v>
      </c>
      <c r="F22" s="13">
        <f t="shared" si="0"/>
        <v>3.9919332491254522</v>
      </c>
      <c r="G22" s="1"/>
      <c r="H22" s="1"/>
      <c r="I22" s="1"/>
    </row>
    <row r="23" spans="1:9" x14ac:dyDescent="0.25">
      <c r="A23" s="8" t="s">
        <v>60</v>
      </c>
      <c r="B23" s="25">
        <v>7304</v>
      </c>
      <c r="C23" s="25">
        <v>8593</v>
      </c>
      <c r="D23" s="25">
        <v>35076</v>
      </c>
      <c r="E23" s="25">
        <v>42154</v>
      </c>
      <c r="F23" s="10">
        <f t="shared" si="0"/>
        <v>20.179039799292966</v>
      </c>
      <c r="G23" s="1"/>
      <c r="H23" s="1"/>
      <c r="I23" s="1"/>
    </row>
    <row r="24" spans="1:9" x14ac:dyDescent="0.25">
      <c r="A24" s="11" t="s">
        <v>61</v>
      </c>
      <c r="B24" s="26">
        <v>4568</v>
      </c>
      <c r="C24" s="26">
        <v>780</v>
      </c>
      <c r="D24" s="26">
        <v>19709</v>
      </c>
      <c r="E24" s="26">
        <v>12881</v>
      </c>
      <c r="F24" s="13">
        <f t="shared" si="0"/>
        <v>-34.644071236490944</v>
      </c>
      <c r="G24" s="1"/>
      <c r="H24" s="1"/>
      <c r="I24" s="1"/>
    </row>
    <row r="25" spans="1:9" x14ac:dyDescent="0.25">
      <c r="A25" s="8" t="s">
        <v>62</v>
      </c>
      <c r="B25" s="25">
        <v>7076</v>
      </c>
      <c r="C25" s="25">
        <v>281</v>
      </c>
      <c r="D25" s="25">
        <v>14731</v>
      </c>
      <c r="E25" s="25">
        <v>6081</v>
      </c>
      <c r="F25" s="10">
        <f t="shared" si="0"/>
        <v>-58.719706740886565</v>
      </c>
      <c r="G25" s="1"/>
      <c r="H25" s="1"/>
      <c r="I25" s="1"/>
    </row>
    <row r="26" spans="1:9" x14ac:dyDescent="0.25">
      <c r="A26" s="11" t="s">
        <v>63</v>
      </c>
      <c r="B26" s="26">
        <v>1096</v>
      </c>
      <c r="C26" s="26">
        <v>2369</v>
      </c>
      <c r="D26" s="26">
        <v>11845</v>
      </c>
      <c r="E26" s="26">
        <v>11489</v>
      </c>
      <c r="F26" s="13">
        <f t="shared" si="0"/>
        <v>-3.0054875474883858</v>
      </c>
      <c r="G26" s="1"/>
      <c r="H26" s="1"/>
      <c r="I26" s="1"/>
    </row>
    <row r="27" spans="1:9" x14ac:dyDescent="0.25">
      <c r="A27" s="8" t="s">
        <v>64</v>
      </c>
      <c r="B27" s="25">
        <v>2121</v>
      </c>
      <c r="C27" s="25">
        <v>1681</v>
      </c>
      <c r="D27" s="25">
        <v>16834</v>
      </c>
      <c r="E27" s="25">
        <v>13163</v>
      </c>
      <c r="F27" s="10">
        <f t="shared" si="0"/>
        <v>-21.807057146251637</v>
      </c>
      <c r="G27" s="1"/>
      <c r="H27" s="1"/>
      <c r="I27" s="1"/>
    </row>
    <row r="28" spans="1:9" x14ac:dyDescent="0.25">
      <c r="A28" s="11" t="s">
        <v>65</v>
      </c>
      <c r="B28" s="26">
        <v>49523</v>
      </c>
      <c r="C28" s="26">
        <v>72445</v>
      </c>
      <c r="D28" s="26">
        <v>477853</v>
      </c>
      <c r="E28" s="26">
        <v>446320</v>
      </c>
      <c r="F28" s="13">
        <f t="shared" si="0"/>
        <v>-6.5988912908363062</v>
      </c>
      <c r="G28" s="1"/>
      <c r="H28" s="1"/>
      <c r="I28" s="1"/>
    </row>
    <row r="29" spans="1:9" x14ac:dyDescent="0.25">
      <c r="A29" s="8" t="s">
        <v>66</v>
      </c>
      <c r="B29" s="25">
        <v>4318</v>
      </c>
      <c r="C29" s="25">
        <v>2240</v>
      </c>
      <c r="D29" s="25">
        <v>25085</v>
      </c>
      <c r="E29" s="25">
        <v>21538</v>
      </c>
      <c r="F29" s="10">
        <f t="shared" si="0"/>
        <v>-14.139924257524413</v>
      </c>
      <c r="G29" s="1"/>
      <c r="H29" s="1"/>
      <c r="I29" s="1"/>
    </row>
    <row r="30" spans="1:9" x14ac:dyDescent="0.25">
      <c r="A30" s="11" t="s">
        <v>67</v>
      </c>
      <c r="B30" s="26">
        <v>1719</v>
      </c>
      <c r="C30" s="26">
        <v>1713</v>
      </c>
      <c r="D30" s="26">
        <v>9691</v>
      </c>
      <c r="E30" s="26">
        <v>9283</v>
      </c>
      <c r="F30" s="13">
        <f t="shared" si="0"/>
        <v>-4.210091837787644</v>
      </c>
      <c r="G30" s="1"/>
      <c r="H30" s="1"/>
      <c r="I30" s="1"/>
    </row>
    <row r="31" spans="1:9" x14ac:dyDescent="0.25">
      <c r="A31" s="8" t="s">
        <v>68</v>
      </c>
      <c r="B31" s="25">
        <v>13882</v>
      </c>
      <c r="C31" s="25">
        <v>7489</v>
      </c>
      <c r="D31" s="25">
        <v>84896</v>
      </c>
      <c r="E31" s="25">
        <v>50405</v>
      </c>
      <c r="F31" s="10">
        <f t="shared" si="0"/>
        <v>-40.627355823595927</v>
      </c>
      <c r="G31" s="1"/>
      <c r="H31" s="1"/>
      <c r="I31" s="1"/>
    </row>
    <row r="32" spans="1:9" x14ac:dyDescent="0.25">
      <c r="A32" s="11" t="s">
        <v>69</v>
      </c>
      <c r="B32" s="26">
        <v>24916</v>
      </c>
      <c r="C32" s="26">
        <v>25106</v>
      </c>
      <c r="D32" s="26">
        <v>139010</v>
      </c>
      <c r="E32" s="26">
        <v>25106</v>
      </c>
      <c r="F32" s="13">
        <f t="shared" si="0"/>
        <v>-81.939428818070638</v>
      </c>
      <c r="G32" s="1"/>
      <c r="H32" s="1"/>
      <c r="I32" s="1"/>
    </row>
    <row r="33" spans="1:9" x14ac:dyDescent="0.25">
      <c r="A33" s="8" t="s">
        <v>70</v>
      </c>
      <c r="B33" s="25">
        <v>23874</v>
      </c>
      <c r="C33" s="25">
        <v>20680</v>
      </c>
      <c r="D33" s="25">
        <v>132599</v>
      </c>
      <c r="E33" s="25">
        <v>132785</v>
      </c>
      <c r="F33" s="10">
        <f t="shared" si="0"/>
        <v>0.14027255107504288</v>
      </c>
      <c r="G33" s="1"/>
      <c r="H33" s="1"/>
      <c r="I33" s="1"/>
    </row>
    <row r="34" spans="1:9" x14ac:dyDescent="0.25">
      <c r="A34" s="11" t="s">
        <v>71</v>
      </c>
      <c r="B34" s="26">
        <v>414</v>
      </c>
      <c r="C34" s="26">
        <v>233</v>
      </c>
      <c r="D34" s="26">
        <v>5259</v>
      </c>
      <c r="E34" s="26">
        <v>2470</v>
      </c>
      <c r="F34" s="13">
        <f t="shared" si="0"/>
        <v>-53.032895987830386</v>
      </c>
      <c r="G34" s="1"/>
      <c r="H34" s="1"/>
      <c r="I34" s="1"/>
    </row>
    <row r="35" spans="1:9" x14ac:dyDescent="0.25">
      <c r="A35" s="14" t="s">
        <v>72</v>
      </c>
      <c r="B35" s="15">
        <f>SUM(B7:B34)</f>
        <v>904886</v>
      </c>
      <c r="C35" s="15">
        <f t="shared" ref="C35:E35" si="1">SUM(C7:C34)</f>
        <v>865316</v>
      </c>
      <c r="D35" s="15">
        <f t="shared" si="1"/>
        <v>5236202</v>
      </c>
      <c r="E35" s="15">
        <f t="shared" si="1"/>
        <v>4747905</v>
      </c>
      <c r="F35" s="16">
        <f t="shared" si="0"/>
        <v>-9.3254041765386404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22342</v>
      </c>
      <c r="C38" s="41">
        <f>D7</f>
        <v>29886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1552519</v>
      </c>
      <c r="G38" s="42">
        <f>LOOKUP(E38,$A$38:$A$65,$C$38:$C$65)</f>
        <v>1621767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9877</v>
      </c>
      <c r="C39" s="41">
        <f t="shared" ref="C39:C65" si="5">D8</f>
        <v>4706</v>
      </c>
      <c r="D39" s="41">
        <f t="shared" ref="D39:D65" si="6">_xlfn.RANK.EQ(B39,$B$38:$B$65)+COUNTIF($B$38:$B$65,B39)-1</f>
        <v>24</v>
      </c>
      <c r="E39" s="42" t="str">
        <f t="shared" si="2"/>
        <v>LAS PALMAS</v>
      </c>
      <c r="F39" s="42">
        <f t="shared" ref="F39:F54" si="7">LOOKUP(E39,$A$38:$A$65,$B$38:$B$65)</f>
        <v>1257172</v>
      </c>
      <c r="G39" s="42">
        <f t="shared" ref="G39:G65" si="8">LOOKUP(E39,$A$38:$A$65,$C$38:$C$65)</f>
        <v>1208913</v>
      </c>
    </row>
    <row r="40" spans="1:9" x14ac:dyDescent="0.25">
      <c r="A40" s="42" t="str">
        <f t="shared" si="3"/>
        <v>ALMERIA</v>
      </c>
      <c r="B40" s="41">
        <f t="shared" si="4"/>
        <v>35780</v>
      </c>
      <c r="C40" s="41">
        <f t="shared" si="5"/>
        <v>35028</v>
      </c>
      <c r="D40" s="41">
        <f t="shared" si="6"/>
        <v>12</v>
      </c>
      <c r="E40" s="42" t="str">
        <f t="shared" si="2"/>
        <v>SANTA CRUZ DE TENERIFE</v>
      </c>
      <c r="F40" s="42">
        <f t="shared" si="7"/>
        <v>446320</v>
      </c>
      <c r="G40" s="42">
        <f t="shared" si="8"/>
        <v>477853</v>
      </c>
    </row>
    <row r="41" spans="1:9" x14ac:dyDescent="0.25">
      <c r="A41" s="42" t="str">
        <f t="shared" si="3"/>
        <v>AVILES</v>
      </c>
      <c r="B41" s="41">
        <f t="shared" si="4"/>
        <v>14100</v>
      </c>
      <c r="C41" s="41">
        <f t="shared" si="5"/>
        <v>18969</v>
      </c>
      <c r="D41" s="41">
        <f t="shared" si="6"/>
        <v>20</v>
      </c>
      <c r="E41" s="42" t="str">
        <f t="shared" si="2"/>
        <v>BARCELONA</v>
      </c>
      <c r="F41" s="42">
        <f t="shared" si="7"/>
        <v>417867</v>
      </c>
      <c r="G41" s="42">
        <f t="shared" si="8"/>
        <v>559641</v>
      </c>
    </row>
    <row r="42" spans="1:9" x14ac:dyDescent="0.25">
      <c r="A42" s="42" t="str">
        <f t="shared" si="3"/>
        <v>BAHIA DE ALGECIRAS</v>
      </c>
      <c r="B42" s="41">
        <f t="shared" si="4"/>
        <v>1552519</v>
      </c>
      <c r="C42" s="41">
        <f t="shared" si="5"/>
        <v>1621767</v>
      </c>
      <c r="D42" s="41">
        <f t="shared" si="6"/>
        <v>1</v>
      </c>
      <c r="E42" s="42" t="str">
        <f t="shared" si="2"/>
        <v>CEUTA</v>
      </c>
      <c r="F42" s="42">
        <f t="shared" si="7"/>
        <v>371896</v>
      </c>
      <c r="G42" s="42">
        <f t="shared" si="8"/>
        <v>367407</v>
      </c>
    </row>
    <row r="43" spans="1:9" x14ac:dyDescent="0.25">
      <c r="A43" s="42" t="str">
        <f t="shared" si="3"/>
        <v>BAHIA DE CADIZ</v>
      </c>
      <c r="B43" s="41">
        <f t="shared" si="4"/>
        <v>33972</v>
      </c>
      <c r="C43" s="41">
        <f t="shared" si="5"/>
        <v>49218</v>
      </c>
      <c r="D43" s="41">
        <f t="shared" si="6"/>
        <v>13</v>
      </c>
      <c r="E43" s="42" t="str">
        <f t="shared" si="2"/>
        <v>VIGO</v>
      </c>
      <c r="F43" s="42">
        <f t="shared" si="7"/>
        <v>132785</v>
      </c>
      <c r="G43" s="42">
        <f t="shared" si="8"/>
        <v>132599</v>
      </c>
    </row>
    <row r="44" spans="1:9" x14ac:dyDescent="0.25">
      <c r="A44" s="42" t="str">
        <f t="shared" si="3"/>
        <v>BALEARES</v>
      </c>
      <c r="B44" s="41">
        <f t="shared" si="4"/>
        <v>73685</v>
      </c>
      <c r="C44" s="41">
        <f t="shared" si="5"/>
        <v>110161</v>
      </c>
      <c r="D44" s="41">
        <f t="shared" si="6"/>
        <v>7</v>
      </c>
      <c r="E44" s="42" t="str">
        <f t="shared" si="2"/>
        <v>BALEARES</v>
      </c>
      <c r="F44" s="42">
        <f t="shared" si="7"/>
        <v>73685</v>
      </c>
      <c r="G44" s="42">
        <f t="shared" si="8"/>
        <v>110161</v>
      </c>
    </row>
    <row r="45" spans="1:9" x14ac:dyDescent="0.25">
      <c r="A45" s="42" t="str">
        <f t="shared" si="3"/>
        <v>BARCELONA</v>
      </c>
      <c r="B45" s="41">
        <f t="shared" si="4"/>
        <v>417867</v>
      </c>
      <c r="C45" s="41">
        <f t="shared" si="5"/>
        <v>559641</v>
      </c>
      <c r="D45" s="41">
        <f t="shared" si="6"/>
        <v>4</v>
      </c>
      <c r="E45" s="42" t="str">
        <f t="shared" si="2"/>
        <v>BILBAO</v>
      </c>
      <c r="F45" s="42">
        <f t="shared" si="7"/>
        <v>59572</v>
      </c>
      <c r="G45" s="42">
        <f t="shared" si="8"/>
        <v>70140</v>
      </c>
    </row>
    <row r="46" spans="1:9" x14ac:dyDescent="0.25">
      <c r="A46" s="42" t="str">
        <f t="shared" si="3"/>
        <v>BILBAO</v>
      </c>
      <c r="B46" s="41">
        <f t="shared" si="4"/>
        <v>59572</v>
      </c>
      <c r="C46" s="41">
        <f t="shared" si="5"/>
        <v>70140</v>
      </c>
      <c r="D46" s="41">
        <f t="shared" si="6"/>
        <v>8</v>
      </c>
      <c r="E46" s="42" t="str">
        <f t="shared" si="2"/>
        <v>TARRAGONA</v>
      </c>
      <c r="F46" s="42">
        <f t="shared" si="7"/>
        <v>50405</v>
      </c>
      <c r="G46" s="42">
        <f t="shared" si="8"/>
        <v>84896</v>
      </c>
    </row>
    <row r="47" spans="1:9" x14ac:dyDescent="0.25">
      <c r="A47" s="42" t="str">
        <f t="shared" si="3"/>
        <v>CARTAGENA</v>
      </c>
      <c r="B47" s="41">
        <f t="shared" si="4"/>
        <v>26145</v>
      </c>
      <c r="C47" s="41">
        <f t="shared" si="5"/>
        <v>27388</v>
      </c>
      <c r="D47" s="41">
        <f t="shared" si="6"/>
        <v>15</v>
      </c>
      <c r="E47" s="42" t="str">
        <f t="shared" si="2"/>
        <v>GIJON</v>
      </c>
      <c r="F47" s="42">
        <f t="shared" si="7"/>
        <v>45533</v>
      </c>
      <c r="G47" s="42">
        <f t="shared" si="8"/>
        <v>51339</v>
      </c>
    </row>
    <row r="48" spans="1:9" x14ac:dyDescent="0.25">
      <c r="A48" s="42" t="str">
        <f t="shared" si="3"/>
        <v>CASTELLON</v>
      </c>
      <c r="B48" s="41">
        <f t="shared" si="4"/>
        <v>16576</v>
      </c>
      <c r="C48" s="41">
        <f t="shared" si="5"/>
        <v>16055</v>
      </c>
      <c r="D48" s="41">
        <f t="shared" si="6"/>
        <v>19</v>
      </c>
      <c r="E48" s="42" t="str">
        <f t="shared" si="2"/>
        <v>MALAGA</v>
      </c>
      <c r="F48" s="42">
        <f t="shared" si="7"/>
        <v>42154</v>
      </c>
      <c r="G48" s="42">
        <f t="shared" si="8"/>
        <v>35076</v>
      </c>
    </row>
    <row r="49" spans="1:7" x14ac:dyDescent="0.25">
      <c r="A49" s="42" t="str">
        <f t="shared" si="3"/>
        <v>CEUTA</v>
      </c>
      <c r="B49" s="41">
        <f t="shared" si="4"/>
        <v>371896</v>
      </c>
      <c r="C49" s="41">
        <f t="shared" si="5"/>
        <v>367407</v>
      </c>
      <c r="D49" s="41">
        <f t="shared" si="6"/>
        <v>5</v>
      </c>
      <c r="E49" s="42" t="str">
        <f t="shared" si="2"/>
        <v>ALMERIA</v>
      </c>
      <c r="F49" s="42">
        <f t="shared" si="7"/>
        <v>35780</v>
      </c>
      <c r="G49" s="42">
        <f t="shared" si="8"/>
        <v>35028</v>
      </c>
    </row>
    <row r="50" spans="1:7" x14ac:dyDescent="0.25">
      <c r="A50" s="42" t="str">
        <f t="shared" si="3"/>
        <v>FERROL-SAN CIBRAO</v>
      </c>
      <c r="B50" s="41">
        <f t="shared" si="4"/>
        <v>5964</v>
      </c>
      <c r="C50" s="41">
        <f t="shared" si="5"/>
        <v>9201</v>
      </c>
      <c r="D50" s="41">
        <f t="shared" si="6"/>
        <v>27</v>
      </c>
      <c r="E50" s="42" t="str">
        <f t="shared" si="2"/>
        <v>BAHIA DE CADIZ</v>
      </c>
      <c r="F50" s="42">
        <f t="shared" si="7"/>
        <v>33972</v>
      </c>
      <c r="G50" s="42">
        <f t="shared" si="8"/>
        <v>49218</v>
      </c>
    </row>
    <row r="51" spans="1:7" x14ac:dyDescent="0.25">
      <c r="A51" s="42" t="str">
        <f t="shared" si="3"/>
        <v>GIJON</v>
      </c>
      <c r="B51" s="41">
        <f t="shared" si="4"/>
        <v>45533</v>
      </c>
      <c r="C51" s="41">
        <f t="shared" si="5"/>
        <v>51339</v>
      </c>
      <c r="D51" s="41">
        <f t="shared" si="6"/>
        <v>10</v>
      </c>
      <c r="E51" s="42" t="str">
        <f t="shared" si="2"/>
        <v>HUELVA</v>
      </c>
      <c r="F51" s="42">
        <f t="shared" si="7"/>
        <v>31230</v>
      </c>
      <c r="G51" s="42">
        <f t="shared" si="8"/>
        <v>83795</v>
      </c>
    </row>
    <row r="52" spans="1:7" x14ac:dyDescent="0.25">
      <c r="A52" s="42" t="str">
        <f t="shared" si="3"/>
        <v>HUELVA</v>
      </c>
      <c r="B52" s="41">
        <f t="shared" si="4"/>
        <v>31230</v>
      </c>
      <c r="C52" s="41">
        <f t="shared" si="5"/>
        <v>83795</v>
      </c>
      <c r="D52" s="41">
        <f t="shared" si="6"/>
        <v>14</v>
      </c>
      <c r="E52" s="42" t="str">
        <f t="shared" si="2"/>
        <v>CARTAGENA</v>
      </c>
      <c r="F52" s="42">
        <f t="shared" si="7"/>
        <v>26145</v>
      </c>
      <c r="G52" s="42">
        <f t="shared" si="8"/>
        <v>27388</v>
      </c>
    </row>
    <row r="53" spans="1:7" x14ac:dyDescent="0.25">
      <c r="A53" s="42" t="str">
        <f t="shared" si="3"/>
        <v>LAS PALMAS</v>
      </c>
      <c r="B53" s="41">
        <f t="shared" si="4"/>
        <v>1257172</v>
      </c>
      <c r="C53" s="41">
        <f t="shared" si="5"/>
        <v>1208913</v>
      </c>
      <c r="D53" s="41">
        <f t="shared" si="6"/>
        <v>2</v>
      </c>
      <c r="E53" s="42" t="str">
        <f t="shared" si="2"/>
        <v>VALENCIA</v>
      </c>
      <c r="F53" s="42">
        <f t="shared" si="7"/>
        <v>25106</v>
      </c>
      <c r="G53" s="42">
        <f t="shared" si="8"/>
        <v>139010</v>
      </c>
    </row>
    <row r="54" spans="1:7" x14ac:dyDescent="0.25">
      <c r="A54" s="42" t="str">
        <f t="shared" si="3"/>
        <v>MALAGA</v>
      </c>
      <c r="B54" s="41">
        <f t="shared" si="4"/>
        <v>42154</v>
      </c>
      <c r="C54" s="41">
        <f t="shared" si="5"/>
        <v>35076</v>
      </c>
      <c r="D54" s="41">
        <f t="shared" si="6"/>
        <v>11</v>
      </c>
      <c r="E54" s="42" t="str">
        <f t="shared" si="2"/>
        <v>A CORUÑA</v>
      </c>
      <c r="F54" s="42">
        <f t="shared" si="7"/>
        <v>22342</v>
      </c>
      <c r="G54" s="42">
        <f t="shared" si="8"/>
        <v>29886</v>
      </c>
    </row>
    <row r="55" spans="1:7" x14ac:dyDescent="0.25">
      <c r="A55" s="42" t="str">
        <f t="shared" si="3"/>
        <v>MARIN Y RIA DE PONTEVEDRA</v>
      </c>
      <c r="B55" s="41">
        <f t="shared" si="4"/>
        <v>12881</v>
      </c>
      <c r="C55" s="41">
        <f t="shared" si="5"/>
        <v>19709</v>
      </c>
      <c r="D55" s="41">
        <f t="shared" si="6"/>
        <v>22</v>
      </c>
      <c r="E55" s="42" t="str">
        <f t="shared" si="2"/>
        <v>SANTANDER</v>
      </c>
      <c r="F55" s="42">
        <f t="shared" ref="F55:F65" si="9">LOOKUP(E55,$A$38:$A$65,$B$38:$B$65)</f>
        <v>21538</v>
      </c>
      <c r="G55" s="42">
        <f t="shared" si="8"/>
        <v>25085</v>
      </c>
    </row>
    <row r="56" spans="1:7" x14ac:dyDescent="0.25">
      <c r="A56" s="42" t="str">
        <f t="shared" si="3"/>
        <v>MELILLA</v>
      </c>
      <c r="B56" s="41">
        <f t="shared" si="4"/>
        <v>6081</v>
      </c>
      <c r="C56" s="41">
        <f t="shared" si="5"/>
        <v>14731</v>
      </c>
      <c r="D56" s="41">
        <f t="shared" si="6"/>
        <v>26</v>
      </c>
      <c r="E56" s="42" t="str">
        <f t="shared" si="2"/>
        <v>CASTELLON</v>
      </c>
      <c r="F56" s="42">
        <f t="shared" si="9"/>
        <v>16576</v>
      </c>
      <c r="G56" s="42">
        <f t="shared" si="8"/>
        <v>16055</v>
      </c>
    </row>
    <row r="57" spans="1:7" x14ac:dyDescent="0.25">
      <c r="A57" s="42" t="str">
        <f t="shared" si="3"/>
        <v>MOTRIL</v>
      </c>
      <c r="B57" s="41">
        <f t="shared" si="4"/>
        <v>11489</v>
      </c>
      <c r="C57" s="41">
        <f t="shared" si="5"/>
        <v>11845</v>
      </c>
      <c r="D57" s="41">
        <f t="shared" si="6"/>
        <v>23</v>
      </c>
      <c r="E57" s="42" t="str">
        <f t="shared" si="2"/>
        <v>AVILES</v>
      </c>
      <c r="F57" s="42">
        <f t="shared" si="9"/>
        <v>14100</v>
      </c>
      <c r="G57" s="42">
        <f t="shared" si="8"/>
        <v>18969</v>
      </c>
    </row>
    <row r="58" spans="1:7" x14ac:dyDescent="0.25">
      <c r="A58" s="42" t="str">
        <f t="shared" si="3"/>
        <v>PASAIA</v>
      </c>
      <c r="B58" s="41">
        <f t="shared" si="4"/>
        <v>13163</v>
      </c>
      <c r="C58" s="41">
        <f t="shared" si="5"/>
        <v>16834</v>
      </c>
      <c r="D58" s="41">
        <f t="shared" si="6"/>
        <v>21</v>
      </c>
      <c r="E58" s="42" t="str">
        <f t="shared" si="2"/>
        <v>PASAIA</v>
      </c>
      <c r="F58" s="42">
        <f t="shared" si="9"/>
        <v>13163</v>
      </c>
      <c r="G58" s="42">
        <f t="shared" si="8"/>
        <v>16834</v>
      </c>
    </row>
    <row r="59" spans="1:7" x14ac:dyDescent="0.25">
      <c r="A59" s="42" t="str">
        <f t="shared" si="3"/>
        <v>SANTA CRUZ DE TENERIFE</v>
      </c>
      <c r="B59" s="41">
        <f t="shared" si="4"/>
        <v>446320</v>
      </c>
      <c r="C59" s="41">
        <f t="shared" si="5"/>
        <v>477853</v>
      </c>
      <c r="D59" s="41">
        <f t="shared" si="6"/>
        <v>3</v>
      </c>
      <c r="E59" s="42" t="str">
        <f t="shared" si="2"/>
        <v>MARIN Y RIA DE PONTEVEDRA</v>
      </c>
      <c r="F59" s="42">
        <f t="shared" si="9"/>
        <v>12881</v>
      </c>
      <c r="G59" s="42">
        <f t="shared" si="8"/>
        <v>19709</v>
      </c>
    </row>
    <row r="60" spans="1:7" x14ac:dyDescent="0.25">
      <c r="A60" s="42" t="str">
        <f t="shared" si="3"/>
        <v>SANTANDER</v>
      </c>
      <c r="B60" s="41">
        <f t="shared" si="4"/>
        <v>21538</v>
      </c>
      <c r="C60" s="41">
        <f t="shared" si="5"/>
        <v>25085</v>
      </c>
      <c r="D60" s="41">
        <f t="shared" si="6"/>
        <v>18</v>
      </c>
      <c r="E60" s="42" t="str">
        <f t="shared" si="2"/>
        <v>MOTRIL</v>
      </c>
      <c r="F60" s="42">
        <f t="shared" si="9"/>
        <v>11489</v>
      </c>
      <c r="G60" s="42">
        <f t="shared" si="8"/>
        <v>11845</v>
      </c>
    </row>
    <row r="61" spans="1:7" x14ac:dyDescent="0.25">
      <c r="A61" s="42" t="str">
        <f t="shared" si="3"/>
        <v>SEVILLA</v>
      </c>
      <c r="B61" s="41">
        <f t="shared" si="4"/>
        <v>9283</v>
      </c>
      <c r="C61" s="41">
        <f t="shared" si="5"/>
        <v>9691</v>
      </c>
      <c r="D61" s="41">
        <f t="shared" si="6"/>
        <v>25</v>
      </c>
      <c r="E61" s="42" t="str">
        <f t="shared" si="2"/>
        <v>ALICANTE</v>
      </c>
      <c r="F61" s="42">
        <f t="shared" si="9"/>
        <v>9877</v>
      </c>
      <c r="G61" s="42">
        <f t="shared" si="8"/>
        <v>4706</v>
      </c>
    </row>
    <row r="62" spans="1:7" x14ac:dyDescent="0.25">
      <c r="A62" s="42" t="str">
        <f t="shared" si="3"/>
        <v>TARRAGONA</v>
      </c>
      <c r="B62" s="41">
        <f t="shared" si="4"/>
        <v>50405</v>
      </c>
      <c r="C62" s="41">
        <f t="shared" si="5"/>
        <v>84896</v>
      </c>
      <c r="D62" s="41">
        <f t="shared" si="6"/>
        <v>9</v>
      </c>
      <c r="E62" s="42" t="str">
        <f t="shared" si="2"/>
        <v>SEVILLA</v>
      </c>
      <c r="F62" s="42">
        <f t="shared" si="9"/>
        <v>9283</v>
      </c>
      <c r="G62" s="42">
        <f t="shared" si="8"/>
        <v>9691</v>
      </c>
    </row>
    <row r="63" spans="1:7" x14ac:dyDescent="0.25">
      <c r="A63" s="42" t="str">
        <f t="shared" si="3"/>
        <v>VALENCIA</v>
      </c>
      <c r="B63" s="41">
        <f t="shared" si="4"/>
        <v>25106</v>
      </c>
      <c r="C63" s="41">
        <f t="shared" si="5"/>
        <v>139010</v>
      </c>
      <c r="D63" s="41">
        <f t="shared" si="6"/>
        <v>16</v>
      </c>
      <c r="E63" s="42" t="str">
        <f t="shared" si="2"/>
        <v>MELILLA</v>
      </c>
      <c r="F63" s="42">
        <f t="shared" si="9"/>
        <v>6081</v>
      </c>
      <c r="G63" s="42">
        <f t="shared" si="8"/>
        <v>14731</v>
      </c>
    </row>
    <row r="64" spans="1:7" x14ac:dyDescent="0.25">
      <c r="A64" s="42" t="str">
        <f t="shared" si="3"/>
        <v>VIGO</v>
      </c>
      <c r="B64" s="41">
        <f t="shared" si="4"/>
        <v>132785</v>
      </c>
      <c r="C64" s="41">
        <f t="shared" si="5"/>
        <v>132599</v>
      </c>
      <c r="D64" s="41">
        <f t="shared" si="6"/>
        <v>6</v>
      </c>
      <c r="E64" s="42" t="str">
        <f t="shared" si="2"/>
        <v>FERROL-SAN CIBRAO</v>
      </c>
      <c r="F64" s="42">
        <f t="shared" si="9"/>
        <v>5964</v>
      </c>
      <c r="G64" s="42">
        <f t="shared" si="8"/>
        <v>9201</v>
      </c>
    </row>
    <row r="65" spans="1:7" x14ac:dyDescent="0.25">
      <c r="A65" s="42" t="str">
        <f t="shared" si="3"/>
        <v>VILAGARCIA</v>
      </c>
      <c r="B65" s="41">
        <f t="shared" si="4"/>
        <v>2470</v>
      </c>
      <c r="C65" s="41">
        <f t="shared" si="5"/>
        <v>5259</v>
      </c>
      <c r="D65" s="41">
        <f t="shared" si="6"/>
        <v>28</v>
      </c>
      <c r="E65" s="42" t="str">
        <f t="shared" si="2"/>
        <v>VILAGARCIA</v>
      </c>
      <c r="F65" s="42">
        <f t="shared" si="9"/>
        <v>2470</v>
      </c>
      <c r="G65" s="42">
        <f t="shared" si="8"/>
        <v>5259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Junio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41128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2155</v>
      </c>
      <c r="C8" s="28">
        <v>10563</v>
      </c>
      <c r="D8" s="28">
        <v>21056</v>
      </c>
      <c r="E8" s="28">
        <v>30867</v>
      </c>
      <c r="F8" s="13">
        <f t="shared" ref="F8:F35" si="0">((E8*100)/D8)-100</f>
        <v>46.59479483282675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0</v>
      </c>
      <c r="E10" s="28">
        <v>422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3618922</v>
      </c>
      <c r="C11" s="27">
        <v>4660606</v>
      </c>
      <c r="D11" s="27">
        <v>17947711</v>
      </c>
      <c r="E11" s="27">
        <v>24829636</v>
      </c>
      <c r="F11" s="10">
        <f t="shared" si="0"/>
        <v>38.34430474170216</v>
      </c>
      <c r="G11" s="1"/>
      <c r="H11" s="1"/>
      <c r="I11" s="1"/>
    </row>
    <row r="12" spans="1:12" x14ac:dyDescent="0.25">
      <c r="A12" s="11" t="s">
        <v>49</v>
      </c>
      <c r="B12" s="28">
        <v>9152</v>
      </c>
      <c r="C12" s="28">
        <v>4652</v>
      </c>
      <c r="D12" s="28">
        <v>97230</v>
      </c>
      <c r="E12" s="28">
        <v>40576</v>
      </c>
      <c r="F12" s="13">
        <f t="shared" si="0"/>
        <v>-58.268024272343929</v>
      </c>
      <c r="G12" s="1"/>
      <c r="H12" s="1"/>
      <c r="I12" s="1"/>
    </row>
    <row r="13" spans="1:12" x14ac:dyDescent="0.25">
      <c r="A13" s="8" t="s">
        <v>50</v>
      </c>
      <c r="B13" s="27">
        <v>0</v>
      </c>
      <c r="C13" s="27">
        <v>1094</v>
      </c>
      <c r="D13" s="27">
        <v>0</v>
      </c>
      <c r="E13" s="27">
        <v>37400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28">
        <v>608602</v>
      </c>
      <c r="C14" s="28">
        <v>373501</v>
      </c>
      <c r="D14" s="28">
        <v>4121719</v>
      </c>
      <c r="E14" s="28">
        <v>2640547</v>
      </c>
      <c r="F14" s="13">
        <f t="shared" si="0"/>
        <v>-35.935783104088372</v>
      </c>
      <c r="G14" s="1"/>
      <c r="H14" s="1"/>
      <c r="I14" s="1"/>
    </row>
    <row r="15" spans="1:12" x14ac:dyDescent="0.25">
      <c r="A15" s="8" t="s">
        <v>52</v>
      </c>
      <c r="B15" s="27">
        <v>951</v>
      </c>
      <c r="C15" s="27">
        <v>142303</v>
      </c>
      <c r="D15" s="27">
        <v>193073</v>
      </c>
      <c r="E15" s="27">
        <v>518428</v>
      </c>
      <c r="F15" s="10">
        <f t="shared" si="0"/>
        <v>168.51398175819509</v>
      </c>
      <c r="G15" s="1"/>
      <c r="H15" s="1"/>
      <c r="I15" s="1"/>
    </row>
    <row r="16" spans="1:12" x14ac:dyDescent="0.25">
      <c r="A16" s="11" t="s">
        <v>53</v>
      </c>
      <c r="B16" s="28">
        <v>0</v>
      </c>
      <c r="C16" s="28">
        <v>0</v>
      </c>
      <c r="D16" s="28">
        <v>450</v>
      </c>
      <c r="E16" s="28">
        <v>18544</v>
      </c>
      <c r="F16" s="13">
        <f t="shared" si="0"/>
        <v>4020.8888888888887</v>
      </c>
      <c r="G16" s="1"/>
      <c r="H16" s="1"/>
      <c r="I16" s="1"/>
    </row>
    <row r="17" spans="1:9" x14ac:dyDescent="0.25">
      <c r="A17" s="8" t="s">
        <v>54</v>
      </c>
      <c r="B17" s="27">
        <v>593</v>
      </c>
      <c r="C17" s="27">
        <v>704</v>
      </c>
      <c r="D17" s="27">
        <v>35828</v>
      </c>
      <c r="E17" s="27">
        <v>3884</v>
      </c>
      <c r="F17" s="10">
        <f t="shared" si="0"/>
        <v>-89.159316735514125</v>
      </c>
      <c r="G17" s="1"/>
      <c r="H17" s="1"/>
      <c r="I17" s="1"/>
    </row>
    <row r="18" spans="1:9" x14ac:dyDescent="0.25">
      <c r="A18" s="11" t="s">
        <v>55</v>
      </c>
      <c r="B18" s="28">
        <v>0</v>
      </c>
      <c r="C18" s="28">
        <v>16</v>
      </c>
      <c r="D18" s="28">
        <v>124</v>
      </c>
      <c r="E18" s="28">
        <v>13476</v>
      </c>
      <c r="F18" s="13">
        <f t="shared" si="0"/>
        <v>10767.741935483871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127185</v>
      </c>
      <c r="C20" s="28">
        <v>156335</v>
      </c>
      <c r="D20" s="28">
        <v>420951</v>
      </c>
      <c r="E20" s="28">
        <v>295319</v>
      </c>
      <c r="F20" s="13">
        <f t="shared" si="0"/>
        <v>-29.8448037895147</v>
      </c>
      <c r="G20" s="1"/>
      <c r="H20" s="1"/>
      <c r="I20" s="1"/>
    </row>
    <row r="21" spans="1:9" x14ac:dyDescent="0.25">
      <c r="A21" s="8" t="s">
        <v>58</v>
      </c>
      <c r="B21" s="27">
        <v>60133</v>
      </c>
      <c r="C21" s="27">
        <v>139009</v>
      </c>
      <c r="D21" s="27">
        <v>455611</v>
      </c>
      <c r="E21" s="27">
        <v>846443</v>
      </c>
      <c r="F21" s="10">
        <f t="shared" si="0"/>
        <v>85.781949952920371</v>
      </c>
      <c r="G21" s="1"/>
      <c r="H21" s="1"/>
      <c r="I21" s="1"/>
    </row>
    <row r="22" spans="1:9" x14ac:dyDescent="0.25">
      <c r="A22" s="11" t="s">
        <v>59</v>
      </c>
      <c r="B22" s="28">
        <v>1062387</v>
      </c>
      <c r="C22" s="28">
        <v>1093488</v>
      </c>
      <c r="D22" s="28">
        <v>4751700</v>
      </c>
      <c r="E22" s="28">
        <v>5903569</v>
      </c>
      <c r="F22" s="13">
        <f t="shared" si="0"/>
        <v>24.241197887071991</v>
      </c>
      <c r="G22" s="1"/>
      <c r="H22" s="1"/>
      <c r="I22" s="1"/>
    </row>
    <row r="23" spans="1:9" x14ac:dyDescent="0.25">
      <c r="A23" s="8" t="s">
        <v>60</v>
      </c>
      <c r="B23" s="27">
        <v>144853</v>
      </c>
      <c r="C23" s="27">
        <v>160120</v>
      </c>
      <c r="D23" s="27">
        <v>587138</v>
      </c>
      <c r="E23" s="27">
        <v>2864998</v>
      </c>
      <c r="F23" s="10">
        <f t="shared" si="0"/>
        <v>387.95990039820282</v>
      </c>
      <c r="G23" s="1"/>
      <c r="H23" s="1"/>
      <c r="I23" s="1"/>
    </row>
    <row r="24" spans="1:9" x14ac:dyDescent="0.25">
      <c r="A24" s="11" t="s">
        <v>61</v>
      </c>
      <c r="B24" s="28">
        <v>18799</v>
      </c>
      <c r="C24" s="28">
        <v>6631</v>
      </c>
      <c r="D24" s="28">
        <v>34540</v>
      </c>
      <c r="E24" s="28">
        <v>16386</v>
      </c>
      <c r="F24" s="13">
        <f t="shared" si="0"/>
        <v>-52.559351476548926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0</v>
      </c>
      <c r="E26" s="2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7">
        <v>0</v>
      </c>
      <c r="C27" s="27">
        <v>2766</v>
      </c>
      <c r="D27" s="27">
        <v>0</v>
      </c>
      <c r="E27" s="27">
        <v>9963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28">
        <v>20069</v>
      </c>
      <c r="C28" s="28">
        <v>9015</v>
      </c>
      <c r="D28" s="28">
        <v>96238</v>
      </c>
      <c r="E28" s="28">
        <v>80428</v>
      </c>
      <c r="F28" s="13">
        <f t="shared" si="0"/>
        <v>-16.428022194974957</v>
      </c>
      <c r="G28" s="1"/>
      <c r="H28" s="1"/>
      <c r="I28" s="1"/>
    </row>
    <row r="29" spans="1:9" x14ac:dyDescent="0.25">
      <c r="A29" s="8" t="s">
        <v>66</v>
      </c>
      <c r="B29" s="27">
        <v>12</v>
      </c>
      <c r="C29" s="27">
        <v>2</v>
      </c>
      <c r="D29" s="27">
        <v>302</v>
      </c>
      <c r="E29" s="27">
        <v>25</v>
      </c>
      <c r="F29" s="10">
        <f t="shared" si="0"/>
        <v>-91.721854304635769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322094</v>
      </c>
      <c r="C31" s="27">
        <v>351267</v>
      </c>
      <c r="D31" s="27">
        <v>2646960</v>
      </c>
      <c r="E31" s="27">
        <v>2817591</v>
      </c>
      <c r="F31" s="10">
        <f t="shared" si="0"/>
        <v>6.446300661891371</v>
      </c>
      <c r="G31" s="1"/>
      <c r="H31" s="1"/>
      <c r="I31" s="1"/>
    </row>
    <row r="32" spans="1:9" x14ac:dyDescent="0.25">
      <c r="A32" s="11" t="s">
        <v>69</v>
      </c>
      <c r="B32" s="28">
        <v>2922200</v>
      </c>
      <c r="C32" s="28">
        <v>2847741</v>
      </c>
      <c r="D32" s="28">
        <v>15461987</v>
      </c>
      <c r="E32" s="28">
        <v>16071457</v>
      </c>
      <c r="F32" s="13">
        <f t="shared" si="0"/>
        <v>3.941731421711836</v>
      </c>
      <c r="G32" s="1"/>
      <c r="H32" s="1"/>
      <c r="I32" s="1"/>
    </row>
    <row r="33" spans="1:9" x14ac:dyDescent="0.25">
      <c r="A33" s="8" t="s">
        <v>70</v>
      </c>
      <c r="B33" s="27">
        <v>20502</v>
      </c>
      <c r="C33" s="27">
        <v>35455</v>
      </c>
      <c r="D33" s="27">
        <v>155136</v>
      </c>
      <c r="E33" s="27">
        <v>160456</v>
      </c>
      <c r="F33" s="10">
        <f t="shared" si="0"/>
        <v>3.4292491749174872</v>
      </c>
      <c r="G33" s="1"/>
      <c r="H33" s="1"/>
      <c r="I33" s="1"/>
    </row>
    <row r="34" spans="1:9" x14ac:dyDescent="0.25">
      <c r="A34" s="11" t="s">
        <v>71</v>
      </c>
      <c r="B34" s="28">
        <v>0</v>
      </c>
      <c r="C34" s="28">
        <v>0</v>
      </c>
      <c r="D34" s="28">
        <v>19154</v>
      </c>
      <c r="E34" s="28">
        <v>23713</v>
      </c>
      <c r="F34" s="13">
        <f t="shared" si="0"/>
        <v>23.801816852876684</v>
      </c>
      <c r="G34" s="1"/>
      <c r="H34" s="1"/>
      <c r="I34" s="1"/>
    </row>
    <row r="35" spans="1:9" x14ac:dyDescent="0.25">
      <c r="A35" s="14" t="s">
        <v>72</v>
      </c>
      <c r="B35" s="15">
        <f>SUM(B7:B34)</f>
        <v>8938609</v>
      </c>
      <c r="C35" s="15">
        <f t="shared" ref="C35:E35" si="1">SUM(C7:C34)</f>
        <v>9995268</v>
      </c>
      <c r="D35" s="15">
        <f t="shared" si="1"/>
        <v>47046908</v>
      </c>
      <c r="E35" s="15">
        <f t="shared" si="1"/>
        <v>57224128</v>
      </c>
      <c r="F35" s="16">
        <f t="shared" si="0"/>
        <v>21.632069848245919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24829636</v>
      </c>
      <c r="G38" s="42">
        <f>LOOKUP(E38,$A$38:$A$65,$C$38:$C$65)</f>
        <v>17947711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30867</v>
      </c>
      <c r="C39" s="41">
        <f t="shared" ref="C39:C65" si="5">D8</f>
        <v>21056</v>
      </c>
      <c r="D39" s="41">
        <f t="shared" ref="D39:D65" si="6">_xlfn.RANK.EQ(B39,$B$38:$B$65)+COUNTIF($B$38:$B$65,B39)-1</f>
        <v>14</v>
      </c>
      <c r="E39" s="42" t="str">
        <f t="shared" si="2"/>
        <v>VALENCIA</v>
      </c>
      <c r="F39" s="42">
        <f t="shared" ref="F39:F54" si="7">LOOKUP(E39,$A$38:$A$65,$B$38:$B$65)</f>
        <v>16071457</v>
      </c>
      <c r="G39" s="42">
        <f t="shared" ref="G39:G65" si="8">LOOKUP(E39,$A$38:$A$65,$C$38:$C$65)</f>
        <v>15461987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5903569</v>
      </c>
      <c r="G40" s="42">
        <f t="shared" si="8"/>
        <v>4751700</v>
      </c>
    </row>
    <row r="41" spans="1:9" x14ac:dyDescent="0.25">
      <c r="A41" s="42" t="str">
        <f t="shared" si="3"/>
        <v>AVILES</v>
      </c>
      <c r="B41" s="41">
        <f t="shared" si="4"/>
        <v>422</v>
      </c>
      <c r="C41" s="41">
        <f t="shared" si="5"/>
        <v>0</v>
      </c>
      <c r="D41" s="41">
        <f t="shared" si="6"/>
        <v>21</v>
      </c>
      <c r="E41" s="42" t="str">
        <f t="shared" si="2"/>
        <v>MALAGA</v>
      </c>
      <c r="F41" s="42">
        <f t="shared" si="7"/>
        <v>2864998</v>
      </c>
      <c r="G41" s="42">
        <f t="shared" si="8"/>
        <v>587138</v>
      </c>
    </row>
    <row r="42" spans="1:9" x14ac:dyDescent="0.25">
      <c r="A42" s="42" t="str">
        <f t="shared" si="3"/>
        <v>BAHIA DE ALGECIRAS</v>
      </c>
      <c r="B42" s="41">
        <f t="shared" si="4"/>
        <v>24829636</v>
      </c>
      <c r="C42" s="41">
        <f t="shared" si="5"/>
        <v>17947711</v>
      </c>
      <c r="D42" s="41">
        <f t="shared" si="6"/>
        <v>1</v>
      </c>
      <c r="E42" s="42" t="str">
        <f t="shared" si="2"/>
        <v>TARRAGONA</v>
      </c>
      <c r="F42" s="42">
        <f t="shared" si="7"/>
        <v>2817591</v>
      </c>
      <c r="G42" s="42">
        <f t="shared" si="8"/>
        <v>2646960</v>
      </c>
    </row>
    <row r="43" spans="1:9" x14ac:dyDescent="0.25">
      <c r="A43" s="42" t="str">
        <f t="shared" si="3"/>
        <v>BAHIA DE CADIZ</v>
      </c>
      <c r="B43" s="41">
        <f t="shared" si="4"/>
        <v>40576</v>
      </c>
      <c r="C43" s="41">
        <f t="shared" si="5"/>
        <v>97230</v>
      </c>
      <c r="D43" s="41">
        <f t="shared" si="6"/>
        <v>12</v>
      </c>
      <c r="E43" s="42" t="str">
        <f t="shared" si="2"/>
        <v>BARCELONA</v>
      </c>
      <c r="F43" s="42">
        <f t="shared" si="7"/>
        <v>2640547</v>
      </c>
      <c r="G43" s="42">
        <f t="shared" si="8"/>
        <v>4121719</v>
      </c>
    </row>
    <row r="44" spans="1:9" x14ac:dyDescent="0.25">
      <c r="A44" s="42" t="str">
        <f t="shared" si="3"/>
        <v>BALEARES</v>
      </c>
      <c r="B44" s="41">
        <f t="shared" si="4"/>
        <v>37400</v>
      </c>
      <c r="C44" s="41">
        <f t="shared" si="5"/>
        <v>0</v>
      </c>
      <c r="D44" s="41">
        <f t="shared" si="6"/>
        <v>13</v>
      </c>
      <c r="E44" s="42" t="str">
        <f t="shared" si="2"/>
        <v>HUELVA</v>
      </c>
      <c r="F44" s="42">
        <f t="shared" si="7"/>
        <v>846443</v>
      </c>
      <c r="G44" s="42">
        <f t="shared" si="8"/>
        <v>455611</v>
      </c>
    </row>
    <row r="45" spans="1:9" x14ac:dyDescent="0.25">
      <c r="A45" s="42" t="str">
        <f t="shared" si="3"/>
        <v>BARCELONA</v>
      </c>
      <c r="B45" s="41">
        <f t="shared" si="4"/>
        <v>2640547</v>
      </c>
      <c r="C45" s="41">
        <f t="shared" si="5"/>
        <v>4121719</v>
      </c>
      <c r="D45" s="41">
        <f t="shared" si="6"/>
        <v>6</v>
      </c>
      <c r="E45" s="42" t="str">
        <f t="shared" si="2"/>
        <v>BILBAO</v>
      </c>
      <c r="F45" s="42">
        <f t="shared" si="7"/>
        <v>518428</v>
      </c>
      <c r="G45" s="42">
        <f t="shared" si="8"/>
        <v>193073</v>
      </c>
    </row>
    <row r="46" spans="1:9" x14ac:dyDescent="0.25">
      <c r="A46" s="42" t="str">
        <f t="shared" si="3"/>
        <v>BILBAO</v>
      </c>
      <c r="B46" s="41">
        <f t="shared" si="4"/>
        <v>518428</v>
      </c>
      <c r="C46" s="41">
        <f t="shared" si="5"/>
        <v>193073</v>
      </c>
      <c r="D46" s="41">
        <f t="shared" si="6"/>
        <v>8</v>
      </c>
      <c r="E46" s="42" t="str">
        <f t="shared" si="2"/>
        <v>GIJON</v>
      </c>
      <c r="F46" s="42">
        <f t="shared" si="7"/>
        <v>295319</v>
      </c>
      <c r="G46" s="42">
        <f t="shared" si="8"/>
        <v>420951</v>
      </c>
    </row>
    <row r="47" spans="1:9" x14ac:dyDescent="0.25">
      <c r="A47" s="42" t="str">
        <f t="shared" si="3"/>
        <v>CARTAGENA</v>
      </c>
      <c r="B47" s="41">
        <f t="shared" si="4"/>
        <v>18544</v>
      </c>
      <c r="C47" s="41">
        <f t="shared" si="5"/>
        <v>450</v>
      </c>
      <c r="D47" s="41">
        <f t="shared" si="6"/>
        <v>16</v>
      </c>
      <c r="E47" s="42" t="str">
        <f t="shared" si="2"/>
        <v>VIGO</v>
      </c>
      <c r="F47" s="42">
        <f t="shared" si="7"/>
        <v>160456</v>
      </c>
      <c r="G47" s="42">
        <f t="shared" si="8"/>
        <v>155136</v>
      </c>
    </row>
    <row r="48" spans="1:9" x14ac:dyDescent="0.25">
      <c r="A48" s="42" t="str">
        <f t="shared" si="3"/>
        <v>CASTELLON</v>
      </c>
      <c r="B48" s="41">
        <f t="shared" si="4"/>
        <v>3884</v>
      </c>
      <c r="C48" s="41">
        <f t="shared" si="5"/>
        <v>35828</v>
      </c>
      <c r="D48" s="41">
        <f t="shared" si="6"/>
        <v>20</v>
      </c>
      <c r="E48" s="42" t="str">
        <f t="shared" si="2"/>
        <v>SANTA CRUZ DE TENERIFE</v>
      </c>
      <c r="F48" s="42">
        <f t="shared" si="7"/>
        <v>80428</v>
      </c>
      <c r="G48" s="42">
        <f t="shared" si="8"/>
        <v>96238</v>
      </c>
    </row>
    <row r="49" spans="1:7" x14ac:dyDescent="0.25">
      <c r="A49" s="42" t="str">
        <f t="shared" si="3"/>
        <v>CEUTA</v>
      </c>
      <c r="B49" s="41">
        <f t="shared" si="4"/>
        <v>13476</v>
      </c>
      <c r="C49" s="41">
        <f t="shared" si="5"/>
        <v>124</v>
      </c>
      <c r="D49" s="41">
        <f t="shared" si="6"/>
        <v>18</v>
      </c>
      <c r="E49" s="42" t="str">
        <f t="shared" si="2"/>
        <v>BAHIA DE CADIZ</v>
      </c>
      <c r="F49" s="42">
        <f t="shared" si="7"/>
        <v>40576</v>
      </c>
      <c r="G49" s="42">
        <f t="shared" si="8"/>
        <v>97230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BALEARES</v>
      </c>
      <c r="F50" s="42">
        <f t="shared" si="7"/>
        <v>37400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295319</v>
      </c>
      <c r="C51" s="41">
        <f t="shared" si="5"/>
        <v>420951</v>
      </c>
      <c r="D51" s="41">
        <f t="shared" si="6"/>
        <v>9</v>
      </c>
      <c r="E51" s="42" t="str">
        <f t="shared" si="2"/>
        <v>ALICANTE</v>
      </c>
      <c r="F51" s="42">
        <f t="shared" si="7"/>
        <v>30867</v>
      </c>
      <c r="G51" s="42">
        <f t="shared" si="8"/>
        <v>21056</v>
      </c>
    </row>
    <row r="52" spans="1:7" x14ac:dyDescent="0.25">
      <c r="A52" s="42" t="str">
        <f t="shared" si="3"/>
        <v>HUELVA</v>
      </c>
      <c r="B52" s="41">
        <f t="shared" si="4"/>
        <v>846443</v>
      </c>
      <c r="C52" s="41">
        <f t="shared" si="5"/>
        <v>455611</v>
      </c>
      <c r="D52" s="41">
        <f t="shared" si="6"/>
        <v>7</v>
      </c>
      <c r="E52" s="42" t="str">
        <f t="shared" si="2"/>
        <v>VILAGARCIA</v>
      </c>
      <c r="F52" s="42">
        <f t="shared" si="7"/>
        <v>23713</v>
      </c>
      <c r="G52" s="42">
        <f t="shared" si="8"/>
        <v>19154</v>
      </c>
    </row>
    <row r="53" spans="1:7" x14ac:dyDescent="0.25">
      <c r="A53" s="42" t="str">
        <f t="shared" si="3"/>
        <v>LAS PALMAS</v>
      </c>
      <c r="B53" s="41">
        <f t="shared" si="4"/>
        <v>5903569</v>
      </c>
      <c r="C53" s="41">
        <f t="shared" si="5"/>
        <v>4751700</v>
      </c>
      <c r="D53" s="41">
        <f t="shared" si="6"/>
        <v>3</v>
      </c>
      <c r="E53" s="42" t="str">
        <f t="shared" si="2"/>
        <v>CARTAGENA</v>
      </c>
      <c r="F53" s="42">
        <f t="shared" si="7"/>
        <v>18544</v>
      </c>
      <c r="G53" s="42">
        <f t="shared" si="8"/>
        <v>450</v>
      </c>
    </row>
    <row r="54" spans="1:7" x14ac:dyDescent="0.25">
      <c r="A54" s="42" t="str">
        <f t="shared" si="3"/>
        <v>MALAGA</v>
      </c>
      <c r="B54" s="41">
        <f t="shared" si="4"/>
        <v>2864998</v>
      </c>
      <c r="C54" s="41">
        <f t="shared" si="5"/>
        <v>587138</v>
      </c>
      <c r="D54" s="41">
        <f t="shared" si="6"/>
        <v>4</v>
      </c>
      <c r="E54" s="42" t="str">
        <f t="shared" si="2"/>
        <v>MARIN Y RIA DE PONTEVEDRA</v>
      </c>
      <c r="F54" s="42">
        <f t="shared" si="7"/>
        <v>16386</v>
      </c>
      <c r="G54" s="42">
        <f t="shared" si="8"/>
        <v>34540</v>
      </c>
    </row>
    <row r="55" spans="1:7" x14ac:dyDescent="0.25">
      <c r="A55" s="42" t="str">
        <f t="shared" si="3"/>
        <v>MARIN Y RIA DE PONTEVEDRA</v>
      </c>
      <c r="B55" s="41">
        <f t="shared" si="4"/>
        <v>16386</v>
      </c>
      <c r="C55" s="41">
        <f t="shared" si="5"/>
        <v>34540</v>
      </c>
      <c r="D55" s="41">
        <f t="shared" si="6"/>
        <v>17</v>
      </c>
      <c r="E55" s="42" t="str">
        <f t="shared" si="2"/>
        <v>CEUTA</v>
      </c>
      <c r="F55" s="42">
        <f t="shared" ref="F55:F65" si="9">LOOKUP(E55,$A$38:$A$65,$B$38:$B$65)</f>
        <v>13476</v>
      </c>
      <c r="G55" s="42">
        <f t="shared" si="8"/>
        <v>124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PASAIA</v>
      </c>
      <c r="F56" s="42">
        <f t="shared" si="9"/>
        <v>9963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CASTELLON</v>
      </c>
      <c r="F57" s="42">
        <f t="shared" si="9"/>
        <v>3884</v>
      </c>
      <c r="G57" s="42">
        <f t="shared" si="8"/>
        <v>35828</v>
      </c>
    </row>
    <row r="58" spans="1:7" x14ac:dyDescent="0.25">
      <c r="A58" s="42" t="str">
        <f t="shared" si="3"/>
        <v>PASAIA</v>
      </c>
      <c r="B58" s="41">
        <f t="shared" si="4"/>
        <v>9963</v>
      </c>
      <c r="C58" s="41">
        <f t="shared" si="5"/>
        <v>0</v>
      </c>
      <c r="D58" s="41">
        <f t="shared" si="6"/>
        <v>19</v>
      </c>
      <c r="E58" s="42" t="str">
        <f t="shared" si="2"/>
        <v>AVILES</v>
      </c>
      <c r="F58" s="42">
        <f t="shared" si="9"/>
        <v>422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80428</v>
      </c>
      <c r="C59" s="41">
        <f t="shared" si="5"/>
        <v>96238</v>
      </c>
      <c r="D59" s="41">
        <f t="shared" si="6"/>
        <v>11</v>
      </c>
      <c r="E59" s="42" t="str">
        <f t="shared" si="2"/>
        <v>SANTANDER</v>
      </c>
      <c r="F59" s="42">
        <f t="shared" si="9"/>
        <v>25</v>
      </c>
      <c r="G59" s="42">
        <f t="shared" si="8"/>
        <v>302</v>
      </c>
    </row>
    <row r="60" spans="1:7" x14ac:dyDescent="0.25">
      <c r="A60" s="42" t="str">
        <f t="shared" si="3"/>
        <v>SANTANDER</v>
      </c>
      <c r="B60" s="41">
        <f t="shared" si="4"/>
        <v>25</v>
      </c>
      <c r="C60" s="41">
        <f t="shared" si="5"/>
        <v>302</v>
      </c>
      <c r="D60" s="41">
        <f t="shared" si="6"/>
        <v>22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2817591</v>
      </c>
      <c r="C62" s="41">
        <f t="shared" si="5"/>
        <v>2646960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16071457</v>
      </c>
      <c r="C63" s="41">
        <f t="shared" si="5"/>
        <v>15461987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160456</v>
      </c>
      <c r="C64" s="41">
        <f t="shared" si="5"/>
        <v>155136</v>
      </c>
      <c r="D64" s="41">
        <f t="shared" si="6"/>
        <v>10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23713</v>
      </c>
      <c r="C65" s="41">
        <f t="shared" si="5"/>
        <v>19154</v>
      </c>
      <c r="D65" s="41">
        <f t="shared" si="6"/>
        <v>15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Junio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41128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0">
        <v>2155</v>
      </c>
      <c r="C8" s="30">
        <v>10563</v>
      </c>
      <c r="D8" s="30">
        <v>21056</v>
      </c>
      <c r="E8" s="30">
        <v>30867</v>
      </c>
      <c r="F8" s="13">
        <f t="shared" ref="F8:F35" si="0">((E8*100)/D8)-100</f>
        <v>46.59479483282675</v>
      </c>
      <c r="G8" s="1"/>
      <c r="H8" s="1"/>
      <c r="I8" s="1"/>
    </row>
    <row r="9" spans="1:12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9">
        <v>3610088</v>
      </c>
      <c r="C11" s="29">
        <v>4654382</v>
      </c>
      <c r="D11" s="29">
        <v>17808214</v>
      </c>
      <c r="E11" s="29">
        <v>24595378</v>
      </c>
      <c r="F11" s="10">
        <f t="shared" si="0"/>
        <v>38.112547389648398</v>
      </c>
      <c r="G11" s="1"/>
      <c r="H11" s="1"/>
      <c r="I11" s="1"/>
    </row>
    <row r="12" spans="1:12" x14ac:dyDescent="0.25">
      <c r="A12" s="11" t="s">
        <v>49</v>
      </c>
      <c r="B12" s="30">
        <v>0</v>
      </c>
      <c r="C12" s="30">
        <v>0</v>
      </c>
      <c r="D12" s="30">
        <v>2838</v>
      </c>
      <c r="E12" s="30">
        <v>5127</v>
      </c>
      <c r="F12" s="13">
        <f t="shared" si="0"/>
        <v>80.655391120507403</v>
      </c>
      <c r="G12" s="1"/>
      <c r="H12" s="1"/>
      <c r="I12" s="1"/>
    </row>
    <row r="13" spans="1:12" x14ac:dyDescent="0.25">
      <c r="A13" s="8" t="s">
        <v>50</v>
      </c>
      <c r="B13" s="29">
        <v>0</v>
      </c>
      <c r="C13" s="29">
        <v>0</v>
      </c>
      <c r="D13" s="29">
        <v>0</v>
      </c>
      <c r="E13" s="29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30">
        <v>584391</v>
      </c>
      <c r="C14" s="30">
        <v>338141</v>
      </c>
      <c r="D14" s="30">
        <v>3979911</v>
      </c>
      <c r="E14" s="30">
        <v>2299202</v>
      </c>
      <c r="F14" s="13">
        <f t="shared" si="0"/>
        <v>-42.229813681763233</v>
      </c>
      <c r="G14" s="1"/>
      <c r="H14" s="1"/>
      <c r="I14" s="1"/>
    </row>
    <row r="15" spans="1:12" x14ac:dyDescent="0.25">
      <c r="A15" s="8" t="s">
        <v>52</v>
      </c>
      <c r="B15" s="29">
        <v>951</v>
      </c>
      <c r="C15" s="29">
        <v>1542</v>
      </c>
      <c r="D15" s="29">
        <v>32382</v>
      </c>
      <c r="E15" s="29">
        <v>8383</v>
      </c>
      <c r="F15" s="10">
        <f t="shared" si="0"/>
        <v>-74.112161077141621</v>
      </c>
      <c r="G15" s="1"/>
      <c r="H15" s="1"/>
      <c r="I15" s="1"/>
    </row>
    <row r="16" spans="1:12" x14ac:dyDescent="0.25">
      <c r="A16" s="11" t="s">
        <v>53</v>
      </c>
      <c r="B16" s="30">
        <v>0</v>
      </c>
      <c r="C16" s="30">
        <v>0</v>
      </c>
      <c r="D16" s="30">
        <v>228</v>
      </c>
      <c r="E16" s="30">
        <v>0</v>
      </c>
      <c r="F16" s="13">
        <f t="shared" si="0"/>
        <v>-100</v>
      </c>
      <c r="G16" s="1"/>
      <c r="H16" s="1"/>
      <c r="I16" s="1"/>
    </row>
    <row r="17" spans="1:9" x14ac:dyDescent="0.25">
      <c r="A17" s="8" t="s">
        <v>54</v>
      </c>
      <c r="B17" s="29">
        <v>593</v>
      </c>
      <c r="C17" s="29">
        <v>669</v>
      </c>
      <c r="D17" s="29">
        <v>16338</v>
      </c>
      <c r="E17" s="29">
        <v>3849</v>
      </c>
      <c r="F17" s="10">
        <f t="shared" si="0"/>
        <v>-76.441424899008439</v>
      </c>
      <c r="G17" s="1"/>
      <c r="H17" s="1"/>
      <c r="I17" s="1"/>
    </row>
    <row r="18" spans="1:9" x14ac:dyDescent="0.25">
      <c r="A18" s="11" t="s">
        <v>55</v>
      </c>
      <c r="B18" s="30">
        <v>0</v>
      </c>
      <c r="C18" s="30">
        <v>0</v>
      </c>
      <c r="D18" s="30">
        <v>60</v>
      </c>
      <c r="E18" s="30">
        <v>0</v>
      </c>
      <c r="F18" s="17">
        <f t="shared" si="0"/>
        <v>-100</v>
      </c>
      <c r="G18" s="1"/>
      <c r="H18" s="1"/>
      <c r="I18" s="1"/>
    </row>
    <row r="19" spans="1:9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0">
        <v>0</v>
      </c>
      <c r="C20" s="30">
        <v>0</v>
      </c>
      <c r="D20" s="30">
        <v>0</v>
      </c>
      <c r="E20" s="30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0">
        <v>1015607</v>
      </c>
      <c r="C22" s="30">
        <v>1057648</v>
      </c>
      <c r="D22" s="30">
        <v>4492193</v>
      </c>
      <c r="E22" s="30">
        <v>5614050</v>
      </c>
      <c r="F22" s="13">
        <f t="shared" si="0"/>
        <v>24.973481771597974</v>
      </c>
      <c r="G22" s="1"/>
      <c r="H22" s="1"/>
      <c r="I22" s="1"/>
    </row>
    <row r="23" spans="1:9" x14ac:dyDescent="0.25">
      <c r="A23" s="8" t="s">
        <v>60</v>
      </c>
      <c r="B23" s="29">
        <v>144853</v>
      </c>
      <c r="C23" s="29">
        <v>160120</v>
      </c>
      <c r="D23" s="29">
        <v>587138</v>
      </c>
      <c r="E23" s="29">
        <v>2864998</v>
      </c>
      <c r="F23" s="10">
        <f t="shared" si="0"/>
        <v>387.95990039820282</v>
      </c>
      <c r="G23" s="1"/>
      <c r="H23" s="1"/>
      <c r="I23" s="1"/>
    </row>
    <row r="24" spans="1:9" x14ac:dyDescent="0.25">
      <c r="A24" s="11" t="s">
        <v>61</v>
      </c>
      <c r="B24" s="30">
        <v>18676</v>
      </c>
      <c r="C24" s="30">
        <v>4547</v>
      </c>
      <c r="D24" s="30">
        <v>34417</v>
      </c>
      <c r="E24" s="30">
        <v>14302</v>
      </c>
      <c r="F24" s="13">
        <f t="shared" si="0"/>
        <v>-58.444954528285443</v>
      </c>
      <c r="G24" s="1"/>
      <c r="H24" s="1"/>
      <c r="I24" s="1"/>
    </row>
    <row r="25" spans="1:9" x14ac:dyDescent="0.25">
      <c r="A25" s="8" t="s">
        <v>62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0">
        <v>0</v>
      </c>
      <c r="C26" s="30">
        <v>0</v>
      </c>
      <c r="D26" s="30">
        <v>0</v>
      </c>
      <c r="E26" s="30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0">
        <v>18353</v>
      </c>
      <c r="C28" s="30">
        <v>4169</v>
      </c>
      <c r="D28" s="30">
        <v>87613</v>
      </c>
      <c r="E28" s="30">
        <v>30411</v>
      </c>
      <c r="F28" s="13">
        <f t="shared" si="0"/>
        <v>-65.289397692123316</v>
      </c>
      <c r="G28" s="1"/>
      <c r="H28" s="1"/>
      <c r="I28" s="1"/>
    </row>
    <row r="29" spans="1:9" x14ac:dyDescent="0.25">
      <c r="A29" s="8" t="s">
        <v>66</v>
      </c>
      <c r="B29" s="29">
        <v>0</v>
      </c>
      <c r="C29" s="29">
        <v>0</v>
      </c>
      <c r="D29" s="29">
        <v>116</v>
      </c>
      <c r="E29" s="29">
        <v>5</v>
      </c>
      <c r="F29" s="18">
        <f t="shared" si="0"/>
        <v>-95.689655172413794</v>
      </c>
      <c r="G29" s="1"/>
      <c r="H29" s="1"/>
      <c r="I29" s="1"/>
    </row>
    <row r="30" spans="1:9" x14ac:dyDescent="0.25">
      <c r="A30" s="11" t="s">
        <v>67</v>
      </c>
      <c r="B30" s="30">
        <v>0</v>
      </c>
      <c r="C30" s="30">
        <v>0</v>
      </c>
      <c r="D30" s="30">
        <v>0</v>
      </c>
      <c r="E30" s="30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9">
        <v>124129</v>
      </c>
      <c r="C31" s="29">
        <v>120843</v>
      </c>
      <c r="D31" s="29">
        <v>848637</v>
      </c>
      <c r="E31" s="29">
        <v>765495</v>
      </c>
      <c r="F31" s="10">
        <f t="shared" si="0"/>
        <v>-9.7971217375627049</v>
      </c>
      <c r="G31" s="1"/>
      <c r="H31" s="1"/>
      <c r="I31" s="1"/>
    </row>
    <row r="32" spans="1:9" x14ac:dyDescent="0.25">
      <c r="A32" s="11" t="s">
        <v>69</v>
      </c>
      <c r="B32" s="30">
        <v>2916775</v>
      </c>
      <c r="C32" s="30">
        <v>2823431</v>
      </c>
      <c r="D32" s="30">
        <v>15440681</v>
      </c>
      <c r="E32" s="30">
        <v>15959046</v>
      </c>
      <c r="F32" s="13">
        <f t="shared" si="0"/>
        <v>3.3571381987620867</v>
      </c>
      <c r="G32" s="1"/>
      <c r="H32" s="1"/>
      <c r="I32" s="1"/>
    </row>
    <row r="33" spans="1:9" x14ac:dyDescent="0.25">
      <c r="A33" s="8" t="s">
        <v>70</v>
      </c>
      <c r="B33" s="29">
        <v>11500</v>
      </c>
      <c r="C33" s="29">
        <v>8247</v>
      </c>
      <c r="D33" s="29">
        <v>78186</v>
      </c>
      <c r="E33" s="29">
        <v>72709</v>
      </c>
      <c r="F33" s="10">
        <f t="shared" si="0"/>
        <v>-7.0050904253958493</v>
      </c>
      <c r="G33" s="1"/>
      <c r="H33" s="1"/>
      <c r="I33" s="1"/>
    </row>
    <row r="34" spans="1:9" x14ac:dyDescent="0.25">
      <c r="A34" s="11" t="s">
        <v>71</v>
      </c>
      <c r="B34" s="30">
        <v>0</v>
      </c>
      <c r="C34" s="30">
        <v>0</v>
      </c>
      <c r="D34" s="30">
        <v>0</v>
      </c>
      <c r="E34" s="30">
        <v>74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8448071</v>
      </c>
      <c r="C35" s="15">
        <f t="shared" ref="C35:E35" si="1">SUM(C7:C34)</f>
        <v>9184302</v>
      </c>
      <c r="D35" s="15">
        <f t="shared" si="1"/>
        <v>43430008</v>
      </c>
      <c r="E35" s="15">
        <f t="shared" si="1"/>
        <v>52263896</v>
      </c>
      <c r="F35" s="16">
        <f t="shared" si="0"/>
        <v>20.340516630805141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24595378</v>
      </c>
      <c r="G38" s="42">
        <f>LOOKUP(E38,$A$38:$A$65,$C$38:$C$65)</f>
        <v>17808214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30867</v>
      </c>
      <c r="C39" s="41">
        <f t="shared" ref="C39:C65" si="5">D8</f>
        <v>21056</v>
      </c>
      <c r="D39" s="41">
        <f t="shared" ref="D39:D65" si="6">_xlfn.RANK.EQ(B39,$B$38:$B$65)+COUNTIF($B$38:$B$65,B39)-1</f>
        <v>8</v>
      </c>
      <c r="E39" s="42" t="str">
        <f t="shared" si="2"/>
        <v>VALENCIA</v>
      </c>
      <c r="F39" s="42">
        <f t="shared" ref="F39:F54" si="7">LOOKUP(E39,$A$38:$A$65,$B$38:$B$65)</f>
        <v>15959046</v>
      </c>
      <c r="G39" s="42">
        <f t="shared" ref="G39:G65" si="8">LOOKUP(E39,$A$38:$A$65,$C$38:$C$65)</f>
        <v>15440681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5614050</v>
      </c>
      <c r="G40" s="42">
        <f t="shared" si="8"/>
        <v>4492193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MALAGA</v>
      </c>
      <c r="F41" s="42">
        <f t="shared" si="7"/>
        <v>2864998</v>
      </c>
      <c r="G41" s="42">
        <f t="shared" si="8"/>
        <v>587138</v>
      </c>
    </row>
    <row r="42" spans="1:9" x14ac:dyDescent="0.25">
      <c r="A42" s="42" t="str">
        <f t="shared" si="3"/>
        <v>BAHIA DE ALGECIRAS</v>
      </c>
      <c r="B42" s="41">
        <f t="shared" si="4"/>
        <v>24595378</v>
      </c>
      <c r="C42" s="41">
        <f t="shared" si="5"/>
        <v>17808214</v>
      </c>
      <c r="D42" s="41">
        <f t="shared" si="6"/>
        <v>1</v>
      </c>
      <c r="E42" s="42" t="str">
        <f t="shared" si="2"/>
        <v>BARCELONA</v>
      </c>
      <c r="F42" s="42">
        <f t="shared" si="7"/>
        <v>2299202</v>
      </c>
      <c r="G42" s="42">
        <f t="shared" si="8"/>
        <v>3979911</v>
      </c>
    </row>
    <row r="43" spans="1:9" x14ac:dyDescent="0.25">
      <c r="A43" s="42" t="str">
        <f t="shared" si="3"/>
        <v>BAHIA DE CADIZ</v>
      </c>
      <c r="B43" s="41">
        <f t="shared" si="4"/>
        <v>5127</v>
      </c>
      <c r="C43" s="41">
        <f t="shared" si="5"/>
        <v>2838</v>
      </c>
      <c r="D43" s="41">
        <f t="shared" si="6"/>
        <v>12</v>
      </c>
      <c r="E43" s="42" t="str">
        <f t="shared" si="2"/>
        <v>TARRAGONA</v>
      </c>
      <c r="F43" s="42">
        <f t="shared" si="7"/>
        <v>765495</v>
      </c>
      <c r="G43" s="42">
        <f t="shared" si="8"/>
        <v>848637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0</v>
      </c>
      <c r="D44" s="41">
        <f t="shared" si="6"/>
        <v>28</v>
      </c>
      <c r="E44" s="42" t="str">
        <f t="shared" si="2"/>
        <v>VIGO</v>
      </c>
      <c r="F44" s="42">
        <f t="shared" si="7"/>
        <v>72709</v>
      </c>
      <c r="G44" s="42">
        <f t="shared" si="8"/>
        <v>78186</v>
      </c>
    </row>
    <row r="45" spans="1:9" x14ac:dyDescent="0.25">
      <c r="A45" s="42" t="str">
        <f t="shared" si="3"/>
        <v>BARCELONA</v>
      </c>
      <c r="B45" s="41">
        <f t="shared" si="4"/>
        <v>2299202</v>
      </c>
      <c r="C45" s="41">
        <f t="shared" si="5"/>
        <v>3979911</v>
      </c>
      <c r="D45" s="41">
        <f t="shared" si="6"/>
        <v>5</v>
      </c>
      <c r="E45" s="42" t="str">
        <f t="shared" si="2"/>
        <v>ALICANTE</v>
      </c>
      <c r="F45" s="42">
        <f t="shared" si="7"/>
        <v>30867</v>
      </c>
      <c r="G45" s="42">
        <f t="shared" si="8"/>
        <v>21056</v>
      </c>
    </row>
    <row r="46" spans="1:9" x14ac:dyDescent="0.25">
      <c r="A46" s="42" t="str">
        <f t="shared" si="3"/>
        <v>BILBAO</v>
      </c>
      <c r="B46" s="41">
        <f t="shared" si="4"/>
        <v>8383</v>
      </c>
      <c r="C46" s="41">
        <f t="shared" si="5"/>
        <v>32382</v>
      </c>
      <c r="D46" s="41">
        <f t="shared" si="6"/>
        <v>11</v>
      </c>
      <c r="E46" s="42" t="str">
        <f t="shared" si="2"/>
        <v>SANTA CRUZ DE TENERIFE</v>
      </c>
      <c r="F46" s="42">
        <f t="shared" si="7"/>
        <v>30411</v>
      </c>
      <c r="G46" s="42">
        <f t="shared" si="8"/>
        <v>87613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228</v>
      </c>
      <c r="D47" s="41">
        <f t="shared" si="6"/>
        <v>28</v>
      </c>
      <c r="E47" s="42" t="str">
        <f t="shared" si="2"/>
        <v>MARIN Y RIA DE PONTEVEDRA</v>
      </c>
      <c r="F47" s="42">
        <f t="shared" si="7"/>
        <v>14302</v>
      </c>
      <c r="G47" s="42">
        <f t="shared" si="8"/>
        <v>34417</v>
      </c>
    </row>
    <row r="48" spans="1:9" x14ac:dyDescent="0.25">
      <c r="A48" s="42" t="str">
        <f t="shared" si="3"/>
        <v>CASTELLON</v>
      </c>
      <c r="B48" s="41">
        <f t="shared" si="4"/>
        <v>3849</v>
      </c>
      <c r="C48" s="41">
        <f t="shared" si="5"/>
        <v>16338</v>
      </c>
      <c r="D48" s="41">
        <f t="shared" si="6"/>
        <v>13</v>
      </c>
      <c r="E48" s="42" t="str">
        <f t="shared" si="2"/>
        <v>BILBAO</v>
      </c>
      <c r="F48" s="42">
        <f t="shared" si="7"/>
        <v>8383</v>
      </c>
      <c r="G48" s="42">
        <f t="shared" si="8"/>
        <v>32382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60</v>
      </c>
      <c r="D49" s="41">
        <f t="shared" si="6"/>
        <v>28</v>
      </c>
      <c r="E49" s="42" t="str">
        <f t="shared" si="2"/>
        <v>BAHIA DE CADIZ</v>
      </c>
      <c r="F49" s="42">
        <f t="shared" si="7"/>
        <v>5127</v>
      </c>
      <c r="G49" s="42">
        <f t="shared" si="8"/>
        <v>2838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CASTELLON</v>
      </c>
      <c r="F50" s="42">
        <f t="shared" si="7"/>
        <v>3849</v>
      </c>
      <c r="G50" s="42">
        <f t="shared" si="8"/>
        <v>16338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VILAGARCIA</v>
      </c>
      <c r="F51" s="42">
        <f t="shared" si="7"/>
        <v>74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5</v>
      </c>
      <c r="G52" s="42">
        <f t="shared" si="8"/>
        <v>116</v>
      </c>
    </row>
    <row r="53" spans="1:7" x14ac:dyDescent="0.25">
      <c r="A53" s="42" t="str">
        <f t="shared" si="3"/>
        <v>LAS PALMAS</v>
      </c>
      <c r="B53" s="41">
        <f t="shared" si="4"/>
        <v>5614050</v>
      </c>
      <c r="C53" s="41">
        <f t="shared" si="5"/>
        <v>4492193</v>
      </c>
      <c r="D53" s="41">
        <f t="shared" si="6"/>
        <v>3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2864998</v>
      </c>
      <c r="C54" s="41">
        <f t="shared" si="5"/>
        <v>587138</v>
      </c>
      <c r="D54" s="41">
        <f t="shared" si="6"/>
        <v>4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14302</v>
      </c>
      <c r="C55" s="41">
        <f t="shared" si="5"/>
        <v>34417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30411</v>
      </c>
      <c r="C59" s="41">
        <f t="shared" si="5"/>
        <v>87613</v>
      </c>
      <c r="D59" s="41">
        <f t="shared" si="6"/>
        <v>9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5</v>
      </c>
      <c r="C60" s="41">
        <f t="shared" si="5"/>
        <v>116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765495</v>
      </c>
      <c r="C62" s="41">
        <f t="shared" si="5"/>
        <v>848637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15959046</v>
      </c>
      <c r="C63" s="41">
        <f t="shared" si="5"/>
        <v>15440681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72709</v>
      </c>
      <c r="C64" s="41">
        <f t="shared" si="5"/>
        <v>78186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74</v>
      </c>
      <c r="C65" s="41">
        <f t="shared" si="5"/>
        <v>0</v>
      </c>
      <c r="D65" s="41">
        <f t="shared" si="6"/>
        <v>14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Junio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41128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1">
        <v>4604</v>
      </c>
      <c r="C7" s="31">
        <v>4284</v>
      </c>
      <c r="D7" s="31">
        <v>28358</v>
      </c>
      <c r="E7" s="31">
        <v>26539</v>
      </c>
      <c r="F7" s="10">
        <f>((E7*100)/D7)-100</f>
        <v>-6.4144156851682084</v>
      </c>
      <c r="G7" s="1"/>
      <c r="H7" s="1"/>
      <c r="I7" s="1"/>
    </row>
    <row r="8" spans="1:12" x14ac:dyDescent="0.25">
      <c r="A8" s="11" t="s">
        <v>45</v>
      </c>
      <c r="B8" s="32">
        <v>109446</v>
      </c>
      <c r="C8" s="32">
        <v>138061</v>
      </c>
      <c r="D8" s="32">
        <v>629662</v>
      </c>
      <c r="E8" s="32">
        <v>719099</v>
      </c>
      <c r="F8" s="13">
        <f t="shared" ref="F8:F35" si="0">((E8*100)/D8)-100</f>
        <v>14.203969748849389</v>
      </c>
      <c r="G8" s="1"/>
      <c r="H8" s="1"/>
      <c r="I8" s="1"/>
    </row>
    <row r="9" spans="1:12" x14ac:dyDescent="0.25">
      <c r="A9" s="8" t="s">
        <v>46</v>
      </c>
      <c r="B9" s="31">
        <v>4005</v>
      </c>
      <c r="C9" s="31">
        <v>5407</v>
      </c>
      <c r="D9" s="31">
        <v>24707</v>
      </c>
      <c r="E9" s="31">
        <v>35839</v>
      </c>
      <c r="F9" s="10">
        <f t="shared" si="0"/>
        <v>45.05605698789816</v>
      </c>
      <c r="G9" s="1"/>
      <c r="H9" s="1"/>
      <c r="I9" s="1"/>
    </row>
    <row r="10" spans="1:12" x14ac:dyDescent="0.25">
      <c r="A10" s="11" t="s">
        <v>47</v>
      </c>
      <c r="B10" s="32">
        <v>29</v>
      </c>
      <c r="C10" s="32">
        <v>0</v>
      </c>
      <c r="D10" s="32">
        <v>29</v>
      </c>
      <c r="E10" s="32">
        <v>17</v>
      </c>
      <c r="F10" s="17">
        <f t="shared" si="0"/>
        <v>-41.379310344827587</v>
      </c>
      <c r="G10" s="1"/>
      <c r="H10" s="1"/>
      <c r="I10" s="1"/>
    </row>
    <row r="11" spans="1:12" x14ac:dyDescent="0.25">
      <c r="A11" s="8" t="s">
        <v>48</v>
      </c>
      <c r="B11" s="31">
        <v>3777290</v>
      </c>
      <c r="C11" s="31">
        <v>4972946</v>
      </c>
      <c r="D11" s="31">
        <v>19048797</v>
      </c>
      <c r="E11" s="31">
        <v>26007926</v>
      </c>
      <c r="F11" s="10">
        <f t="shared" si="0"/>
        <v>36.533167947561196</v>
      </c>
      <c r="G11" s="1"/>
      <c r="H11" s="1"/>
      <c r="I11" s="1"/>
    </row>
    <row r="12" spans="1:12" x14ac:dyDescent="0.25">
      <c r="A12" s="11" t="s">
        <v>49</v>
      </c>
      <c r="B12" s="32">
        <v>69587</v>
      </c>
      <c r="C12" s="32">
        <v>81243</v>
      </c>
      <c r="D12" s="32">
        <v>408852</v>
      </c>
      <c r="E12" s="32">
        <v>443083</v>
      </c>
      <c r="F12" s="13">
        <f t="shared" si="0"/>
        <v>8.3724672986802062</v>
      </c>
      <c r="G12" s="1"/>
      <c r="H12" s="1"/>
      <c r="I12" s="1"/>
    </row>
    <row r="13" spans="1:12" x14ac:dyDescent="0.25">
      <c r="A13" s="8" t="s">
        <v>50</v>
      </c>
      <c r="B13" s="31">
        <v>36353</v>
      </c>
      <c r="C13" s="31">
        <v>26877</v>
      </c>
      <c r="D13" s="31">
        <v>184070</v>
      </c>
      <c r="E13" s="31">
        <v>136069</v>
      </c>
      <c r="F13" s="10">
        <f t="shared" si="0"/>
        <v>-26.077579181833002</v>
      </c>
      <c r="G13" s="1"/>
      <c r="H13" s="1"/>
      <c r="I13" s="1"/>
    </row>
    <row r="14" spans="1:12" x14ac:dyDescent="0.25">
      <c r="A14" s="11" t="s">
        <v>51</v>
      </c>
      <c r="B14" s="32">
        <v>1741831</v>
      </c>
      <c r="C14" s="32">
        <v>1528599</v>
      </c>
      <c r="D14" s="32">
        <v>10363616</v>
      </c>
      <c r="E14" s="32">
        <v>8530148</v>
      </c>
      <c r="F14" s="13">
        <f t="shared" si="0"/>
        <v>-17.691392656771541</v>
      </c>
      <c r="G14" s="1"/>
      <c r="H14" s="1"/>
      <c r="I14" s="1"/>
    </row>
    <row r="15" spans="1:12" x14ac:dyDescent="0.25">
      <c r="A15" s="8" t="s">
        <v>52</v>
      </c>
      <c r="B15" s="31">
        <v>594603</v>
      </c>
      <c r="C15" s="31">
        <v>603813</v>
      </c>
      <c r="D15" s="31">
        <v>2912595</v>
      </c>
      <c r="E15" s="31">
        <v>3141943</v>
      </c>
      <c r="F15" s="10">
        <f t="shared" si="0"/>
        <v>7.8743525962243268</v>
      </c>
      <c r="G15" s="1"/>
      <c r="H15" s="1"/>
      <c r="I15" s="1"/>
    </row>
    <row r="16" spans="1:12" x14ac:dyDescent="0.25">
      <c r="A16" s="11" t="s">
        <v>53</v>
      </c>
      <c r="B16" s="32">
        <v>65779</v>
      </c>
      <c r="C16" s="32">
        <v>73076</v>
      </c>
      <c r="D16" s="32">
        <v>410169</v>
      </c>
      <c r="E16" s="32">
        <v>411002</v>
      </c>
      <c r="F16" s="13">
        <f t="shared" si="0"/>
        <v>0.20308702022825287</v>
      </c>
      <c r="G16" s="1"/>
      <c r="H16" s="1"/>
      <c r="I16" s="1"/>
    </row>
    <row r="17" spans="1:9" x14ac:dyDescent="0.25">
      <c r="A17" s="8" t="s">
        <v>54</v>
      </c>
      <c r="B17" s="31">
        <v>161808</v>
      </c>
      <c r="C17" s="31">
        <v>226687</v>
      </c>
      <c r="D17" s="31">
        <v>812863</v>
      </c>
      <c r="E17" s="31">
        <v>986644</v>
      </c>
      <c r="F17" s="10">
        <f t="shared" si="0"/>
        <v>21.378879343751649</v>
      </c>
      <c r="G17" s="1"/>
      <c r="H17" s="1"/>
      <c r="I17" s="1"/>
    </row>
    <row r="18" spans="1:9" x14ac:dyDescent="0.25">
      <c r="A18" s="11" t="s">
        <v>55</v>
      </c>
      <c r="B18" s="32">
        <v>6484</v>
      </c>
      <c r="C18" s="32">
        <v>5791</v>
      </c>
      <c r="D18" s="32">
        <v>31975</v>
      </c>
      <c r="E18" s="32">
        <v>32505</v>
      </c>
      <c r="F18" s="13">
        <f t="shared" si="0"/>
        <v>1.6575449569976541</v>
      </c>
      <c r="G18" s="1"/>
      <c r="H18" s="1"/>
      <c r="I18" s="1"/>
    </row>
    <row r="19" spans="1:9" x14ac:dyDescent="0.25">
      <c r="A19" s="8" t="s">
        <v>56</v>
      </c>
      <c r="B19" s="31">
        <v>269</v>
      </c>
      <c r="C19" s="31">
        <v>627</v>
      </c>
      <c r="D19" s="31">
        <v>2562</v>
      </c>
      <c r="E19" s="31">
        <v>3458</v>
      </c>
      <c r="F19" s="10">
        <f t="shared" si="0"/>
        <v>34.972677595628426</v>
      </c>
      <c r="G19" s="1"/>
      <c r="H19" s="1"/>
      <c r="I19" s="1"/>
    </row>
    <row r="20" spans="1:9" x14ac:dyDescent="0.25">
      <c r="A20" s="11" t="s">
        <v>57</v>
      </c>
      <c r="B20" s="32">
        <v>30512</v>
      </c>
      <c r="C20" s="32">
        <v>38237</v>
      </c>
      <c r="D20" s="32">
        <v>206065</v>
      </c>
      <c r="E20" s="32">
        <v>298802</v>
      </c>
      <c r="F20" s="13">
        <f t="shared" si="0"/>
        <v>45.003760949215064</v>
      </c>
      <c r="G20" s="1"/>
      <c r="H20" s="1"/>
      <c r="I20" s="1"/>
    </row>
    <row r="21" spans="1:9" x14ac:dyDescent="0.25">
      <c r="A21" s="8" t="s">
        <v>58</v>
      </c>
      <c r="B21" s="31">
        <v>344</v>
      </c>
      <c r="C21" s="31">
        <v>586</v>
      </c>
      <c r="D21" s="31">
        <v>956</v>
      </c>
      <c r="E21" s="31">
        <v>4338</v>
      </c>
      <c r="F21" s="10">
        <f t="shared" si="0"/>
        <v>353.76569037656901</v>
      </c>
      <c r="G21" s="1"/>
      <c r="H21" s="1"/>
      <c r="I21" s="1"/>
    </row>
    <row r="22" spans="1:9" x14ac:dyDescent="0.25">
      <c r="A22" s="11" t="s">
        <v>59</v>
      </c>
      <c r="B22" s="32">
        <v>1280519</v>
      </c>
      <c r="C22" s="32">
        <v>1310930</v>
      </c>
      <c r="D22" s="32">
        <v>6106606</v>
      </c>
      <c r="E22" s="32">
        <v>7203936</v>
      </c>
      <c r="F22" s="13">
        <f t="shared" si="0"/>
        <v>17.969556247774946</v>
      </c>
      <c r="G22" s="1"/>
      <c r="H22" s="1"/>
      <c r="I22" s="1"/>
    </row>
    <row r="23" spans="1:9" x14ac:dyDescent="0.25">
      <c r="A23" s="8" t="s">
        <v>60</v>
      </c>
      <c r="B23" s="31">
        <v>168982</v>
      </c>
      <c r="C23" s="31">
        <v>190372</v>
      </c>
      <c r="D23" s="31">
        <v>694666</v>
      </c>
      <c r="E23" s="31">
        <v>3070250</v>
      </c>
      <c r="F23" s="10">
        <f t="shared" si="0"/>
        <v>341.9749922984571</v>
      </c>
      <c r="G23" s="1"/>
      <c r="H23" s="1"/>
      <c r="I23" s="1"/>
    </row>
    <row r="24" spans="1:9" x14ac:dyDescent="0.25">
      <c r="A24" s="11" t="s">
        <v>61</v>
      </c>
      <c r="B24" s="32">
        <v>45018</v>
      </c>
      <c r="C24" s="32">
        <v>31322</v>
      </c>
      <c r="D24" s="32">
        <v>218642</v>
      </c>
      <c r="E24" s="32">
        <v>182031</v>
      </c>
      <c r="F24" s="13">
        <f t="shared" si="0"/>
        <v>-16.744724252430913</v>
      </c>
      <c r="G24" s="1"/>
      <c r="H24" s="1"/>
      <c r="I24" s="1"/>
    </row>
    <row r="25" spans="1:9" x14ac:dyDescent="0.25">
      <c r="A25" s="8" t="s">
        <v>62</v>
      </c>
      <c r="B25" s="31">
        <v>14376</v>
      </c>
      <c r="C25" s="31">
        <v>17888</v>
      </c>
      <c r="D25" s="31">
        <v>86066</v>
      </c>
      <c r="E25" s="31">
        <v>122642</v>
      </c>
      <c r="F25" s="10">
        <f t="shared" si="0"/>
        <v>42.497618107034128</v>
      </c>
      <c r="G25" s="1"/>
      <c r="H25" s="1"/>
      <c r="I25" s="1"/>
    </row>
    <row r="26" spans="1:9" x14ac:dyDescent="0.25">
      <c r="A26" s="11" t="s">
        <v>63</v>
      </c>
      <c r="B26" s="32">
        <v>2543</v>
      </c>
      <c r="C26" s="32">
        <v>3646</v>
      </c>
      <c r="D26" s="32">
        <v>16011</v>
      </c>
      <c r="E26" s="32">
        <v>28683</v>
      </c>
      <c r="F26" s="13">
        <f t="shared" si="0"/>
        <v>79.145587408656553</v>
      </c>
      <c r="G26" s="1"/>
      <c r="H26" s="1"/>
      <c r="I26" s="1"/>
    </row>
    <row r="27" spans="1:9" x14ac:dyDescent="0.25">
      <c r="A27" s="8" t="s">
        <v>64</v>
      </c>
      <c r="B27" s="31">
        <v>0</v>
      </c>
      <c r="C27" s="31">
        <v>0</v>
      </c>
      <c r="D27" s="31">
        <v>14</v>
      </c>
      <c r="E27" s="31">
        <v>0</v>
      </c>
      <c r="F27" s="10">
        <f t="shared" si="0"/>
        <v>-100</v>
      </c>
      <c r="G27" s="1"/>
      <c r="H27" s="1"/>
      <c r="I27" s="1"/>
    </row>
    <row r="28" spans="1:9" x14ac:dyDescent="0.25">
      <c r="A28" s="11" t="s">
        <v>65</v>
      </c>
      <c r="B28" s="32">
        <v>229530</v>
      </c>
      <c r="C28" s="32">
        <v>197736</v>
      </c>
      <c r="D28" s="32">
        <v>1362892</v>
      </c>
      <c r="E28" s="32">
        <v>1255381</v>
      </c>
      <c r="F28" s="13">
        <f t="shared" si="0"/>
        <v>-7.8884460397448919</v>
      </c>
      <c r="G28" s="1"/>
      <c r="H28" s="1"/>
      <c r="I28" s="1"/>
    </row>
    <row r="29" spans="1:9" x14ac:dyDescent="0.25">
      <c r="A29" s="8" t="s">
        <v>66</v>
      </c>
      <c r="B29" s="31">
        <v>1428</v>
      </c>
      <c r="C29" s="31">
        <v>1397</v>
      </c>
      <c r="D29" s="31">
        <v>8757</v>
      </c>
      <c r="E29" s="31">
        <v>6117</v>
      </c>
      <c r="F29" s="10">
        <f t="shared" si="0"/>
        <v>-30.147310722850293</v>
      </c>
      <c r="G29" s="1"/>
      <c r="H29" s="1"/>
      <c r="I29" s="1"/>
    </row>
    <row r="30" spans="1:9" x14ac:dyDescent="0.25">
      <c r="A30" s="11" t="s">
        <v>67</v>
      </c>
      <c r="B30" s="32">
        <v>102477</v>
      </c>
      <c r="C30" s="32">
        <v>108090</v>
      </c>
      <c r="D30" s="32">
        <v>629605</v>
      </c>
      <c r="E30" s="32">
        <v>618948</v>
      </c>
      <c r="F30" s="13">
        <f t="shared" si="0"/>
        <v>-1.692648565370348</v>
      </c>
      <c r="G30" s="1"/>
      <c r="H30" s="1"/>
      <c r="I30" s="1"/>
    </row>
    <row r="31" spans="1:9" x14ac:dyDescent="0.25">
      <c r="A31" s="8" t="s">
        <v>68</v>
      </c>
      <c r="B31" s="31">
        <v>193687</v>
      </c>
      <c r="C31" s="31">
        <v>180157</v>
      </c>
      <c r="D31" s="31">
        <v>1270348</v>
      </c>
      <c r="E31" s="31">
        <v>1133153</v>
      </c>
      <c r="F31" s="10">
        <f t="shared" si="0"/>
        <v>-10.799796591170292</v>
      </c>
      <c r="G31" s="1"/>
      <c r="H31" s="1"/>
      <c r="I31" s="1"/>
    </row>
    <row r="32" spans="1:9" x14ac:dyDescent="0.25">
      <c r="A32" s="11" t="s">
        <v>69</v>
      </c>
      <c r="B32" s="32">
        <v>4463576</v>
      </c>
      <c r="C32" s="32">
        <v>4556271</v>
      </c>
      <c r="D32" s="32">
        <v>24264812</v>
      </c>
      <c r="E32" s="32">
        <v>25373287</v>
      </c>
      <c r="F32" s="13">
        <f t="shared" si="0"/>
        <v>4.5682406276215914</v>
      </c>
      <c r="G32" s="1"/>
      <c r="H32" s="1"/>
      <c r="I32" s="1"/>
    </row>
    <row r="33" spans="1:9" x14ac:dyDescent="0.25">
      <c r="A33" s="8" t="s">
        <v>70</v>
      </c>
      <c r="B33" s="31">
        <v>236877</v>
      </c>
      <c r="C33" s="31">
        <v>186710</v>
      </c>
      <c r="D33" s="31">
        <v>1200891</v>
      </c>
      <c r="E33" s="31">
        <v>1128022</v>
      </c>
      <c r="F33" s="10">
        <f t="shared" si="0"/>
        <v>-6.0679112425690533</v>
      </c>
      <c r="G33" s="1"/>
      <c r="H33" s="1"/>
      <c r="I33" s="1"/>
    </row>
    <row r="34" spans="1:9" x14ac:dyDescent="0.25">
      <c r="A34" s="11" t="s">
        <v>71</v>
      </c>
      <c r="B34" s="32">
        <v>0</v>
      </c>
      <c r="C34" s="32">
        <v>15238</v>
      </c>
      <c r="D34" s="32">
        <v>151</v>
      </c>
      <c r="E34" s="32">
        <v>108568</v>
      </c>
      <c r="F34" s="13">
        <f t="shared" si="0"/>
        <v>71799.337748344376</v>
      </c>
      <c r="G34" s="1"/>
      <c r="H34" s="1"/>
      <c r="I34" s="1"/>
    </row>
    <row r="35" spans="1:9" x14ac:dyDescent="0.25">
      <c r="A35" s="14" t="s">
        <v>72</v>
      </c>
      <c r="B35" s="15">
        <f>SUM(B7:B34)</f>
        <v>13341957</v>
      </c>
      <c r="C35" s="15">
        <f t="shared" ref="C35:E35" si="1">SUM(C7:C34)</f>
        <v>14505991</v>
      </c>
      <c r="D35" s="15">
        <f t="shared" si="1"/>
        <v>70924737</v>
      </c>
      <c r="E35" s="15">
        <f t="shared" si="1"/>
        <v>81008430</v>
      </c>
      <c r="F35" s="16">
        <f t="shared" si="0"/>
        <v>14.217455610727185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26539</v>
      </c>
      <c r="C38" s="41">
        <f>D7</f>
        <v>28358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26007926</v>
      </c>
      <c r="G38" s="42">
        <f>LOOKUP(E38,$A$38:$A$65,$C$38:$C$65)</f>
        <v>19048797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719099</v>
      </c>
      <c r="C39" s="41">
        <f t="shared" ref="C39:C65" si="5">D8</f>
        <v>629662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25373287</v>
      </c>
      <c r="G39" s="42">
        <f t="shared" ref="G39:G65" si="8">LOOKUP(E39,$A$38:$A$65,$C$38:$C$65)</f>
        <v>24264812</v>
      </c>
    </row>
    <row r="40" spans="1:9" x14ac:dyDescent="0.25">
      <c r="A40" s="42" t="str">
        <f t="shared" si="3"/>
        <v>ALMERIA</v>
      </c>
      <c r="B40" s="41">
        <f t="shared" si="4"/>
        <v>35839</v>
      </c>
      <c r="C40" s="41">
        <f t="shared" si="5"/>
        <v>24707</v>
      </c>
      <c r="D40" s="41">
        <f t="shared" si="6"/>
        <v>20</v>
      </c>
      <c r="E40" s="42" t="str">
        <f t="shared" si="2"/>
        <v>BARCELONA</v>
      </c>
      <c r="F40" s="42">
        <f t="shared" si="7"/>
        <v>8530148</v>
      </c>
      <c r="G40" s="42">
        <f t="shared" si="8"/>
        <v>10363616</v>
      </c>
    </row>
    <row r="41" spans="1:9" x14ac:dyDescent="0.25">
      <c r="A41" s="42" t="str">
        <f t="shared" si="3"/>
        <v>AVILES</v>
      </c>
      <c r="B41" s="41">
        <f t="shared" si="4"/>
        <v>17</v>
      </c>
      <c r="C41" s="41">
        <f t="shared" si="5"/>
        <v>29</v>
      </c>
      <c r="D41" s="41">
        <f t="shared" si="6"/>
        <v>27</v>
      </c>
      <c r="E41" s="42" t="str">
        <f t="shared" si="2"/>
        <v>LAS PALMAS</v>
      </c>
      <c r="F41" s="42">
        <f t="shared" si="7"/>
        <v>7203936</v>
      </c>
      <c r="G41" s="42">
        <f t="shared" si="8"/>
        <v>6106606</v>
      </c>
    </row>
    <row r="42" spans="1:9" x14ac:dyDescent="0.25">
      <c r="A42" s="42" t="str">
        <f t="shared" si="3"/>
        <v>BAHIA DE ALGECIRAS</v>
      </c>
      <c r="B42" s="41">
        <f t="shared" si="4"/>
        <v>26007926</v>
      </c>
      <c r="C42" s="41">
        <f t="shared" si="5"/>
        <v>19048797</v>
      </c>
      <c r="D42" s="41">
        <f t="shared" si="6"/>
        <v>1</v>
      </c>
      <c r="E42" s="42" t="str">
        <f t="shared" si="2"/>
        <v>BILBAO</v>
      </c>
      <c r="F42" s="42">
        <f t="shared" si="7"/>
        <v>3141943</v>
      </c>
      <c r="G42" s="42">
        <f t="shared" si="8"/>
        <v>2912595</v>
      </c>
    </row>
    <row r="43" spans="1:9" x14ac:dyDescent="0.25">
      <c r="A43" s="42" t="str">
        <f t="shared" si="3"/>
        <v>BAHIA DE CADIZ</v>
      </c>
      <c r="B43" s="41">
        <f t="shared" si="4"/>
        <v>443083</v>
      </c>
      <c r="C43" s="41">
        <f t="shared" si="5"/>
        <v>408852</v>
      </c>
      <c r="D43" s="41">
        <f t="shared" si="6"/>
        <v>13</v>
      </c>
      <c r="E43" s="42" t="str">
        <f t="shared" si="2"/>
        <v>MALAGA</v>
      </c>
      <c r="F43" s="42">
        <f t="shared" si="7"/>
        <v>3070250</v>
      </c>
      <c r="G43" s="42">
        <f t="shared" si="8"/>
        <v>694666</v>
      </c>
    </row>
    <row r="44" spans="1:9" x14ac:dyDescent="0.25">
      <c r="A44" s="42" t="str">
        <f t="shared" si="3"/>
        <v>BALEARES</v>
      </c>
      <c r="B44" s="41">
        <f t="shared" si="4"/>
        <v>136069</v>
      </c>
      <c r="C44" s="41">
        <f t="shared" si="5"/>
        <v>184070</v>
      </c>
      <c r="D44" s="41">
        <f t="shared" si="6"/>
        <v>17</v>
      </c>
      <c r="E44" s="42" t="str">
        <f t="shared" si="2"/>
        <v>SANTA CRUZ DE TENERIFE</v>
      </c>
      <c r="F44" s="42">
        <f t="shared" si="7"/>
        <v>1255381</v>
      </c>
      <c r="G44" s="42">
        <f t="shared" si="8"/>
        <v>1362892</v>
      </c>
    </row>
    <row r="45" spans="1:9" x14ac:dyDescent="0.25">
      <c r="A45" s="42" t="str">
        <f t="shared" si="3"/>
        <v>BARCELONA</v>
      </c>
      <c r="B45" s="41">
        <f t="shared" si="4"/>
        <v>8530148</v>
      </c>
      <c r="C45" s="41">
        <f t="shared" si="5"/>
        <v>10363616</v>
      </c>
      <c r="D45" s="41">
        <f t="shared" si="6"/>
        <v>3</v>
      </c>
      <c r="E45" s="42" t="str">
        <f t="shared" si="2"/>
        <v>TARRAGONA</v>
      </c>
      <c r="F45" s="42">
        <f t="shared" si="7"/>
        <v>1133153</v>
      </c>
      <c r="G45" s="42">
        <f t="shared" si="8"/>
        <v>1270348</v>
      </c>
    </row>
    <row r="46" spans="1:9" x14ac:dyDescent="0.25">
      <c r="A46" s="42" t="str">
        <f t="shared" si="3"/>
        <v>BILBAO</v>
      </c>
      <c r="B46" s="41">
        <f t="shared" si="4"/>
        <v>3141943</v>
      </c>
      <c r="C46" s="41">
        <f t="shared" si="5"/>
        <v>2912595</v>
      </c>
      <c r="D46" s="41">
        <f t="shared" si="6"/>
        <v>5</v>
      </c>
      <c r="E46" s="42" t="str">
        <f t="shared" si="2"/>
        <v>VIGO</v>
      </c>
      <c r="F46" s="42">
        <f t="shared" si="7"/>
        <v>1128022</v>
      </c>
      <c r="G46" s="42">
        <f t="shared" si="8"/>
        <v>1200891</v>
      </c>
    </row>
    <row r="47" spans="1:9" x14ac:dyDescent="0.25">
      <c r="A47" s="42" t="str">
        <f t="shared" si="3"/>
        <v>CARTAGENA</v>
      </c>
      <c r="B47" s="41">
        <f t="shared" si="4"/>
        <v>411002</v>
      </c>
      <c r="C47" s="41">
        <f t="shared" si="5"/>
        <v>410169</v>
      </c>
      <c r="D47" s="41">
        <f t="shared" si="6"/>
        <v>14</v>
      </c>
      <c r="E47" s="42" t="str">
        <f t="shared" si="2"/>
        <v>CASTELLON</v>
      </c>
      <c r="F47" s="42">
        <f t="shared" si="7"/>
        <v>986644</v>
      </c>
      <c r="G47" s="42">
        <f t="shared" si="8"/>
        <v>812863</v>
      </c>
    </row>
    <row r="48" spans="1:9" x14ac:dyDescent="0.25">
      <c r="A48" s="42" t="str">
        <f t="shared" si="3"/>
        <v>CASTELLON</v>
      </c>
      <c r="B48" s="41">
        <f t="shared" si="4"/>
        <v>986644</v>
      </c>
      <c r="C48" s="41">
        <f t="shared" si="5"/>
        <v>812863</v>
      </c>
      <c r="D48" s="41">
        <f t="shared" si="6"/>
        <v>10</v>
      </c>
      <c r="E48" s="42" t="str">
        <f t="shared" si="2"/>
        <v>ALICANTE</v>
      </c>
      <c r="F48" s="42">
        <f t="shared" si="7"/>
        <v>719099</v>
      </c>
      <c r="G48" s="42">
        <f t="shared" si="8"/>
        <v>629662</v>
      </c>
    </row>
    <row r="49" spans="1:7" x14ac:dyDescent="0.25">
      <c r="A49" s="42" t="str">
        <f t="shared" si="3"/>
        <v>CEUTA</v>
      </c>
      <c r="B49" s="41">
        <f t="shared" si="4"/>
        <v>32505</v>
      </c>
      <c r="C49" s="41">
        <f t="shared" si="5"/>
        <v>31975</v>
      </c>
      <c r="D49" s="41">
        <f t="shared" si="6"/>
        <v>21</v>
      </c>
      <c r="E49" s="42" t="str">
        <f t="shared" si="2"/>
        <v>SEVILLA</v>
      </c>
      <c r="F49" s="42">
        <f t="shared" si="7"/>
        <v>618948</v>
      </c>
      <c r="G49" s="42">
        <f t="shared" si="8"/>
        <v>629605</v>
      </c>
    </row>
    <row r="50" spans="1:7" x14ac:dyDescent="0.25">
      <c r="A50" s="42" t="str">
        <f t="shared" si="3"/>
        <v>FERROL-SAN CIBRAO</v>
      </c>
      <c r="B50" s="41">
        <f t="shared" si="4"/>
        <v>3458</v>
      </c>
      <c r="C50" s="41">
        <f t="shared" si="5"/>
        <v>2562</v>
      </c>
      <c r="D50" s="41">
        <f t="shared" si="6"/>
        <v>26</v>
      </c>
      <c r="E50" s="42" t="str">
        <f t="shared" si="2"/>
        <v>BAHIA DE CADIZ</v>
      </c>
      <c r="F50" s="42">
        <f t="shared" si="7"/>
        <v>443083</v>
      </c>
      <c r="G50" s="42">
        <f t="shared" si="8"/>
        <v>408852</v>
      </c>
    </row>
    <row r="51" spans="1:7" x14ac:dyDescent="0.25">
      <c r="A51" s="42" t="str">
        <f t="shared" si="3"/>
        <v>GIJON</v>
      </c>
      <c r="B51" s="41">
        <f t="shared" si="4"/>
        <v>298802</v>
      </c>
      <c r="C51" s="41">
        <f t="shared" si="5"/>
        <v>206065</v>
      </c>
      <c r="D51" s="41">
        <f t="shared" si="6"/>
        <v>15</v>
      </c>
      <c r="E51" s="42" t="str">
        <f t="shared" si="2"/>
        <v>CARTAGENA</v>
      </c>
      <c r="F51" s="42">
        <f t="shared" si="7"/>
        <v>411002</v>
      </c>
      <c r="G51" s="42">
        <f t="shared" si="8"/>
        <v>410169</v>
      </c>
    </row>
    <row r="52" spans="1:7" x14ac:dyDescent="0.25">
      <c r="A52" s="42" t="str">
        <f t="shared" si="3"/>
        <v>HUELVA</v>
      </c>
      <c r="B52" s="41">
        <f t="shared" si="4"/>
        <v>4338</v>
      </c>
      <c r="C52" s="41">
        <f t="shared" si="5"/>
        <v>956</v>
      </c>
      <c r="D52" s="41">
        <f t="shared" si="6"/>
        <v>25</v>
      </c>
      <c r="E52" s="42" t="str">
        <f t="shared" si="2"/>
        <v>GIJON</v>
      </c>
      <c r="F52" s="42">
        <f t="shared" si="7"/>
        <v>298802</v>
      </c>
      <c r="G52" s="42">
        <f t="shared" si="8"/>
        <v>206065</v>
      </c>
    </row>
    <row r="53" spans="1:7" x14ac:dyDescent="0.25">
      <c r="A53" s="42" t="str">
        <f t="shared" si="3"/>
        <v>LAS PALMAS</v>
      </c>
      <c r="B53" s="41">
        <f t="shared" si="4"/>
        <v>7203936</v>
      </c>
      <c r="C53" s="41">
        <f t="shared" si="5"/>
        <v>6106606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182031</v>
      </c>
      <c r="G53" s="42">
        <f t="shared" si="8"/>
        <v>218642</v>
      </c>
    </row>
    <row r="54" spans="1:7" x14ac:dyDescent="0.25">
      <c r="A54" s="42" t="str">
        <f t="shared" si="3"/>
        <v>MALAGA</v>
      </c>
      <c r="B54" s="41">
        <f t="shared" si="4"/>
        <v>3070250</v>
      </c>
      <c r="C54" s="41">
        <f t="shared" si="5"/>
        <v>694666</v>
      </c>
      <c r="D54" s="41">
        <f t="shared" si="6"/>
        <v>6</v>
      </c>
      <c r="E54" s="42" t="str">
        <f t="shared" si="2"/>
        <v>BALEARES</v>
      </c>
      <c r="F54" s="42">
        <f t="shared" si="7"/>
        <v>136069</v>
      </c>
      <c r="G54" s="42">
        <f t="shared" si="8"/>
        <v>184070</v>
      </c>
    </row>
    <row r="55" spans="1:7" x14ac:dyDescent="0.25">
      <c r="A55" s="42" t="str">
        <f t="shared" si="3"/>
        <v>MARIN Y RIA DE PONTEVEDRA</v>
      </c>
      <c r="B55" s="41">
        <f t="shared" si="4"/>
        <v>182031</v>
      </c>
      <c r="C55" s="41">
        <f t="shared" si="5"/>
        <v>218642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122642</v>
      </c>
      <c r="G55" s="42">
        <f t="shared" si="8"/>
        <v>86066</v>
      </c>
    </row>
    <row r="56" spans="1:7" x14ac:dyDescent="0.25">
      <c r="A56" s="42" t="str">
        <f t="shared" si="3"/>
        <v>MELILLA</v>
      </c>
      <c r="B56" s="41">
        <f t="shared" si="4"/>
        <v>122642</v>
      </c>
      <c r="C56" s="41">
        <f t="shared" si="5"/>
        <v>86066</v>
      </c>
      <c r="D56" s="41">
        <f t="shared" si="6"/>
        <v>18</v>
      </c>
      <c r="E56" s="42" t="str">
        <f t="shared" si="2"/>
        <v>VILAGARCIA</v>
      </c>
      <c r="F56" s="42">
        <f t="shared" si="9"/>
        <v>108568</v>
      </c>
      <c r="G56" s="42">
        <f t="shared" si="8"/>
        <v>151</v>
      </c>
    </row>
    <row r="57" spans="1:7" x14ac:dyDescent="0.25">
      <c r="A57" s="42" t="str">
        <f t="shared" si="3"/>
        <v>MOTRIL</v>
      </c>
      <c r="B57" s="41">
        <f t="shared" si="4"/>
        <v>28683</v>
      </c>
      <c r="C57" s="41">
        <f t="shared" si="5"/>
        <v>16011</v>
      </c>
      <c r="D57" s="41">
        <f t="shared" si="6"/>
        <v>22</v>
      </c>
      <c r="E57" s="42" t="str">
        <f t="shared" si="2"/>
        <v>ALMERIA</v>
      </c>
      <c r="F57" s="42">
        <f t="shared" si="9"/>
        <v>35839</v>
      </c>
      <c r="G57" s="42">
        <f t="shared" si="8"/>
        <v>24707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14</v>
      </c>
      <c r="D58" s="41">
        <f t="shared" si="6"/>
        <v>28</v>
      </c>
      <c r="E58" s="42" t="str">
        <f t="shared" si="2"/>
        <v>CEUTA</v>
      </c>
      <c r="F58" s="42">
        <f t="shared" si="9"/>
        <v>32505</v>
      </c>
      <c r="G58" s="42">
        <f t="shared" si="8"/>
        <v>31975</v>
      </c>
    </row>
    <row r="59" spans="1:7" x14ac:dyDescent="0.25">
      <c r="A59" s="42" t="str">
        <f t="shared" si="3"/>
        <v>SANTA CRUZ DE TENERIFE</v>
      </c>
      <c r="B59" s="41">
        <f t="shared" si="4"/>
        <v>1255381</v>
      </c>
      <c r="C59" s="41">
        <f t="shared" si="5"/>
        <v>1362892</v>
      </c>
      <c r="D59" s="41">
        <f t="shared" si="6"/>
        <v>7</v>
      </c>
      <c r="E59" s="42" t="str">
        <f t="shared" si="2"/>
        <v>MOTRIL</v>
      </c>
      <c r="F59" s="42">
        <f t="shared" si="9"/>
        <v>28683</v>
      </c>
      <c r="G59" s="42">
        <f t="shared" si="8"/>
        <v>16011</v>
      </c>
    </row>
    <row r="60" spans="1:7" x14ac:dyDescent="0.25">
      <c r="A60" s="42" t="str">
        <f t="shared" si="3"/>
        <v>SANTANDER</v>
      </c>
      <c r="B60" s="41">
        <f t="shared" si="4"/>
        <v>6117</v>
      </c>
      <c r="C60" s="41">
        <f t="shared" si="5"/>
        <v>8757</v>
      </c>
      <c r="D60" s="41">
        <f t="shared" si="6"/>
        <v>24</v>
      </c>
      <c r="E60" s="42" t="str">
        <f t="shared" si="2"/>
        <v>A CORUÑA</v>
      </c>
      <c r="F60" s="42">
        <f t="shared" si="9"/>
        <v>26539</v>
      </c>
      <c r="G60" s="42">
        <f t="shared" si="8"/>
        <v>28358</v>
      </c>
    </row>
    <row r="61" spans="1:7" x14ac:dyDescent="0.25">
      <c r="A61" s="42" t="str">
        <f t="shared" si="3"/>
        <v>SEVILLA</v>
      </c>
      <c r="B61" s="41">
        <f t="shared" si="4"/>
        <v>618948</v>
      </c>
      <c r="C61" s="41">
        <f t="shared" si="5"/>
        <v>629605</v>
      </c>
      <c r="D61" s="41">
        <f t="shared" si="6"/>
        <v>12</v>
      </c>
      <c r="E61" s="42" t="str">
        <f t="shared" si="2"/>
        <v>SANTANDER</v>
      </c>
      <c r="F61" s="42">
        <f t="shared" si="9"/>
        <v>6117</v>
      </c>
      <c r="G61" s="42">
        <f t="shared" si="8"/>
        <v>8757</v>
      </c>
    </row>
    <row r="62" spans="1:7" x14ac:dyDescent="0.25">
      <c r="A62" s="42" t="str">
        <f t="shared" si="3"/>
        <v>TARRAGONA</v>
      </c>
      <c r="B62" s="41">
        <f t="shared" si="4"/>
        <v>1133153</v>
      </c>
      <c r="C62" s="41">
        <f t="shared" si="5"/>
        <v>1270348</v>
      </c>
      <c r="D62" s="41">
        <f t="shared" si="6"/>
        <v>8</v>
      </c>
      <c r="E62" s="42" t="str">
        <f t="shared" si="2"/>
        <v>HUELVA</v>
      </c>
      <c r="F62" s="42">
        <f t="shared" si="9"/>
        <v>4338</v>
      </c>
      <c r="G62" s="42">
        <f t="shared" si="8"/>
        <v>956</v>
      </c>
    </row>
    <row r="63" spans="1:7" x14ac:dyDescent="0.25">
      <c r="A63" s="42" t="str">
        <f t="shared" si="3"/>
        <v>VALENCIA</v>
      </c>
      <c r="B63" s="41">
        <f t="shared" si="4"/>
        <v>25373287</v>
      </c>
      <c r="C63" s="41">
        <f t="shared" si="5"/>
        <v>24264812</v>
      </c>
      <c r="D63" s="41">
        <f t="shared" si="6"/>
        <v>2</v>
      </c>
      <c r="E63" s="42" t="str">
        <f t="shared" si="2"/>
        <v>FERROL-SAN CIBRAO</v>
      </c>
      <c r="F63" s="42">
        <f t="shared" si="9"/>
        <v>3458</v>
      </c>
      <c r="G63" s="42">
        <f t="shared" si="8"/>
        <v>2562</v>
      </c>
    </row>
    <row r="64" spans="1:7" x14ac:dyDescent="0.25">
      <c r="A64" s="42" t="str">
        <f t="shared" si="3"/>
        <v>VIGO</v>
      </c>
      <c r="B64" s="41">
        <f t="shared" si="4"/>
        <v>1128022</v>
      </c>
      <c r="C64" s="41">
        <f t="shared" si="5"/>
        <v>1200891</v>
      </c>
      <c r="D64" s="41">
        <f t="shared" si="6"/>
        <v>9</v>
      </c>
      <c r="E64" s="42" t="str">
        <f t="shared" si="2"/>
        <v>AVILES</v>
      </c>
      <c r="F64" s="42">
        <f t="shared" si="9"/>
        <v>17</v>
      </c>
      <c r="G64" s="42">
        <f t="shared" si="8"/>
        <v>29</v>
      </c>
    </row>
    <row r="65" spans="1:7" x14ac:dyDescent="0.25">
      <c r="A65" s="42" t="str">
        <f t="shared" si="3"/>
        <v>VILAGARCIA</v>
      </c>
      <c r="B65" s="41">
        <f t="shared" si="4"/>
        <v>108568</v>
      </c>
      <c r="C65" s="41">
        <f t="shared" si="5"/>
        <v>151</v>
      </c>
      <c r="D65" s="41">
        <f t="shared" si="6"/>
        <v>19</v>
      </c>
      <c r="E65" s="42" t="str">
        <f t="shared" si="2"/>
        <v>PASAIA</v>
      </c>
      <c r="F65" s="42">
        <f t="shared" si="9"/>
        <v>0</v>
      </c>
      <c r="G65" s="42">
        <f t="shared" si="8"/>
        <v>14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2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Junio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41128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4">
        <v>1617</v>
      </c>
      <c r="C8" s="34">
        <v>309</v>
      </c>
      <c r="D8" s="34">
        <v>7171</v>
      </c>
      <c r="E8" s="34">
        <v>15328</v>
      </c>
      <c r="F8" s="13">
        <f t="shared" ref="F8:F35" si="0">((E8*100)/D8)-100</f>
        <v>113.74982568679403</v>
      </c>
      <c r="G8" s="1"/>
      <c r="H8" s="1"/>
      <c r="I8" s="1"/>
    </row>
    <row r="9" spans="1:12" x14ac:dyDescent="0.25">
      <c r="A9" s="8" t="s">
        <v>46</v>
      </c>
      <c r="B9" s="33">
        <v>37250</v>
      </c>
      <c r="C9" s="33">
        <v>37658</v>
      </c>
      <c r="D9" s="33">
        <v>214384</v>
      </c>
      <c r="E9" s="33">
        <v>237729</v>
      </c>
      <c r="F9" s="10">
        <f t="shared" si="0"/>
        <v>10.88933875662363</v>
      </c>
      <c r="G9" s="1"/>
      <c r="H9" s="1"/>
      <c r="I9" s="1"/>
    </row>
    <row r="10" spans="1:12" x14ac:dyDescent="0.25">
      <c r="A10" s="11" t="s">
        <v>47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3">
        <v>352657</v>
      </c>
      <c r="C11" s="33">
        <v>487723</v>
      </c>
      <c r="D11" s="33">
        <v>2633293</v>
      </c>
      <c r="E11" s="33">
        <v>2940633</v>
      </c>
      <c r="F11" s="10">
        <f t="shared" si="0"/>
        <v>11.671318003731443</v>
      </c>
      <c r="G11" s="1"/>
      <c r="H11" s="1"/>
      <c r="I11" s="1"/>
    </row>
    <row r="12" spans="1:12" x14ac:dyDescent="0.25">
      <c r="A12" s="11" t="s">
        <v>49</v>
      </c>
      <c r="B12" s="34">
        <v>77528</v>
      </c>
      <c r="C12" s="34">
        <v>81042</v>
      </c>
      <c r="D12" s="34">
        <v>522980</v>
      </c>
      <c r="E12" s="34">
        <v>463339</v>
      </c>
      <c r="F12" s="13">
        <f t="shared" si="0"/>
        <v>-11.404068989253886</v>
      </c>
      <c r="G12" s="1"/>
      <c r="H12" s="1"/>
      <c r="I12" s="1"/>
    </row>
    <row r="13" spans="1:12" x14ac:dyDescent="0.25">
      <c r="A13" s="8" t="s">
        <v>50</v>
      </c>
      <c r="B13" s="33">
        <v>762556</v>
      </c>
      <c r="C13" s="33">
        <v>843177</v>
      </c>
      <c r="D13" s="33">
        <v>4004579</v>
      </c>
      <c r="E13" s="33">
        <v>4198322</v>
      </c>
      <c r="F13" s="10">
        <f t="shared" si="0"/>
        <v>4.8380366575362785</v>
      </c>
      <c r="G13" s="1"/>
      <c r="H13" s="1"/>
      <c r="I13" s="1"/>
    </row>
    <row r="14" spans="1:12" x14ac:dyDescent="0.25">
      <c r="A14" s="11" t="s">
        <v>51</v>
      </c>
      <c r="B14" s="34">
        <v>774323</v>
      </c>
      <c r="C14" s="34">
        <v>842470</v>
      </c>
      <c r="D14" s="34">
        <v>4340438</v>
      </c>
      <c r="E14" s="34">
        <v>4638211</v>
      </c>
      <c r="F14" s="13">
        <f t="shared" si="0"/>
        <v>6.8604366656084039</v>
      </c>
      <c r="G14" s="1"/>
      <c r="H14" s="1"/>
      <c r="I14" s="1"/>
    </row>
    <row r="15" spans="1:12" x14ac:dyDescent="0.25">
      <c r="A15" s="8" t="s">
        <v>52</v>
      </c>
      <c r="B15" s="33">
        <v>92015</v>
      </c>
      <c r="C15" s="33">
        <v>76193</v>
      </c>
      <c r="D15" s="33">
        <v>420239</v>
      </c>
      <c r="E15" s="33">
        <v>444062</v>
      </c>
      <c r="F15" s="10">
        <f t="shared" si="0"/>
        <v>5.6689169734365379</v>
      </c>
      <c r="G15" s="1"/>
      <c r="H15" s="1"/>
      <c r="I15" s="1"/>
    </row>
    <row r="16" spans="1:12" x14ac:dyDescent="0.25">
      <c r="A16" s="11" t="s">
        <v>53</v>
      </c>
      <c r="B16" s="34">
        <v>0</v>
      </c>
      <c r="C16" s="34">
        <v>0</v>
      </c>
      <c r="D16" s="34">
        <v>984</v>
      </c>
      <c r="E16" s="34">
        <v>17</v>
      </c>
      <c r="F16" s="17">
        <f t="shared" si="0"/>
        <v>-98.27235772357723</v>
      </c>
      <c r="G16" s="1"/>
      <c r="H16" s="1"/>
      <c r="I16" s="1"/>
    </row>
    <row r="17" spans="1:9" x14ac:dyDescent="0.25">
      <c r="A17" s="8" t="s">
        <v>54</v>
      </c>
      <c r="B17" s="33">
        <v>26893</v>
      </c>
      <c r="C17" s="33">
        <v>37799</v>
      </c>
      <c r="D17" s="33">
        <v>186857</v>
      </c>
      <c r="E17" s="33">
        <v>163075</v>
      </c>
      <c r="F17" s="10">
        <f t="shared" si="0"/>
        <v>-12.727379760993699</v>
      </c>
      <c r="G17" s="1"/>
      <c r="H17" s="1"/>
      <c r="I17" s="1"/>
    </row>
    <row r="18" spans="1:9" x14ac:dyDescent="0.25">
      <c r="A18" s="11" t="s">
        <v>55</v>
      </c>
      <c r="B18" s="34">
        <v>75002</v>
      </c>
      <c r="C18" s="34">
        <v>74920</v>
      </c>
      <c r="D18" s="34">
        <v>413614</v>
      </c>
      <c r="E18" s="34">
        <v>445819</v>
      </c>
      <c r="F18" s="13">
        <f t="shared" si="0"/>
        <v>7.7862451464408906</v>
      </c>
      <c r="G18" s="1"/>
      <c r="H18" s="1"/>
      <c r="I18" s="1"/>
    </row>
    <row r="19" spans="1:9" x14ac:dyDescent="0.25">
      <c r="A19" s="8" t="s">
        <v>56</v>
      </c>
      <c r="B19" s="33">
        <v>4531</v>
      </c>
      <c r="C19" s="33">
        <v>3241</v>
      </c>
      <c r="D19" s="33">
        <v>41769</v>
      </c>
      <c r="E19" s="33">
        <v>31610</v>
      </c>
      <c r="F19" s="10">
        <f t="shared" si="0"/>
        <v>-24.321865498336081</v>
      </c>
      <c r="G19" s="1"/>
      <c r="H19" s="1"/>
      <c r="I19" s="1"/>
    </row>
    <row r="20" spans="1:9" x14ac:dyDescent="0.25">
      <c r="A20" s="11" t="s">
        <v>57</v>
      </c>
      <c r="B20" s="34">
        <v>53002</v>
      </c>
      <c r="C20" s="34">
        <v>49993</v>
      </c>
      <c r="D20" s="34">
        <v>283565</v>
      </c>
      <c r="E20" s="34">
        <v>294956</v>
      </c>
      <c r="F20" s="13">
        <f t="shared" si="0"/>
        <v>4.0170683970165584</v>
      </c>
      <c r="G20" s="1"/>
      <c r="H20" s="1"/>
      <c r="I20" s="1"/>
    </row>
    <row r="21" spans="1:9" x14ac:dyDescent="0.25">
      <c r="A21" s="8" t="s">
        <v>58</v>
      </c>
      <c r="B21" s="33">
        <v>6408</v>
      </c>
      <c r="C21" s="33">
        <v>12174</v>
      </c>
      <c r="D21" s="33">
        <v>7465</v>
      </c>
      <c r="E21" s="33">
        <v>66548</v>
      </c>
      <c r="F21" s="10">
        <f t="shared" si="0"/>
        <v>791.46684527796378</v>
      </c>
      <c r="G21" s="1"/>
      <c r="H21" s="1"/>
      <c r="I21" s="1"/>
    </row>
    <row r="22" spans="1:9" x14ac:dyDescent="0.25">
      <c r="A22" s="11" t="s">
        <v>59</v>
      </c>
      <c r="B22" s="34">
        <v>220349</v>
      </c>
      <c r="C22" s="34">
        <v>226512</v>
      </c>
      <c r="D22" s="34">
        <v>1208152</v>
      </c>
      <c r="E22" s="34">
        <v>1331994</v>
      </c>
      <c r="F22" s="13">
        <f t="shared" si="0"/>
        <v>10.250531390089989</v>
      </c>
      <c r="G22" s="1"/>
      <c r="H22" s="1"/>
      <c r="I22" s="1"/>
    </row>
    <row r="23" spans="1:9" x14ac:dyDescent="0.25">
      <c r="A23" s="8" t="s">
        <v>60</v>
      </c>
      <c r="B23" s="33">
        <v>40718</v>
      </c>
      <c r="C23" s="33">
        <v>38099</v>
      </c>
      <c r="D23" s="33">
        <v>221218</v>
      </c>
      <c r="E23" s="33">
        <v>229562</v>
      </c>
      <c r="F23" s="10">
        <f t="shared" si="0"/>
        <v>3.7718449674077164</v>
      </c>
      <c r="G23" s="1"/>
      <c r="H23" s="1"/>
      <c r="I23" s="1"/>
    </row>
    <row r="24" spans="1:9" x14ac:dyDescent="0.25">
      <c r="A24" s="11" t="s">
        <v>61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3">
        <v>48567</v>
      </c>
      <c r="C25" s="33">
        <v>56949</v>
      </c>
      <c r="D25" s="33">
        <v>277439</v>
      </c>
      <c r="E25" s="33">
        <v>324772</v>
      </c>
      <c r="F25" s="10">
        <f t="shared" si="0"/>
        <v>17.060687214126347</v>
      </c>
      <c r="G25" s="1"/>
      <c r="H25" s="1"/>
      <c r="I25" s="1"/>
    </row>
    <row r="26" spans="1:9" x14ac:dyDescent="0.25">
      <c r="A26" s="11" t="s">
        <v>63</v>
      </c>
      <c r="B26" s="34">
        <v>0</v>
      </c>
      <c r="C26" s="34">
        <v>8297</v>
      </c>
      <c r="D26" s="34">
        <v>2104</v>
      </c>
      <c r="E26" s="34">
        <v>33749</v>
      </c>
      <c r="F26" s="13">
        <f t="shared" si="0"/>
        <v>1504.0399239543726</v>
      </c>
      <c r="G26" s="1"/>
      <c r="H26" s="1"/>
      <c r="I26" s="1"/>
    </row>
    <row r="27" spans="1:9" x14ac:dyDescent="0.25">
      <c r="A27" s="8" t="s">
        <v>64</v>
      </c>
      <c r="B27" s="33">
        <v>48920</v>
      </c>
      <c r="C27" s="33">
        <v>48019</v>
      </c>
      <c r="D27" s="33">
        <v>293947</v>
      </c>
      <c r="E27" s="33">
        <v>272031</v>
      </c>
      <c r="F27" s="10">
        <f t="shared" si="0"/>
        <v>-7.4557658353376581</v>
      </c>
      <c r="G27" s="1"/>
      <c r="H27" s="1"/>
      <c r="I27" s="1"/>
    </row>
    <row r="28" spans="1:9" x14ac:dyDescent="0.25">
      <c r="A28" s="11" t="s">
        <v>65</v>
      </c>
      <c r="B28" s="34">
        <v>285414</v>
      </c>
      <c r="C28" s="34">
        <v>270816</v>
      </c>
      <c r="D28" s="34">
        <v>1600832</v>
      </c>
      <c r="E28" s="34">
        <v>1715562</v>
      </c>
      <c r="F28" s="13">
        <f t="shared" si="0"/>
        <v>7.1668982129292829</v>
      </c>
      <c r="G28" s="1"/>
      <c r="H28" s="1"/>
      <c r="I28" s="1"/>
    </row>
    <row r="29" spans="1:9" x14ac:dyDescent="0.25">
      <c r="A29" s="8" t="s">
        <v>66</v>
      </c>
      <c r="B29" s="33">
        <v>132004</v>
      </c>
      <c r="C29" s="33">
        <v>106501</v>
      </c>
      <c r="D29" s="33">
        <v>682527</v>
      </c>
      <c r="E29" s="33">
        <v>634966</v>
      </c>
      <c r="F29" s="10">
        <f t="shared" si="0"/>
        <v>-6.9683690169033667</v>
      </c>
      <c r="G29" s="1"/>
      <c r="H29" s="1"/>
      <c r="I29" s="1"/>
    </row>
    <row r="30" spans="1:9" x14ac:dyDescent="0.25">
      <c r="A30" s="11" t="s">
        <v>67</v>
      </c>
      <c r="B30" s="34">
        <v>21378</v>
      </c>
      <c r="C30" s="34">
        <v>15304</v>
      </c>
      <c r="D30" s="34">
        <v>150629</v>
      </c>
      <c r="E30" s="34">
        <v>102066</v>
      </c>
      <c r="F30" s="13">
        <f t="shared" si="0"/>
        <v>-32.240139680937929</v>
      </c>
      <c r="G30" s="1"/>
      <c r="H30" s="1"/>
      <c r="I30" s="1"/>
    </row>
    <row r="31" spans="1:9" x14ac:dyDescent="0.25">
      <c r="A31" s="8" t="s">
        <v>68</v>
      </c>
      <c r="B31" s="33">
        <v>11993</v>
      </c>
      <c r="C31" s="33">
        <v>10663</v>
      </c>
      <c r="D31" s="33">
        <v>69434</v>
      </c>
      <c r="E31" s="33">
        <v>61870</v>
      </c>
      <c r="F31" s="10">
        <f t="shared" si="0"/>
        <v>-10.893798427283457</v>
      </c>
      <c r="G31" s="1"/>
      <c r="H31" s="1"/>
      <c r="I31" s="1"/>
    </row>
    <row r="32" spans="1:9" x14ac:dyDescent="0.25">
      <c r="A32" s="11" t="s">
        <v>69</v>
      </c>
      <c r="B32" s="34">
        <v>507411</v>
      </c>
      <c r="C32" s="34">
        <v>574944</v>
      </c>
      <c r="D32" s="34">
        <v>2829337</v>
      </c>
      <c r="E32" s="34">
        <v>2839124</v>
      </c>
      <c r="F32" s="13">
        <f t="shared" si="0"/>
        <v>0.34591142730612034</v>
      </c>
      <c r="G32" s="1"/>
      <c r="H32" s="1"/>
      <c r="I32" s="1"/>
    </row>
    <row r="33" spans="1:9" x14ac:dyDescent="0.25">
      <c r="A33" s="8" t="s">
        <v>70</v>
      </c>
      <c r="B33" s="33">
        <v>86727</v>
      </c>
      <c r="C33" s="33">
        <v>72584</v>
      </c>
      <c r="D33" s="33">
        <v>531389</v>
      </c>
      <c r="E33" s="33">
        <v>445195</v>
      </c>
      <c r="F33" s="10">
        <f t="shared" si="0"/>
        <v>-16.22050889273207</v>
      </c>
      <c r="G33" s="1"/>
      <c r="H33" s="1"/>
      <c r="I33" s="1"/>
    </row>
    <row r="34" spans="1:9" x14ac:dyDescent="0.25">
      <c r="A34" s="11" t="s">
        <v>71</v>
      </c>
      <c r="B34" s="34">
        <v>0</v>
      </c>
      <c r="C34" s="34">
        <v>0</v>
      </c>
      <c r="D34" s="34">
        <v>1200</v>
      </c>
      <c r="E34" s="34">
        <v>1000</v>
      </c>
      <c r="F34" s="17">
        <f t="shared" si="0"/>
        <v>-16.666666666666671</v>
      </c>
      <c r="G34" s="1"/>
      <c r="H34" s="1"/>
      <c r="I34" s="1"/>
    </row>
    <row r="35" spans="1:9" x14ac:dyDescent="0.25">
      <c r="A35" s="14" t="s">
        <v>72</v>
      </c>
      <c r="B35" s="15">
        <f>SUM(B7:B34)</f>
        <v>3667263</v>
      </c>
      <c r="C35" s="15">
        <f t="shared" ref="C35:E35" si="1">SUM(C7:C34)</f>
        <v>3975387</v>
      </c>
      <c r="D35" s="15">
        <f t="shared" si="1"/>
        <v>20945546</v>
      </c>
      <c r="E35" s="15">
        <f t="shared" si="1"/>
        <v>21931540</v>
      </c>
      <c r="F35" s="16">
        <f t="shared" si="0"/>
        <v>4.7074160778620922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4638211</v>
      </c>
      <c r="G38" s="42">
        <f>LOOKUP(E38,$A$38:$A$65,$C$38:$C$65)</f>
        <v>4340438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15328</v>
      </c>
      <c r="C39" s="41">
        <f t="shared" ref="C39:C65" si="5">D8</f>
        <v>7171</v>
      </c>
      <c r="D39" s="41">
        <f t="shared" ref="D39:D65" si="6">_xlfn.RANK.EQ(B39,$B$38:$B$65)+COUNTIF($B$38:$B$65,B39)-1</f>
        <v>23</v>
      </c>
      <c r="E39" s="42" t="str">
        <f t="shared" si="2"/>
        <v>BALEARES</v>
      </c>
      <c r="F39" s="42">
        <f t="shared" ref="F39:F54" si="7">LOOKUP(E39,$A$38:$A$65,$B$38:$B$65)</f>
        <v>4198322</v>
      </c>
      <c r="G39" s="42">
        <f t="shared" ref="G39:G65" si="8">LOOKUP(E39,$A$38:$A$65,$C$38:$C$65)</f>
        <v>4004579</v>
      </c>
    </row>
    <row r="40" spans="1:9" x14ac:dyDescent="0.25">
      <c r="A40" s="42" t="str">
        <f t="shared" si="3"/>
        <v>ALMERIA</v>
      </c>
      <c r="B40" s="41">
        <f t="shared" si="4"/>
        <v>237729</v>
      </c>
      <c r="C40" s="41">
        <f t="shared" si="5"/>
        <v>214384</v>
      </c>
      <c r="D40" s="41">
        <f t="shared" si="6"/>
        <v>15</v>
      </c>
      <c r="E40" s="42" t="str">
        <f t="shared" si="2"/>
        <v>BAHIA DE ALGECIRAS</v>
      </c>
      <c r="F40" s="42">
        <f t="shared" si="7"/>
        <v>2940633</v>
      </c>
      <c r="G40" s="42">
        <f t="shared" si="8"/>
        <v>2633293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2839124</v>
      </c>
      <c r="G41" s="42">
        <f t="shared" si="8"/>
        <v>2829337</v>
      </c>
    </row>
    <row r="42" spans="1:9" x14ac:dyDescent="0.25">
      <c r="A42" s="42" t="str">
        <f t="shared" si="3"/>
        <v>BAHIA DE ALGECIRAS</v>
      </c>
      <c r="B42" s="41">
        <f t="shared" si="4"/>
        <v>2940633</v>
      </c>
      <c r="C42" s="41">
        <f t="shared" si="5"/>
        <v>2633293</v>
      </c>
      <c r="D42" s="41">
        <f t="shared" si="6"/>
        <v>3</v>
      </c>
      <c r="E42" s="42" t="str">
        <f t="shared" si="2"/>
        <v>SANTA CRUZ DE TENERIFE</v>
      </c>
      <c r="F42" s="42">
        <f t="shared" si="7"/>
        <v>1715562</v>
      </c>
      <c r="G42" s="42">
        <f t="shared" si="8"/>
        <v>1600832</v>
      </c>
    </row>
    <row r="43" spans="1:9" x14ac:dyDescent="0.25">
      <c r="A43" s="42" t="str">
        <f t="shared" si="3"/>
        <v>BAHIA DE CADIZ</v>
      </c>
      <c r="B43" s="41">
        <f t="shared" si="4"/>
        <v>463339</v>
      </c>
      <c r="C43" s="41">
        <f t="shared" si="5"/>
        <v>522980</v>
      </c>
      <c r="D43" s="41">
        <f t="shared" si="6"/>
        <v>8</v>
      </c>
      <c r="E43" s="42" t="str">
        <f t="shared" si="2"/>
        <v>LAS PALMAS</v>
      </c>
      <c r="F43" s="42">
        <f t="shared" si="7"/>
        <v>1331994</v>
      </c>
      <c r="G43" s="42">
        <f t="shared" si="8"/>
        <v>1208152</v>
      </c>
    </row>
    <row r="44" spans="1:9" x14ac:dyDescent="0.25">
      <c r="A44" s="42" t="str">
        <f t="shared" si="3"/>
        <v>BALEARES</v>
      </c>
      <c r="B44" s="41">
        <f t="shared" si="4"/>
        <v>4198322</v>
      </c>
      <c r="C44" s="41">
        <f t="shared" si="5"/>
        <v>4004579</v>
      </c>
      <c r="D44" s="41">
        <f t="shared" si="6"/>
        <v>2</v>
      </c>
      <c r="E44" s="42" t="str">
        <f t="shared" si="2"/>
        <v>SANTANDER</v>
      </c>
      <c r="F44" s="42">
        <f t="shared" si="7"/>
        <v>634966</v>
      </c>
      <c r="G44" s="42">
        <f t="shared" si="8"/>
        <v>682527</v>
      </c>
    </row>
    <row r="45" spans="1:9" x14ac:dyDescent="0.25">
      <c r="A45" s="42" t="str">
        <f t="shared" si="3"/>
        <v>BARCELONA</v>
      </c>
      <c r="B45" s="41">
        <f t="shared" si="4"/>
        <v>4638211</v>
      </c>
      <c r="C45" s="41">
        <f t="shared" si="5"/>
        <v>4340438</v>
      </c>
      <c r="D45" s="41">
        <f t="shared" si="6"/>
        <v>1</v>
      </c>
      <c r="E45" s="42" t="str">
        <f t="shared" si="2"/>
        <v>BAHIA DE CADIZ</v>
      </c>
      <c r="F45" s="42">
        <f t="shared" si="7"/>
        <v>463339</v>
      </c>
      <c r="G45" s="42">
        <f t="shared" si="8"/>
        <v>522980</v>
      </c>
    </row>
    <row r="46" spans="1:9" x14ac:dyDescent="0.25">
      <c r="A46" s="42" t="str">
        <f t="shared" si="3"/>
        <v>BILBAO</v>
      </c>
      <c r="B46" s="41">
        <f t="shared" si="4"/>
        <v>444062</v>
      </c>
      <c r="C46" s="41">
        <f t="shared" si="5"/>
        <v>420239</v>
      </c>
      <c r="D46" s="41">
        <f t="shared" si="6"/>
        <v>11</v>
      </c>
      <c r="E46" s="42" t="str">
        <f t="shared" si="2"/>
        <v>CEUTA</v>
      </c>
      <c r="F46" s="42">
        <f t="shared" si="7"/>
        <v>445819</v>
      </c>
      <c r="G46" s="42">
        <f t="shared" si="8"/>
        <v>413614</v>
      </c>
    </row>
    <row r="47" spans="1:9" x14ac:dyDescent="0.25">
      <c r="A47" s="42" t="str">
        <f t="shared" si="3"/>
        <v>CARTAGENA</v>
      </c>
      <c r="B47" s="41">
        <f t="shared" si="4"/>
        <v>17</v>
      </c>
      <c r="C47" s="41">
        <f t="shared" si="5"/>
        <v>984</v>
      </c>
      <c r="D47" s="41">
        <f t="shared" si="6"/>
        <v>25</v>
      </c>
      <c r="E47" s="42" t="str">
        <f t="shared" si="2"/>
        <v>VIGO</v>
      </c>
      <c r="F47" s="42">
        <f t="shared" si="7"/>
        <v>445195</v>
      </c>
      <c r="G47" s="42">
        <f t="shared" si="8"/>
        <v>531389</v>
      </c>
    </row>
    <row r="48" spans="1:9" x14ac:dyDescent="0.25">
      <c r="A48" s="42" t="str">
        <f t="shared" si="3"/>
        <v>CASTELLON</v>
      </c>
      <c r="B48" s="41">
        <f t="shared" si="4"/>
        <v>163075</v>
      </c>
      <c r="C48" s="41">
        <f t="shared" si="5"/>
        <v>186857</v>
      </c>
      <c r="D48" s="41">
        <f t="shared" si="6"/>
        <v>17</v>
      </c>
      <c r="E48" s="42" t="str">
        <f t="shared" si="2"/>
        <v>BILBAO</v>
      </c>
      <c r="F48" s="42">
        <f t="shared" si="7"/>
        <v>444062</v>
      </c>
      <c r="G48" s="42">
        <f t="shared" si="8"/>
        <v>420239</v>
      </c>
    </row>
    <row r="49" spans="1:7" x14ac:dyDescent="0.25">
      <c r="A49" s="42" t="str">
        <f t="shared" si="3"/>
        <v>CEUTA</v>
      </c>
      <c r="B49" s="41">
        <f t="shared" si="4"/>
        <v>445819</v>
      </c>
      <c r="C49" s="41">
        <f t="shared" si="5"/>
        <v>413614</v>
      </c>
      <c r="D49" s="41">
        <f t="shared" si="6"/>
        <v>9</v>
      </c>
      <c r="E49" s="42" t="str">
        <f t="shared" si="2"/>
        <v>MELILLA</v>
      </c>
      <c r="F49" s="42">
        <f t="shared" si="7"/>
        <v>324772</v>
      </c>
      <c r="G49" s="42">
        <f t="shared" si="8"/>
        <v>277439</v>
      </c>
    </row>
    <row r="50" spans="1:7" x14ac:dyDescent="0.25">
      <c r="A50" s="42" t="str">
        <f t="shared" si="3"/>
        <v>FERROL-SAN CIBRAO</v>
      </c>
      <c r="B50" s="41">
        <f t="shared" si="4"/>
        <v>31610</v>
      </c>
      <c r="C50" s="41">
        <f t="shared" si="5"/>
        <v>41769</v>
      </c>
      <c r="D50" s="41">
        <f t="shared" si="6"/>
        <v>22</v>
      </c>
      <c r="E50" s="42" t="str">
        <f t="shared" si="2"/>
        <v>GIJON</v>
      </c>
      <c r="F50" s="42">
        <f t="shared" si="7"/>
        <v>294956</v>
      </c>
      <c r="G50" s="42">
        <f t="shared" si="8"/>
        <v>283565</v>
      </c>
    </row>
    <row r="51" spans="1:7" x14ac:dyDescent="0.25">
      <c r="A51" s="42" t="str">
        <f t="shared" si="3"/>
        <v>GIJON</v>
      </c>
      <c r="B51" s="41">
        <f t="shared" si="4"/>
        <v>294956</v>
      </c>
      <c r="C51" s="41">
        <f t="shared" si="5"/>
        <v>283565</v>
      </c>
      <c r="D51" s="41">
        <f t="shared" si="6"/>
        <v>13</v>
      </c>
      <c r="E51" s="42" t="str">
        <f t="shared" si="2"/>
        <v>PASAIA</v>
      </c>
      <c r="F51" s="42">
        <f t="shared" si="7"/>
        <v>272031</v>
      </c>
      <c r="G51" s="42">
        <f t="shared" si="8"/>
        <v>293947</v>
      </c>
    </row>
    <row r="52" spans="1:7" x14ac:dyDescent="0.25">
      <c r="A52" s="42" t="str">
        <f t="shared" si="3"/>
        <v>HUELVA</v>
      </c>
      <c r="B52" s="41">
        <f t="shared" si="4"/>
        <v>66548</v>
      </c>
      <c r="C52" s="41">
        <f t="shared" si="5"/>
        <v>7465</v>
      </c>
      <c r="D52" s="41">
        <f t="shared" si="6"/>
        <v>19</v>
      </c>
      <c r="E52" s="42" t="str">
        <f t="shared" si="2"/>
        <v>ALMERIA</v>
      </c>
      <c r="F52" s="42">
        <f t="shared" si="7"/>
        <v>237729</v>
      </c>
      <c r="G52" s="42">
        <f t="shared" si="8"/>
        <v>214384</v>
      </c>
    </row>
    <row r="53" spans="1:7" x14ac:dyDescent="0.25">
      <c r="A53" s="42" t="str">
        <f t="shared" si="3"/>
        <v>LAS PALMAS</v>
      </c>
      <c r="B53" s="41">
        <f t="shared" si="4"/>
        <v>1331994</v>
      </c>
      <c r="C53" s="41">
        <f t="shared" si="5"/>
        <v>1208152</v>
      </c>
      <c r="D53" s="41">
        <f t="shared" si="6"/>
        <v>6</v>
      </c>
      <c r="E53" s="42" t="str">
        <f t="shared" si="2"/>
        <v>MALAGA</v>
      </c>
      <c r="F53" s="42">
        <f t="shared" si="7"/>
        <v>229562</v>
      </c>
      <c r="G53" s="42">
        <f t="shared" si="8"/>
        <v>221218</v>
      </c>
    </row>
    <row r="54" spans="1:7" x14ac:dyDescent="0.25">
      <c r="A54" s="42" t="str">
        <f t="shared" si="3"/>
        <v>MALAGA</v>
      </c>
      <c r="B54" s="41">
        <f t="shared" si="4"/>
        <v>229562</v>
      </c>
      <c r="C54" s="41">
        <f t="shared" si="5"/>
        <v>221218</v>
      </c>
      <c r="D54" s="41">
        <f t="shared" si="6"/>
        <v>16</v>
      </c>
      <c r="E54" s="42" t="str">
        <f t="shared" si="2"/>
        <v>CASTELLON</v>
      </c>
      <c r="F54" s="42">
        <f t="shared" si="7"/>
        <v>163075</v>
      </c>
      <c r="G54" s="42">
        <f t="shared" si="8"/>
        <v>186857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102066</v>
      </c>
      <c r="G55" s="42">
        <f t="shared" si="8"/>
        <v>150629</v>
      </c>
    </row>
    <row r="56" spans="1:7" x14ac:dyDescent="0.25">
      <c r="A56" s="42" t="str">
        <f t="shared" si="3"/>
        <v>MELILLA</v>
      </c>
      <c r="B56" s="41">
        <f t="shared" si="4"/>
        <v>324772</v>
      </c>
      <c r="C56" s="41">
        <f t="shared" si="5"/>
        <v>277439</v>
      </c>
      <c r="D56" s="41">
        <f t="shared" si="6"/>
        <v>12</v>
      </c>
      <c r="E56" s="42" t="str">
        <f t="shared" si="2"/>
        <v>HUELVA</v>
      </c>
      <c r="F56" s="42">
        <f t="shared" si="9"/>
        <v>66548</v>
      </c>
      <c r="G56" s="42">
        <f t="shared" si="8"/>
        <v>7465</v>
      </c>
    </row>
    <row r="57" spans="1:7" x14ac:dyDescent="0.25">
      <c r="A57" s="42" t="str">
        <f t="shared" si="3"/>
        <v>MOTRIL</v>
      </c>
      <c r="B57" s="41">
        <f t="shared" si="4"/>
        <v>33749</v>
      </c>
      <c r="C57" s="41">
        <f t="shared" si="5"/>
        <v>2104</v>
      </c>
      <c r="D57" s="41">
        <f t="shared" si="6"/>
        <v>21</v>
      </c>
      <c r="E57" s="42" t="str">
        <f t="shared" si="2"/>
        <v>TARRAGONA</v>
      </c>
      <c r="F57" s="42">
        <f t="shared" si="9"/>
        <v>61870</v>
      </c>
      <c r="G57" s="42">
        <f t="shared" si="8"/>
        <v>69434</v>
      </c>
    </row>
    <row r="58" spans="1:7" x14ac:dyDescent="0.25">
      <c r="A58" s="42" t="str">
        <f t="shared" si="3"/>
        <v>PASAIA</v>
      </c>
      <c r="B58" s="41">
        <f t="shared" si="4"/>
        <v>272031</v>
      </c>
      <c r="C58" s="41">
        <f t="shared" si="5"/>
        <v>293947</v>
      </c>
      <c r="D58" s="41">
        <f t="shared" si="6"/>
        <v>14</v>
      </c>
      <c r="E58" s="42" t="str">
        <f t="shared" si="2"/>
        <v>MOTRIL</v>
      </c>
      <c r="F58" s="42">
        <f t="shared" si="9"/>
        <v>33749</v>
      </c>
      <c r="G58" s="42">
        <f t="shared" si="8"/>
        <v>2104</v>
      </c>
    </row>
    <row r="59" spans="1:7" x14ac:dyDescent="0.25">
      <c r="A59" s="42" t="str">
        <f t="shared" si="3"/>
        <v>SANTA CRUZ DE TENERIFE</v>
      </c>
      <c r="B59" s="41">
        <f t="shared" si="4"/>
        <v>1715562</v>
      </c>
      <c r="C59" s="41">
        <f t="shared" si="5"/>
        <v>1600832</v>
      </c>
      <c r="D59" s="41">
        <f t="shared" si="6"/>
        <v>5</v>
      </c>
      <c r="E59" s="42" t="str">
        <f t="shared" si="2"/>
        <v>FERROL-SAN CIBRAO</v>
      </c>
      <c r="F59" s="42">
        <f t="shared" si="9"/>
        <v>31610</v>
      </c>
      <c r="G59" s="42">
        <f t="shared" si="8"/>
        <v>41769</v>
      </c>
    </row>
    <row r="60" spans="1:7" x14ac:dyDescent="0.25">
      <c r="A60" s="42" t="str">
        <f t="shared" si="3"/>
        <v>SANTANDER</v>
      </c>
      <c r="B60" s="41">
        <f t="shared" si="4"/>
        <v>634966</v>
      </c>
      <c r="C60" s="41">
        <f t="shared" si="5"/>
        <v>682527</v>
      </c>
      <c r="D60" s="41">
        <f t="shared" si="6"/>
        <v>7</v>
      </c>
      <c r="E60" s="42" t="str">
        <f t="shared" si="2"/>
        <v>ALICANTE</v>
      </c>
      <c r="F60" s="42">
        <f t="shared" si="9"/>
        <v>15328</v>
      </c>
      <c r="G60" s="42">
        <f t="shared" si="8"/>
        <v>7171</v>
      </c>
    </row>
    <row r="61" spans="1:7" x14ac:dyDescent="0.25">
      <c r="A61" s="42" t="str">
        <f t="shared" si="3"/>
        <v>SEVILLA</v>
      </c>
      <c r="B61" s="41">
        <f t="shared" si="4"/>
        <v>102066</v>
      </c>
      <c r="C61" s="41">
        <f t="shared" si="5"/>
        <v>150629</v>
      </c>
      <c r="D61" s="41">
        <f t="shared" si="6"/>
        <v>18</v>
      </c>
      <c r="E61" s="42" t="str">
        <f t="shared" si="2"/>
        <v>VILAGARCIA</v>
      </c>
      <c r="F61" s="42">
        <f t="shared" si="9"/>
        <v>1000</v>
      </c>
      <c r="G61" s="42">
        <f t="shared" si="8"/>
        <v>1200</v>
      </c>
    </row>
    <row r="62" spans="1:7" x14ac:dyDescent="0.25">
      <c r="A62" s="42" t="str">
        <f t="shared" si="3"/>
        <v>TARRAGONA</v>
      </c>
      <c r="B62" s="41">
        <f t="shared" si="4"/>
        <v>61870</v>
      </c>
      <c r="C62" s="41">
        <f t="shared" si="5"/>
        <v>69434</v>
      </c>
      <c r="D62" s="41">
        <f t="shared" si="6"/>
        <v>20</v>
      </c>
      <c r="E62" s="42" t="str">
        <f t="shared" si="2"/>
        <v>CARTAGENA</v>
      </c>
      <c r="F62" s="42">
        <f t="shared" si="9"/>
        <v>17</v>
      </c>
      <c r="G62" s="42">
        <f t="shared" si="8"/>
        <v>984</v>
      </c>
    </row>
    <row r="63" spans="1:7" x14ac:dyDescent="0.25">
      <c r="A63" s="42" t="str">
        <f t="shared" si="3"/>
        <v>VALENCIA</v>
      </c>
      <c r="B63" s="41">
        <f t="shared" si="4"/>
        <v>2839124</v>
      </c>
      <c r="C63" s="41">
        <f t="shared" si="5"/>
        <v>2829337</v>
      </c>
      <c r="D63" s="41">
        <f t="shared" si="6"/>
        <v>4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445195</v>
      </c>
      <c r="C64" s="41">
        <f t="shared" si="5"/>
        <v>531389</v>
      </c>
      <c r="D64" s="41">
        <f t="shared" si="6"/>
        <v>10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1000</v>
      </c>
      <c r="C65" s="41">
        <f t="shared" si="5"/>
        <v>1200</v>
      </c>
      <c r="D65" s="41">
        <f t="shared" si="6"/>
        <v>24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E37" sqref="E37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Junio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41128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5">
        <v>351</v>
      </c>
      <c r="C7" s="35">
        <v>407</v>
      </c>
      <c r="D7" s="35">
        <v>2508</v>
      </c>
      <c r="E7" s="35">
        <v>2334</v>
      </c>
      <c r="F7" s="10">
        <f>((E7*100)/D7)-100</f>
        <v>-6.9377990430621992</v>
      </c>
      <c r="G7" s="1"/>
      <c r="H7" s="1"/>
      <c r="I7" s="1"/>
    </row>
    <row r="8" spans="1:12" x14ac:dyDescent="0.25">
      <c r="A8" s="11" t="s">
        <v>45</v>
      </c>
      <c r="B8" s="36">
        <v>12635</v>
      </c>
      <c r="C8" s="36">
        <v>16301</v>
      </c>
      <c r="D8" s="36">
        <v>75792</v>
      </c>
      <c r="E8" s="36">
        <v>85686</v>
      </c>
      <c r="F8" s="13">
        <f t="shared" ref="F8:F35" si="0">((E8*100)/D8)-100</f>
        <v>13.054148195060165</v>
      </c>
      <c r="G8" s="1"/>
      <c r="H8" s="1"/>
      <c r="I8" s="1"/>
    </row>
    <row r="9" spans="1:12" x14ac:dyDescent="0.25">
      <c r="A9" s="8" t="s">
        <v>46</v>
      </c>
      <c r="B9" s="35">
        <v>250</v>
      </c>
      <c r="C9" s="35">
        <v>506</v>
      </c>
      <c r="D9" s="35">
        <v>1666</v>
      </c>
      <c r="E9" s="35">
        <v>3023.25</v>
      </c>
      <c r="F9" s="10">
        <f t="shared" si="0"/>
        <v>81.467587034813931</v>
      </c>
      <c r="G9" s="1"/>
      <c r="H9" s="1"/>
      <c r="I9" s="1"/>
    </row>
    <row r="10" spans="1:12" x14ac:dyDescent="0.25">
      <c r="A10" s="11" t="s">
        <v>47</v>
      </c>
      <c r="B10" s="36">
        <v>4</v>
      </c>
      <c r="C10" s="36">
        <v>0</v>
      </c>
      <c r="D10" s="36">
        <v>4</v>
      </c>
      <c r="E10" s="36">
        <v>2</v>
      </c>
      <c r="F10" s="17">
        <f t="shared" si="0"/>
        <v>-50</v>
      </c>
      <c r="G10" s="1"/>
      <c r="H10" s="1"/>
      <c r="I10" s="1"/>
    </row>
    <row r="11" spans="1:12" x14ac:dyDescent="0.25">
      <c r="A11" s="8" t="s">
        <v>48</v>
      </c>
      <c r="B11" s="35">
        <v>310228</v>
      </c>
      <c r="C11" s="35">
        <v>387808</v>
      </c>
      <c r="D11" s="35">
        <v>1543181</v>
      </c>
      <c r="E11" s="35">
        <v>1960399</v>
      </c>
      <c r="F11" s="10">
        <f t="shared" si="0"/>
        <v>27.036232301978828</v>
      </c>
      <c r="G11" s="1"/>
      <c r="H11" s="1"/>
      <c r="I11" s="1"/>
    </row>
    <row r="12" spans="1:12" x14ac:dyDescent="0.25">
      <c r="A12" s="11" t="s">
        <v>49</v>
      </c>
      <c r="B12" s="36">
        <v>7691.5</v>
      </c>
      <c r="C12" s="36">
        <v>7951.5</v>
      </c>
      <c r="D12" s="36">
        <v>41364</v>
      </c>
      <c r="E12" s="36">
        <v>44307</v>
      </c>
      <c r="F12" s="13">
        <f t="shared" si="0"/>
        <v>7.1148825065274082</v>
      </c>
      <c r="G12" s="1"/>
      <c r="H12" s="1"/>
      <c r="I12" s="1"/>
    </row>
    <row r="13" spans="1:12" x14ac:dyDescent="0.25">
      <c r="A13" s="8" t="s">
        <v>50</v>
      </c>
      <c r="B13" s="35">
        <v>6799</v>
      </c>
      <c r="C13" s="35">
        <v>6008</v>
      </c>
      <c r="D13" s="35">
        <v>35808</v>
      </c>
      <c r="E13" s="35">
        <v>28413</v>
      </c>
      <c r="F13" s="10">
        <f t="shared" si="0"/>
        <v>-20.651809651474537</v>
      </c>
      <c r="G13" s="1"/>
      <c r="H13" s="1"/>
      <c r="I13" s="1"/>
    </row>
    <row r="14" spans="1:12" x14ac:dyDescent="0.25">
      <c r="A14" s="11" t="s">
        <v>51</v>
      </c>
      <c r="B14" s="36">
        <v>175706</v>
      </c>
      <c r="C14" s="36">
        <v>153910.5</v>
      </c>
      <c r="D14" s="36">
        <v>1060003.5</v>
      </c>
      <c r="E14" s="36">
        <v>849040.5</v>
      </c>
      <c r="F14" s="13">
        <f t="shared" si="0"/>
        <v>-19.902104096826093</v>
      </c>
      <c r="G14" s="1"/>
      <c r="H14" s="1"/>
      <c r="I14" s="1"/>
    </row>
    <row r="15" spans="1:12" x14ac:dyDescent="0.25">
      <c r="A15" s="8" t="s">
        <v>52</v>
      </c>
      <c r="B15" s="35">
        <v>55900.75</v>
      </c>
      <c r="C15" s="35">
        <v>56176</v>
      </c>
      <c r="D15" s="35">
        <v>274293.75</v>
      </c>
      <c r="E15" s="35">
        <v>299533.75</v>
      </c>
      <c r="F15" s="10">
        <f t="shared" si="0"/>
        <v>9.2018137489461509</v>
      </c>
      <c r="G15" s="1"/>
      <c r="H15" s="1"/>
      <c r="I15" s="1"/>
    </row>
    <row r="16" spans="1:12" x14ac:dyDescent="0.25">
      <c r="A16" s="11" t="s">
        <v>53</v>
      </c>
      <c r="B16" s="36">
        <v>5409</v>
      </c>
      <c r="C16" s="36">
        <v>6195</v>
      </c>
      <c r="D16" s="36">
        <v>34416</v>
      </c>
      <c r="E16" s="36">
        <v>33612</v>
      </c>
      <c r="F16" s="13">
        <f t="shared" si="0"/>
        <v>-2.336122733612271</v>
      </c>
      <c r="G16" s="1"/>
      <c r="H16" s="1"/>
      <c r="I16" s="1"/>
    </row>
    <row r="17" spans="1:9" x14ac:dyDescent="0.25">
      <c r="A17" s="8" t="s">
        <v>54</v>
      </c>
      <c r="B17" s="35">
        <v>12715</v>
      </c>
      <c r="C17" s="35">
        <v>17112</v>
      </c>
      <c r="D17" s="35">
        <v>61986</v>
      </c>
      <c r="E17" s="35">
        <v>74873</v>
      </c>
      <c r="F17" s="10">
        <f t="shared" si="0"/>
        <v>20.790178427386834</v>
      </c>
      <c r="G17" s="1"/>
      <c r="H17" s="1"/>
      <c r="I17" s="1"/>
    </row>
    <row r="18" spans="1:9" x14ac:dyDescent="0.25">
      <c r="A18" s="11" t="s">
        <v>55</v>
      </c>
      <c r="B18" s="36">
        <v>937</v>
      </c>
      <c r="C18" s="36">
        <v>1368</v>
      </c>
      <c r="D18" s="36">
        <v>4820</v>
      </c>
      <c r="E18" s="36">
        <v>7543</v>
      </c>
      <c r="F18" s="13">
        <f t="shared" si="0"/>
        <v>56.493775933609953</v>
      </c>
      <c r="G18" s="1"/>
      <c r="H18" s="1"/>
      <c r="I18" s="1"/>
    </row>
    <row r="19" spans="1:9" x14ac:dyDescent="0.25">
      <c r="A19" s="8" t="s">
        <v>56</v>
      </c>
      <c r="B19" s="35">
        <v>36</v>
      </c>
      <c r="C19" s="35">
        <v>84</v>
      </c>
      <c r="D19" s="35">
        <v>227</v>
      </c>
      <c r="E19" s="35">
        <v>355</v>
      </c>
      <c r="F19" s="10">
        <f t="shared" si="0"/>
        <v>56.387665198237897</v>
      </c>
      <c r="G19" s="1"/>
      <c r="H19" s="1"/>
      <c r="I19" s="1"/>
    </row>
    <row r="20" spans="1:9" x14ac:dyDescent="0.25">
      <c r="A20" s="11" t="s">
        <v>57</v>
      </c>
      <c r="B20" s="36">
        <v>2521</v>
      </c>
      <c r="C20" s="36">
        <v>3426</v>
      </c>
      <c r="D20" s="36">
        <v>17376</v>
      </c>
      <c r="E20" s="36">
        <v>23683</v>
      </c>
      <c r="F20" s="13">
        <f t="shared" si="0"/>
        <v>36.297191528545113</v>
      </c>
      <c r="G20" s="1"/>
      <c r="H20" s="1"/>
      <c r="I20" s="1"/>
    </row>
    <row r="21" spans="1:9" x14ac:dyDescent="0.25">
      <c r="A21" s="8" t="s">
        <v>58</v>
      </c>
      <c r="B21" s="35">
        <v>62</v>
      </c>
      <c r="C21" s="35">
        <v>130</v>
      </c>
      <c r="D21" s="35">
        <v>347</v>
      </c>
      <c r="E21" s="35">
        <v>881</v>
      </c>
      <c r="F21" s="10">
        <f t="shared" si="0"/>
        <v>153.89048991354466</v>
      </c>
      <c r="G21" s="1"/>
      <c r="H21" s="1"/>
      <c r="I21" s="1"/>
    </row>
    <row r="22" spans="1:9" x14ac:dyDescent="0.25">
      <c r="A22" s="11" t="s">
        <v>59</v>
      </c>
      <c r="B22" s="36">
        <v>116190</v>
      </c>
      <c r="C22" s="36">
        <v>109579</v>
      </c>
      <c r="D22" s="36">
        <v>571578</v>
      </c>
      <c r="E22" s="36">
        <v>619622</v>
      </c>
      <c r="F22" s="13">
        <f t="shared" si="0"/>
        <v>8.4055019612371353</v>
      </c>
      <c r="G22" s="1"/>
      <c r="H22" s="1"/>
      <c r="I22" s="1"/>
    </row>
    <row r="23" spans="1:9" x14ac:dyDescent="0.25">
      <c r="A23" s="8" t="s">
        <v>60</v>
      </c>
      <c r="B23" s="35">
        <v>26384</v>
      </c>
      <c r="C23" s="35">
        <v>22446</v>
      </c>
      <c r="D23" s="35">
        <v>159366</v>
      </c>
      <c r="E23" s="35">
        <v>246057</v>
      </c>
      <c r="F23" s="10">
        <f t="shared" si="0"/>
        <v>54.397424795753182</v>
      </c>
      <c r="G23" s="1"/>
      <c r="H23" s="1"/>
      <c r="I23" s="1"/>
    </row>
    <row r="24" spans="1:9" x14ac:dyDescent="0.25">
      <c r="A24" s="11" t="s">
        <v>61</v>
      </c>
      <c r="B24" s="36">
        <v>4776</v>
      </c>
      <c r="C24" s="36">
        <v>3641</v>
      </c>
      <c r="D24" s="36">
        <v>25207</v>
      </c>
      <c r="E24" s="36">
        <v>20235</v>
      </c>
      <c r="F24" s="13">
        <f t="shared" si="0"/>
        <v>-19.724679652477491</v>
      </c>
      <c r="G24" s="1"/>
      <c r="H24" s="1"/>
      <c r="I24" s="1"/>
    </row>
    <row r="25" spans="1:9" x14ac:dyDescent="0.25">
      <c r="A25" s="8" t="s">
        <v>62</v>
      </c>
      <c r="B25" s="35">
        <v>1966</v>
      </c>
      <c r="C25" s="35">
        <v>2531</v>
      </c>
      <c r="D25" s="35">
        <v>11395</v>
      </c>
      <c r="E25" s="35">
        <v>16274</v>
      </c>
      <c r="F25" s="10">
        <f t="shared" si="0"/>
        <v>42.817025010969729</v>
      </c>
      <c r="G25" s="1"/>
      <c r="H25" s="1"/>
      <c r="I25" s="1"/>
    </row>
    <row r="26" spans="1:9" x14ac:dyDescent="0.25">
      <c r="A26" s="11" t="s">
        <v>63</v>
      </c>
      <c r="B26" s="36">
        <v>284</v>
      </c>
      <c r="C26" s="36">
        <v>435</v>
      </c>
      <c r="D26" s="36">
        <v>2035</v>
      </c>
      <c r="E26" s="36">
        <v>3651</v>
      </c>
      <c r="F26" s="13">
        <f t="shared" si="0"/>
        <v>79.410319410319403</v>
      </c>
      <c r="G26" s="1"/>
      <c r="H26" s="1"/>
      <c r="I26" s="1"/>
    </row>
    <row r="27" spans="1:9" x14ac:dyDescent="0.25">
      <c r="A27" s="8" t="s">
        <v>64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6">
        <v>32222</v>
      </c>
      <c r="C28" s="36">
        <v>26071</v>
      </c>
      <c r="D28" s="36">
        <v>178248</v>
      </c>
      <c r="E28" s="36">
        <v>160300</v>
      </c>
      <c r="F28" s="13">
        <f t="shared" si="0"/>
        <v>-10.069117185045556</v>
      </c>
      <c r="G28" s="1"/>
      <c r="H28" s="1"/>
      <c r="I28" s="1"/>
    </row>
    <row r="29" spans="1:9" x14ac:dyDescent="0.25">
      <c r="A29" s="8" t="s">
        <v>66</v>
      </c>
      <c r="B29" s="35">
        <v>193</v>
      </c>
      <c r="C29" s="35">
        <v>130</v>
      </c>
      <c r="D29" s="35">
        <v>1028</v>
      </c>
      <c r="E29" s="35">
        <v>513</v>
      </c>
      <c r="F29" s="10">
        <f t="shared" si="0"/>
        <v>-50.097276264591443</v>
      </c>
      <c r="G29" s="1"/>
      <c r="H29" s="1"/>
      <c r="I29" s="1"/>
    </row>
    <row r="30" spans="1:9" x14ac:dyDescent="0.25">
      <c r="A30" s="11" t="s">
        <v>67</v>
      </c>
      <c r="B30" s="36">
        <v>13221</v>
      </c>
      <c r="C30" s="36">
        <v>12973</v>
      </c>
      <c r="D30" s="36">
        <v>81622</v>
      </c>
      <c r="E30" s="36">
        <v>77563</v>
      </c>
      <c r="F30" s="13">
        <f t="shared" si="0"/>
        <v>-4.972923966577639</v>
      </c>
      <c r="G30" s="1"/>
      <c r="H30" s="1"/>
      <c r="I30" s="1"/>
    </row>
    <row r="31" spans="1:9" x14ac:dyDescent="0.25">
      <c r="A31" s="8" t="s">
        <v>68</v>
      </c>
      <c r="B31" s="35">
        <v>17553</v>
      </c>
      <c r="C31" s="35">
        <v>15213</v>
      </c>
      <c r="D31" s="35">
        <v>111672</v>
      </c>
      <c r="E31" s="35">
        <v>102230</v>
      </c>
      <c r="F31" s="10">
        <f t="shared" si="0"/>
        <v>-8.4551185615015356</v>
      </c>
      <c r="G31" s="1"/>
      <c r="H31" s="1"/>
      <c r="I31" s="1"/>
    </row>
    <row r="32" spans="1:9" x14ac:dyDescent="0.25">
      <c r="A32" s="11" t="s">
        <v>69</v>
      </c>
      <c r="B32" s="36">
        <v>361395</v>
      </c>
      <c r="C32" s="36">
        <v>399508</v>
      </c>
      <c r="D32" s="36">
        <v>2108920</v>
      </c>
      <c r="E32" s="36">
        <v>2168014</v>
      </c>
      <c r="F32" s="13">
        <f t="shared" si="0"/>
        <v>2.8020977561974831</v>
      </c>
      <c r="G32" s="1"/>
      <c r="H32" s="1"/>
      <c r="I32" s="1"/>
    </row>
    <row r="33" spans="1:9" x14ac:dyDescent="0.25">
      <c r="A33" s="8" t="s">
        <v>70</v>
      </c>
      <c r="B33" s="35">
        <v>22072</v>
      </c>
      <c r="C33" s="35">
        <v>16468</v>
      </c>
      <c r="D33" s="35">
        <v>112753.5</v>
      </c>
      <c r="E33" s="35">
        <v>99144.5</v>
      </c>
      <c r="F33" s="10">
        <f t="shared" si="0"/>
        <v>-12.069691849920403</v>
      </c>
      <c r="G33" s="1"/>
      <c r="H33" s="1"/>
      <c r="I33" s="1"/>
    </row>
    <row r="34" spans="1:9" x14ac:dyDescent="0.25">
      <c r="A34" s="11" t="s">
        <v>71</v>
      </c>
      <c r="B34" s="36">
        <v>0</v>
      </c>
      <c r="C34" s="36">
        <v>1708</v>
      </c>
      <c r="D34" s="36">
        <v>31</v>
      </c>
      <c r="E34" s="36">
        <v>12305</v>
      </c>
      <c r="F34" s="13">
        <f t="shared" si="0"/>
        <v>39593.548387096773</v>
      </c>
      <c r="G34" s="1"/>
      <c r="H34" s="1"/>
      <c r="I34" s="1"/>
    </row>
    <row r="35" spans="1:9" x14ac:dyDescent="0.25">
      <c r="A35" s="14" t="s">
        <v>72</v>
      </c>
      <c r="B35" s="15">
        <f>SUM(B7:B34)</f>
        <v>1187501.25</v>
      </c>
      <c r="C35" s="15">
        <f t="shared" ref="C35:E35" si="1">SUM(C7:C34)</f>
        <v>1268086</v>
      </c>
      <c r="D35" s="15">
        <f t="shared" si="1"/>
        <v>6517647.75</v>
      </c>
      <c r="E35" s="15">
        <f t="shared" si="1"/>
        <v>6939594</v>
      </c>
      <c r="F35" s="16">
        <f t="shared" si="0"/>
        <v>6.4739038712240955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2334</v>
      </c>
      <c r="C38" s="41">
        <f>D7</f>
        <v>2508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VALENCIA</v>
      </c>
      <c r="F38" s="42">
        <f>LOOKUP(E38,$A$38:$A$65,$B$38:$B$65)</f>
        <v>2168014</v>
      </c>
      <c r="G38" s="42">
        <f>LOOKUP(E38,$A$38:$A$65,$C$38:$C$65)</f>
        <v>2108920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85686</v>
      </c>
      <c r="C39" s="41">
        <f t="shared" ref="C39:C65" si="5">D8</f>
        <v>75792</v>
      </c>
      <c r="D39" s="41">
        <f t="shared" ref="D39:D65" si="6">_xlfn.RANK.EQ(B39,$B$38:$B$65)+COUNTIF($B$38:$B$65,B39)-1</f>
        <v>10</v>
      </c>
      <c r="E39" s="42" t="str">
        <f t="shared" si="2"/>
        <v>BAHIA DE ALGECIRAS</v>
      </c>
      <c r="F39" s="42">
        <f t="shared" ref="F39:F54" si="7">LOOKUP(E39,$A$38:$A$65,$B$38:$B$65)</f>
        <v>1960399</v>
      </c>
      <c r="G39" s="42">
        <f t="shared" ref="G39:G65" si="8">LOOKUP(E39,$A$38:$A$65,$C$38:$C$65)</f>
        <v>1543181</v>
      </c>
    </row>
    <row r="40" spans="1:9" x14ac:dyDescent="0.25">
      <c r="A40" s="42" t="str">
        <f t="shared" si="3"/>
        <v>ALMERIA</v>
      </c>
      <c r="B40" s="41">
        <f t="shared" si="4"/>
        <v>3023.25</v>
      </c>
      <c r="C40" s="41">
        <f t="shared" si="5"/>
        <v>1666</v>
      </c>
      <c r="D40" s="41">
        <f t="shared" si="6"/>
        <v>22</v>
      </c>
      <c r="E40" s="42" t="str">
        <f t="shared" si="2"/>
        <v>BARCELONA</v>
      </c>
      <c r="F40" s="42">
        <f t="shared" si="7"/>
        <v>849040.5</v>
      </c>
      <c r="G40" s="42">
        <f t="shared" si="8"/>
        <v>1060003.5</v>
      </c>
    </row>
    <row r="41" spans="1:9" x14ac:dyDescent="0.25">
      <c r="A41" s="42" t="str">
        <f t="shared" si="3"/>
        <v>AVILES</v>
      </c>
      <c r="B41" s="41">
        <f t="shared" si="4"/>
        <v>2</v>
      </c>
      <c r="C41" s="41">
        <f t="shared" si="5"/>
        <v>4</v>
      </c>
      <c r="D41" s="41">
        <f t="shared" si="6"/>
        <v>27</v>
      </c>
      <c r="E41" s="42" t="str">
        <f t="shared" si="2"/>
        <v>LAS PALMAS</v>
      </c>
      <c r="F41" s="42">
        <f t="shared" si="7"/>
        <v>619622</v>
      </c>
      <c r="G41" s="42">
        <f t="shared" si="8"/>
        <v>571578</v>
      </c>
    </row>
    <row r="42" spans="1:9" x14ac:dyDescent="0.25">
      <c r="A42" s="42" t="str">
        <f t="shared" si="3"/>
        <v>BAHIA DE ALGECIRAS</v>
      </c>
      <c r="B42" s="41">
        <f t="shared" si="4"/>
        <v>1960399</v>
      </c>
      <c r="C42" s="41">
        <f t="shared" si="5"/>
        <v>1543181</v>
      </c>
      <c r="D42" s="41">
        <f t="shared" si="6"/>
        <v>2</v>
      </c>
      <c r="E42" s="42" t="str">
        <f t="shared" si="2"/>
        <v>BILBAO</v>
      </c>
      <c r="F42" s="42">
        <f t="shared" si="7"/>
        <v>299533.75</v>
      </c>
      <c r="G42" s="42">
        <f t="shared" si="8"/>
        <v>274293.75</v>
      </c>
    </row>
    <row r="43" spans="1:9" x14ac:dyDescent="0.25">
      <c r="A43" s="42" t="str">
        <f t="shared" si="3"/>
        <v>BAHIA DE CADIZ</v>
      </c>
      <c r="B43" s="41">
        <f t="shared" si="4"/>
        <v>44307</v>
      </c>
      <c r="C43" s="41">
        <f t="shared" si="5"/>
        <v>41364</v>
      </c>
      <c r="D43" s="41">
        <f t="shared" si="6"/>
        <v>13</v>
      </c>
      <c r="E43" s="42" t="str">
        <f t="shared" si="2"/>
        <v>MALAGA</v>
      </c>
      <c r="F43" s="42">
        <f t="shared" si="7"/>
        <v>246057</v>
      </c>
      <c r="G43" s="42">
        <f t="shared" si="8"/>
        <v>159366</v>
      </c>
    </row>
    <row r="44" spans="1:9" x14ac:dyDescent="0.25">
      <c r="A44" s="42" t="str">
        <f t="shared" si="3"/>
        <v>BALEARES</v>
      </c>
      <c r="B44" s="41">
        <f t="shared" si="4"/>
        <v>28413</v>
      </c>
      <c r="C44" s="41">
        <f t="shared" si="5"/>
        <v>35808</v>
      </c>
      <c r="D44" s="41">
        <f t="shared" si="6"/>
        <v>15</v>
      </c>
      <c r="E44" s="42" t="str">
        <f t="shared" si="2"/>
        <v>SANTA CRUZ DE TENERIFE</v>
      </c>
      <c r="F44" s="42">
        <f t="shared" si="7"/>
        <v>160300</v>
      </c>
      <c r="G44" s="42">
        <f t="shared" si="8"/>
        <v>178248</v>
      </c>
    </row>
    <row r="45" spans="1:9" x14ac:dyDescent="0.25">
      <c r="A45" s="42" t="str">
        <f t="shared" si="3"/>
        <v>BARCELONA</v>
      </c>
      <c r="B45" s="41">
        <f t="shared" si="4"/>
        <v>849040.5</v>
      </c>
      <c r="C45" s="41">
        <f t="shared" si="5"/>
        <v>1060003.5</v>
      </c>
      <c r="D45" s="41">
        <f t="shared" si="6"/>
        <v>3</v>
      </c>
      <c r="E45" s="42" t="str">
        <f t="shared" si="2"/>
        <v>TARRAGONA</v>
      </c>
      <c r="F45" s="42">
        <f t="shared" si="7"/>
        <v>102230</v>
      </c>
      <c r="G45" s="42">
        <f t="shared" si="8"/>
        <v>111672</v>
      </c>
    </row>
    <row r="46" spans="1:9" x14ac:dyDescent="0.25">
      <c r="A46" s="42" t="str">
        <f t="shared" si="3"/>
        <v>BILBAO</v>
      </c>
      <c r="B46" s="41">
        <f t="shared" si="4"/>
        <v>299533.75</v>
      </c>
      <c r="C46" s="41">
        <f t="shared" si="5"/>
        <v>274293.75</v>
      </c>
      <c r="D46" s="41">
        <f t="shared" si="6"/>
        <v>5</v>
      </c>
      <c r="E46" s="42" t="str">
        <f t="shared" si="2"/>
        <v>VIGO</v>
      </c>
      <c r="F46" s="42">
        <f t="shared" si="7"/>
        <v>99144.5</v>
      </c>
      <c r="G46" s="42">
        <f t="shared" si="8"/>
        <v>112753.5</v>
      </c>
    </row>
    <row r="47" spans="1:9" x14ac:dyDescent="0.25">
      <c r="A47" s="42" t="str">
        <f t="shared" si="3"/>
        <v>CARTAGENA</v>
      </c>
      <c r="B47" s="41">
        <f t="shared" si="4"/>
        <v>33612</v>
      </c>
      <c r="C47" s="41">
        <f t="shared" si="5"/>
        <v>34416</v>
      </c>
      <c r="D47" s="41">
        <f t="shared" si="6"/>
        <v>14</v>
      </c>
      <c r="E47" s="42" t="str">
        <f t="shared" si="2"/>
        <v>ALICANTE</v>
      </c>
      <c r="F47" s="42">
        <f t="shared" si="7"/>
        <v>85686</v>
      </c>
      <c r="G47" s="42">
        <f t="shared" si="8"/>
        <v>75792</v>
      </c>
    </row>
    <row r="48" spans="1:9" x14ac:dyDescent="0.25">
      <c r="A48" s="42" t="str">
        <f t="shared" si="3"/>
        <v>CASTELLON</v>
      </c>
      <c r="B48" s="41">
        <f t="shared" si="4"/>
        <v>74873</v>
      </c>
      <c r="C48" s="41">
        <f t="shared" si="5"/>
        <v>61986</v>
      </c>
      <c r="D48" s="41">
        <f t="shared" si="6"/>
        <v>12</v>
      </c>
      <c r="E48" s="42" t="str">
        <f t="shared" si="2"/>
        <v>SEVILLA</v>
      </c>
      <c r="F48" s="42">
        <f t="shared" si="7"/>
        <v>77563</v>
      </c>
      <c r="G48" s="42">
        <f t="shared" si="8"/>
        <v>81622</v>
      </c>
    </row>
    <row r="49" spans="1:7" x14ac:dyDescent="0.25">
      <c r="A49" s="42" t="str">
        <f t="shared" si="3"/>
        <v>CEUTA</v>
      </c>
      <c r="B49" s="41">
        <f t="shared" si="4"/>
        <v>7543</v>
      </c>
      <c r="C49" s="41">
        <f t="shared" si="5"/>
        <v>4820</v>
      </c>
      <c r="D49" s="41">
        <f t="shared" si="6"/>
        <v>20</v>
      </c>
      <c r="E49" s="42" t="str">
        <f t="shared" si="2"/>
        <v>CASTELLON</v>
      </c>
      <c r="F49" s="42">
        <f t="shared" si="7"/>
        <v>74873</v>
      </c>
      <c r="G49" s="42">
        <f t="shared" si="8"/>
        <v>61986</v>
      </c>
    </row>
    <row r="50" spans="1:7" x14ac:dyDescent="0.25">
      <c r="A50" s="42" t="str">
        <f t="shared" si="3"/>
        <v>FERROL-SAN CIBRAO</v>
      </c>
      <c r="B50" s="41">
        <f t="shared" si="4"/>
        <v>355</v>
      </c>
      <c r="C50" s="41">
        <f t="shared" si="5"/>
        <v>227</v>
      </c>
      <c r="D50" s="41">
        <f t="shared" si="6"/>
        <v>26</v>
      </c>
      <c r="E50" s="42" t="str">
        <f t="shared" si="2"/>
        <v>BAHIA DE CADIZ</v>
      </c>
      <c r="F50" s="42">
        <f t="shared" si="7"/>
        <v>44307</v>
      </c>
      <c r="G50" s="42">
        <f t="shared" si="8"/>
        <v>41364</v>
      </c>
    </row>
    <row r="51" spans="1:7" x14ac:dyDescent="0.25">
      <c r="A51" s="42" t="str">
        <f t="shared" si="3"/>
        <v>GIJON</v>
      </c>
      <c r="B51" s="41">
        <f t="shared" si="4"/>
        <v>23683</v>
      </c>
      <c r="C51" s="41">
        <f t="shared" si="5"/>
        <v>17376</v>
      </c>
      <c r="D51" s="41">
        <f t="shared" si="6"/>
        <v>16</v>
      </c>
      <c r="E51" s="42" t="str">
        <f t="shared" si="2"/>
        <v>CARTAGENA</v>
      </c>
      <c r="F51" s="42">
        <f t="shared" si="7"/>
        <v>33612</v>
      </c>
      <c r="G51" s="42">
        <f t="shared" si="8"/>
        <v>34416</v>
      </c>
    </row>
    <row r="52" spans="1:7" x14ac:dyDescent="0.25">
      <c r="A52" s="42" t="str">
        <f t="shared" si="3"/>
        <v>HUELVA</v>
      </c>
      <c r="B52" s="41">
        <f t="shared" si="4"/>
        <v>881</v>
      </c>
      <c r="C52" s="41">
        <f t="shared" si="5"/>
        <v>347</v>
      </c>
      <c r="D52" s="41">
        <f t="shared" si="6"/>
        <v>24</v>
      </c>
      <c r="E52" s="42" t="str">
        <f t="shared" si="2"/>
        <v>BALEARES</v>
      </c>
      <c r="F52" s="42">
        <f t="shared" si="7"/>
        <v>28413</v>
      </c>
      <c r="G52" s="42">
        <f t="shared" si="8"/>
        <v>35808</v>
      </c>
    </row>
    <row r="53" spans="1:7" x14ac:dyDescent="0.25">
      <c r="A53" s="42" t="str">
        <f t="shared" si="3"/>
        <v>LAS PALMAS</v>
      </c>
      <c r="B53" s="41">
        <f t="shared" si="4"/>
        <v>619622</v>
      </c>
      <c r="C53" s="41">
        <f t="shared" si="5"/>
        <v>571578</v>
      </c>
      <c r="D53" s="41">
        <f t="shared" si="6"/>
        <v>4</v>
      </c>
      <c r="E53" s="42" t="str">
        <f t="shared" si="2"/>
        <v>GIJON</v>
      </c>
      <c r="F53" s="42">
        <f t="shared" si="7"/>
        <v>23683</v>
      </c>
      <c r="G53" s="42">
        <f t="shared" si="8"/>
        <v>17376</v>
      </c>
    </row>
    <row r="54" spans="1:7" x14ac:dyDescent="0.25">
      <c r="A54" s="42" t="str">
        <f t="shared" si="3"/>
        <v>MALAGA</v>
      </c>
      <c r="B54" s="41">
        <f t="shared" si="4"/>
        <v>246057</v>
      </c>
      <c r="C54" s="41">
        <f t="shared" si="5"/>
        <v>159366</v>
      </c>
      <c r="D54" s="41">
        <f t="shared" si="6"/>
        <v>6</v>
      </c>
      <c r="E54" s="42" t="str">
        <f t="shared" si="2"/>
        <v>MARIN Y RIA DE PONTEVEDRA</v>
      </c>
      <c r="F54" s="42">
        <f t="shared" si="7"/>
        <v>20235</v>
      </c>
      <c r="G54" s="42">
        <f t="shared" si="8"/>
        <v>25207</v>
      </c>
    </row>
    <row r="55" spans="1:7" x14ac:dyDescent="0.25">
      <c r="A55" s="42" t="str">
        <f t="shared" si="3"/>
        <v>MARIN Y RIA DE PONTEVEDRA</v>
      </c>
      <c r="B55" s="41">
        <f t="shared" si="4"/>
        <v>20235</v>
      </c>
      <c r="C55" s="41">
        <f t="shared" si="5"/>
        <v>25207</v>
      </c>
      <c r="D55" s="41">
        <f t="shared" si="6"/>
        <v>17</v>
      </c>
      <c r="E55" s="42" t="str">
        <f t="shared" si="2"/>
        <v>MELILLA</v>
      </c>
      <c r="F55" s="42">
        <f t="shared" ref="F55:F65" si="9">LOOKUP(E55,$A$38:$A$65,$B$38:$B$65)</f>
        <v>16274</v>
      </c>
      <c r="G55" s="42">
        <f t="shared" si="8"/>
        <v>11395</v>
      </c>
    </row>
    <row r="56" spans="1:7" x14ac:dyDescent="0.25">
      <c r="A56" s="42" t="str">
        <f t="shared" si="3"/>
        <v>MELILLA</v>
      </c>
      <c r="B56" s="41">
        <f t="shared" si="4"/>
        <v>16274</v>
      </c>
      <c r="C56" s="41">
        <f t="shared" si="5"/>
        <v>11395</v>
      </c>
      <c r="D56" s="41">
        <f t="shared" si="6"/>
        <v>18</v>
      </c>
      <c r="E56" s="42" t="str">
        <f t="shared" si="2"/>
        <v>VILAGARCIA</v>
      </c>
      <c r="F56" s="42">
        <f t="shared" si="9"/>
        <v>12305</v>
      </c>
      <c r="G56" s="42">
        <f t="shared" si="8"/>
        <v>31</v>
      </c>
    </row>
    <row r="57" spans="1:7" x14ac:dyDescent="0.25">
      <c r="A57" s="42" t="str">
        <f t="shared" si="3"/>
        <v>MOTRIL</v>
      </c>
      <c r="B57" s="41">
        <f t="shared" si="4"/>
        <v>3651</v>
      </c>
      <c r="C57" s="41">
        <f t="shared" si="5"/>
        <v>2035</v>
      </c>
      <c r="D57" s="41">
        <f t="shared" si="6"/>
        <v>21</v>
      </c>
      <c r="E57" s="42" t="str">
        <f t="shared" si="2"/>
        <v>CEUTA</v>
      </c>
      <c r="F57" s="42">
        <f t="shared" si="9"/>
        <v>7543</v>
      </c>
      <c r="G57" s="42">
        <f t="shared" si="8"/>
        <v>4820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3651</v>
      </c>
      <c r="G58" s="42">
        <f t="shared" si="8"/>
        <v>2035</v>
      </c>
    </row>
    <row r="59" spans="1:7" x14ac:dyDescent="0.25">
      <c r="A59" s="42" t="str">
        <f t="shared" si="3"/>
        <v>SANTA CRUZ DE TENERIFE</v>
      </c>
      <c r="B59" s="41">
        <f t="shared" si="4"/>
        <v>160300</v>
      </c>
      <c r="C59" s="41">
        <f t="shared" si="5"/>
        <v>178248</v>
      </c>
      <c r="D59" s="41">
        <f t="shared" si="6"/>
        <v>7</v>
      </c>
      <c r="E59" s="42" t="str">
        <f t="shared" si="2"/>
        <v>ALMERIA</v>
      </c>
      <c r="F59" s="42">
        <f t="shared" si="9"/>
        <v>3023.25</v>
      </c>
      <c r="G59" s="42">
        <f t="shared" si="8"/>
        <v>1666</v>
      </c>
    </row>
    <row r="60" spans="1:7" x14ac:dyDescent="0.25">
      <c r="A60" s="42" t="str">
        <f t="shared" si="3"/>
        <v>SANTANDER</v>
      </c>
      <c r="B60" s="41">
        <f t="shared" si="4"/>
        <v>513</v>
      </c>
      <c r="C60" s="41">
        <f t="shared" si="5"/>
        <v>1028</v>
      </c>
      <c r="D60" s="41">
        <f t="shared" si="6"/>
        <v>25</v>
      </c>
      <c r="E60" s="42" t="str">
        <f t="shared" si="2"/>
        <v>A CORUÑA</v>
      </c>
      <c r="F60" s="42">
        <f t="shared" si="9"/>
        <v>2334</v>
      </c>
      <c r="G60" s="42">
        <f t="shared" si="8"/>
        <v>2508</v>
      </c>
    </row>
    <row r="61" spans="1:7" x14ac:dyDescent="0.25">
      <c r="A61" s="42" t="str">
        <f t="shared" si="3"/>
        <v>SEVILLA</v>
      </c>
      <c r="B61" s="41">
        <f t="shared" si="4"/>
        <v>77563</v>
      </c>
      <c r="C61" s="41">
        <f t="shared" si="5"/>
        <v>81622</v>
      </c>
      <c r="D61" s="41">
        <f t="shared" si="6"/>
        <v>11</v>
      </c>
      <c r="E61" s="42" t="str">
        <f t="shared" si="2"/>
        <v>HUELVA</v>
      </c>
      <c r="F61" s="42">
        <f t="shared" si="9"/>
        <v>881</v>
      </c>
      <c r="G61" s="42">
        <f t="shared" si="8"/>
        <v>347</v>
      </c>
    </row>
    <row r="62" spans="1:7" x14ac:dyDescent="0.25">
      <c r="A62" s="42" t="str">
        <f t="shared" si="3"/>
        <v>TARRAGONA</v>
      </c>
      <c r="B62" s="41">
        <f t="shared" si="4"/>
        <v>102230</v>
      </c>
      <c r="C62" s="41">
        <f t="shared" si="5"/>
        <v>111672</v>
      </c>
      <c r="D62" s="41">
        <f t="shared" si="6"/>
        <v>8</v>
      </c>
      <c r="E62" s="42" t="str">
        <f t="shared" si="2"/>
        <v>SANTANDER</v>
      </c>
      <c r="F62" s="42">
        <f t="shared" si="9"/>
        <v>513</v>
      </c>
      <c r="G62" s="42">
        <f t="shared" si="8"/>
        <v>1028</v>
      </c>
    </row>
    <row r="63" spans="1:7" x14ac:dyDescent="0.25">
      <c r="A63" s="42" t="str">
        <f t="shared" si="3"/>
        <v>VALENCIA</v>
      </c>
      <c r="B63" s="41">
        <f t="shared" si="4"/>
        <v>2168014</v>
      </c>
      <c r="C63" s="41">
        <f t="shared" si="5"/>
        <v>2108920</v>
      </c>
      <c r="D63" s="41">
        <f t="shared" si="6"/>
        <v>1</v>
      </c>
      <c r="E63" s="42" t="str">
        <f t="shared" si="2"/>
        <v>FERROL-SAN CIBRAO</v>
      </c>
      <c r="F63" s="42">
        <f t="shared" si="9"/>
        <v>355</v>
      </c>
      <c r="G63" s="42">
        <f t="shared" si="8"/>
        <v>227</v>
      </c>
    </row>
    <row r="64" spans="1:7" x14ac:dyDescent="0.25">
      <c r="A64" s="42" t="str">
        <f t="shared" si="3"/>
        <v>VIGO</v>
      </c>
      <c r="B64" s="41">
        <f t="shared" si="4"/>
        <v>99144.5</v>
      </c>
      <c r="C64" s="41">
        <f t="shared" si="5"/>
        <v>112753.5</v>
      </c>
      <c r="D64" s="41">
        <f t="shared" si="6"/>
        <v>9</v>
      </c>
      <c r="E64" s="42" t="str">
        <f t="shared" si="2"/>
        <v>AVILES</v>
      </c>
      <c r="F64" s="42">
        <f t="shared" si="9"/>
        <v>2</v>
      </c>
      <c r="G64" s="42">
        <f t="shared" si="8"/>
        <v>4</v>
      </c>
    </row>
    <row r="65" spans="1:7" x14ac:dyDescent="0.25">
      <c r="A65" s="42" t="str">
        <f t="shared" si="3"/>
        <v>VILAGARCIA</v>
      </c>
      <c r="B65" s="41">
        <f t="shared" si="4"/>
        <v>12305</v>
      </c>
      <c r="C65" s="41">
        <f t="shared" si="5"/>
        <v>31</v>
      </c>
      <c r="D65" s="41">
        <f t="shared" si="6"/>
        <v>19</v>
      </c>
      <c r="E65" s="42" t="str">
        <f t="shared" si="2"/>
        <v>PASAIA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Junio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41128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8">
        <v>89</v>
      </c>
      <c r="C8" s="38">
        <v>844</v>
      </c>
      <c r="D8" s="38">
        <v>1145</v>
      </c>
      <c r="E8" s="38">
        <v>2022</v>
      </c>
      <c r="F8" s="13">
        <f t="shared" ref="F8:F35" si="0">((E8*100)/D8)-100</f>
        <v>76.593886462882097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7">
        <v>292160</v>
      </c>
      <c r="C11" s="37">
        <v>348121</v>
      </c>
      <c r="D11" s="37">
        <v>1432497</v>
      </c>
      <c r="E11" s="37">
        <v>1812509</v>
      </c>
      <c r="F11" s="10">
        <f t="shared" si="0"/>
        <v>26.527943863058695</v>
      </c>
      <c r="G11" s="1"/>
      <c r="H11" s="1"/>
      <c r="I11" s="1"/>
    </row>
    <row r="12" spans="1:12" x14ac:dyDescent="0.25">
      <c r="A12" s="11" t="s">
        <v>49</v>
      </c>
      <c r="B12" s="38">
        <v>0</v>
      </c>
      <c r="C12" s="38">
        <v>0</v>
      </c>
      <c r="D12" s="38">
        <v>224</v>
      </c>
      <c r="E12" s="38">
        <v>474</v>
      </c>
      <c r="F12" s="13">
        <f t="shared" si="0"/>
        <v>111.60714285714286</v>
      </c>
      <c r="G12" s="1"/>
      <c r="H12" s="1"/>
      <c r="I12" s="1"/>
    </row>
    <row r="13" spans="1:12" x14ac:dyDescent="0.25">
      <c r="A13" s="8" t="s">
        <v>50</v>
      </c>
      <c r="B13" s="37">
        <v>0</v>
      </c>
      <c r="C13" s="37">
        <v>0</v>
      </c>
      <c r="D13" s="37">
        <v>0</v>
      </c>
      <c r="E13" s="37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38">
        <v>55965</v>
      </c>
      <c r="C14" s="38">
        <v>38107</v>
      </c>
      <c r="D14" s="38">
        <v>380506.5</v>
      </c>
      <c r="E14" s="38">
        <v>242753.5</v>
      </c>
      <c r="F14" s="13">
        <f t="shared" si="0"/>
        <v>-36.202535304915948</v>
      </c>
      <c r="G14" s="1"/>
      <c r="H14" s="1"/>
      <c r="I14" s="1"/>
    </row>
    <row r="15" spans="1:12" x14ac:dyDescent="0.25">
      <c r="A15" s="8" t="s">
        <v>52</v>
      </c>
      <c r="B15" s="37">
        <v>93.5</v>
      </c>
      <c r="C15" s="37">
        <v>141</v>
      </c>
      <c r="D15" s="37">
        <v>2040.75</v>
      </c>
      <c r="E15" s="37">
        <v>752.5</v>
      </c>
      <c r="F15" s="10">
        <f t="shared" si="0"/>
        <v>-63.126301604802158</v>
      </c>
      <c r="G15" s="1"/>
      <c r="H15" s="1"/>
      <c r="I15" s="1"/>
    </row>
    <row r="16" spans="1:12" x14ac:dyDescent="0.25">
      <c r="A16" s="11" t="s">
        <v>53</v>
      </c>
      <c r="B16" s="38">
        <v>0</v>
      </c>
      <c r="C16" s="38">
        <v>0</v>
      </c>
      <c r="D16" s="38">
        <v>2</v>
      </c>
      <c r="E16" s="38">
        <v>0</v>
      </c>
      <c r="F16" s="13">
        <f t="shared" si="0"/>
        <v>-100</v>
      </c>
      <c r="G16" s="1"/>
      <c r="H16" s="1"/>
      <c r="I16" s="1"/>
    </row>
    <row r="17" spans="1:9" x14ac:dyDescent="0.25">
      <c r="A17" s="8" t="s">
        <v>54</v>
      </c>
      <c r="B17" s="37">
        <v>86</v>
      </c>
      <c r="C17" s="37">
        <v>54</v>
      </c>
      <c r="D17" s="37">
        <v>1151</v>
      </c>
      <c r="E17" s="37">
        <v>310</v>
      </c>
      <c r="F17" s="10">
        <f t="shared" si="0"/>
        <v>-73.066898349261507</v>
      </c>
      <c r="G17" s="1"/>
      <c r="H17" s="1"/>
      <c r="I17" s="1"/>
    </row>
    <row r="18" spans="1:9" x14ac:dyDescent="0.25">
      <c r="A18" s="11" t="s">
        <v>55</v>
      </c>
      <c r="B18" s="38">
        <v>0</v>
      </c>
      <c r="C18" s="38">
        <v>0</v>
      </c>
      <c r="D18" s="38">
        <v>10</v>
      </c>
      <c r="E18" s="38">
        <v>0</v>
      </c>
      <c r="F18" s="17">
        <f t="shared" si="0"/>
        <v>-100</v>
      </c>
      <c r="G18" s="1"/>
      <c r="H18" s="1"/>
      <c r="I18" s="1"/>
    </row>
    <row r="19" spans="1:9" x14ac:dyDescent="0.25">
      <c r="A19" s="8" t="s">
        <v>56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8">
        <v>0</v>
      </c>
      <c r="C20" s="38">
        <v>0</v>
      </c>
      <c r="D20" s="38">
        <v>0</v>
      </c>
      <c r="E20" s="3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8">
        <v>80840</v>
      </c>
      <c r="C22" s="38">
        <v>75817</v>
      </c>
      <c r="D22" s="38">
        <v>356484</v>
      </c>
      <c r="E22" s="38">
        <v>408796</v>
      </c>
      <c r="F22" s="13">
        <f t="shared" si="0"/>
        <v>14.674431391030168</v>
      </c>
      <c r="G22" s="1"/>
      <c r="H22" s="1"/>
      <c r="I22" s="1"/>
    </row>
    <row r="23" spans="1:9" x14ac:dyDescent="0.25">
      <c r="A23" s="8" t="s">
        <v>60</v>
      </c>
      <c r="B23" s="37">
        <v>24038</v>
      </c>
      <c r="C23" s="37">
        <v>19553</v>
      </c>
      <c r="D23" s="37">
        <v>148141</v>
      </c>
      <c r="E23" s="37">
        <v>227376</v>
      </c>
      <c r="F23" s="10">
        <f t="shared" si="0"/>
        <v>53.486205709425491</v>
      </c>
      <c r="G23" s="1"/>
      <c r="H23" s="1"/>
      <c r="I23" s="1"/>
    </row>
    <row r="24" spans="1:9" x14ac:dyDescent="0.25">
      <c r="A24" s="11" t="s">
        <v>61</v>
      </c>
      <c r="B24" s="38">
        <v>1732</v>
      </c>
      <c r="C24" s="38">
        <v>525</v>
      </c>
      <c r="D24" s="38">
        <v>3685</v>
      </c>
      <c r="E24" s="38">
        <v>1715</v>
      </c>
      <c r="F24" s="13">
        <f t="shared" si="0"/>
        <v>-53.45997286295794</v>
      </c>
      <c r="G24" s="1"/>
      <c r="H24" s="1"/>
      <c r="I24" s="1"/>
    </row>
    <row r="25" spans="1:9" x14ac:dyDescent="0.25">
      <c r="A25" s="8" t="s">
        <v>62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8">
        <v>0</v>
      </c>
      <c r="C26" s="38">
        <v>0</v>
      </c>
      <c r="D26" s="38">
        <v>0</v>
      </c>
      <c r="E26" s="3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2926</v>
      </c>
      <c r="C28" s="38">
        <v>332</v>
      </c>
      <c r="D28" s="38">
        <v>8371</v>
      </c>
      <c r="E28" s="38">
        <v>2210</v>
      </c>
      <c r="F28" s="13">
        <f t="shared" si="0"/>
        <v>-73.59933102377255</v>
      </c>
      <c r="G28" s="1"/>
      <c r="H28" s="1"/>
      <c r="I28" s="1"/>
    </row>
    <row r="29" spans="1:9" x14ac:dyDescent="0.25">
      <c r="A29" s="8" t="s">
        <v>66</v>
      </c>
      <c r="B29" s="37">
        <v>0</v>
      </c>
      <c r="C29" s="37">
        <v>0</v>
      </c>
      <c r="D29" s="37">
        <v>44</v>
      </c>
      <c r="E29" s="37">
        <v>2</v>
      </c>
      <c r="F29" s="18">
        <f t="shared" si="0"/>
        <v>-95.454545454545453</v>
      </c>
      <c r="G29" s="1"/>
      <c r="H29" s="1"/>
      <c r="I29" s="1"/>
    </row>
    <row r="30" spans="1:9" x14ac:dyDescent="0.25">
      <c r="A30" s="11" t="s">
        <v>67</v>
      </c>
      <c r="B30" s="38">
        <v>0</v>
      </c>
      <c r="C30" s="38">
        <v>0</v>
      </c>
      <c r="D30" s="38">
        <v>0</v>
      </c>
      <c r="E30" s="3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37">
        <v>10172</v>
      </c>
      <c r="C31" s="37">
        <v>9317</v>
      </c>
      <c r="D31" s="37">
        <v>71546</v>
      </c>
      <c r="E31" s="37">
        <v>59053</v>
      </c>
      <c r="F31" s="10">
        <f t="shared" si="0"/>
        <v>-17.46149330500657</v>
      </c>
      <c r="G31" s="1"/>
      <c r="H31" s="1"/>
      <c r="I31" s="1"/>
    </row>
    <row r="32" spans="1:9" x14ac:dyDescent="0.25">
      <c r="A32" s="11" t="s">
        <v>69</v>
      </c>
      <c r="B32" s="38">
        <v>190132</v>
      </c>
      <c r="C32" s="38">
        <v>192583</v>
      </c>
      <c r="D32" s="38">
        <v>1054987</v>
      </c>
      <c r="E32" s="38">
        <v>1092581</v>
      </c>
      <c r="F32" s="13">
        <f t="shared" si="0"/>
        <v>3.5634562321620962</v>
      </c>
      <c r="G32" s="1"/>
      <c r="H32" s="1"/>
      <c r="I32" s="1"/>
    </row>
    <row r="33" spans="1:9" x14ac:dyDescent="0.25">
      <c r="A33" s="8" t="s">
        <v>70</v>
      </c>
      <c r="B33" s="37">
        <v>728</v>
      </c>
      <c r="C33" s="37">
        <v>647</v>
      </c>
      <c r="D33" s="37">
        <v>4295</v>
      </c>
      <c r="E33" s="37">
        <v>4494</v>
      </c>
      <c r="F33" s="10">
        <f t="shared" si="0"/>
        <v>4.6332945285215317</v>
      </c>
      <c r="G33" s="1"/>
      <c r="H33" s="1"/>
      <c r="I33" s="1"/>
    </row>
    <row r="34" spans="1:9" x14ac:dyDescent="0.25">
      <c r="A34" s="11" t="s">
        <v>71</v>
      </c>
      <c r="B34" s="38">
        <v>0</v>
      </c>
      <c r="C34" s="38">
        <v>0</v>
      </c>
      <c r="D34" s="38">
        <v>0</v>
      </c>
      <c r="E34" s="38">
        <v>26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658961.5</v>
      </c>
      <c r="C35" s="15">
        <f t="shared" ref="C35:E35" si="1">SUM(C7:C34)</f>
        <v>686041</v>
      </c>
      <c r="D35" s="15">
        <f t="shared" si="1"/>
        <v>3465129.25</v>
      </c>
      <c r="E35" s="15">
        <f t="shared" si="1"/>
        <v>3855074</v>
      </c>
      <c r="F35" s="16">
        <f t="shared" si="0"/>
        <v>11.253396969247248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1812509</v>
      </c>
      <c r="G38" s="42">
        <f>LOOKUP(E38,$A$38:$A$65,$C$38:$C$65)</f>
        <v>1432497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2022</v>
      </c>
      <c r="C39" s="41">
        <f t="shared" ref="C39:C65" si="5">D8</f>
        <v>1145</v>
      </c>
      <c r="D39" s="41">
        <f t="shared" ref="D39:D65" si="6">_xlfn.RANK.EQ(B39,$B$38:$B$65)+COUNTIF($B$38:$B$65,B39)-1</f>
        <v>9</v>
      </c>
      <c r="E39" s="42" t="str">
        <f t="shared" si="2"/>
        <v>VALENCIA</v>
      </c>
      <c r="F39" s="42">
        <f t="shared" ref="F39:F54" si="7">LOOKUP(E39,$A$38:$A$65,$B$38:$B$65)</f>
        <v>1092581</v>
      </c>
      <c r="G39" s="42">
        <f t="shared" ref="G39:G65" si="8">LOOKUP(E39,$A$38:$A$65,$C$38:$C$65)</f>
        <v>1054987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408796</v>
      </c>
      <c r="G40" s="42">
        <f t="shared" si="8"/>
        <v>356484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242753.5</v>
      </c>
      <c r="G41" s="42">
        <f t="shared" si="8"/>
        <v>380506.5</v>
      </c>
    </row>
    <row r="42" spans="1:9" x14ac:dyDescent="0.25">
      <c r="A42" s="42" t="str">
        <f t="shared" si="3"/>
        <v>BAHIA DE ALGECIRAS</v>
      </c>
      <c r="B42" s="41">
        <f t="shared" si="4"/>
        <v>1812509</v>
      </c>
      <c r="C42" s="41">
        <f t="shared" si="5"/>
        <v>1432497</v>
      </c>
      <c r="D42" s="41">
        <f t="shared" si="6"/>
        <v>1</v>
      </c>
      <c r="E42" s="42" t="str">
        <f t="shared" si="2"/>
        <v>MALAGA</v>
      </c>
      <c r="F42" s="42">
        <f t="shared" si="7"/>
        <v>227376</v>
      </c>
      <c r="G42" s="42">
        <f t="shared" si="8"/>
        <v>148141</v>
      </c>
    </row>
    <row r="43" spans="1:9" x14ac:dyDescent="0.25">
      <c r="A43" s="42" t="str">
        <f t="shared" si="3"/>
        <v>BAHIA DE CADIZ</v>
      </c>
      <c r="B43" s="41">
        <f t="shared" si="4"/>
        <v>474</v>
      </c>
      <c r="C43" s="41">
        <f t="shared" si="5"/>
        <v>224</v>
      </c>
      <c r="D43" s="41">
        <f t="shared" si="6"/>
        <v>12</v>
      </c>
      <c r="E43" s="42" t="str">
        <f t="shared" si="2"/>
        <v>TARRAGONA</v>
      </c>
      <c r="F43" s="42">
        <f t="shared" si="7"/>
        <v>59053</v>
      </c>
      <c r="G43" s="42">
        <f t="shared" si="8"/>
        <v>71546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0</v>
      </c>
      <c r="D44" s="41">
        <f t="shared" si="6"/>
        <v>28</v>
      </c>
      <c r="E44" s="42" t="str">
        <f t="shared" si="2"/>
        <v>VIGO</v>
      </c>
      <c r="F44" s="42">
        <f t="shared" si="7"/>
        <v>4494</v>
      </c>
      <c r="G44" s="42">
        <f t="shared" si="8"/>
        <v>4295</v>
      </c>
    </row>
    <row r="45" spans="1:9" x14ac:dyDescent="0.25">
      <c r="A45" s="42" t="str">
        <f t="shared" si="3"/>
        <v>BARCELONA</v>
      </c>
      <c r="B45" s="41">
        <f t="shared" si="4"/>
        <v>242753.5</v>
      </c>
      <c r="C45" s="41">
        <f t="shared" si="5"/>
        <v>380506.5</v>
      </c>
      <c r="D45" s="41">
        <f t="shared" si="6"/>
        <v>4</v>
      </c>
      <c r="E45" s="42" t="str">
        <f t="shared" si="2"/>
        <v>SANTA CRUZ DE TENERIFE</v>
      </c>
      <c r="F45" s="42">
        <f t="shared" si="7"/>
        <v>2210</v>
      </c>
      <c r="G45" s="42">
        <f t="shared" si="8"/>
        <v>8371</v>
      </c>
    </row>
    <row r="46" spans="1:9" x14ac:dyDescent="0.25">
      <c r="A46" s="42" t="str">
        <f t="shared" si="3"/>
        <v>BILBAO</v>
      </c>
      <c r="B46" s="41">
        <f t="shared" si="4"/>
        <v>752.5</v>
      </c>
      <c r="C46" s="41">
        <f t="shared" si="5"/>
        <v>2040.75</v>
      </c>
      <c r="D46" s="41">
        <f t="shared" si="6"/>
        <v>11</v>
      </c>
      <c r="E46" s="42" t="str">
        <f t="shared" si="2"/>
        <v>ALICANTE</v>
      </c>
      <c r="F46" s="42">
        <f t="shared" si="7"/>
        <v>2022</v>
      </c>
      <c r="G46" s="42">
        <f t="shared" si="8"/>
        <v>1145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2</v>
      </c>
      <c r="D47" s="41">
        <f t="shared" si="6"/>
        <v>28</v>
      </c>
      <c r="E47" s="42" t="str">
        <f t="shared" si="2"/>
        <v>MARIN Y RIA DE PONTEVEDRA</v>
      </c>
      <c r="F47" s="42">
        <f t="shared" si="7"/>
        <v>1715</v>
      </c>
      <c r="G47" s="42">
        <f t="shared" si="8"/>
        <v>3685</v>
      </c>
    </row>
    <row r="48" spans="1:9" x14ac:dyDescent="0.25">
      <c r="A48" s="42" t="str">
        <f t="shared" si="3"/>
        <v>CASTELLON</v>
      </c>
      <c r="B48" s="41">
        <f t="shared" si="4"/>
        <v>310</v>
      </c>
      <c r="C48" s="41">
        <f t="shared" si="5"/>
        <v>1151</v>
      </c>
      <c r="D48" s="41">
        <f t="shared" si="6"/>
        <v>13</v>
      </c>
      <c r="E48" s="42" t="str">
        <f t="shared" si="2"/>
        <v>BILBAO</v>
      </c>
      <c r="F48" s="42">
        <f t="shared" si="7"/>
        <v>752.5</v>
      </c>
      <c r="G48" s="42">
        <f t="shared" si="8"/>
        <v>2040.75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10</v>
      </c>
      <c r="D49" s="41">
        <f t="shared" si="6"/>
        <v>28</v>
      </c>
      <c r="E49" s="42" t="str">
        <f t="shared" si="2"/>
        <v>BAHIA DE CADIZ</v>
      </c>
      <c r="F49" s="42">
        <f t="shared" si="7"/>
        <v>474</v>
      </c>
      <c r="G49" s="42">
        <f t="shared" si="8"/>
        <v>224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CASTELLON</v>
      </c>
      <c r="F50" s="42">
        <f t="shared" si="7"/>
        <v>310</v>
      </c>
      <c r="G50" s="42">
        <f t="shared" si="8"/>
        <v>1151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VILAGARCIA</v>
      </c>
      <c r="F51" s="42">
        <f t="shared" si="7"/>
        <v>26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2</v>
      </c>
      <c r="G52" s="42">
        <f t="shared" si="8"/>
        <v>44</v>
      </c>
    </row>
    <row r="53" spans="1:7" x14ac:dyDescent="0.25">
      <c r="A53" s="42" t="str">
        <f t="shared" si="3"/>
        <v>LAS PALMAS</v>
      </c>
      <c r="B53" s="41">
        <f t="shared" si="4"/>
        <v>408796</v>
      </c>
      <c r="C53" s="41">
        <f t="shared" si="5"/>
        <v>356484</v>
      </c>
      <c r="D53" s="41">
        <f t="shared" si="6"/>
        <v>3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227376</v>
      </c>
      <c r="C54" s="41">
        <f t="shared" si="5"/>
        <v>148141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1715</v>
      </c>
      <c r="C55" s="41">
        <f t="shared" si="5"/>
        <v>3685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2210</v>
      </c>
      <c r="C59" s="41">
        <f t="shared" si="5"/>
        <v>8371</v>
      </c>
      <c r="D59" s="41">
        <f t="shared" si="6"/>
        <v>8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</v>
      </c>
      <c r="C60" s="41">
        <f t="shared" si="5"/>
        <v>44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59053</v>
      </c>
      <c r="C62" s="41">
        <f t="shared" si="5"/>
        <v>71546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1092581</v>
      </c>
      <c r="C63" s="41">
        <f t="shared" si="5"/>
        <v>1054987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4494</v>
      </c>
      <c r="C64" s="41">
        <f t="shared" si="5"/>
        <v>4295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26</v>
      </c>
      <c r="C65" s="41">
        <f t="shared" si="5"/>
        <v>0</v>
      </c>
      <c r="D65" s="41">
        <f t="shared" si="6"/>
        <v>14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Junio</v>
      </c>
      <c r="C5" s="68"/>
      <c r="D5" s="67" t="s">
        <v>40</v>
      </c>
      <c r="E5" s="68"/>
      <c r="F5" s="68"/>
      <c r="L5" s="39">
        <f>'Resumen general'!I4</f>
        <v>41128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13</v>
      </c>
      <c r="C7" s="9">
        <v>40</v>
      </c>
      <c r="D7" s="9">
        <v>91</v>
      </c>
      <c r="E7" s="9">
        <v>40</v>
      </c>
      <c r="F7" s="10">
        <f>((E7*100)/D7)-100</f>
        <v>-56.043956043956044</v>
      </c>
      <c r="G7" s="1"/>
      <c r="H7" s="1"/>
      <c r="I7" s="1"/>
    </row>
    <row r="8" spans="1:12" x14ac:dyDescent="0.25">
      <c r="A8" s="11" t="s">
        <v>45</v>
      </c>
      <c r="B8" s="12">
        <v>8715</v>
      </c>
      <c r="C8" s="12">
        <v>10927</v>
      </c>
      <c r="D8" s="12">
        <v>55508</v>
      </c>
      <c r="E8" s="12">
        <v>60934</v>
      </c>
      <c r="F8" s="13">
        <f t="shared" ref="F8:F35" si="0">((E8*100)/D8)-100</f>
        <v>9.7751675434171688</v>
      </c>
      <c r="G8" s="1"/>
      <c r="H8" s="1"/>
      <c r="I8" s="1"/>
    </row>
    <row r="9" spans="1:12" x14ac:dyDescent="0.25">
      <c r="A9" s="8" t="s">
        <v>46</v>
      </c>
      <c r="B9" s="9">
        <v>250</v>
      </c>
      <c r="C9" s="9">
        <v>252</v>
      </c>
      <c r="D9" s="9">
        <v>1572</v>
      </c>
      <c r="E9" s="9">
        <v>2190.25</v>
      </c>
      <c r="F9" s="10">
        <f t="shared" si="0"/>
        <v>39.328880407124672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1667</v>
      </c>
      <c r="C11" s="9">
        <v>2666</v>
      </c>
      <c r="D11" s="9">
        <v>7080</v>
      </c>
      <c r="E11" s="9">
        <v>12264</v>
      </c>
      <c r="F11" s="10">
        <f t="shared" si="0"/>
        <v>73.220338983050851</v>
      </c>
      <c r="G11" s="1"/>
      <c r="H11" s="1"/>
      <c r="I11" s="1"/>
    </row>
    <row r="12" spans="1:12" x14ac:dyDescent="0.25">
      <c r="A12" s="11" t="s">
        <v>49</v>
      </c>
      <c r="B12" s="12">
        <v>3171</v>
      </c>
      <c r="C12" s="12">
        <v>2547</v>
      </c>
      <c r="D12" s="12">
        <v>19203.5</v>
      </c>
      <c r="E12" s="12">
        <v>16729.5</v>
      </c>
      <c r="F12" s="13">
        <f t="shared" si="0"/>
        <v>-12.883068190694402</v>
      </c>
      <c r="G12" s="1"/>
      <c r="H12" s="1"/>
      <c r="I12" s="1"/>
    </row>
    <row r="13" spans="1:12" x14ac:dyDescent="0.25">
      <c r="A13" s="8" t="s">
        <v>50</v>
      </c>
      <c r="B13" s="9">
        <v>6793</v>
      </c>
      <c r="C13" s="9">
        <v>6008</v>
      </c>
      <c r="D13" s="9">
        <v>35802</v>
      </c>
      <c r="E13" s="9">
        <v>28411</v>
      </c>
      <c r="F13" s="10">
        <f t="shared" si="0"/>
        <v>-20.64409809507849</v>
      </c>
      <c r="G13" s="1"/>
      <c r="H13" s="1"/>
      <c r="I13" s="1"/>
    </row>
    <row r="14" spans="1:12" x14ac:dyDescent="0.25">
      <c r="A14" s="11" t="s">
        <v>51</v>
      </c>
      <c r="B14" s="12">
        <v>15308</v>
      </c>
      <c r="C14" s="12">
        <v>15296.5</v>
      </c>
      <c r="D14" s="12">
        <v>93972.5</v>
      </c>
      <c r="E14" s="12">
        <v>81872.5</v>
      </c>
      <c r="F14" s="13">
        <f t="shared" si="0"/>
        <v>-12.876107371837506</v>
      </c>
      <c r="G14" s="1"/>
      <c r="H14" s="1"/>
      <c r="I14" s="1"/>
    </row>
    <row r="15" spans="1:12" x14ac:dyDescent="0.25">
      <c r="A15" s="8" t="s">
        <v>52</v>
      </c>
      <c r="B15" s="9">
        <v>4229</v>
      </c>
      <c r="C15" s="9">
        <v>5883.75</v>
      </c>
      <c r="D15" s="9">
        <v>22742.75</v>
      </c>
      <c r="E15" s="9">
        <v>32173</v>
      </c>
      <c r="F15" s="10">
        <f t="shared" si="0"/>
        <v>41.464862428686075</v>
      </c>
      <c r="G15" s="1"/>
      <c r="H15" s="1"/>
      <c r="I15" s="1"/>
    </row>
    <row r="16" spans="1:12" x14ac:dyDescent="0.25">
      <c r="A16" s="11" t="s">
        <v>53</v>
      </c>
      <c r="B16" s="12">
        <v>2029</v>
      </c>
      <c r="C16" s="12">
        <v>1184</v>
      </c>
      <c r="D16" s="12">
        <v>14586</v>
      </c>
      <c r="E16" s="12">
        <v>8508</v>
      </c>
      <c r="F16" s="13">
        <f t="shared" si="0"/>
        <v>-41.670094611271082</v>
      </c>
      <c r="G16" s="1"/>
      <c r="H16" s="1"/>
      <c r="I16" s="1"/>
    </row>
    <row r="17" spans="1:9" x14ac:dyDescent="0.25">
      <c r="A17" s="8" t="s">
        <v>54</v>
      </c>
      <c r="B17" s="9">
        <v>359</v>
      </c>
      <c r="C17" s="9">
        <v>664</v>
      </c>
      <c r="D17" s="9">
        <v>2254</v>
      </c>
      <c r="E17" s="9">
        <v>3660</v>
      </c>
      <c r="F17" s="10">
        <f t="shared" si="0"/>
        <v>62.377994676131323</v>
      </c>
      <c r="G17" s="1"/>
      <c r="H17" s="1"/>
      <c r="I17" s="1"/>
    </row>
    <row r="18" spans="1:9" x14ac:dyDescent="0.25">
      <c r="A18" s="11" t="s">
        <v>55</v>
      </c>
      <c r="B18" s="12">
        <v>863</v>
      </c>
      <c r="C18" s="12">
        <v>1366</v>
      </c>
      <c r="D18" s="12">
        <v>4562</v>
      </c>
      <c r="E18" s="12">
        <v>7416</v>
      </c>
      <c r="F18" s="13">
        <f t="shared" si="0"/>
        <v>62.560280578693551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662</v>
      </c>
      <c r="C20" s="12">
        <v>814</v>
      </c>
      <c r="D20" s="12">
        <v>4823</v>
      </c>
      <c r="E20" s="12">
        <v>4423</v>
      </c>
      <c r="F20" s="13">
        <f t="shared" si="0"/>
        <v>-8.2935931992535785</v>
      </c>
      <c r="G20" s="1"/>
      <c r="H20" s="1"/>
      <c r="I20" s="1"/>
    </row>
    <row r="21" spans="1:9" x14ac:dyDescent="0.25">
      <c r="A21" s="8" t="s">
        <v>58</v>
      </c>
      <c r="B21" s="9">
        <v>42</v>
      </c>
      <c r="C21" s="9">
        <v>130</v>
      </c>
      <c r="D21" s="9">
        <v>43</v>
      </c>
      <c r="E21" s="9">
        <v>636</v>
      </c>
      <c r="F21" s="10">
        <f t="shared" si="0"/>
        <v>1379.0697674418604</v>
      </c>
      <c r="G21" s="1"/>
      <c r="H21" s="1"/>
      <c r="I21" s="1"/>
    </row>
    <row r="22" spans="1:9" x14ac:dyDescent="0.25">
      <c r="A22" s="11" t="s">
        <v>59</v>
      </c>
      <c r="B22" s="12">
        <v>28510</v>
      </c>
      <c r="C22" s="12">
        <v>28015</v>
      </c>
      <c r="D22" s="12">
        <v>172663</v>
      </c>
      <c r="E22" s="12">
        <v>169837</v>
      </c>
      <c r="F22" s="13">
        <f t="shared" si="0"/>
        <v>-1.6367142931606651</v>
      </c>
      <c r="G22" s="1"/>
      <c r="H22" s="1"/>
      <c r="I22" s="1"/>
    </row>
    <row r="23" spans="1:9" x14ac:dyDescent="0.25">
      <c r="A23" s="8" t="s">
        <v>60</v>
      </c>
      <c r="B23" s="9">
        <v>785</v>
      </c>
      <c r="C23" s="9">
        <v>905</v>
      </c>
      <c r="D23" s="9">
        <v>4164</v>
      </c>
      <c r="E23" s="9">
        <v>6931</v>
      </c>
      <c r="F23" s="10">
        <f t="shared" si="0"/>
        <v>66.450528338136394</v>
      </c>
      <c r="G23" s="1"/>
      <c r="H23" s="1"/>
      <c r="I23" s="1"/>
    </row>
    <row r="24" spans="1:9" x14ac:dyDescent="0.25">
      <c r="A24" s="11" t="s">
        <v>61</v>
      </c>
      <c r="B24" s="12">
        <v>2031</v>
      </c>
      <c r="C24" s="12">
        <v>490</v>
      </c>
      <c r="D24" s="12">
        <v>14402</v>
      </c>
      <c r="E24" s="12">
        <v>2652</v>
      </c>
      <c r="F24" s="13">
        <f t="shared" si="0"/>
        <v>-81.585890848493264</v>
      </c>
      <c r="G24" s="1"/>
      <c r="H24" s="1"/>
      <c r="I24" s="1"/>
    </row>
    <row r="25" spans="1:9" x14ac:dyDescent="0.25">
      <c r="A25" s="8" t="s">
        <v>62</v>
      </c>
      <c r="B25" s="9">
        <v>1275</v>
      </c>
      <c r="C25" s="9">
        <v>1524</v>
      </c>
      <c r="D25" s="9">
        <v>6929</v>
      </c>
      <c r="E25" s="9">
        <v>9913</v>
      </c>
      <c r="F25" s="10">
        <f t="shared" si="0"/>
        <v>43.065377399336114</v>
      </c>
      <c r="G25" s="1"/>
      <c r="H25" s="1"/>
      <c r="I25" s="1"/>
    </row>
    <row r="26" spans="1:9" x14ac:dyDescent="0.25">
      <c r="A26" s="11" t="s">
        <v>63</v>
      </c>
      <c r="B26" s="12">
        <v>84</v>
      </c>
      <c r="C26" s="12">
        <v>108</v>
      </c>
      <c r="D26" s="12">
        <v>662</v>
      </c>
      <c r="E26" s="12">
        <v>1312</v>
      </c>
      <c r="F26" s="13">
        <f t="shared" si="0"/>
        <v>98.187311178247739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23854</v>
      </c>
      <c r="C28" s="12">
        <v>22819</v>
      </c>
      <c r="D28" s="12">
        <v>147571</v>
      </c>
      <c r="E28" s="12">
        <v>139167</v>
      </c>
      <c r="F28" s="13">
        <f t="shared" si="0"/>
        <v>-5.6948858515561938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11121</v>
      </c>
      <c r="C30" s="12">
        <v>11245</v>
      </c>
      <c r="D30" s="12">
        <v>69756</v>
      </c>
      <c r="E30" s="12">
        <v>66729</v>
      </c>
      <c r="F30" s="13">
        <f t="shared" si="0"/>
        <v>-4.3394116635128199</v>
      </c>
      <c r="G30" s="1"/>
      <c r="H30" s="1"/>
      <c r="I30" s="1"/>
    </row>
    <row r="31" spans="1:9" x14ac:dyDescent="0.25">
      <c r="A31" s="8" t="s">
        <v>68</v>
      </c>
      <c r="B31" s="9">
        <v>2612</v>
      </c>
      <c r="C31" s="9">
        <v>1778</v>
      </c>
      <c r="D31" s="9">
        <v>13902</v>
      </c>
      <c r="E31" s="9">
        <v>11280</v>
      </c>
      <c r="F31" s="10">
        <f t="shared" si="0"/>
        <v>-18.860595597755719</v>
      </c>
      <c r="G31" s="1"/>
      <c r="H31" s="1"/>
      <c r="I31" s="1"/>
    </row>
    <row r="32" spans="1:9" x14ac:dyDescent="0.25">
      <c r="A32" s="11" t="s">
        <v>69</v>
      </c>
      <c r="B32" s="12">
        <v>14501</v>
      </c>
      <c r="C32" s="12">
        <v>16296</v>
      </c>
      <c r="D32" s="12">
        <v>73857</v>
      </c>
      <c r="E32" s="12">
        <v>73834</v>
      </c>
      <c r="F32" s="13">
        <f t="shared" si="0"/>
        <v>-3.1141259460852666E-2</v>
      </c>
      <c r="G32" s="1"/>
      <c r="H32" s="1"/>
      <c r="I32" s="1"/>
    </row>
    <row r="33" spans="1:9" x14ac:dyDescent="0.25">
      <c r="A33" s="8" t="s">
        <v>70</v>
      </c>
      <c r="B33" s="9">
        <v>3123</v>
      </c>
      <c r="C33" s="9">
        <v>1442</v>
      </c>
      <c r="D33" s="9">
        <v>16374</v>
      </c>
      <c r="E33" s="9">
        <v>10352</v>
      </c>
      <c r="F33" s="10">
        <f t="shared" si="0"/>
        <v>-36.777818492732379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1646</v>
      </c>
      <c r="D34" s="12">
        <v>31</v>
      </c>
      <c r="E34" s="12">
        <v>11770</v>
      </c>
      <c r="F34" s="13">
        <f t="shared" si="0"/>
        <v>37867.741935483871</v>
      </c>
      <c r="G34" s="1"/>
      <c r="H34" s="1"/>
      <c r="I34" s="1"/>
    </row>
    <row r="35" spans="1:9" x14ac:dyDescent="0.25">
      <c r="A35" s="14" t="s">
        <v>72</v>
      </c>
      <c r="B35" s="15">
        <f>SUM(B7:B34)</f>
        <v>131997</v>
      </c>
      <c r="C35" s="15">
        <f t="shared" ref="C35:E35" si="1">SUM(C7:C34)</f>
        <v>134046.25</v>
      </c>
      <c r="D35" s="15">
        <f t="shared" si="1"/>
        <v>782550.75</v>
      </c>
      <c r="E35" s="15">
        <f t="shared" si="1"/>
        <v>763034.25</v>
      </c>
      <c r="F35" s="16">
        <f t="shared" si="0"/>
        <v>-2.4939596569296043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40</v>
      </c>
      <c r="C38" s="41">
        <f>D7</f>
        <v>91</v>
      </c>
      <c r="D38" s="41">
        <f>_xlfn.RANK.EQ(B38,$B$38:$B$65)+COUNTIF($B$38:$B$65,B38)-1</f>
        <v>24</v>
      </c>
      <c r="E38" s="42" t="str">
        <f t="shared" ref="E38:E65" si="2">INDEX($A$38:$B$65,MATCH(ROW()-37,$D$38:$D$65,0),1)</f>
        <v>LAS PALMAS</v>
      </c>
      <c r="F38" s="42">
        <f>LOOKUP(E38,$A$38:$A$65,$B$38:$B$65)</f>
        <v>169837</v>
      </c>
      <c r="G38" s="42">
        <f>LOOKUP(E38,$A$38:$A$65,$C$38:$C$65)</f>
        <v>172663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60934</v>
      </c>
      <c r="C39" s="41">
        <f t="shared" ref="C39:C65" si="5">D8</f>
        <v>55508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139167</v>
      </c>
      <c r="G39" s="42">
        <f t="shared" ref="G39:G65" si="8">LOOKUP(E39,$A$38:$A$65,$C$38:$C$65)</f>
        <v>147571</v>
      </c>
    </row>
    <row r="40" spans="1:9" x14ac:dyDescent="0.25">
      <c r="A40" s="42" t="str">
        <f t="shared" si="3"/>
        <v>ALMERIA</v>
      </c>
      <c r="B40" s="41">
        <f t="shared" si="4"/>
        <v>2190.25</v>
      </c>
      <c r="C40" s="41">
        <f t="shared" si="5"/>
        <v>1572</v>
      </c>
      <c r="D40" s="41">
        <f t="shared" si="6"/>
        <v>21</v>
      </c>
      <c r="E40" s="42" t="str">
        <f t="shared" si="2"/>
        <v>BARCELONA</v>
      </c>
      <c r="F40" s="42">
        <f t="shared" si="7"/>
        <v>81872.5</v>
      </c>
      <c r="G40" s="42">
        <f t="shared" si="8"/>
        <v>93972.5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73834</v>
      </c>
      <c r="G41" s="42">
        <f t="shared" si="8"/>
        <v>73857</v>
      </c>
    </row>
    <row r="42" spans="1:9" x14ac:dyDescent="0.25">
      <c r="A42" s="42" t="str">
        <f t="shared" si="3"/>
        <v>BAHIA DE ALGECIRAS</v>
      </c>
      <c r="B42" s="41">
        <f t="shared" si="4"/>
        <v>12264</v>
      </c>
      <c r="C42" s="41">
        <f t="shared" si="5"/>
        <v>7080</v>
      </c>
      <c r="D42" s="41">
        <f t="shared" si="6"/>
        <v>10</v>
      </c>
      <c r="E42" s="42" t="str">
        <f t="shared" si="2"/>
        <v>SEVILLA</v>
      </c>
      <c r="F42" s="42">
        <f t="shared" si="7"/>
        <v>66729</v>
      </c>
      <c r="G42" s="42">
        <f t="shared" si="8"/>
        <v>69756</v>
      </c>
    </row>
    <row r="43" spans="1:9" x14ac:dyDescent="0.25">
      <c r="A43" s="42" t="str">
        <f t="shared" si="3"/>
        <v>BAHIA DE CADIZ</v>
      </c>
      <c r="B43" s="41">
        <f t="shared" si="4"/>
        <v>16729.5</v>
      </c>
      <c r="C43" s="41">
        <f t="shared" si="5"/>
        <v>19203.5</v>
      </c>
      <c r="D43" s="41">
        <f t="shared" si="6"/>
        <v>9</v>
      </c>
      <c r="E43" s="42" t="str">
        <f t="shared" si="2"/>
        <v>ALICANTE</v>
      </c>
      <c r="F43" s="42">
        <f t="shared" si="7"/>
        <v>60934</v>
      </c>
      <c r="G43" s="42">
        <f t="shared" si="8"/>
        <v>55508</v>
      </c>
    </row>
    <row r="44" spans="1:9" x14ac:dyDescent="0.25">
      <c r="A44" s="42" t="str">
        <f t="shared" si="3"/>
        <v>BALEARES</v>
      </c>
      <c r="B44" s="41">
        <f t="shared" si="4"/>
        <v>28411</v>
      </c>
      <c r="C44" s="41">
        <f t="shared" si="5"/>
        <v>35802</v>
      </c>
      <c r="D44" s="41">
        <f t="shared" si="6"/>
        <v>8</v>
      </c>
      <c r="E44" s="42" t="str">
        <f t="shared" si="2"/>
        <v>BILBAO</v>
      </c>
      <c r="F44" s="42">
        <f t="shared" si="7"/>
        <v>32173</v>
      </c>
      <c r="G44" s="42">
        <f t="shared" si="8"/>
        <v>22742.75</v>
      </c>
    </row>
    <row r="45" spans="1:9" x14ac:dyDescent="0.25">
      <c r="A45" s="42" t="str">
        <f t="shared" si="3"/>
        <v>BARCELONA</v>
      </c>
      <c r="B45" s="41">
        <f t="shared" si="4"/>
        <v>81872.5</v>
      </c>
      <c r="C45" s="41">
        <f t="shared" si="5"/>
        <v>93972.5</v>
      </c>
      <c r="D45" s="41">
        <f t="shared" si="6"/>
        <v>3</v>
      </c>
      <c r="E45" s="42" t="str">
        <f t="shared" si="2"/>
        <v>BALEARES</v>
      </c>
      <c r="F45" s="42">
        <f t="shared" si="7"/>
        <v>28411</v>
      </c>
      <c r="G45" s="42">
        <f t="shared" si="8"/>
        <v>35802</v>
      </c>
    </row>
    <row r="46" spans="1:9" x14ac:dyDescent="0.25">
      <c r="A46" s="42" t="str">
        <f t="shared" si="3"/>
        <v>BILBAO</v>
      </c>
      <c r="B46" s="41">
        <f t="shared" si="4"/>
        <v>32173</v>
      </c>
      <c r="C46" s="41">
        <f t="shared" si="5"/>
        <v>22742.75</v>
      </c>
      <c r="D46" s="41">
        <f t="shared" si="6"/>
        <v>7</v>
      </c>
      <c r="E46" s="42" t="str">
        <f t="shared" si="2"/>
        <v>BAHIA DE CADIZ</v>
      </c>
      <c r="F46" s="42">
        <f t="shared" si="7"/>
        <v>16729.5</v>
      </c>
      <c r="G46" s="42">
        <f t="shared" si="8"/>
        <v>19203.5</v>
      </c>
    </row>
    <row r="47" spans="1:9" x14ac:dyDescent="0.25">
      <c r="A47" s="42" t="str">
        <f t="shared" si="3"/>
        <v>CARTAGENA</v>
      </c>
      <c r="B47" s="41">
        <f t="shared" si="4"/>
        <v>8508</v>
      </c>
      <c r="C47" s="41">
        <f t="shared" si="5"/>
        <v>14586</v>
      </c>
      <c r="D47" s="41">
        <f t="shared" si="6"/>
        <v>15</v>
      </c>
      <c r="E47" s="42" t="str">
        <f t="shared" si="2"/>
        <v>BAHIA DE ALGECIRAS</v>
      </c>
      <c r="F47" s="42">
        <f t="shared" si="7"/>
        <v>12264</v>
      </c>
      <c r="G47" s="42">
        <f t="shared" si="8"/>
        <v>7080</v>
      </c>
    </row>
    <row r="48" spans="1:9" x14ac:dyDescent="0.25">
      <c r="A48" s="42" t="str">
        <f t="shared" si="3"/>
        <v>CASTELLON</v>
      </c>
      <c r="B48" s="41">
        <f t="shared" si="4"/>
        <v>3660</v>
      </c>
      <c r="C48" s="41">
        <f t="shared" si="5"/>
        <v>2254</v>
      </c>
      <c r="D48" s="41">
        <f t="shared" si="6"/>
        <v>19</v>
      </c>
      <c r="E48" s="42" t="str">
        <f t="shared" si="2"/>
        <v>VILAGARCIA</v>
      </c>
      <c r="F48" s="42">
        <f t="shared" si="7"/>
        <v>11770</v>
      </c>
      <c r="G48" s="42">
        <f t="shared" si="8"/>
        <v>31</v>
      </c>
    </row>
    <row r="49" spans="1:7" x14ac:dyDescent="0.25">
      <c r="A49" s="42" t="str">
        <f t="shared" si="3"/>
        <v>CEUTA</v>
      </c>
      <c r="B49" s="41">
        <f t="shared" si="4"/>
        <v>7416</v>
      </c>
      <c r="C49" s="41">
        <f t="shared" si="5"/>
        <v>4562</v>
      </c>
      <c r="D49" s="41">
        <f t="shared" si="6"/>
        <v>16</v>
      </c>
      <c r="E49" s="42" t="str">
        <f t="shared" si="2"/>
        <v>TARRAGONA</v>
      </c>
      <c r="F49" s="42">
        <f t="shared" si="7"/>
        <v>11280</v>
      </c>
      <c r="G49" s="42">
        <f t="shared" si="8"/>
        <v>13902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VIGO</v>
      </c>
      <c r="F50" s="42">
        <f t="shared" si="7"/>
        <v>10352</v>
      </c>
      <c r="G50" s="42">
        <f t="shared" si="8"/>
        <v>16374</v>
      </c>
    </row>
    <row r="51" spans="1:7" x14ac:dyDescent="0.25">
      <c r="A51" s="42" t="str">
        <f t="shared" si="3"/>
        <v>GIJON</v>
      </c>
      <c r="B51" s="41">
        <f t="shared" si="4"/>
        <v>4423</v>
      </c>
      <c r="C51" s="41">
        <f t="shared" si="5"/>
        <v>4823</v>
      </c>
      <c r="D51" s="41">
        <f t="shared" si="6"/>
        <v>18</v>
      </c>
      <c r="E51" s="42" t="str">
        <f t="shared" si="2"/>
        <v>MELILLA</v>
      </c>
      <c r="F51" s="42">
        <f t="shared" si="7"/>
        <v>9913</v>
      </c>
      <c r="G51" s="42">
        <f t="shared" si="8"/>
        <v>6929</v>
      </c>
    </row>
    <row r="52" spans="1:7" x14ac:dyDescent="0.25">
      <c r="A52" s="42" t="str">
        <f t="shared" si="3"/>
        <v>HUELVA</v>
      </c>
      <c r="B52" s="41">
        <f t="shared" si="4"/>
        <v>636</v>
      </c>
      <c r="C52" s="41">
        <f t="shared" si="5"/>
        <v>43</v>
      </c>
      <c r="D52" s="41">
        <f t="shared" si="6"/>
        <v>23</v>
      </c>
      <c r="E52" s="42" t="str">
        <f t="shared" si="2"/>
        <v>CARTAGENA</v>
      </c>
      <c r="F52" s="42">
        <f t="shared" si="7"/>
        <v>8508</v>
      </c>
      <c r="G52" s="42">
        <f t="shared" si="8"/>
        <v>14586</v>
      </c>
    </row>
    <row r="53" spans="1:7" x14ac:dyDescent="0.25">
      <c r="A53" s="42" t="str">
        <f t="shared" si="3"/>
        <v>LAS PALMAS</v>
      </c>
      <c r="B53" s="41">
        <f t="shared" si="4"/>
        <v>169837</v>
      </c>
      <c r="C53" s="41">
        <f t="shared" si="5"/>
        <v>172663</v>
      </c>
      <c r="D53" s="41">
        <f t="shared" si="6"/>
        <v>1</v>
      </c>
      <c r="E53" s="42" t="str">
        <f t="shared" si="2"/>
        <v>CEUTA</v>
      </c>
      <c r="F53" s="42">
        <f t="shared" si="7"/>
        <v>7416</v>
      </c>
      <c r="G53" s="42">
        <f t="shared" si="8"/>
        <v>4562</v>
      </c>
    </row>
    <row r="54" spans="1:7" x14ac:dyDescent="0.25">
      <c r="A54" s="42" t="str">
        <f t="shared" si="3"/>
        <v>MALAGA</v>
      </c>
      <c r="B54" s="41">
        <f t="shared" si="4"/>
        <v>6931</v>
      </c>
      <c r="C54" s="41">
        <f t="shared" si="5"/>
        <v>4164</v>
      </c>
      <c r="D54" s="41">
        <f t="shared" si="6"/>
        <v>17</v>
      </c>
      <c r="E54" s="42" t="str">
        <f t="shared" si="2"/>
        <v>MALAGA</v>
      </c>
      <c r="F54" s="42">
        <f t="shared" si="7"/>
        <v>6931</v>
      </c>
      <c r="G54" s="42">
        <f t="shared" si="8"/>
        <v>4164</v>
      </c>
    </row>
    <row r="55" spans="1:7" x14ac:dyDescent="0.25">
      <c r="A55" s="42" t="str">
        <f t="shared" si="3"/>
        <v>MARIN Y RIA DE PONTEVEDRA</v>
      </c>
      <c r="B55" s="41">
        <f t="shared" si="4"/>
        <v>2652</v>
      </c>
      <c r="C55" s="41">
        <f t="shared" si="5"/>
        <v>14402</v>
      </c>
      <c r="D55" s="41">
        <f t="shared" si="6"/>
        <v>20</v>
      </c>
      <c r="E55" s="42" t="str">
        <f t="shared" si="2"/>
        <v>GIJON</v>
      </c>
      <c r="F55" s="42">
        <f t="shared" si="7"/>
        <v>4423</v>
      </c>
      <c r="G55" s="42">
        <f t="shared" si="8"/>
        <v>4823</v>
      </c>
    </row>
    <row r="56" spans="1:7" x14ac:dyDescent="0.25">
      <c r="A56" s="42" t="str">
        <f t="shared" si="3"/>
        <v>MELILLA</v>
      </c>
      <c r="B56" s="41">
        <f t="shared" si="4"/>
        <v>9913</v>
      </c>
      <c r="C56" s="41">
        <f t="shared" si="5"/>
        <v>6929</v>
      </c>
      <c r="D56" s="41">
        <f t="shared" si="6"/>
        <v>14</v>
      </c>
      <c r="E56" s="42" t="str">
        <f t="shared" si="2"/>
        <v>CASTELLON</v>
      </c>
      <c r="F56" s="42">
        <f t="shared" si="7"/>
        <v>3660</v>
      </c>
      <c r="G56" s="42">
        <f t="shared" si="8"/>
        <v>2254</v>
      </c>
    </row>
    <row r="57" spans="1:7" x14ac:dyDescent="0.25">
      <c r="A57" s="42" t="str">
        <f t="shared" si="3"/>
        <v>MOTRIL</v>
      </c>
      <c r="B57" s="41">
        <f t="shared" si="4"/>
        <v>1312</v>
      </c>
      <c r="C57" s="41">
        <f t="shared" si="5"/>
        <v>662</v>
      </c>
      <c r="D57" s="41">
        <f t="shared" si="6"/>
        <v>22</v>
      </c>
      <c r="E57" s="42" t="str">
        <f t="shared" si="2"/>
        <v>MARIN Y RIA DE PONTEVEDRA</v>
      </c>
      <c r="F57" s="42">
        <f t="shared" si="7"/>
        <v>2652</v>
      </c>
      <c r="G57" s="42">
        <f t="shared" si="8"/>
        <v>14402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7"/>
        <v>2190.25</v>
      </c>
      <c r="G58" s="42">
        <f t="shared" si="8"/>
        <v>1572</v>
      </c>
    </row>
    <row r="59" spans="1:7" x14ac:dyDescent="0.25">
      <c r="A59" s="42" t="str">
        <f t="shared" si="3"/>
        <v>SANTA CRUZ DE TENERIFE</v>
      </c>
      <c r="B59" s="41">
        <f t="shared" si="4"/>
        <v>139167</v>
      </c>
      <c r="C59" s="41">
        <f t="shared" si="5"/>
        <v>147571</v>
      </c>
      <c r="D59" s="41">
        <f t="shared" si="6"/>
        <v>2</v>
      </c>
      <c r="E59" s="42" t="str">
        <f t="shared" si="2"/>
        <v>MOTRIL</v>
      </c>
      <c r="F59" s="42">
        <f t="shared" si="7"/>
        <v>1312</v>
      </c>
      <c r="G59" s="42">
        <f t="shared" si="8"/>
        <v>662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HUELVA</v>
      </c>
      <c r="F60" s="42">
        <f t="shared" si="7"/>
        <v>636</v>
      </c>
      <c r="G60" s="42">
        <f t="shared" si="8"/>
        <v>43</v>
      </c>
    </row>
    <row r="61" spans="1:7" x14ac:dyDescent="0.25">
      <c r="A61" s="42" t="str">
        <f t="shared" si="3"/>
        <v>SEVILLA</v>
      </c>
      <c r="B61" s="41">
        <f t="shared" si="4"/>
        <v>66729</v>
      </c>
      <c r="C61" s="41">
        <f t="shared" si="5"/>
        <v>69756</v>
      </c>
      <c r="D61" s="41">
        <f t="shared" si="6"/>
        <v>5</v>
      </c>
      <c r="E61" s="42" t="str">
        <f t="shared" si="2"/>
        <v>A CORUÑA</v>
      </c>
      <c r="F61" s="42">
        <f t="shared" si="7"/>
        <v>40</v>
      </c>
      <c r="G61" s="42">
        <f t="shared" si="8"/>
        <v>91</v>
      </c>
    </row>
    <row r="62" spans="1:7" x14ac:dyDescent="0.25">
      <c r="A62" s="42" t="str">
        <f t="shared" si="3"/>
        <v>TARRAGONA</v>
      </c>
      <c r="B62" s="41">
        <f t="shared" si="4"/>
        <v>11280</v>
      </c>
      <c r="C62" s="41">
        <f t="shared" si="5"/>
        <v>13902</v>
      </c>
      <c r="D62" s="41">
        <f t="shared" si="6"/>
        <v>12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73834</v>
      </c>
      <c r="C63" s="41">
        <f t="shared" si="5"/>
        <v>73857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10352</v>
      </c>
      <c r="C64" s="41">
        <f t="shared" si="5"/>
        <v>16374</v>
      </c>
      <c r="D64" s="41">
        <f t="shared" si="6"/>
        <v>13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11770</v>
      </c>
      <c r="C65" s="41">
        <f t="shared" si="5"/>
        <v>31</v>
      </c>
      <c r="D65" s="41">
        <f t="shared" si="6"/>
        <v>11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Junio</v>
      </c>
      <c r="C5" s="68"/>
      <c r="D5" s="67" t="s">
        <v>40</v>
      </c>
      <c r="E5" s="68"/>
      <c r="F5" s="68"/>
      <c r="L5" s="39">
        <f>'Resumen general'!I4</f>
        <v>41128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338</v>
      </c>
      <c r="C7" s="9">
        <v>367</v>
      </c>
      <c r="D7" s="9">
        <v>2417</v>
      </c>
      <c r="E7" s="9">
        <v>2294</v>
      </c>
      <c r="F7" s="10">
        <f>((E7*100)/D7)-100</f>
        <v>-5.088953247827888</v>
      </c>
      <c r="G7" s="1"/>
      <c r="H7" s="1"/>
      <c r="I7" s="1"/>
    </row>
    <row r="8" spans="1:12" x14ac:dyDescent="0.25">
      <c r="A8" s="11" t="s">
        <v>45</v>
      </c>
      <c r="B8" s="12">
        <v>3831</v>
      </c>
      <c r="C8" s="12">
        <v>4530</v>
      </c>
      <c r="D8" s="12">
        <v>19139</v>
      </c>
      <c r="E8" s="12">
        <v>22730</v>
      </c>
      <c r="F8" s="13">
        <f t="shared" ref="F8:F35" si="0">((E8*100)/D8)-100</f>
        <v>18.76273577511887</v>
      </c>
      <c r="G8" s="1"/>
      <c r="H8" s="1"/>
      <c r="I8" s="1"/>
    </row>
    <row r="9" spans="1:12" x14ac:dyDescent="0.25">
      <c r="A9" s="8" t="s">
        <v>46</v>
      </c>
      <c r="B9" s="9">
        <v>0</v>
      </c>
      <c r="C9" s="9">
        <v>254</v>
      </c>
      <c r="D9" s="9">
        <v>94</v>
      </c>
      <c r="E9" s="9">
        <v>833</v>
      </c>
      <c r="F9" s="10">
        <f t="shared" si="0"/>
        <v>786.17021276595744</v>
      </c>
      <c r="G9" s="1"/>
      <c r="H9" s="1"/>
      <c r="I9" s="1"/>
    </row>
    <row r="10" spans="1:12" x14ac:dyDescent="0.25">
      <c r="A10" s="11" t="s">
        <v>47</v>
      </c>
      <c r="B10" s="12">
        <v>4</v>
      </c>
      <c r="C10" s="12">
        <v>0</v>
      </c>
      <c r="D10" s="12">
        <v>4</v>
      </c>
      <c r="E10" s="12">
        <v>2</v>
      </c>
      <c r="F10" s="17">
        <f t="shared" si="0"/>
        <v>-50</v>
      </c>
      <c r="G10" s="1"/>
      <c r="H10" s="1"/>
      <c r="I10" s="1"/>
    </row>
    <row r="11" spans="1:12" x14ac:dyDescent="0.25">
      <c r="A11" s="8" t="s">
        <v>48</v>
      </c>
      <c r="B11" s="9">
        <v>16401</v>
      </c>
      <c r="C11" s="9">
        <v>37021</v>
      </c>
      <c r="D11" s="9">
        <v>101735</v>
      </c>
      <c r="E11" s="9">
        <v>135626</v>
      </c>
      <c r="F11" s="10">
        <f t="shared" si="0"/>
        <v>33.313019118297547</v>
      </c>
      <c r="G11" s="1"/>
      <c r="H11" s="1"/>
      <c r="I11" s="1"/>
    </row>
    <row r="12" spans="1:12" x14ac:dyDescent="0.25">
      <c r="A12" s="11" t="s">
        <v>49</v>
      </c>
      <c r="B12" s="12">
        <v>4520.5</v>
      </c>
      <c r="C12" s="12">
        <v>5404.5</v>
      </c>
      <c r="D12" s="12">
        <v>21936.5</v>
      </c>
      <c r="E12" s="12">
        <v>27103.5</v>
      </c>
      <c r="F12" s="13">
        <f t="shared" si="0"/>
        <v>23.554350055843003</v>
      </c>
      <c r="G12" s="1"/>
      <c r="H12" s="1"/>
      <c r="I12" s="1"/>
    </row>
    <row r="13" spans="1:12" x14ac:dyDescent="0.25">
      <c r="A13" s="8" t="s">
        <v>50</v>
      </c>
      <c r="B13" s="9">
        <v>6</v>
      </c>
      <c r="C13" s="9">
        <v>0</v>
      </c>
      <c r="D13" s="9">
        <v>6</v>
      </c>
      <c r="E13" s="9">
        <v>2</v>
      </c>
      <c r="F13" s="10">
        <f t="shared" si="0"/>
        <v>-66.666666666666657</v>
      </c>
      <c r="G13" s="1"/>
      <c r="H13" s="1"/>
      <c r="I13" s="1"/>
    </row>
    <row r="14" spans="1:12" x14ac:dyDescent="0.25">
      <c r="A14" s="11" t="s">
        <v>51</v>
      </c>
      <c r="B14" s="12">
        <v>104433</v>
      </c>
      <c r="C14" s="12">
        <v>100507</v>
      </c>
      <c r="D14" s="12">
        <v>585524.5</v>
      </c>
      <c r="E14" s="12">
        <v>524345.5</v>
      </c>
      <c r="F14" s="13">
        <f t="shared" si="0"/>
        <v>-10.448580716946935</v>
      </c>
      <c r="G14" s="1"/>
      <c r="H14" s="1"/>
      <c r="I14" s="1"/>
    </row>
    <row r="15" spans="1:12" x14ac:dyDescent="0.25">
      <c r="A15" s="8" t="s">
        <v>52</v>
      </c>
      <c r="B15" s="9">
        <v>51578.25</v>
      </c>
      <c r="C15" s="9">
        <v>50151.25</v>
      </c>
      <c r="D15" s="9">
        <v>249510.25</v>
      </c>
      <c r="E15" s="9">
        <v>266608.25</v>
      </c>
      <c r="F15" s="10">
        <f t="shared" si="0"/>
        <v>6.8526242909860429</v>
      </c>
      <c r="G15" s="1"/>
      <c r="H15" s="1"/>
      <c r="I15" s="1"/>
    </row>
    <row r="16" spans="1:12" x14ac:dyDescent="0.25">
      <c r="A16" s="11" t="s">
        <v>53</v>
      </c>
      <c r="B16" s="12">
        <v>3380</v>
      </c>
      <c r="C16" s="12">
        <v>5011</v>
      </c>
      <c r="D16" s="12">
        <v>19828</v>
      </c>
      <c r="E16" s="12">
        <v>25104</v>
      </c>
      <c r="F16" s="13">
        <f t="shared" si="0"/>
        <v>26.608835989509785</v>
      </c>
      <c r="G16" s="1"/>
      <c r="H16" s="1"/>
      <c r="I16" s="1"/>
    </row>
    <row r="17" spans="1:9" x14ac:dyDescent="0.25">
      <c r="A17" s="8" t="s">
        <v>54</v>
      </c>
      <c r="B17" s="9">
        <v>12270</v>
      </c>
      <c r="C17" s="9">
        <v>16394</v>
      </c>
      <c r="D17" s="9">
        <v>58581</v>
      </c>
      <c r="E17" s="9">
        <v>70903</v>
      </c>
      <c r="F17" s="10">
        <f t="shared" si="0"/>
        <v>21.034123691982046</v>
      </c>
      <c r="G17" s="1"/>
      <c r="H17" s="1"/>
      <c r="I17" s="1"/>
    </row>
    <row r="18" spans="1:9" x14ac:dyDescent="0.25">
      <c r="A18" s="11" t="s">
        <v>55</v>
      </c>
      <c r="B18" s="12">
        <v>74</v>
      </c>
      <c r="C18" s="12">
        <v>2</v>
      </c>
      <c r="D18" s="12">
        <v>248</v>
      </c>
      <c r="E18" s="12">
        <v>127</v>
      </c>
      <c r="F18" s="13">
        <f t="shared" si="0"/>
        <v>-48.79032258064516</v>
      </c>
      <c r="G18" s="1"/>
      <c r="H18" s="1"/>
      <c r="I18" s="1"/>
    </row>
    <row r="19" spans="1:9" x14ac:dyDescent="0.25">
      <c r="A19" s="8" t="s">
        <v>56</v>
      </c>
      <c r="B19" s="9">
        <v>36</v>
      </c>
      <c r="C19" s="9">
        <v>84</v>
      </c>
      <c r="D19" s="9">
        <v>227</v>
      </c>
      <c r="E19" s="9">
        <v>355</v>
      </c>
      <c r="F19" s="10">
        <f t="shared" si="0"/>
        <v>56.387665198237897</v>
      </c>
      <c r="G19" s="1"/>
      <c r="H19" s="1"/>
      <c r="I19" s="1"/>
    </row>
    <row r="20" spans="1:9" x14ac:dyDescent="0.25">
      <c r="A20" s="11" t="s">
        <v>57</v>
      </c>
      <c r="B20" s="12">
        <v>1859</v>
      </c>
      <c r="C20" s="12">
        <v>2612</v>
      </c>
      <c r="D20" s="12">
        <v>12553</v>
      </c>
      <c r="E20" s="12">
        <v>19260</v>
      </c>
      <c r="F20" s="13">
        <f t="shared" si="0"/>
        <v>53.429459093443796</v>
      </c>
      <c r="G20" s="1"/>
      <c r="H20" s="1"/>
      <c r="I20" s="1"/>
    </row>
    <row r="21" spans="1:9" x14ac:dyDescent="0.25">
      <c r="A21" s="8" t="s">
        <v>58</v>
      </c>
      <c r="B21" s="9">
        <v>20</v>
      </c>
      <c r="C21" s="9">
        <v>0</v>
      </c>
      <c r="D21" s="9">
        <v>304</v>
      </c>
      <c r="E21" s="9">
        <v>243</v>
      </c>
      <c r="F21" s="10">
        <f t="shared" si="0"/>
        <v>-20.065789473684205</v>
      </c>
      <c r="G21" s="1"/>
      <c r="H21" s="1"/>
      <c r="I21" s="1"/>
    </row>
    <row r="22" spans="1:9" x14ac:dyDescent="0.25">
      <c r="A22" s="11" t="s">
        <v>59</v>
      </c>
      <c r="B22" s="12">
        <v>6772</v>
      </c>
      <c r="C22" s="12">
        <v>5713</v>
      </c>
      <c r="D22" s="12">
        <v>42362</v>
      </c>
      <c r="E22" s="12">
        <v>40722</v>
      </c>
      <c r="F22" s="13">
        <f t="shared" si="0"/>
        <v>-3.8713941740238909</v>
      </c>
      <c r="G22" s="1"/>
      <c r="H22" s="1"/>
      <c r="I22" s="1"/>
    </row>
    <row r="23" spans="1:9" x14ac:dyDescent="0.25">
      <c r="A23" s="8" t="s">
        <v>60</v>
      </c>
      <c r="B23" s="9">
        <v>1561</v>
      </c>
      <c r="C23" s="9">
        <v>1988</v>
      </c>
      <c r="D23" s="9">
        <v>7061</v>
      </c>
      <c r="E23" s="9">
        <v>11750</v>
      </c>
      <c r="F23" s="10">
        <f t="shared" si="0"/>
        <v>66.407024500778931</v>
      </c>
      <c r="G23" s="1"/>
      <c r="H23" s="1"/>
      <c r="I23" s="1"/>
    </row>
    <row r="24" spans="1:9" x14ac:dyDescent="0.25">
      <c r="A24" s="11" t="s">
        <v>61</v>
      </c>
      <c r="B24" s="12">
        <v>1013</v>
      </c>
      <c r="C24" s="12">
        <v>2626</v>
      </c>
      <c r="D24" s="12">
        <v>7120</v>
      </c>
      <c r="E24" s="12">
        <v>15868</v>
      </c>
      <c r="F24" s="13">
        <f t="shared" si="0"/>
        <v>122.86516853932585</v>
      </c>
      <c r="G24" s="1"/>
      <c r="H24" s="1"/>
      <c r="I24" s="1"/>
    </row>
    <row r="25" spans="1:9" x14ac:dyDescent="0.25">
      <c r="A25" s="8" t="s">
        <v>62</v>
      </c>
      <c r="B25" s="9">
        <v>691</v>
      </c>
      <c r="C25" s="9">
        <v>1007</v>
      </c>
      <c r="D25" s="9">
        <v>4466</v>
      </c>
      <c r="E25" s="9">
        <v>6361</v>
      </c>
      <c r="F25" s="10">
        <f t="shared" si="0"/>
        <v>42.431706224809659</v>
      </c>
      <c r="G25" s="1"/>
      <c r="H25" s="1"/>
      <c r="I25" s="1"/>
    </row>
    <row r="26" spans="1:9" x14ac:dyDescent="0.25">
      <c r="A26" s="11" t="s">
        <v>63</v>
      </c>
      <c r="B26" s="12">
        <v>200</v>
      </c>
      <c r="C26" s="12">
        <v>327</v>
      </c>
      <c r="D26" s="12">
        <v>1373</v>
      </c>
      <c r="E26" s="12">
        <v>2339</v>
      </c>
      <c r="F26" s="13">
        <f t="shared" si="0"/>
        <v>70.356882738528782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5442</v>
      </c>
      <c r="C28" s="12">
        <v>2920</v>
      </c>
      <c r="D28" s="12">
        <v>22306</v>
      </c>
      <c r="E28" s="12">
        <v>18923</v>
      </c>
      <c r="F28" s="13">
        <f t="shared" si="0"/>
        <v>-15.166322962431636</v>
      </c>
      <c r="G28" s="1"/>
      <c r="H28" s="1"/>
      <c r="I28" s="1"/>
    </row>
    <row r="29" spans="1:9" x14ac:dyDescent="0.25">
      <c r="A29" s="8" t="s">
        <v>66</v>
      </c>
      <c r="B29" s="9">
        <v>193</v>
      </c>
      <c r="C29" s="9">
        <v>130</v>
      </c>
      <c r="D29" s="9">
        <v>984</v>
      </c>
      <c r="E29" s="9">
        <v>511</v>
      </c>
      <c r="F29" s="10">
        <f t="shared" si="0"/>
        <v>-48.069105691056912</v>
      </c>
      <c r="G29" s="1"/>
      <c r="H29" s="1"/>
      <c r="I29" s="1"/>
    </row>
    <row r="30" spans="1:9" x14ac:dyDescent="0.25">
      <c r="A30" s="11" t="s">
        <v>67</v>
      </c>
      <c r="B30" s="12">
        <v>2100</v>
      </c>
      <c r="C30" s="12">
        <v>1728</v>
      </c>
      <c r="D30" s="12">
        <v>11866</v>
      </c>
      <c r="E30" s="12">
        <v>10834</v>
      </c>
      <c r="F30" s="13">
        <f t="shared" si="0"/>
        <v>-8.6971178156076121</v>
      </c>
      <c r="G30" s="1"/>
      <c r="H30" s="1"/>
      <c r="I30" s="1"/>
    </row>
    <row r="31" spans="1:9" x14ac:dyDescent="0.25">
      <c r="A31" s="8" t="s">
        <v>68</v>
      </c>
      <c r="B31" s="9">
        <v>4769</v>
      </c>
      <c r="C31" s="9">
        <v>4118</v>
      </c>
      <c r="D31" s="9">
        <v>26224</v>
      </c>
      <c r="E31" s="9">
        <v>31897</v>
      </c>
      <c r="F31" s="10">
        <f t="shared" si="0"/>
        <v>21.632855399633925</v>
      </c>
      <c r="G31" s="1"/>
      <c r="H31" s="1"/>
      <c r="I31" s="1"/>
    </row>
    <row r="32" spans="1:9" x14ac:dyDescent="0.25">
      <c r="A32" s="11" t="s">
        <v>69</v>
      </c>
      <c r="B32" s="12">
        <v>156762</v>
      </c>
      <c r="C32" s="12">
        <v>190629</v>
      </c>
      <c r="D32" s="12">
        <v>980076</v>
      </c>
      <c r="E32" s="12">
        <v>1001599</v>
      </c>
      <c r="F32" s="13">
        <f t="shared" si="0"/>
        <v>2.196054183553116</v>
      </c>
      <c r="G32" s="1"/>
      <c r="H32" s="1"/>
      <c r="I32" s="1"/>
    </row>
    <row r="33" spans="1:9" x14ac:dyDescent="0.25">
      <c r="A33" s="8" t="s">
        <v>70</v>
      </c>
      <c r="B33" s="9">
        <v>18221</v>
      </c>
      <c r="C33" s="9">
        <v>14379</v>
      </c>
      <c r="D33" s="9">
        <v>92084.5</v>
      </c>
      <c r="E33" s="9">
        <v>84298.5</v>
      </c>
      <c r="F33" s="10">
        <f t="shared" si="0"/>
        <v>-8.455277489696968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62</v>
      </c>
      <c r="D34" s="12">
        <v>0</v>
      </c>
      <c r="E34" s="12">
        <v>509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396474.75</v>
      </c>
      <c r="C35" s="15">
        <f t="shared" ref="C35:E35" si="1">SUM(C7:C34)</f>
        <v>447964.75</v>
      </c>
      <c r="D35" s="15">
        <f t="shared" si="1"/>
        <v>2268029.75</v>
      </c>
      <c r="E35" s="15">
        <f t="shared" si="1"/>
        <v>2321147.75</v>
      </c>
      <c r="F35" s="16">
        <f t="shared" si="0"/>
        <v>2.3420327709546171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2294</v>
      </c>
      <c r="C38" s="41">
        <f>D7</f>
        <v>2417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VALENCIA</v>
      </c>
      <c r="F38" s="42">
        <f>LOOKUP(E38,$A$38:$A$65,$B$38:$B$65)</f>
        <v>1001599</v>
      </c>
      <c r="G38" s="42">
        <f>LOOKUP(E38,$A$38:$A$65,$C$38:$C$65)</f>
        <v>980076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22730</v>
      </c>
      <c r="C39" s="41">
        <f t="shared" ref="C39:C65" si="5">D8</f>
        <v>19139</v>
      </c>
      <c r="D39" s="41">
        <f t="shared" ref="D39:D65" si="6">_xlfn.RANK.EQ(B39,$B$38:$B$65)+COUNTIF($B$38:$B$65,B39)-1</f>
        <v>11</v>
      </c>
      <c r="E39" s="42" t="str">
        <f t="shared" si="2"/>
        <v>BARCELONA</v>
      </c>
      <c r="F39" s="42">
        <f t="shared" ref="F39:F65" si="7">LOOKUP(E39,$A$38:$A$65,$B$38:$B$65)</f>
        <v>524345.5</v>
      </c>
      <c r="G39" s="42">
        <f t="shared" ref="G39:G65" si="8">LOOKUP(E39,$A$38:$A$65,$C$38:$C$65)</f>
        <v>585524.5</v>
      </c>
    </row>
    <row r="40" spans="1:9" x14ac:dyDescent="0.25">
      <c r="A40" s="42" t="str">
        <f t="shared" si="3"/>
        <v>ALMERIA</v>
      </c>
      <c r="B40" s="41">
        <f t="shared" si="4"/>
        <v>833</v>
      </c>
      <c r="C40" s="41">
        <f t="shared" si="5"/>
        <v>94</v>
      </c>
      <c r="D40" s="41">
        <f t="shared" si="6"/>
        <v>20</v>
      </c>
      <c r="E40" s="42" t="str">
        <f t="shared" si="2"/>
        <v>BILBAO</v>
      </c>
      <c r="F40" s="42">
        <f t="shared" si="7"/>
        <v>266608.25</v>
      </c>
      <c r="G40" s="42">
        <f t="shared" si="8"/>
        <v>249510.25</v>
      </c>
    </row>
    <row r="41" spans="1:9" x14ac:dyDescent="0.25">
      <c r="A41" s="42" t="str">
        <f t="shared" si="3"/>
        <v>AVILES</v>
      </c>
      <c r="B41" s="41">
        <f t="shared" si="4"/>
        <v>2</v>
      </c>
      <c r="C41" s="41">
        <f t="shared" si="5"/>
        <v>4</v>
      </c>
      <c r="D41" s="41">
        <f t="shared" si="6"/>
        <v>27</v>
      </c>
      <c r="E41" s="42" t="str">
        <f t="shared" si="2"/>
        <v>BAHIA DE ALGECIRAS</v>
      </c>
      <c r="F41" s="42">
        <f t="shared" si="7"/>
        <v>135626</v>
      </c>
      <c r="G41" s="42">
        <f t="shared" si="8"/>
        <v>101735</v>
      </c>
    </row>
    <row r="42" spans="1:9" x14ac:dyDescent="0.25">
      <c r="A42" s="42" t="str">
        <f t="shared" si="3"/>
        <v>BAHIA DE ALGECIRAS</v>
      </c>
      <c r="B42" s="41">
        <f t="shared" si="4"/>
        <v>135626</v>
      </c>
      <c r="C42" s="41">
        <f t="shared" si="5"/>
        <v>101735</v>
      </c>
      <c r="D42" s="41">
        <f t="shared" si="6"/>
        <v>4</v>
      </c>
      <c r="E42" s="42" t="str">
        <f t="shared" si="2"/>
        <v>VIGO</v>
      </c>
      <c r="F42" s="42">
        <f t="shared" si="7"/>
        <v>84298.5</v>
      </c>
      <c r="G42" s="42">
        <f t="shared" si="8"/>
        <v>92084.5</v>
      </c>
    </row>
    <row r="43" spans="1:9" x14ac:dyDescent="0.25">
      <c r="A43" s="42" t="str">
        <f t="shared" si="3"/>
        <v>BAHIA DE CADIZ</v>
      </c>
      <c r="B43" s="41">
        <f t="shared" si="4"/>
        <v>27103.5</v>
      </c>
      <c r="C43" s="41">
        <f t="shared" si="5"/>
        <v>21936.5</v>
      </c>
      <c r="D43" s="41">
        <f t="shared" si="6"/>
        <v>9</v>
      </c>
      <c r="E43" s="42" t="str">
        <f t="shared" si="2"/>
        <v>CASTELLON</v>
      </c>
      <c r="F43" s="42">
        <f t="shared" si="7"/>
        <v>70903</v>
      </c>
      <c r="G43" s="42">
        <f t="shared" si="8"/>
        <v>58581</v>
      </c>
    </row>
    <row r="44" spans="1:9" x14ac:dyDescent="0.25">
      <c r="A44" s="42" t="str">
        <f t="shared" si="3"/>
        <v>BALEARES</v>
      </c>
      <c r="B44" s="41">
        <f t="shared" si="4"/>
        <v>2</v>
      </c>
      <c r="C44" s="41">
        <f t="shared" si="5"/>
        <v>6</v>
      </c>
      <c r="D44" s="41">
        <f t="shared" si="6"/>
        <v>27</v>
      </c>
      <c r="E44" s="42" t="str">
        <f t="shared" si="2"/>
        <v>LAS PALMAS</v>
      </c>
      <c r="F44" s="42">
        <f t="shared" si="7"/>
        <v>40722</v>
      </c>
      <c r="G44" s="42">
        <f t="shared" si="8"/>
        <v>42362</v>
      </c>
    </row>
    <row r="45" spans="1:9" x14ac:dyDescent="0.25">
      <c r="A45" s="42" t="str">
        <f t="shared" si="3"/>
        <v>BARCELONA</v>
      </c>
      <c r="B45" s="41">
        <f t="shared" si="4"/>
        <v>524345.5</v>
      </c>
      <c r="C45" s="41">
        <f t="shared" si="5"/>
        <v>585524.5</v>
      </c>
      <c r="D45" s="41">
        <f t="shared" si="6"/>
        <v>2</v>
      </c>
      <c r="E45" s="42" t="str">
        <f t="shared" si="2"/>
        <v>TARRAGONA</v>
      </c>
      <c r="F45" s="42">
        <f t="shared" si="7"/>
        <v>31897</v>
      </c>
      <c r="G45" s="42">
        <f t="shared" si="8"/>
        <v>26224</v>
      </c>
    </row>
    <row r="46" spans="1:9" x14ac:dyDescent="0.25">
      <c r="A46" s="42" t="str">
        <f t="shared" si="3"/>
        <v>BILBAO</v>
      </c>
      <c r="B46" s="41">
        <f t="shared" si="4"/>
        <v>266608.25</v>
      </c>
      <c r="C46" s="41">
        <f t="shared" si="5"/>
        <v>249510.25</v>
      </c>
      <c r="D46" s="41">
        <f t="shared" si="6"/>
        <v>3</v>
      </c>
      <c r="E46" s="42" t="str">
        <f t="shared" si="2"/>
        <v>BAHIA DE CADIZ</v>
      </c>
      <c r="F46" s="42">
        <f t="shared" si="7"/>
        <v>27103.5</v>
      </c>
      <c r="G46" s="42">
        <f t="shared" si="8"/>
        <v>21936.5</v>
      </c>
    </row>
    <row r="47" spans="1:9" x14ac:dyDescent="0.25">
      <c r="A47" s="42" t="str">
        <f t="shared" si="3"/>
        <v>CARTAGENA</v>
      </c>
      <c r="B47" s="41">
        <f t="shared" si="4"/>
        <v>25104</v>
      </c>
      <c r="C47" s="41">
        <f t="shared" si="5"/>
        <v>19828</v>
      </c>
      <c r="D47" s="41">
        <f t="shared" si="6"/>
        <v>10</v>
      </c>
      <c r="E47" s="42" t="str">
        <f t="shared" si="2"/>
        <v>CARTAGENA</v>
      </c>
      <c r="F47" s="42">
        <f t="shared" si="7"/>
        <v>25104</v>
      </c>
      <c r="G47" s="42">
        <f t="shared" si="8"/>
        <v>19828</v>
      </c>
    </row>
    <row r="48" spans="1:9" x14ac:dyDescent="0.25">
      <c r="A48" s="42" t="str">
        <f t="shared" si="3"/>
        <v>CASTELLON</v>
      </c>
      <c r="B48" s="41">
        <f t="shared" si="4"/>
        <v>70903</v>
      </c>
      <c r="C48" s="41">
        <f t="shared" si="5"/>
        <v>58581</v>
      </c>
      <c r="D48" s="41">
        <f t="shared" si="6"/>
        <v>6</v>
      </c>
      <c r="E48" s="42" t="str">
        <f t="shared" si="2"/>
        <v>ALICANTE</v>
      </c>
      <c r="F48" s="42">
        <f t="shared" si="7"/>
        <v>22730</v>
      </c>
      <c r="G48" s="42">
        <f t="shared" si="8"/>
        <v>19139</v>
      </c>
    </row>
    <row r="49" spans="1:7" x14ac:dyDescent="0.25">
      <c r="A49" s="42" t="str">
        <f t="shared" si="3"/>
        <v>CEUTA</v>
      </c>
      <c r="B49" s="41">
        <f t="shared" si="4"/>
        <v>127</v>
      </c>
      <c r="C49" s="41">
        <f t="shared" si="5"/>
        <v>248</v>
      </c>
      <c r="D49" s="41">
        <f t="shared" si="6"/>
        <v>25</v>
      </c>
      <c r="E49" s="42" t="str">
        <f t="shared" si="2"/>
        <v>GIJON</v>
      </c>
      <c r="F49" s="42">
        <f t="shared" si="7"/>
        <v>19260</v>
      </c>
      <c r="G49" s="42">
        <f t="shared" si="8"/>
        <v>12553</v>
      </c>
    </row>
    <row r="50" spans="1:7" x14ac:dyDescent="0.25">
      <c r="A50" s="42" t="str">
        <f t="shared" si="3"/>
        <v>FERROL-SAN CIBRAO</v>
      </c>
      <c r="B50" s="41">
        <f t="shared" si="4"/>
        <v>355</v>
      </c>
      <c r="C50" s="41">
        <f t="shared" si="5"/>
        <v>227</v>
      </c>
      <c r="D50" s="41">
        <f t="shared" si="6"/>
        <v>23</v>
      </c>
      <c r="E50" s="42" t="str">
        <f t="shared" si="2"/>
        <v>SANTA CRUZ DE TENERIFE</v>
      </c>
      <c r="F50" s="42">
        <f t="shared" si="7"/>
        <v>18923</v>
      </c>
      <c r="G50" s="42">
        <f t="shared" si="8"/>
        <v>22306</v>
      </c>
    </row>
    <row r="51" spans="1:7" x14ac:dyDescent="0.25">
      <c r="A51" s="42" t="str">
        <f t="shared" si="3"/>
        <v>GIJON</v>
      </c>
      <c r="B51" s="41">
        <f t="shared" si="4"/>
        <v>19260</v>
      </c>
      <c r="C51" s="41">
        <f t="shared" si="5"/>
        <v>12553</v>
      </c>
      <c r="D51" s="41">
        <f t="shared" si="6"/>
        <v>12</v>
      </c>
      <c r="E51" s="42" t="str">
        <f t="shared" si="2"/>
        <v>MARIN Y RIA DE PONTEVEDRA</v>
      </c>
      <c r="F51" s="42">
        <f t="shared" si="7"/>
        <v>15868</v>
      </c>
      <c r="G51" s="42">
        <f t="shared" si="8"/>
        <v>7120</v>
      </c>
    </row>
    <row r="52" spans="1:7" x14ac:dyDescent="0.25">
      <c r="A52" s="42" t="str">
        <f t="shared" si="3"/>
        <v>HUELVA</v>
      </c>
      <c r="B52" s="41">
        <f t="shared" si="4"/>
        <v>243</v>
      </c>
      <c r="C52" s="41">
        <f t="shared" si="5"/>
        <v>304</v>
      </c>
      <c r="D52" s="41">
        <f t="shared" si="6"/>
        <v>24</v>
      </c>
      <c r="E52" s="42" t="str">
        <f t="shared" si="2"/>
        <v>MALAGA</v>
      </c>
      <c r="F52" s="42">
        <f t="shared" si="7"/>
        <v>11750</v>
      </c>
      <c r="G52" s="42">
        <f t="shared" si="8"/>
        <v>7061</v>
      </c>
    </row>
    <row r="53" spans="1:7" x14ac:dyDescent="0.25">
      <c r="A53" s="42" t="str">
        <f t="shared" si="3"/>
        <v>LAS PALMAS</v>
      </c>
      <c r="B53" s="41">
        <f t="shared" si="4"/>
        <v>40722</v>
      </c>
      <c r="C53" s="41">
        <f t="shared" si="5"/>
        <v>42362</v>
      </c>
      <c r="D53" s="41">
        <f t="shared" si="6"/>
        <v>7</v>
      </c>
      <c r="E53" s="42" t="str">
        <f t="shared" si="2"/>
        <v>SEVILLA</v>
      </c>
      <c r="F53" s="42">
        <f t="shared" si="7"/>
        <v>10834</v>
      </c>
      <c r="G53" s="42">
        <f t="shared" si="8"/>
        <v>11866</v>
      </c>
    </row>
    <row r="54" spans="1:7" x14ac:dyDescent="0.25">
      <c r="A54" s="42" t="str">
        <f t="shared" si="3"/>
        <v>MALAGA</v>
      </c>
      <c r="B54" s="41">
        <f t="shared" si="4"/>
        <v>11750</v>
      </c>
      <c r="C54" s="41">
        <f t="shared" si="5"/>
        <v>7061</v>
      </c>
      <c r="D54" s="41">
        <f t="shared" si="6"/>
        <v>15</v>
      </c>
      <c r="E54" s="42" t="str">
        <f t="shared" si="2"/>
        <v>MELILLA</v>
      </c>
      <c r="F54" s="42">
        <f t="shared" si="7"/>
        <v>6361</v>
      </c>
      <c r="G54" s="42">
        <f t="shared" si="8"/>
        <v>4466</v>
      </c>
    </row>
    <row r="55" spans="1:7" x14ac:dyDescent="0.25">
      <c r="A55" s="42" t="str">
        <f t="shared" si="3"/>
        <v>MARIN Y RIA DE PONTEVEDRA</v>
      </c>
      <c r="B55" s="41">
        <f t="shared" si="4"/>
        <v>15868</v>
      </c>
      <c r="C55" s="41">
        <f t="shared" si="5"/>
        <v>7120</v>
      </c>
      <c r="D55" s="41">
        <f t="shared" si="6"/>
        <v>14</v>
      </c>
      <c r="E55" s="42" t="str">
        <f t="shared" si="2"/>
        <v>MOTRIL</v>
      </c>
      <c r="F55" s="42">
        <f t="shared" si="7"/>
        <v>2339</v>
      </c>
      <c r="G55" s="42">
        <f t="shared" si="8"/>
        <v>1373</v>
      </c>
    </row>
    <row r="56" spans="1:7" x14ac:dyDescent="0.25">
      <c r="A56" s="42" t="str">
        <f t="shared" si="3"/>
        <v>MELILLA</v>
      </c>
      <c r="B56" s="41">
        <f t="shared" si="4"/>
        <v>6361</v>
      </c>
      <c r="C56" s="41">
        <f t="shared" si="5"/>
        <v>4466</v>
      </c>
      <c r="D56" s="41">
        <f t="shared" si="6"/>
        <v>17</v>
      </c>
      <c r="E56" s="42" t="str">
        <f t="shared" si="2"/>
        <v>A CORUÑA</v>
      </c>
      <c r="F56" s="42">
        <f t="shared" si="7"/>
        <v>2294</v>
      </c>
      <c r="G56" s="42">
        <f t="shared" si="8"/>
        <v>2417</v>
      </c>
    </row>
    <row r="57" spans="1:7" x14ac:dyDescent="0.25">
      <c r="A57" s="42" t="str">
        <f t="shared" si="3"/>
        <v>MOTRIL</v>
      </c>
      <c r="B57" s="41">
        <f t="shared" si="4"/>
        <v>2339</v>
      </c>
      <c r="C57" s="41">
        <f t="shared" si="5"/>
        <v>1373</v>
      </c>
      <c r="D57" s="41">
        <f t="shared" si="6"/>
        <v>18</v>
      </c>
      <c r="E57" s="42" t="str">
        <f t="shared" si="2"/>
        <v>ALMERIA</v>
      </c>
      <c r="F57" s="42">
        <f t="shared" si="7"/>
        <v>833</v>
      </c>
      <c r="G57" s="42">
        <f t="shared" si="8"/>
        <v>94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SANTANDER</v>
      </c>
      <c r="F58" s="42">
        <f t="shared" si="7"/>
        <v>511</v>
      </c>
      <c r="G58" s="42">
        <f t="shared" si="8"/>
        <v>984</v>
      </c>
    </row>
    <row r="59" spans="1:7" x14ac:dyDescent="0.25">
      <c r="A59" s="42" t="str">
        <f t="shared" si="3"/>
        <v>SANTA CRUZ DE TENERIFE</v>
      </c>
      <c r="B59" s="41">
        <f t="shared" si="4"/>
        <v>18923</v>
      </c>
      <c r="C59" s="41">
        <f t="shared" si="5"/>
        <v>22306</v>
      </c>
      <c r="D59" s="41">
        <f t="shared" si="6"/>
        <v>13</v>
      </c>
      <c r="E59" s="42" t="str">
        <f t="shared" si="2"/>
        <v>VILAGARCIA</v>
      </c>
      <c r="F59" s="42">
        <f t="shared" si="7"/>
        <v>509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511</v>
      </c>
      <c r="C60" s="41">
        <f t="shared" si="5"/>
        <v>984</v>
      </c>
      <c r="D60" s="41">
        <f t="shared" si="6"/>
        <v>21</v>
      </c>
      <c r="E60" s="42" t="str">
        <f t="shared" si="2"/>
        <v>FERROL-SAN CIBRAO</v>
      </c>
      <c r="F60" s="42">
        <f t="shared" si="7"/>
        <v>355</v>
      </c>
      <c r="G60" s="42">
        <f t="shared" si="8"/>
        <v>227</v>
      </c>
    </row>
    <row r="61" spans="1:7" x14ac:dyDescent="0.25">
      <c r="A61" s="42" t="str">
        <f t="shared" si="3"/>
        <v>SEVILLA</v>
      </c>
      <c r="B61" s="41">
        <f t="shared" si="4"/>
        <v>10834</v>
      </c>
      <c r="C61" s="41">
        <f t="shared" si="5"/>
        <v>11866</v>
      </c>
      <c r="D61" s="41">
        <f t="shared" si="6"/>
        <v>16</v>
      </c>
      <c r="E61" s="42" t="str">
        <f t="shared" si="2"/>
        <v>HUELVA</v>
      </c>
      <c r="F61" s="42">
        <f t="shared" si="7"/>
        <v>243</v>
      </c>
      <c r="G61" s="42">
        <f t="shared" si="8"/>
        <v>304</v>
      </c>
    </row>
    <row r="62" spans="1:7" x14ac:dyDescent="0.25">
      <c r="A62" s="42" t="str">
        <f t="shared" si="3"/>
        <v>TARRAGONA</v>
      </c>
      <c r="B62" s="41">
        <f t="shared" si="4"/>
        <v>31897</v>
      </c>
      <c r="C62" s="41">
        <f t="shared" si="5"/>
        <v>26224</v>
      </c>
      <c r="D62" s="41">
        <f t="shared" si="6"/>
        <v>8</v>
      </c>
      <c r="E62" s="42" t="str">
        <f t="shared" si="2"/>
        <v>CEUTA</v>
      </c>
      <c r="F62" s="42">
        <f t="shared" si="7"/>
        <v>127</v>
      </c>
      <c r="G62" s="42">
        <f t="shared" si="8"/>
        <v>248</v>
      </c>
    </row>
    <row r="63" spans="1:7" x14ac:dyDescent="0.25">
      <c r="A63" s="42" t="str">
        <f t="shared" si="3"/>
        <v>VALENCIA</v>
      </c>
      <c r="B63" s="41">
        <f t="shared" si="4"/>
        <v>1001599</v>
      </c>
      <c r="C63" s="41">
        <f t="shared" si="5"/>
        <v>980076</v>
      </c>
      <c r="D63" s="41">
        <f t="shared" si="6"/>
        <v>1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84298.5</v>
      </c>
      <c r="C64" s="41">
        <f t="shared" si="5"/>
        <v>92084.5</v>
      </c>
      <c r="D64" s="41">
        <f t="shared" si="6"/>
        <v>5</v>
      </c>
      <c r="E64" s="42" t="str">
        <f t="shared" si="2"/>
        <v>AVILES</v>
      </c>
      <c r="F64" s="42">
        <f t="shared" si="7"/>
        <v>2</v>
      </c>
      <c r="G64" s="42">
        <f t="shared" si="8"/>
        <v>4</v>
      </c>
    </row>
    <row r="65" spans="1:7" x14ac:dyDescent="0.25">
      <c r="A65" s="42" t="str">
        <f t="shared" si="3"/>
        <v>VILAGARCIA</v>
      </c>
      <c r="B65" s="41">
        <f t="shared" si="4"/>
        <v>509</v>
      </c>
      <c r="C65" s="41">
        <f t="shared" si="5"/>
        <v>0</v>
      </c>
      <c r="D65" s="41">
        <f t="shared" si="6"/>
        <v>22</v>
      </c>
      <c r="E65" s="42" t="str">
        <f t="shared" si="2"/>
        <v>PASAIA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Junio</v>
      </c>
      <c r="C5" s="68"/>
      <c r="D5" s="67" t="s">
        <v>40</v>
      </c>
      <c r="E5" s="68"/>
      <c r="F5" s="68"/>
      <c r="L5" s="39">
        <f>'Resumen general'!I4</f>
        <v>41128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351</v>
      </c>
      <c r="C7" s="9">
        <v>407</v>
      </c>
      <c r="D7" s="9">
        <v>2508</v>
      </c>
      <c r="E7" s="9">
        <v>2334</v>
      </c>
      <c r="F7" s="10">
        <f>((E7*100)/D7)-100</f>
        <v>-6.9377990430621992</v>
      </c>
      <c r="G7" s="1"/>
      <c r="H7" s="1"/>
      <c r="I7" s="1"/>
    </row>
    <row r="8" spans="1:12" x14ac:dyDescent="0.25">
      <c r="A8" s="11" t="s">
        <v>45</v>
      </c>
      <c r="B8" s="12">
        <v>12546</v>
      </c>
      <c r="C8" s="12">
        <v>15457</v>
      </c>
      <c r="D8" s="12">
        <v>74647</v>
      </c>
      <c r="E8" s="12">
        <v>83664</v>
      </c>
      <c r="F8" s="13">
        <f t="shared" ref="F8:F35" si="0">((E8*100)/D8)-100</f>
        <v>12.079520945248973</v>
      </c>
      <c r="G8" s="1"/>
      <c r="H8" s="1"/>
      <c r="I8" s="1"/>
    </row>
    <row r="9" spans="1:12" x14ac:dyDescent="0.25">
      <c r="A9" s="8" t="s">
        <v>46</v>
      </c>
      <c r="B9" s="9">
        <v>250</v>
      </c>
      <c r="C9" s="9">
        <v>506</v>
      </c>
      <c r="D9" s="9">
        <v>1666</v>
      </c>
      <c r="E9" s="9">
        <v>3023.25</v>
      </c>
      <c r="F9" s="10">
        <f t="shared" si="0"/>
        <v>81.467587034813931</v>
      </c>
      <c r="G9" s="1"/>
      <c r="H9" s="1"/>
      <c r="I9" s="1"/>
    </row>
    <row r="10" spans="1:12" x14ac:dyDescent="0.25">
      <c r="A10" s="11" t="s">
        <v>47</v>
      </c>
      <c r="B10" s="12">
        <v>4</v>
      </c>
      <c r="C10" s="12">
        <v>0</v>
      </c>
      <c r="D10" s="12">
        <v>4</v>
      </c>
      <c r="E10" s="12">
        <v>2</v>
      </c>
      <c r="F10" s="17">
        <f t="shared" si="0"/>
        <v>-50</v>
      </c>
      <c r="G10" s="1"/>
      <c r="H10" s="1"/>
      <c r="I10" s="1"/>
    </row>
    <row r="11" spans="1:12" x14ac:dyDescent="0.25">
      <c r="A11" s="8" t="s">
        <v>48</v>
      </c>
      <c r="B11" s="9">
        <v>18068</v>
      </c>
      <c r="C11" s="9">
        <v>39687</v>
      </c>
      <c r="D11" s="9">
        <v>110684</v>
      </c>
      <c r="E11" s="9">
        <v>147890</v>
      </c>
      <c r="F11" s="10">
        <f t="shared" si="0"/>
        <v>33.614614578439529</v>
      </c>
      <c r="G11" s="1"/>
      <c r="H11" s="1"/>
      <c r="I11" s="1"/>
    </row>
    <row r="12" spans="1:12" x14ac:dyDescent="0.25">
      <c r="A12" s="11" t="s">
        <v>49</v>
      </c>
      <c r="B12" s="12">
        <v>7691.5</v>
      </c>
      <c r="C12" s="12">
        <v>7951.5</v>
      </c>
      <c r="D12" s="12">
        <v>41140</v>
      </c>
      <c r="E12" s="12">
        <v>43833</v>
      </c>
      <c r="F12" s="13">
        <f t="shared" si="0"/>
        <v>6.5459406903257218</v>
      </c>
      <c r="G12" s="1"/>
      <c r="H12" s="1"/>
      <c r="I12" s="1"/>
    </row>
    <row r="13" spans="1:12" x14ac:dyDescent="0.25">
      <c r="A13" s="8" t="s">
        <v>50</v>
      </c>
      <c r="B13" s="9">
        <v>6799</v>
      </c>
      <c r="C13" s="9">
        <v>6008</v>
      </c>
      <c r="D13" s="9">
        <v>35808</v>
      </c>
      <c r="E13" s="9">
        <v>28413</v>
      </c>
      <c r="F13" s="10">
        <f t="shared" si="0"/>
        <v>-20.651809651474537</v>
      </c>
      <c r="G13" s="1"/>
      <c r="H13" s="1"/>
      <c r="I13" s="1"/>
    </row>
    <row r="14" spans="1:12" x14ac:dyDescent="0.25">
      <c r="A14" s="11" t="s">
        <v>51</v>
      </c>
      <c r="B14" s="12">
        <v>119741</v>
      </c>
      <c r="C14" s="12">
        <v>115803.5</v>
      </c>
      <c r="D14" s="12">
        <v>679497</v>
      </c>
      <c r="E14" s="12">
        <v>606287</v>
      </c>
      <c r="F14" s="13">
        <f t="shared" si="0"/>
        <v>-10.77414616988743</v>
      </c>
      <c r="G14" s="1"/>
      <c r="H14" s="1"/>
      <c r="I14" s="1"/>
    </row>
    <row r="15" spans="1:12" x14ac:dyDescent="0.25">
      <c r="A15" s="8" t="s">
        <v>52</v>
      </c>
      <c r="B15" s="9">
        <v>55807.25</v>
      </c>
      <c r="C15" s="9">
        <v>56035</v>
      </c>
      <c r="D15" s="9">
        <v>272253</v>
      </c>
      <c r="E15" s="9">
        <v>298781.25</v>
      </c>
      <c r="F15" s="10">
        <f t="shared" si="0"/>
        <v>9.7439697634185904</v>
      </c>
      <c r="G15" s="1"/>
      <c r="H15" s="1"/>
      <c r="I15" s="1"/>
    </row>
    <row r="16" spans="1:12" x14ac:dyDescent="0.25">
      <c r="A16" s="11" t="s">
        <v>53</v>
      </c>
      <c r="B16" s="12">
        <v>5409</v>
      </c>
      <c r="C16" s="12">
        <v>6195</v>
      </c>
      <c r="D16" s="12">
        <v>34414</v>
      </c>
      <c r="E16" s="12">
        <v>33612</v>
      </c>
      <c r="F16" s="13">
        <f t="shared" si="0"/>
        <v>-2.330446911140811</v>
      </c>
      <c r="G16" s="1"/>
      <c r="H16" s="1"/>
      <c r="I16" s="1"/>
    </row>
    <row r="17" spans="1:9" x14ac:dyDescent="0.25">
      <c r="A17" s="8" t="s">
        <v>54</v>
      </c>
      <c r="B17" s="9">
        <v>12629</v>
      </c>
      <c r="C17" s="9">
        <v>17058</v>
      </c>
      <c r="D17" s="9">
        <v>60835</v>
      </c>
      <c r="E17" s="9">
        <v>74563</v>
      </c>
      <c r="F17" s="10">
        <f t="shared" si="0"/>
        <v>22.565957097065834</v>
      </c>
      <c r="G17" s="1"/>
      <c r="H17" s="1"/>
      <c r="I17" s="1"/>
    </row>
    <row r="18" spans="1:9" x14ac:dyDescent="0.25">
      <c r="A18" s="11" t="s">
        <v>55</v>
      </c>
      <c r="B18" s="12">
        <v>937</v>
      </c>
      <c r="C18" s="12">
        <v>1368</v>
      </c>
      <c r="D18" s="12">
        <v>4810</v>
      </c>
      <c r="E18" s="12">
        <v>7543</v>
      </c>
      <c r="F18" s="13">
        <f t="shared" si="0"/>
        <v>56.819126819126808</v>
      </c>
      <c r="G18" s="1"/>
      <c r="H18" s="1"/>
      <c r="I18" s="1"/>
    </row>
    <row r="19" spans="1:9" x14ac:dyDescent="0.25">
      <c r="A19" s="8" t="s">
        <v>56</v>
      </c>
      <c r="B19" s="9">
        <v>36</v>
      </c>
      <c r="C19" s="9">
        <v>84</v>
      </c>
      <c r="D19" s="9">
        <v>227</v>
      </c>
      <c r="E19" s="9">
        <v>355</v>
      </c>
      <c r="F19" s="10">
        <f t="shared" si="0"/>
        <v>56.387665198237897</v>
      </c>
      <c r="G19" s="1"/>
      <c r="H19" s="1"/>
      <c r="I19" s="1"/>
    </row>
    <row r="20" spans="1:9" x14ac:dyDescent="0.25">
      <c r="A20" s="11" t="s">
        <v>57</v>
      </c>
      <c r="B20" s="12">
        <v>2521</v>
      </c>
      <c r="C20" s="12">
        <v>3426</v>
      </c>
      <c r="D20" s="12">
        <v>17376</v>
      </c>
      <c r="E20" s="12">
        <v>23683</v>
      </c>
      <c r="F20" s="13">
        <f t="shared" si="0"/>
        <v>36.297191528545113</v>
      </c>
      <c r="G20" s="1"/>
      <c r="H20" s="1"/>
      <c r="I20" s="1"/>
    </row>
    <row r="21" spans="1:9" x14ac:dyDescent="0.25">
      <c r="A21" s="8" t="s">
        <v>58</v>
      </c>
      <c r="B21" s="9">
        <v>62</v>
      </c>
      <c r="C21" s="9">
        <v>130</v>
      </c>
      <c r="D21" s="9">
        <v>347</v>
      </c>
      <c r="E21" s="9">
        <v>881</v>
      </c>
      <c r="F21" s="10">
        <f t="shared" si="0"/>
        <v>153.89048991354466</v>
      </c>
      <c r="G21" s="1"/>
      <c r="H21" s="1"/>
      <c r="I21" s="1"/>
    </row>
    <row r="22" spans="1:9" x14ac:dyDescent="0.25">
      <c r="A22" s="11" t="s">
        <v>59</v>
      </c>
      <c r="B22" s="12">
        <v>35350</v>
      </c>
      <c r="C22" s="12">
        <v>33762</v>
      </c>
      <c r="D22" s="12">
        <v>215094</v>
      </c>
      <c r="E22" s="12">
        <v>210826</v>
      </c>
      <c r="F22" s="13">
        <f t="shared" si="0"/>
        <v>-1.984248747059425</v>
      </c>
      <c r="G22" s="1"/>
      <c r="H22" s="1"/>
      <c r="I22" s="1"/>
    </row>
    <row r="23" spans="1:9" x14ac:dyDescent="0.25">
      <c r="A23" s="8" t="s">
        <v>60</v>
      </c>
      <c r="B23" s="9">
        <v>2346</v>
      </c>
      <c r="C23" s="9">
        <v>2893</v>
      </c>
      <c r="D23" s="9">
        <v>11225</v>
      </c>
      <c r="E23" s="9">
        <v>18681</v>
      </c>
      <c r="F23" s="10">
        <f t="shared" si="0"/>
        <v>66.423162583518945</v>
      </c>
      <c r="G23" s="1"/>
      <c r="H23" s="1"/>
      <c r="I23" s="1"/>
    </row>
    <row r="24" spans="1:9" x14ac:dyDescent="0.25">
      <c r="A24" s="11" t="s">
        <v>61</v>
      </c>
      <c r="B24" s="12">
        <v>3044</v>
      </c>
      <c r="C24" s="12">
        <v>3116</v>
      </c>
      <c r="D24" s="12">
        <v>21522</v>
      </c>
      <c r="E24" s="12">
        <v>18520</v>
      </c>
      <c r="F24" s="13">
        <f t="shared" si="0"/>
        <v>-13.948517795743896</v>
      </c>
      <c r="G24" s="1"/>
      <c r="H24" s="1"/>
      <c r="I24" s="1"/>
    </row>
    <row r="25" spans="1:9" x14ac:dyDescent="0.25">
      <c r="A25" s="8" t="s">
        <v>62</v>
      </c>
      <c r="B25" s="9">
        <v>1966</v>
      </c>
      <c r="C25" s="9">
        <v>2531</v>
      </c>
      <c r="D25" s="9">
        <v>11395</v>
      </c>
      <c r="E25" s="9">
        <v>16274</v>
      </c>
      <c r="F25" s="10">
        <f t="shared" si="0"/>
        <v>42.817025010969729</v>
      </c>
      <c r="G25" s="1"/>
      <c r="H25" s="1"/>
      <c r="I25" s="1"/>
    </row>
    <row r="26" spans="1:9" x14ac:dyDescent="0.25">
      <c r="A26" s="11" t="s">
        <v>63</v>
      </c>
      <c r="B26" s="12">
        <v>284</v>
      </c>
      <c r="C26" s="12">
        <v>435</v>
      </c>
      <c r="D26" s="12">
        <v>2035</v>
      </c>
      <c r="E26" s="12">
        <v>3651</v>
      </c>
      <c r="F26" s="13">
        <f t="shared" si="0"/>
        <v>79.410319410319403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29296</v>
      </c>
      <c r="C28" s="12">
        <v>25739</v>
      </c>
      <c r="D28" s="12">
        <v>169877</v>
      </c>
      <c r="E28" s="12">
        <v>158090</v>
      </c>
      <c r="F28" s="13">
        <f t="shared" si="0"/>
        <v>-6.9385496565161873</v>
      </c>
      <c r="G28" s="1"/>
      <c r="H28" s="1"/>
      <c r="I28" s="1"/>
    </row>
    <row r="29" spans="1:9" x14ac:dyDescent="0.25">
      <c r="A29" s="8" t="s">
        <v>66</v>
      </c>
      <c r="B29" s="9">
        <v>193</v>
      </c>
      <c r="C29" s="9">
        <v>130</v>
      </c>
      <c r="D29" s="9">
        <v>984</v>
      </c>
      <c r="E29" s="9">
        <v>511</v>
      </c>
      <c r="F29" s="10">
        <f t="shared" si="0"/>
        <v>-48.069105691056912</v>
      </c>
      <c r="G29" s="1"/>
      <c r="H29" s="1"/>
      <c r="I29" s="1"/>
    </row>
    <row r="30" spans="1:9" x14ac:dyDescent="0.25">
      <c r="A30" s="11" t="s">
        <v>67</v>
      </c>
      <c r="B30" s="12">
        <v>13221</v>
      </c>
      <c r="C30" s="12">
        <v>12973</v>
      </c>
      <c r="D30" s="12">
        <v>81622</v>
      </c>
      <c r="E30" s="12">
        <v>77563</v>
      </c>
      <c r="F30" s="13">
        <f t="shared" si="0"/>
        <v>-4.972923966577639</v>
      </c>
      <c r="G30" s="1"/>
      <c r="H30" s="1"/>
      <c r="I30" s="1"/>
    </row>
    <row r="31" spans="1:9" x14ac:dyDescent="0.25">
      <c r="A31" s="8" t="s">
        <v>68</v>
      </c>
      <c r="B31" s="9">
        <v>7381</v>
      </c>
      <c r="C31" s="9">
        <v>5896</v>
      </c>
      <c r="D31" s="9">
        <v>40126</v>
      </c>
      <c r="E31" s="9">
        <v>43177</v>
      </c>
      <c r="F31" s="10">
        <f t="shared" si="0"/>
        <v>7.603548821213181</v>
      </c>
      <c r="G31" s="1"/>
      <c r="H31" s="1"/>
      <c r="I31" s="1"/>
    </row>
    <row r="32" spans="1:9" x14ac:dyDescent="0.25">
      <c r="A32" s="11" t="s">
        <v>69</v>
      </c>
      <c r="B32" s="12">
        <v>171263</v>
      </c>
      <c r="C32" s="12">
        <v>206925</v>
      </c>
      <c r="D32" s="12">
        <v>1053933</v>
      </c>
      <c r="E32" s="12">
        <v>1075433</v>
      </c>
      <c r="F32" s="13">
        <f t="shared" si="0"/>
        <v>2.0399778733562783</v>
      </c>
      <c r="G32" s="1"/>
      <c r="H32" s="1"/>
      <c r="I32" s="1"/>
    </row>
    <row r="33" spans="1:9" x14ac:dyDescent="0.25">
      <c r="A33" s="8" t="s">
        <v>70</v>
      </c>
      <c r="B33" s="9">
        <v>21344</v>
      </c>
      <c r="C33" s="9">
        <v>15821</v>
      </c>
      <c r="D33" s="9">
        <v>108458.5</v>
      </c>
      <c r="E33" s="9">
        <v>94650.5</v>
      </c>
      <c r="F33" s="10">
        <f t="shared" si="0"/>
        <v>-12.731136794257708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1708</v>
      </c>
      <c r="D34" s="12">
        <v>31</v>
      </c>
      <c r="E34" s="12">
        <v>12279</v>
      </c>
      <c r="F34" s="13">
        <f t="shared" si="0"/>
        <v>39509.677419354841</v>
      </c>
      <c r="G34" s="1"/>
      <c r="H34" s="1"/>
      <c r="I34" s="1"/>
    </row>
    <row r="35" spans="1:9" x14ac:dyDescent="0.25">
      <c r="A35" s="14" t="s">
        <v>72</v>
      </c>
      <c r="B35" s="15">
        <f>SUM(B7:B34)</f>
        <v>528539.75</v>
      </c>
      <c r="C35" s="15">
        <f t="shared" ref="C35:E35" si="1">SUM(C7:C34)</f>
        <v>582045</v>
      </c>
      <c r="D35" s="15">
        <f t="shared" si="1"/>
        <v>3052518.5</v>
      </c>
      <c r="E35" s="15">
        <f t="shared" si="1"/>
        <v>3084520</v>
      </c>
      <c r="F35" s="16">
        <f t="shared" si="0"/>
        <v>1.048363834649976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2334</v>
      </c>
      <c r="C38" s="41">
        <f>D7</f>
        <v>2508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VALENCIA</v>
      </c>
      <c r="F38" s="42">
        <f>LOOKUP(E38,$A$38:$A$65,$B$38:$B$65)</f>
        <v>1075433</v>
      </c>
      <c r="G38" s="42">
        <f>LOOKUP(E38,$A$38:$A$65,$C$38:$C$65)</f>
        <v>1053933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83664</v>
      </c>
      <c r="C39" s="41">
        <f t="shared" ref="C39:C65" si="5">D8</f>
        <v>74647</v>
      </c>
      <c r="D39" s="41">
        <f t="shared" ref="D39:D65" si="6">_xlfn.RANK.EQ(B39,$B$38:$B$65)+COUNTIF($B$38:$B$65,B39)-1</f>
        <v>8</v>
      </c>
      <c r="E39" s="42" t="str">
        <f t="shared" si="2"/>
        <v>BARCELONA</v>
      </c>
      <c r="F39" s="42">
        <f t="shared" ref="F39:F65" si="7">LOOKUP(E39,$A$38:$A$65,$B$38:$B$65)</f>
        <v>606287</v>
      </c>
      <c r="G39" s="42">
        <f t="shared" ref="G39:G65" si="8">LOOKUP(E39,$A$38:$A$65,$C$38:$C$65)</f>
        <v>679497</v>
      </c>
    </row>
    <row r="40" spans="1:9" x14ac:dyDescent="0.25">
      <c r="A40" s="42" t="str">
        <f t="shared" si="3"/>
        <v>ALMERIA</v>
      </c>
      <c r="B40" s="41">
        <f t="shared" si="4"/>
        <v>3023.25</v>
      </c>
      <c r="C40" s="41">
        <f t="shared" si="5"/>
        <v>1666</v>
      </c>
      <c r="D40" s="41">
        <f t="shared" si="6"/>
        <v>22</v>
      </c>
      <c r="E40" s="42" t="str">
        <f t="shared" si="2"/>
        <v>BILBAO</v>
      </c>
      <c r="F40" s="42">
        <f t="shared" si="7"/>
        <v>298781.25</v>
      </c>
      <c r="G40" s="42">
        <f t="shared" si="8"/>
        <v>272253</v>
      </c>
    </row>
    <row r="41" spans="1:9" x14ac:dyDescent="0.25">
      <c r="A41" s="42" t="str">
        <f t="shared" si="3"/>
        <v>AVILES</v>
      </c>
      <c r="B41" s="41">
        <f t="shared" si="4"/>
        <v>2</v>
      </c>
      <c r="C41" s="41">
        <f t="shared" si="5"/>
        <v>4</v>
      </c>
      <c r="D41" s="41">
        <f t="shared" si="6"/>
        <v>27</v>
      </c>
      <c r="E41" s="42" t="str">
        <f t="shared" si="2"/>
        <v>LAS PALMAS</v>
      </c>
      <c r="F41" s="42">
        <f t="shared" si="7"/>
        <v>210826</v>
      </c>
      <c r="G41" s="42">
        <f t="shared" si="8"/>
        <v>215094</v>
      </c>
    </row>
    <row r="42" spans="1:9" x14ac:dyDescent="0.25">
      <c r="A42" s="42" t="str">
        <f t="shared" si="3"/>
        <v>BAHIA DE ALGECIRAS</v>
      </c>
      <c r="B42" s="41">
        <f t="shared" si="4"/>
        <v>147890</v>
      </c>
      <c r="C42" s="41">
        <f t="shared" si="5"/>
        <v>110684</v>
      </c>
      <c r="D42" s="41">
        <f t="shared" si="6"/>
        <v>6</v>
      </c>
      <c r="E42" s="42" t="str">
        <f t="shared" si="2"/>
        <v>SANTA CRUZ DE TENERIFE</v>
      </c>
      <c r="F42" s="42">
        <f t="shared" si="7"/>
        <v>158090</v>
      </c>
      <c r="G42" s="42">
        <f t="shared" si="8"/>
        <v>169877</v>
      </c>
    </row>
    <row r="43" spans="1:9" x14ac:dyDescent="0.25">
      <c r="A43" s="42" t="str">
        <f t="shared" si="3"/>
        <v>BAHIA DE CADIZ</v>
      </c>
      <c r="B43" s="41">
        <f t="shared" si="4"/>
        <v>43833</v>
      </c>
      <c r="C43" s="41">
        <f t="shared" si="5"/>
        <v>41140</v>
      </c>
      <c r="D43" s="41">
        <f t="shared" si="6"/>
        <v>11</v>
      </c>
      <c r="E43" s="42" t="str">
        <f t="shared" si="2"/>
        <v>BAHIA DE ALGECIRAS</v>
      </c>
      <c r="F43" s="42">
        <f t="shared" si="7"/>
        <v>147890</v>
      </c>
      <c r="G43" s="42">
        <f t="shared" si="8"/>
        <v>110684</v>
      </c>
    </row>
    <row r="44" spans="1:9" x14ac:dyDescent="0.25">
      <c r="A44" s="42" t="str">
        <f t="shared" si="3"/>
        <v>BALEARES</v>
      </c>
      <c r="B44" s="41">
        <f t="shared" si="4"/>
        <v>28413</v>
      </c>
      <c r="C44" s="41">
        <f t="shared" si="5"/>
        <v>35808</v>
      </c>
      <c r="D44" s="41">
        <f t="shared" si="6"/>
        <v>14</v>
      </c>
      <c r="E44" s="42" t="str">
        <f t="shared" si="2"/>
        <v>VIGO</v>
      </c>
      <c r="F44" s="42">
        <f t="shared" si="7"/>
        <v>94650.5</v>
      </c>
      <c r="G44" s="42">
        <f t="shared" si="8"/>
        <v>108458.5</v>
      </c>
    </row>
    <row r="45" spans="1:9" x14ac:dyDescent="0.25">
      <c r="A45" s="42" t="str">
        <f t="shared" si="3"/>
        <v>BARCELONA</v>
      </c>
      <c r="B45" s="41">
        <f t="shared" si="4"/>
        <v>606287</v>
      </c>
      <c r="C45" s="41">
        <f t="shared" si="5"/>
        <v>679497</v>
      </c>
      <c r="D45" s="41">
        <f t="shared" si="6"/>
        <v>2</v>
      </c>
      <c r="E45" s="42" t="str">
        <f t="shared" si="2"/>
        <v>ALICANTE</v>
      </c>
      <c r="F45" s="42">
        <f t="shared" si="7"/>
        <v>83664</v>
      </c>
      <c r="G45" s="42">
        <f t="shared" si="8"/>
        <v>74647</v>
      </c>
    </row>
    <row r="46" spans="1:9" x14ac:dyDescent="0.25">
      <c r="A46" s="42" t="str">
        <f t="shared" si="3"/>
        <v>BILBAO</v>
      </c>
      <c r="B46" s="41">
        <f t="shared" si="4"/>
        <v>298781.25</v>
      </c>
      <c r="C46" s="41">
        <f t="shared" si="5"/>
        <v>272253</v>
      </c>
      <c r="D46" s="41">
        <f t="shared" si="6"/>
        <v>3</v>
      </c>
      <c r="E46" s="42" t="str">
        <f t="shared" si="2"/>
        <v>SEVILLA</v>
      </c>
      <c r="F46" s="42">
        <f t="shared" si="7"/>
        <v>77563</v>
      </c>
      <c r="G46" s="42">
        <f t="shared" si="8"/>
        <v>81622</v>
      </c>
    </row>
    <row r="47" spans="1:9" x14ac:dyDescent="0.25">
      <c r="A47" s="42" t="str">
        <f t="shared" si="3"/>
        <v>CARTAGENA</v>
      </c>
      <c r="B47" s="41">
        <f t="shared" si="4"/>
        <v>33612</v>
      </c>
      <c r="C47" s="41">
        <f t="shared" si="5"/>
        <v>34414</v>
      </c>
      <c r="D47" s="41">
        <f t="shared" si="6"/>
        <v>13</v>
      </c>
      <c r="E47" s="42" t="str">
        <f t="shared" si="2"/>
        <v>CASTELLON</v>
      </c>
      <c r="F47" s="42">
        <f t="shared" si="7"/>
        <v>74563</v>
      </c>
      <c r="G47" s="42">
        <f t="shared" si="8"/>
        <v>60835</v>
      </c>
    </row>
    <row r="48" spans="1:9" x14ac:dyDescent="0.25">
      <c r="A48" s="42" t="str">
        <f t="shared" si="3"/>
        <v>CASTELLON</v>
      </c>
      <c r="B48" s="41">
        <f t="shared" si="4"/>
        <v>74563</v>
      </c>
      <c r="C48" s="41">
        <f t="shared" si="5"/>
        <v>60835</v>
      </c>
      <c r="D48" s="41">
        <f t="shared" si="6"/>
        <v>10</v>
      </c>
      <c r="E48" s="42" t="str">
        <f t="shared" si="2"/>
        <v>BAHIA DE CADIZ</v>
      </c>
      <c r="F48" s="42">
        <f t="shared" si="7"/>
        <v>43833</v>
      </c>
      <c r="G48" s="42">
        <f t="shared" si="8"/>
        <v>41140</v>
      </c>
    </row>
    <row r="49" spans="1:7" x14ac:dyDescent="0.25">
      <c r="A49" s="42" t="str">
        <f t="shared" si="3"/>
        <v>CEUTA</v>
      </c>
      <c r="B49" s="41">
        <f t="shared" si="4"/>
        <v>7543</v>
      </c>
      <c r="C49" s="41">
        <f t="shared" si="5"/>
        <v>4810</v>
      </c>
      <c r="D49" s="41">
        <f t="shared" si="6"/>
        <v>20</v>
      </c>
      <c r="E49" s="42" t="str">
        <f t="shared" si="2"/>
        <v>TARRAGONA</v>
      </c>
      <c r="F49" s="42">
        <f t="shared" si="7"/>
        <v>43177</v>
      </c>
      <c r="G49" s="42">
        <f t="shared" si="8"/>
        <v>40126</v>
      </c>
    </row>
    <row r="50" spans="1:7" x14ac:dyDescent="0.25">
      <c r="A50" s="42" t="str">
        <f t="shared" si="3"/>
        <v>FERROL-SAN CIBRAO</v>
      </c>
      <c r="B50" s="41">
        <f t="shared" si="4"/>
        <v>355</v>
      </c>
      <c r="C50" s="41">
        <f t="shared" si="5"/>
        <v>227</v>
      </c>
      <c r="D50" s="41">
        <f t="shared" si="6"/>
        <v>26</v>
      </c>
      <c r="E50" s="42" t="str">
        <f t="shared" si="2"/>
        <v>CARTAGENA</v>
      </c>
      <c r="F50" s="42">
        <f t="shared" si="7"/>
        <v>33612</v>
      </c>
      <c r="G50" s="42">
        <f t="shared" si="8"/>
        <v>34414</v>
      </c>
    </row>
    <row r="51" spans="1:7" x14ac:dyDescent="0.25">
      <c r="A51" s="42" t="str">
        <f t="shared" si="3"/>
        <v>GIJON</v>
      </c>
      <c r="B51" s="41">
        <f t="shared" si="4"/>
        <v>23683</v>
      </c>
      <c r="C51" s="41">
        <f t="shared" si="5"/>
        <v>17376</v>
      </c>
      <c r="D51" s="41">
        <f t="shared" si="6"/>
        <v>15</v>
      </c>
      <c r="E51" s="42" t="str">
        <f t="shared" si="2"/>
        <v>BALEARES</v>
      </c>
      <c r="F51" s="42">
        <f t="shared" si="7"/>
        <v>28413</v>
      </c>
      <c r="G51" s="42">
        <f t="shared" si="8"/>
        <v>35808</v>
      </c>
    </row>
    <row r="52" spans="1:7" x14ac:dyDescent="0.25">
      <c r="A52" s="42" t="str">
        <f t="shared" si="3"/>
        <v>HUELVA</v>
      </c>
      <c r="B52" s="41">
        <f t="shared" si="4"/>
        <v>881</v>
      </c>
      <c r="C52" s="41">
        <f t="shared" si="5"/>
        <v>347</v>
      </c>
      <c r="D52" s="41">
        <f t="shared" si="6"/>
        <v>24</v>
      </c>
      <c r="E52" s="42" t="str">
        <f t="shared" si="2"/>
        <v>GIJON</v>
      </c>
      <c r="F52" s="42">
        <f t="shared" si="7"/>
        <v>23683</v>
      </c>
      <c r="G52" s="42">
        <f t="shared" si="8"/>
        <v>17376</v>
      </c>
    </row>
    <row r="53" spans="1:7" x14ac:dyDescent="0.25">
      <c r="A53" s="42" t="str">
        <f t="shared" si="3"/>
        <v>LAS PALMAS</v>
      </c>
      <c r="B53" s="41">
        <f t="shared" si="4"/>
        <v>210826</v>
      </c>
      <c r="C53" s="41">
        <f t="shared" si="5"/>
        <v>215094</v>
      </c>
      <c r="D53" s="41">
        <f t="shared" si="6"/>
        <v>4</v>
      </c>
      <c r="E53" s="42" t="str">
        <f t="shared" si="2"/>
        <v>MALAGA</v>
      </c>
      <c r="F53" s="42">
        <f t="shared" si="7"/>
        <v>18681</v>
      </c>
      <c r="G53" s="42">
        <f t="shared" si="8"/>
        <v>11225</v>
      </c>
    </row>
    <row r="54" spans="1:7" x14ac:dyDescent="0.25">
      <c r="A54" s="42" t="str">
        <f t="shared" si="3"/>
        <v>MALAGA</v>
      </c>
      <c r="B54" s="41">
        <f t="shared" si="4"/>
        <v>18681</v>
      </c>
      <c r="C54" s="41">
        <f t="shared" si="5"/>
        <v>11225</v>
      </c>
      <c r="D54" s="41">
        <f t="shared" si="6"/>
        <v>16</v>
      </c>
      <c r="E54" s="42" t="str">
        <f t="shared" si="2"/>
        <v>MARIN Y RIA DE PONTEVEDRA</v>
      </c>
      <c r="F54" s="42">
        <f t="shared" si="7"/>
        <v>18520</v>
      </c>
      <c r="G54" s="42">
        <f t="shared" si="8"/>
        <v>21522</v>
      </c>
    </row>
    <row r="55" spans="1:7" x14ac:dyDescent="0.25">
      <c r="A55" s="42" t="str">
        <f t="shared" si="3"/>
        <v>MARIN Y RIA DE PONTEVEDRA</v>
      </c>
      <c r="B55" s="41">
        <f t="shared" si="4"/>
        <v>18520</v>
      </c>
      <c r="C55" s="41">
        <f t="shared" si="5"/>
        <v>21522</v>
      </c>
      <c r="D55" s="41">
        <f t="shared" si="6"/>
        <v>17</v>
      </c>
      <c r="E55" s="42" t="str">
        <f t="shared" si="2"/>
        <v>MELILLA</v>
      </c>
      <c r="F55" s="42">
        <f t="shared" si="7"/>
        <v>16274</v>
      </c>
      <c r="G55" s="42">
        <f t="shared" si="8"/>
        <v>11395</v>
      </c>
    </row>
    <row r="56" spans="1:7" x14ac:dyDescent="0.25">
      <c r="A56" s="42" t="str">
        <f t="shared" si="3"/>
        <v>MELILLA</v>
      </c>
      <c r="B56" s="41">
        <f t="shared" si="4"/>
        <v>16274</v>
      </c>
      <c r="C56" s="41">
        <f t="shared" si="5"/>
        <v>11395</v>
      </c>
      <c r="D56" s="41">
        <f t="shared" si="6"/>
        <v>18</v>
      </c>
      <c r="E56" s="42" t="str">
        <f t="shared" si="2"/>
        <v>VILAGARCIA</v>
      </c>
      <c r="F56" s="42">
        <f t="shared" si="7"/>
        <v>12279</v>
      </c>
      <c r="G56" s="42">
        <f t="shared" si="8"/>
        <v>31</v>
      </c>
    </row>
    <row r="57" spans="1:7" x14ac:dyDescent="0.25">
      <c r="A57" s="42" t="str">
        <f t="shared" si="3"/>
        <v>MOTRIL</v>
      </c>
      <c r="B57" s="41">
        <f t="shared" si="4"/>
        <v>3651</v>
      </c>
      <c r="C57" s="41">
        <f t="shared" si="5"/>
        <v>2035</v>
      </c>
      <c r="D57" s="41">
        <f t="shared" si="6"/>
        <v>21</v>
      </c>
      <c r="E57" s="42" t="str">
        <f t="shared" si="2"/>
        <v>CEUTA</v>
      </c>
      <c r="F57" s="42">
        <f t="shared" si="7"/>
        <v>7543</v>
      </c>
      <c r="G57" s="42">
        <f t="shared" si="8"/>
        <v>4810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7"/>
        <v>3651</v>
      </c>
      <c r="G58" s="42">
        <f t="shared" si="8"/>
        <v>2035</v>
      </c>
    </row>
    <row r="59" spans="1:7" x14ac:dyDescent="0.25">
      <c r="A59" s="42" t="str">
        <f t="shared" si="3"/>
        <v>SANTA CRUZ DE TENERIFE</v>
      </c>
      <c r="B59" s="41">
        <f t="shared" si="4"/>
        <v>158090</v>
      </c>
      <c r="C59" s="41">
        <f t="shared" si="5"/>
        <v>169877</v>
      </c>
      <c r="D59" s="41">
        <f t="shared" si="6"/>
        <v>5</v>
      </c>
      <c r="E59" s="42" t="str">
        <f t="shared" si="2"/>
        <v>ALMERIA</v>
      </c>
      <c r="F59" s="42">
        <f t="shared" si="7"/>
        <v>3023.25</v>
      </c>
      <c r="G59" s="42">
        <f t="shared" si="8"/>
        <v>1666</v>
      </c>
    </row>
    <row r="60" spans="1:7" x14ac:dyDescent="0.25">
      <c r="A60" s="42" t="str">
        <f t="shared" si="3"/>
        <v>SANTANDER</v>
      </c>
      <c r="B60" s="41">
        <f t="shared" si="4"/>
        <v>511</v>
      </c>
      <c r="C60" s="41">
        <f t="shared" si="5"/>
        <v>984</v>
      </c>
      <c r="D60" s="41">
        <f t="shared" si="6"/>
        <v>25</v>
      </c>
      <c r="E60" s="42" t="str">
        <f t="shared" si="2"/>
        <v>A CORUÑA</v>
      </c>
      <c r="F60" s="42">
        <f t="shared" si="7"/>
        <v>2334</v>
      </c>
      <c r="G60" s="42">
        <f t="shared" si="8"/>
        <v>2508</v>
      </c>
    </row>
    <row r="61" spans="1:7" x14ac:dyDescent="0.25">
      <c r="A61" s="42" t="str">
        <f t="shared" si="3"/>
        <v>SEVILLA</v>
      </c>
      <c r="B61" s="41">
        <f t="shared" si="4"/>
        <v>77563</v>
      </c>
      <c r="C61" s="41">
        <f t="shared" si="5"/>
        <v>81622</v>
      </c>
      <c r="D61" s="41">
        <f t="shared" si="6"/>
        <v>9</v>
      </c>
      <c r="E61" s="42" t="str">
        <f t="shared" si="2"/>
        <v>HUELVA</v>
      </c>
      <c r="F61" s="42">
        <f t="shared" si="7"/>
        <v>881</v>
      </c>
      <c r="G61" s="42">
        <f t="shared" si="8"/>
        <v>347</v>
      </c>
    </row>
    <row r="62" spans="1:7" x14ac:dyDescent="0.25">
      <c r="A62" s="42" t="str">
        <f t="shared" si="3"/>
        <v>TARRAGONA</v>
      </c>
      <c r="B62" s="41">
        <f t="shared" si="4"/>
        <v>43177</v>
      </c>
      <c r="C62" s="41">
        <f t="shared" si="5"/>
        <v>40126</v>
      </c>
      <c r="D62" s="41">
        <f t="shared" si="6"/>
        <v>12</v>
      </c>
      <c r="E62" s="42" t="str">
        <f t="shared" si="2"/>
        <v>SANTANDER</v>
      </c>
      <c r="F62" s="42">
        <f t="shared" si="7"/>
        <v>511</v>
      </c>
      <c r="G62" s="42">
        <f t="shared" si="8"/>
        <v>984</v>
      </c>
    </row>
    <row r="63" spans="1:7" x14ac:dyDescent="0.25">
      <c r="A63" s="42" t="str">
        <f t="shared" si="3"/>
        <v>VALENCIA</v>
      </c>
      <c r="B63" s="41">
        <f t="shared" si="4"/>
        <v>1075433</v>
      </c>
      <c r="C63" s="41">
        <f t="shared" si="5"/>
        <v>1053933</v>
      </c>
      <c r="D63" s="41">
        <f t="shared" si="6"/>
        <v>1</v>
      </c>
      <c r="E63" s="42" t="str">
        <f t="shared" si="2"/>
        <v>FERROL-SAN CIBRAO</v>
      </c>
      <c r="F63" s="42">
        <f t="shared" si="7"/>
        <v>355</v>
      </c>
      <c r="G63" s="42">
        <f t="shared" si="8"/>
        <v>227</v>
      </c>
    </row>
    <row r="64" spans="1:7" x14ac:dyDescent="0.25">
      <c r="A64" s="42" t="str">
        <f t="shared" si="3"/>
        <v>VIGO</v>
      </c>
      <c r="B64" s="41">
        <f t="shared" si="4"/>
        <v>94650.5</v>
      </c>
      <c r="C64" s="41">
        <f t="shared" si="5"/>
        <v>108458.5</v>
      </c>
      <c r="D64" s="41">
        <f t="shared" si="6"/>
        <v>7</v>
      </c>
      <c r="E64" s="42" t="str">
        <f t="shared" si="2"/>
        <v>AVILES</v>
      </c>
      <c r="F64" s="42">
        <f t="shared" si="7"/>
        <v>2</v>
      </c>
      <c r="G64" s="42">
        <f t="shared" si="8"/>
        <v>4</v>
      </c>
    </row>
    <row r="65" spans="1:7" x14ac:dyDescent="0.25">
      <c r="A65" s="42" t="str">
        <f t="shared" si="3"/>
        <v>VILAGARCIA</v>
      </c>
      <c r="B65" s="41">
        <f t="shared" si="4"/>
        <v>12279</v>
      </c>
      <c r="C65" s="41">
        <f t="shared" si="5"/>
        <v>31</v>
      </c>
      <c r="D65" s="41">
        <f t="shared" si="6"/>
        <v>19</v>
      </c>
      <c r="E65" s="42" t="str">
        <f t="shared" si="2"/>
        <v>PASAIA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Junio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41128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3435</v>
      </c>
      <c r="C7" s="9">
        <v>8162</v>
      </c>
      <c r="D7" s="9">
        <v>42889</v>
      </c>
      <c r="E7" s="9">
        <v>71588</v>
      </c>
      <c r="F7" s="10">
        <f>((E7*100)/D7)-100</f>
        <v>66.914593485509101</v>
      </c>
      <c r="G7" s="1"/>
      <c r="H7" s="1"/>
      <c r="I7" s="1"/>
    </row>
    <row r="8" spans="1:12" x14ac:dyDescent="0.25">
      <c r="A8" s="11" t="s">
        <v>45</v>
      </c>
      <c r="B8" s="12">
        <v>28759</v>
      </c>
      <c r="C8" s="12">
        <v>24343</v>
      </c>
      <c r="D8" s="12">
        <v>132638</v>
      </c>
      <c r="E8" s="12">
        <v>105942</v>
      </c>
      <c r="F8" s="13">
        <f t="shared" ref="F8:F35" si="0">((E8*100)/D8)-100</f>
        <v>-20.126962107390042</v>
      </c>
      <c r="G8" s="1"/>
      <c r="H8" s="1"/>
      <c r="I8" s="1"/>
    </row>
    <row r="9" spans="1:12" x14ac:dyDescent="0.25">
      <c r="A9" s="8" t="s">
        <v>46</v>
      </c>
      <c r="B9" s="9">
        <v>91344</v>
      </c>
      <c r="C9" s="9">
        <v>64637</v>
      </c>
      <c r="D9" s="9">
        <v>287028</v>
      </c>
      <c r="E9" s="9">
        <v>266812</v>
      </c>
      <c r="F9" s="10">
        <f t="shared" si="0"/>
        <v>-7.0432152960686807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902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359630</v>
      </c>
      <c r="C11" s="9">
        <v>384646</v>
      </c>
      <c r="D11" s="9">
        <v>1760344</v>
      </c>
      <c r="E11" s="9">
        <v>1945699</v>
      </c>
      <c r="F11" s="10">
        <f t="shared" si="0"/>
        <v>10.529476056952504</v>
      </c>
      <c r="G11" s="1"/>
      <c r="H11" s="1"/>
      <c r="I11" s="1"/>
    </row>
    <row r="12" spans="1:12" x14ac:dyDescent="0.25">
      <c r="A12" s="11" t="s">
        <v>49</v>
      </c>
      <c r="B12" s="12">
        <v>24686</v>
      </c>
      <c r="C12" s="12">
        <v>20286</v>
      </c>
      <c r="D12" s="12">
        <v>163288</v>
      </c>
      <c r="E12" s="12">
        <v>151303</v>
      </c>
      <c r="F12" s="13">
        <f t="shared" si="0"/>
        <v>-7.339792268874632</v>
      </c>
      <c r="G12" s="1"/>
      <c r="H12" s="1"/>
      <c r="I12" s="1"/>
    </row>
    <row r="13" spans="1:12" x14ac:dyDescent="0.25">
      <c r="A13" s="8" t="s">
        <v>50</v>
      </c>
      <c r="B13" s="9">
        <v>695622</v>
      </c>
      <c r="C13" s="9">
        <v>648451</v>
      </c>
      <c r="D13" s="9">
        <v>2117902</v>
      </c>
      <c r="E13" s="9">
        <v>1886479</v>
      </c>
      <c r="F13" s="10">
        <f t="shared" si="0"/>
        <v>-10.926992844805852</v>
      </c>
      <c r="G13" s="1"/>
      <c r="H13" s="1"/>
      <c r="I13" s="1"/>
    </row>
    <row r="14" spans="1:12" x14ac:dyDescent="0.25">
      <c r="A14" s="11" t="s">
        <v>51</v>
      </c>
      <c r="B14" s="12">
        <v>386254</v>
      </c>
      <c r="C14" s="12">
        <v>381250</v>
      </c>
      <c r="D14" s="12">
        <v>1444435</v>
      </c>
      <c r="E14" s="12">
        <v>1319255</v>
      </c>
      <c r="F14" s="13">
        <f t="shared" si="0"/>
        <v>-8.6663643569977182</v>
      </c>
      <c r="G14" s="1"/>
      <c r="H14" s="1"/>
      <c r="I14" s="1"/>
    </row>
    <row r="15" spans="1:12" x14ac:dyDescent="0.25">
      <c r="A15" s="8" t="s">
        <v>52</v>
      </c>
      <c r="B15" s="9">
        <v>13542</v>
      </c>
      <c r="C15" s="9">
        <v>14113</v>
      </c>
      <c r="D15" s="9">
        <v>46760</v>
      </c>
      <c r="E15" s="9">
        <v>43046</v>
      </c>
      <c r="F15" s="10">
        <f t="shared" si="0"/>
        <v>-7.9426860564585127</v>
      </c>
      <c r="G15" s="1"/>
      <c r="H15" s="1"/>
      <c r="I15" s="1"/>
    </row>
    <row r="16" spans="1:12" x14ac:dyDescent="0.25">
      <c r="A16" s="11" t="s">
        <v>53</v>
      </c>
      <c r="B16" s="12">
        <v>5164</v>
      </c>
      <c r="C16" s="12">
        <v>7693</v>
      </c>
      <c r="D16" s="12">
        <v>29991</v>
      </c>
      <c r="E16" s="12">
        <v>33519</v>
      </c>
      <c r="F16" s="13">
        <f t="shared" si="0"/>
        <v>11.763529058717609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152915</v>
      </c>
      <c r="C18" s="12">
        <v>161342</v>
      </c>
      <c r="D18" s="12">
        <v>825497</v>
      </c>
      <c r="E18" s="12">
        <v>858229</v>
      </c>
      <c r="F18" s="13">
        <f t="shared" si="0"/>
        <v>3.9651264632094296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4948</v>
      </c>
      <c r="E19" s="9">
        <v>2107</v>
      </c>
      <c r="F19" s="10">
        <f t="shared" si="0"/>
        <v>-57.417138237671786</v>
      </c>
      <c r="G19" s="1"/>
      <c r="H19" s="1"/>
      <c r="I19" s="1"/>
    </row>
    <row r="20" spans="1:9" x14ac:dyDescent="0.25">
      <c r="A20" s="11" t="s">
        <v>57</v>
      </c>
      <c r="B20" s="12">
        <v>5232</v>
      </c>
      <c r="C20" s="12">
        <v>4441</v>
      </c>
      <c r="D20" s="12">
        <v>21111</v>
      </c>
      <c r="E20" s="12">
        <v>22054</v>
      </c>
      <c r="F20" s="13">
        <f t="shared" si="0"/>
        <v>4.4668656150821846</v>
      </c>
      <c r="G20" s="1"/>
      <c r="H20" s="1"/>
      <c r="I20" s="1"/>
    </row>
    <row r="21" spans="1:9" x14ac:dyDescent="0.25">
      <c r="A21" s="8" t="s">
        <v>58</v>
      </c>
      <c r="B21" s="9">
        <v>3893</v>
      </c>
      <c r="C21" s="9">
        <v>2412</v>
      </c>
      <c r="D21" s="9">
        <v>5426</v>
      </c>
      <c r="E21" s="9">
        <v>10155</v>
      </c>
      <c r="F21" s="10">
        <f t="shared" si="0"/>
        <v>87.154441577589381</v>
      </c>
      <c r="G21" s="1"/>
      <c r="H21" s="1"/>
      <c r="I21" s="1"/>
    </row>
    <row r="22" spans="1:9" x14ac:dyDescent="0.25">
      <c r="A22" s="11" t="s">
        <v>59</v>
      </c>
      <c r="B22" s="12">
        <v>74361</v>
      </c>
      <c r="C22" s="12">
        <v>88343</v>
      </c>
      <c r="D22" s="12">
        <v>765033</v>
      </c>
      <c r="E22" s="12">
        <v>861197</v>
      </c>
      <c r="F22" s="13">
        <f t="shared" si="0"/>
        <v>12.56991528470013</v>
      </c>
      <c r="G22" s="1"/>
      <c r="H22" s="1"/>
      <c r="I22" s="1"/>
    </row>
    <row r="23" spans="1:9" x14ac:dyDescent="0.25">
      <c r="A23" s="8" t="s">
        <v>60</v>
      </c>
      <c r="B23" s="9">
        <v>70064</v>
      </c>
      <c r="C23" s="9">
        <v>68914</v>
      </c>
      <c r="D23" s="9">
        <v>367035</v>
      </c>
      <c r="E23" s="9">
        <v>386583</v>
      </c>
      <c r="F23" s="10">
        <f t="shared" si="0"/>
        <v>5.3259225959377119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53892</v>
      </c>
      <c r="C25" s="9">
        <v>71265</v>
      </c>
      <c r="D25" s="9">
        <v>240504</v>
      </c>
      <c r="E25" s="9">
        <v>313069</v>
      </c>
      <c r="F25" s="10">
        <f t="shared" si="0"/>
        <v>30.172055350430753</v>
      </c>
      <c r="G25" s="1"/>
      <c r="H25" s="1"/>
      <c r="I25" s="1"/>
    </row>
    <row r="26" spans="1:9" x14ac:dyDescent="0.25">
      <c r="A26" s="11" t="s">
        <v>63</v>
      </c>
      <c r="B26" s="12">
        <v>1292</v>
      </c>
      <c r="C26" s="12">
        <v>27605</v>
      </c>
      <c r="D26" s="12">
        <v>3414</v>
      </c>
      <c r="E26" s="12">
        <v>87143</v>
      </c>
      <c r="F26" s="13">
        <f t="shared" si="0"/>
        <v>2452.5190392501463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329324</v>
      </c>
      <c r="C28" s="12">
        <v>285978</v>
      </c>
      <c r="D28" s="12">
        <v>2334475</v>
      </c>
      <c r="E28" s="12">
        <v>2242882</v>
      </c>
      <c r="F28" s="13">
        <f t="shared" si="0"/>
        <v>-3.9234945758682329</v>
      </c>
      <c r="G28" s="1"/>
      <c r="H28" s="1"/>
      <c r="I28" s="1"/>
    </row>
    <row r="29" spans="1:9" x14ac:dyDescent="0.25">
      <c r="A29" s="8" t="s">
        <v>66</v>
      </c>
      <c r="B29" s="9">
        <v>22491</v>
      </c>
      <c r="C29" s="9">
        <v>20133</v>
      </c>
      <c r="D29" s="9">
        <v>97627</v>
      </c>
      <c r="E29" s="9">
        <v>86232</v>
      </c>
      <c r="F29" s="10">
        <f t="shared" si="0"/>
        <v>-11.671975990248598</v>
      </c>
      <c r="G29" s="1"/>
      <c r="H29" s="1"/>
      <c r="I29" s="1"/>
    </row>
    <row r="30" spans="1:9" x14ac:dyDescent="0.25">
      <c r="A30" s="11" t="s">
        <v>67</v>
      </c>
      <c r="B30" s="12">
        <v>2384</v>
      </c>
      <c r="C30" s="12">
        <v>1300</v>
      </c>
      <c r="D30" s="12">
        <v>7314</v>
      </c>
      <c r="E30" s="12">
        <v>6602</v>
      </c>
      <c r="F30" s="13">
        <f t="shared" si="0"/>
        <v>-9.7347552638774886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77802</v>
      </c>
      <c r="C32" s="12">
        <v>81954</v>
      </c>
      <c r="D32" s="12">
        <v>249011</v>
      </c>
      <c r="E32" s="12">
        <v>293400</v>
      </c>
      <c r="F32" s="13">
        <f t="shared" si="0"/>
        <v>17.826120131239179</v>
      </c>
      <c r="G32" s="1"/>
      <c r="H32" s="1"/>
      <c r="I32" s="1"/>
    </row>
    <row r="33" spans="1:9" x14ac:dyDescent="0.25">
      <c r="A33" s="8" t="s">
        <v>70</v>
      </c>
      <c r="B33" s="9">
        <v>24241</v>
      </c>
      <c r="C33" s="9">
        <v>15348</v>
      </c>
      <c r="D33" s="9">
        <v>112010</v>
      </c>
      <c r="E33" s="9">
        <v>106626</v>
      </c>
      <c r="F33" s="10">
        <f t="shared" si="0"/>
        <v>-4.806713686278016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324</v>
      </c>
      <c r="D34" s="12">
        <v>1451</v>
      </c>
      <c r="E34" s="12">
        <v>1078</v>
      </c>
      <c r="F34" s="13">
        <f t="shared" si="0"/>
        <v>-25.706409372846309</v>
      </c>
      <c r="G34" s="1"/>
      <c r="H34" s="1"/>
      <c r="I34" s="1"/>
    </row>
    <row r="35" spans="1:9" x14ac:dyDescent="0.25">
      <c r="A35" s="14" t="s">
        <v>72</v>
      </c>
      <c r="B35" s="15">
        <f>SUM(B7:B34)</f>
        <v>2426327</v>
      </c>
      <c r="C35" s="15">
        <f t="shared" ref="C35:E35" si="1">SUM(C7:C34)</f>
        <v>2382940</v>
      </c>
      <c r="D35" s="15">
        <f t="shared" si="1"/>
        <v>11060131</v>
      </c>
      <c r="E35" s="15">
        <f t="shared" si="1"/>
        <v>11101902</v>
      </c>
      <c r="F35" s="16">
        <f t="shared" si="0"/>
        <v>0.37767183770246504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71588</v>
      </c>
      <c r="C38" s="41">
        <f>D7</f>
        <v>42889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2242882</v>
      </c>
      <c r="G38" s="42">
        <f>LOOKUP(E38,$A$38:$A$65,$C$38:$C$65)</f>
        <v>2334475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105942</v>
      </c>
      <c r="C39" s="41">
        <f t="shared" ref="C39:C65" si="5">D8</f>
        <v>132638</v>
      </c>
      <c r="D39" s="41">
        <f t="shared" ref="D39:D65" si="6">_xlfn.RANK.EQ(B39,$B$38:$B$65)+COUNTIF($B$38:$B$65,B39)-1</f>
        <v>13</v>
      </c>
      <c r="E39" s="42" t="str">
        <f t="shared" si="2"/>
        <v>BAHIA DE ALGECIRAS</v>
      </c>
      <c r="F39" s="42">
        <f t="shared" ref="F39:F54" si="7">LOOKUP(E39,$A$38:$A$65,$B$38:$B$65)</f>
        <v>1945699</v>
      </c>
      <c r="G39" s="42">
        <f t="shared" ref="G39:G65" si="8">LOOKUP(E39,$A$38:$A$65,$C$38:$C$65)</f>
        <v>1760344</v>
      </c>
    </row>
    <row r="40" spans="1:9" x14ac:dyDescent="0.25">
      <c r="A40" s="42" t="str">
        <f t="shared" si="3"/>
        <v>ALMERIA</v>
      </c>
      <c r="B40" s="41">
        <f t="shared" si="4"/>
        <v>266812</v>
      </c>
      <c r="C40" s="41">
        <f t="shared" si="5"/>
        <v>287028</v>
      </c>
      <c r="D40" s="41">
        <f t="shared" si="6"/>
        <v>10</v>
      </c>
      <c r="E40" s="42" t="str">
        <f t="shared" si="2"/>
        <v>BALEARES</v>
      </c>
      <c r="F40" s="42">
        <f t="shared" si="7"/>
        <v>1886479</v>
      </c>
      <c r="G40" s="42">
        <f t="shared" si="8"/>
        <v>2117902</v>
      </c>
    </row>
    <row r="41" spans="1:9" x14ac:dyDescent="0.25">
      <c r="A41" s="42" t="str">
        <f t="shared" si="3"/>
        <v>AVILES</v>
      </c>
      <c r="B41" s="41">
        <f t="shared" si="4"/>
        <v>902</v>
      </c>
      <c r="C41" s="41">
        <f t="shared" si="5"/>
        <v>0</v>
      </c>
      <c r="D41" s="41">
        <f t="shared" si="6"/>
        <v>24</v>
      </c>
      <c r="E41" s="42" t="str">
        <f t="shared" si="2"/>
        <v>BARCELONA</v>
      </c>
      <c r="F41" s="42">
        <f t="shared" si="7"/>
        <v>1319255</v>
      </c>
      <c r="G41" s="42">
        <f t="shared" si="8"/>
        <v>1444435</v>
      </c>
    </row>
    <row r="42" spans="1:9" x14ac:dyDescent="0.25">
      <c r="A42" s="42" t="str">
        <f t="shared" si="3"/>
        <v>BAHIA DE ALGECIRAS</v>
      </c>
      <c r="B42" s="41">
        <f t="shared" si="4"/>
        <v>1945699</v>
      </c>
      <c r="C42" s="41">
        <f t="shared" si="5"/>
        <v>1760344</v>
      </c>
      <c r="D42" s="41">
        <f t="shared" si="6"/>
        <v>2</v>
      </c>
      <c r="E42" s="42" t="str">
        <f t="shared" si="2"/>
        <v>LAS PALMAS</v>
      </c>
      <c r="F42" s="42">
        <f t="shared" si="7"/>
        <v>861197</v>
      </c>
      <c r="G42" s="42">
        <f t="shared" si="8"/>
        <v>765033</v>
      </c>
    </row>
    <row r="43" spans="1:9" x14ac:dyDescent="0.25">
      <c r="A43" s="42" t="str">
        <f t="shared" si="3"/>
        <v>BAHIA DE CADIZ</v>
      </c>
      <c r="B43" s="41">
        <f t="shared" si="4"/>
        <v>151303</v>
      </c>
      <c r="C43" s="41">
        <f t="shared" si="5"/>
        <v>163288</v>
      </c>
      <c r="D43" s="41">
        <f t="shared" si="6"/>
        <v>11</v>
      </c>
      <c r="E43" s="42" t="str">
        <f t="shared" si="2"/>
        <v>CEUTA</v>
      </c>
      <c r="F43" s="42">
        <f t="shared" si="7"/>
        <v>858229</v>
      </c>
      <c r="G43" s="42">
        <f t="shared" si="8"/>
        <v>825497</v>
      </c>
    </row>
    <row r="44" spans="1:9" x14ac:dyDescent="0.25">
      <c r="A44" s="42" t="str">
        <f t="shared" si="3"/>
        <v>BALEARES</v>
      </c>
      <c r="B44" s="41">
        <f t="shared" si="4"/>
        <v>1886479</v>
      </c>
      <c r="C44" s="41">
        <f t="shared" si="5"/>
        <v>2117902</v>
      </c>
      <c r="D44" s="41">
        <f t="shared" si="6"/>
        <v>3</v>
      </c>
      <c r="E44" s="42" t="str">
        <f t="shared" si="2"/>
        <v>MALAGA</v>
      </c>
      <c r="F44" s="42">
        <f t="shared" si="7"/>
        <v>386583</v>
      </c>
      <c r="G44" s="42">
        <f t="shared" si="8"/>
        <v>367035</v>
      </c>
    </row>
    <row r="45" spans="1:9" x14ac:dyDescent="0.25">
      <c r="A45" s="42" t="str">
        <f t="shared" si="3"/>
        <v>BARCELONA</v>
      </c>
      <c r="B45" s="41">
        <f t="shared" si="4"/>
        <v>1319255</v>
      </c>
      <c r="C45" s="41">
        <f t="shared" si="5"/>
        <v>1444435</v>
      </c>
      <c r="D45" s="41">
        <f t="shared" si="6"/>
        <v>4</v>
      </c>
      <c r="E45" s="42" t="str">
        <f t="shared" si="2"/>
        <v>MELILLA</v>
      </c>
      <c r="F45" s="42">
        <f t="shared" si="7"/>
        <v>313069</v>
      </c>
      <c r="G45" s="42">
        <f t="shared" si="8"/>
        <v>240504</v>
      </c>
    </row>
    <row r="46" spans="1:9" x14ac:dyDescent="0.25">
      <c r="A46" s="42" t="str">
        <f t="shared" si="3"/>
        <v>BILBAO</v>
      </c>
      <c r="B46" s="41">
        <f t="shared" si="4"/>
        <v>43046</v>
      </c>
      <c r="C46" s="41">
        <f t="shared" si="5"/>
        <v>46760</v>
      </c>
      <c r="D46" s="41">
        <f t="shared" si="6"/>
        <v>17</v>
      </c>
      <c r="E46" s="42" t="str">
        <f t="shared" si="2"/>
        <v>VALENCIA</v>
      </c>
      <c r="F46" s="42">
        <f t="shared" si="7"/>
        <v>293400</v>
      </c>
      <c r="G46" s="42">
        <f t="shared" si="8"/>
        <v>249011</v>
      </c>
    </row>
    <row r="47" spans="1:9" x14ac:dyDescent="0.25">
      <c r="A47" s="42" t="str">
        <f t="shared" si="3"/>
        <v>CARTAGENA</v>
      </c>
      <c r="B47" s="41">
        <f t="shared" si="4"/>
        <v>33519</v>
      </c>
      <c r="C47" s="41">
        <f t="shared" si="5"/>
        <v>29991</v>
      </c>
      <c r="D47" s="41">
        <f t="shared" si="6"/>
        <v>18</v>
      </c>
      <c r="E47" s="42" t="str">
        <f t="shared" si="2"/>
        <v>ALMERIA</v>
      </c>
      <c r="F47" s="42">
        <f t="shared" si="7"/>
        <v>266812</v>
      </c>
      <c r="G47" s="42">
        <f t="shared" si="8"/>
        <v>287028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BAHIA DE CADIZ</v>
      </c>
      <c r="F48" s="42">
        <f t="shared" si="7"/>
        <v>151303</v>
      </c>
      <c r="G48" s="42">
        <f t="shared" si="8"/>
        <v>163288</v>
      </c>
    </row>
    <row r="49" spans="1:7" x14ac:dyDescent="0.25">
      <c r="A49" s="42" t="str">
        <f t="shared" si="3"/>
        <v>CEUTA</v>
      </c>
      <c r="B49" s="41">
        <f t="shared" si="4"/>
        <v>858229</v>
      </c>
      <c r="C49" s="41">
        <f t="shared" si="5"/>
        <v>825497</v>
      </c>
      <c r="D49" s="41">
        <f t="shared" si="6"/>
        <v>6</v>
      </c>
      <c r="E49" s="42" t="str">
        <f t="shared" si="2"/>
        <v>VIGO</v>
      </c>
      <c r="F49" s="42">
        <f t="shared" si="7"/>
        <v>106626</v>
      </c>
      <c r="G49" s="42">
        <f t="shared" si="8"/>
        <v>112010</v>
      </c>
    </row>
    <row r="50" spans="1:7" x14ac:dyDescent="0.25">
      <c r="A50" s="42" t="str">
        <f t="shared" si="3"/>
        <v>FERROL-SAN CIBRAO</v>
      </c>
      <c r="B50" s="41">
        <f t="shared" si="4"/>
        <v>2107</v>
      </c>
      <c r="C50" s="41">
        <f t="shared" si="5"/>
        <v>4948</v>
      </c>
      <c r="D50" s="41">
        <f t="shared" si="6"/>
        <v>22</v>
      </c>
      <c r="E50" s="42" t="str">
        <f t="shared" si="2"/>
        <v>ALICANTE</v>
      </c>
      <c r="F50" s="42">
        <f t="shared" si="7"/>
        <v>105942</v>
      </c>
      <c r="G50" s="42">
        <f t="shared" si="8"/>
        <v>132638</v>
      </c>
    </row>
    <row r="51" spans="1:7" x14ac:dyDescent="0.25">
      <c r="A51" s="42" t="str">
        <f t="shared" si="3"/>
        <v>GIJON</v>
      </c>
      <c r="B51" s="41">
        <f t="shared" si="4"/>
        <v>22054</v>
      </c>
      <c r="C51" s="41">
        <f t="shared" si="5"/>
        <v>21111</v>
      </c>
      <c r="D51" s="41">
        <f t="shared" si="6"/>
        <v>19</v>
      </c>
      <c r="E51" s="42" t="str">
        <f t="shared" si="2"/>
        <v>MOTRIL</v>
      </c>
      <c r="F51" s="42">
        <f t="shared" si="7"/>
        <v>87143</v>
      </c>
      <c r="G51" s="42">
        <f t="shared" si="8"/>
        <v>3414</v>
      </c>
    </row>
    <row r="52" spans="1:7" x14ac:dyDescent="0.25">
      <c r="A52" s="42" t="str">
        <f t="shared" si="3"/>
        <v>HUELVA</v>
      </c>
      <c r="B52" s="41">
        <f t="shared" si="4"/>
        <v>10155</v>
      </c>
      <c r="C52" s="41">
        <f t="shared" si="5"/>
        <v>5426</v>
      </c>
      <c r="D52" s="41">
        <f t="shared" si="6"/>
        <v>20</v>
      </c>
      <c r="E52" s="42" t="str">
        <f t="shared" si="2"/>
        <v>SANTANDER</v>
      </c>
      <c r="F52" s="42">
        <f t="shared" si="7"/>
        <v>86232</v>
      </c>
      <c r="G52" s="42">
        <f t="shared" si="8"/>
        <v>97627</v>
      </c>
    </row>
    <row r="53" spans="1:7" x14ac:dyDescent="0.25">
      <c r="A53" s="42" t="str">
        <f t="shared" si="3"/>
        <v>LAS PALMAS</v>
      </c>
      <c r="B53" s="41">
        <f t="shared" si="4"/>
        <v>861197</v>
      </c>
      <c r="C53" s="41">
        <f t="shared" si="5"/>
        <v>765033</v>
      </c>
      <c r="D53" s="41">
        <f t="shared" si="6"/>
        <v>5</v>
      </c>
      <c r="E53" s="42" t="str">
        <f t="shared" si="2"/>
        <v>A CORUÑA</v>
      </c>
      <c r="F53" s="42">
        <f t="shared" si="7"/>
        <v>71588</v>
      </c>
      <c r="G53" s="42">
        <f t="shared" si="8"/>
        <v>42889</v>
      </c>
    </row>
    <row r="54" spans="1:7" x14ac:dyDescent="0.25">
      <c r="A54" s="42" t="str">
        <f t="shared" si="3"/>
        <v>MALAGA</v>
      </c>
      <c r="B54" s="41">
        <f t="shared" si="4"/>
        <v>386583</v>
      </c>
      <c r="C54" s="41">
        <f t="shared" si="5"/>
        <v>367035</v>
      </c>
      <c r="D54" s="41">
        <f t="shared" si="6"/>
        <v>7</v>
      </c>
      <c r="E54" s="42" t="str">
        <f t="shared" si="2"/>
        <v>BILBAO</v>
      </c>
      <c r="F54" s="42">
        <f t="shared" si="7"/>
        <v>43046</v>
      </c>
      <c r="G54" s="42">
        <f t="shared" si="8"/>
        <v>46760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CARTAGENA</v>
      </c>
      <c r="F55" s="42">
        <f t="shared" ref="F55:F65" si="9">LOOKUP(E55,$A$38:$A$65,$B$38:$B$65)</f>
        <v>33519</v>
      </c>
      <c r="G55" s="42">
        <f t="shared" si="8"/>
        <v>29991</v>
      </c>
    </row>
    <row r="56" spans="1:7" x14ac:dyDescent="0.25">
      <c r="A56" s="42" t="str">
        <f t="shared" si="3"/>
        <v>MELILLA</v>
      </c>
      <c r="B56" s="41">
        <f t="shared" si="4"/>
        <v>313069</v>
      </c>
      <c r="C56" s="41">
        <f t="shared" si="5"/>
        <v>240504</v>
      </c>
      <c r="D56" s="41">
        <f t="shared" si="6"/>
        <v>8</v>
      </c>
      <c r="E56" s="42" t="str">
        <f t="shared" si="2"/>
        <v>GIJON</v>
      </c>
      <c r="F56" s="42">
        <f t="shared" si="9"/>
        <v>22054</v>
      </c>
      <c r="G56" s="42">
        <f t="shared" si="8"/>
        <v>21111</v>
      </c>
    </row>
    <row r="57" spans="1:7" x14ac:dyDescent="0.25">
      <c r="A57" s="42" t="str">
        <f t="shared" si="3"/>
        <v>MOTRIL</v>
      </c>
      <c r="B57" s="41">
        <f t="shared" si="4"/>
        <v>87143</v>
      </c>
      <c r="C57" s="41">
        <f t="shared" si="5"/>
        <v>3414</v>
      </c>
      <c r="D57" s="41">
        <f t="shared" si="6"/>
        <v>14</v>
      </c>
      <c r="E57" s="42" t="str">
        <f t="shared" si="2"/>
        <v>HUELVA</v>
      </c>
      <c r="F57" s="42">
        <f t="shared" si="9"/>
        <v>10155</v>
      </c>
      <c r="G57" s="42">
        <f t="shared" si="8"/>
        <v>5426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SEVILLA</v>
      </c>
      <c r="F58" s="42">
        <f t="shared" si="9"/>
        <v>6602</v>
      </c>
      <c r="G58" s="42">
        <f t="shared" si="8"/>
        <v>7314</v>
      </c>
    </row>
    <row r="59" spans="1:7" x14ac:dyDescent="0.25">
      <c r="A59" s="42" t="str">
        <f t="shared" si="3"/>
        <v>SANTA CRUZ DE TENERIFE</v>
      </c>
      <c r="B59" s="41">
        <f t="shared" si="4"/>
        <v>2242882</v>
      </c>
      <c r="C59" s="41">
        <f t="shared" si="5"/>
        <v>2334475</v>
      </c>
      <c r="D59" s="41">
        <f t="shared" si="6"/>
        <v>1</v>
      </c>
      <c r="E59" s="42" t="str">
        <f t="shared" si="2"/>
        <v>FERROL-SAN CIBRAO</v>
      </c>
      <c r="F59" s="42">
        <f t="shared" si="9"/>
        <v>2107</v>
      </c>
      <c r="G59" s="42">
        <f t="shared" si="8"/>
        <v>4948</v>
      </c>
    </row>
    <row r="60" spans="1:7" x14ac:dyDescent="0.25">
      <c r="A60" s="42" t="str">
        <f t="shared" si="3"/>
        <v>SANTANDER</v>
      </c>
      <c r="B60" s="41">
        <f t="shared" si="4"/>
        <v>86232</v>
      </c>
      <c r="C60" s="41">
        <f t="shared" si="5"/>
        <v>97627</v>
      </c>
      <c r="D60" s="41">
        <f t="shared" si="6"/>
        <v>15</v>
      </c>
      <c r="E60" s="42" t="str">
        <f t="shared" si="2"/>
        <v>VILAGARCIA</v>
      </c>
      <c r="F60" s="42">
        <f t="shared" si="9"/>
        <v>1078</v>
      </c>
      <c r="G60" s="42">
        <f t="shared" si="8"/>
        <v>1451</v>
      </c>
    </row>
    <row r="61" spans="1:7" x14ac:dyDescent="0.25">
      <c r="A61" s="42" t="str">
        <f t="shared" si="3"/>
        <v>SEVILLA</v>
      </c>
      <c r="B61" s="41">
        <f t="shared" si="4"/>
        <v>6602</v>
      </c>
      <c r="C61" s="41">
        <f t="shared" si="5"/>
        <v>7314</v>
      </c>
      <c r="D61" s="41">
        <f t="shared" si="6"/>
        <v>21</v>
      </c>
      <c r="E61" s="42" t="str">
        <f t="shared" si="2"/>
        <v>AVILES</v>
      </c>
      <c r="F61" s="42">
        <f t="shared" si="9"/>
        <v>902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293400</v>
      </c>
      <c r="C63" s="41">
        <f t="shared" si="5"/>
        <v>249011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106626</v>
      </c>
      <c r="C64" s="41">
        <f t="shared" si="5"/>
        <v>112010</v>
      </c>
      <c r="D64" s="41">
        <f t="shared" si="6"/>
        <v>12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1078</v>
      </c>
      <c r="C65" s="41">
        <f t="shared" si="5"/>
        <v>1451</v>
      </c>
      <c r="D65" s="41">
        <f t="shared" si="6"/>
        <v>23</v>
      </c>
      <c r="E65" s="42" t="str">
        <f t="shared" si="2"/>
        <v>CASTELLON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Junio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41128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3435</v>
      </c>
      <c r="C7" s="9">
        <v>8162</v>
      </c>
      <c r="D7" s="9">
        <v>42889</v>
      </c>
      <c r="E7" s="9">
        <v>71588</v>
      </c>
      <c r="F7" s="10">
        <f>((E7*100)/D7)-100</f>
        <v>66.914593485509101</v>
      </c>
      <c r="G7" s="1"/>
      <c r="H7" s="1"/>
      <c r="I7" s="1"/>
    </row>
    <row r="8" spans="1:12" x14ac:dyDescent="0.25">
      <c r="A8" s="11" t="s">
        <v>45</v>
      </c>
      <c r="B8" s="12">
        <v>5610</v>
      </c>
      <c r="C8" s="12">
        <v>4044</v>
      </c>
      <c r="D8" s="12">
        <v>47466</v>
      </c>
      <c r="E8" s="12">
        <v>31829</v>
      </c>
      <c r="F8" s="13">
        <f t="shared" ref="F8:F35" si="0">((E8*100)/D8)-100</f>
        <v>-32.943580668267813</v>
      </c>
      <c r="G8" s="1"/>
      <c r="H8" s="1"/>
      <c r="I8" s="1"/>
    </row>
    <row r="9" spans="1:12" x14ac:dyDescent="0.25">
      <c r="A9" s="8" t="s">
        <v>46</v>
      </c>
      <c r="B9" s="9">
        <v>5758</v>
      </c>
      <c r="C9" s="9">
        <v>2875</v>
      </c>
      <c r="D9" s="9">
        <v>16320</v>
      </c>
      <c r="E9" s="9">
        <v>11194</v>
      </c>
      <c r="F9" s="10">
        <f t="shared" si="0"/>
        <v>-31.409313725490193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902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22979</v>
      </c>
      <c r="C12" s="12">
        <v>18438</v>
      </c>
      <c r="D12" s="12">
        <v>155049</v>
      </c>
      <c r="E12" s="12">
        <v>141092</v>
      </c>
      <c r="F12" s="13">
        <f t="shared" si="0"/>
        <v>-9.0016704396674641</v>
      </c>
      <c r="G12" s="1"/>
      <c r="H12" s="1"/>
      <c r="I12" s="1"/>
    </row>
    <row r="13" spans="1:12" x14ac:dyDescent="0.25">
      <c r="A13" s="8" t="s">
        <v>50</v>
      </c>
      <c r="B13" s="9">
        <v>193835</v>
      </c>
      <c r="C13" s="9">
        <v>142386</v>
      </c>
      <c r="D13" s="9">
        <v>554901</v>
      </c>
      <c r="E13" s="9">
        <v>379479</v>
      </c>
      <c r="F13" s="10">
        <f t="shared" si="0"/>
        <v>-31.613206680110508</v>
      </c>
      <c r="G13" s="1"/>
      <c r="H13" s="1"/>
      <c r="I13" s="1"/>
    </row>
    <row r="14" spans="1:12" x14ac:dyDescent="0.25">
      <c r="A14" s="11" t="s">
        <v>51</v>
      </c>
      <c r="B14" s="12">
        <v>279974</v>
      </c>
      <c r="C14" s="12">
        <v>276536</v>
      </c>
      <c r="D14" s="12">
        <v>999845</v>
      </c>
      <c r="E14" s="12">
        <v>905427</v>
      </c>
      <c r="F14" s="13">
        <f t="shared" si="0"/>
        <v>-9.4432637058744149</v>
      </c>
      <c r="G14" s="1"/>
      <c r="H14" s="1"/>
      <c r="I14" s="1"/>
    </row>
    <row r="15" spans="1:12" x14ac:dyDescent="0.25">
      <c r="A15" s="8" t="s">
        <v>52</v>
      </c>
      <c r="B15" s="9">
        <v>4415</v>
      </c>
      <c r="C15" s="9">
        <v>6342</v>
      </c>
      <c r="D15" s="9">
        <v>23725</v>
      </c>
      <c r="E15" s="9">
        <v>14159</v>
      </c>
      <c r="F15" s="10">
        <f t="shared" si="0"/>
        <v>-40.320337197049525</v>
      </c>
      <c r="G15" s="1"/>
      <c r="H15" s="1"/>
      <c r="I15" s="1"/>
    </row>
    <row r="16" spans="1:12" x14ac:dyDescent="0.25">
      <c r="A16" s="11" t="s">
        <v>53</v>
      </c>
      <c r="B16" s="12">
        <v>5164</v>
      </c>
      <c r="C16" s="12">
        <v>7693</v>
      </c>
      <c r="D16" s="12">
        <v>29991</v>
      </c>
      <c r="E16" s="12">
        <v>33519</v>
      </c>
      <c r="F16" s="13">
        <f t="shared" si="0"/>
        <v>11.763529058717609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1211</v>
      </c>
      <c r="C18" s="12">
        <v>0</v>
      </c>
      <c r="D18" s="12">
        <v>1511</v>
      </c>
      <c r="E18" s="12">
        <v>2607</v>
      </c>
      <c r="F18" s="13">
        <f t="shared" si="0"/>
        <v>72.53474520185307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4948</v>
      </c>
      <c r="E19" s="9">
        <v>2107</v>
      </c>
      <c r="F19" s="10">
        <f t="shared" si="0"/>
        <v>-57.417138237671786</v>
      </c>
      <c r="G19" s="1"/>
      <c r="H19" s="1"/>
      <c r="I19" s="1"/>
    </row>
    <row r="20" spans="1:9" x14ac:dyDescent="0.25">
      <c r="A20" s="11" t="s">
        <v>57</v>
      </c>
      <c r="B20" s="12">
        <v>197</v>
      </c>
      <c r="C20" s="12">
        <v>0</v>
      </c>
      <c r="D20" s="12">
        <v>2243</v>
      </c>
      <c r="E20" s="12">
        <v>2200</v>
      </c>
      <c r="F20" s="13">
        <f t="shared" si="0"/>
        <v>-1.9170753455193932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10216</v>
      </c>
      <c r="C22" s="12">
        <v>1807</v>
      </c>
      <c r="D22" s="12">
        <v>408117</v>
      </c>
      <c r="E22" s="12">
        <v>450653</v>
      </c>
      <c r="F22" s="13">
        <f t="shared" si="0"/>
        <v>10.422501390532616</v>
      </c>
      <c r="G22" s="1"/>
      <c r="H22" s="1"/>
      <c r="I22" s="1"/>
    </row>
    <row r="23" spans="1:9" x14ac:dyDescent="0.25">
      <c r="A23" s="8" t="s">
        <v>60</v>
      </c>
      <c r="B23" s="9">
        <v>42386</v>
      </c>
      <c r="C23" s="9">
        <v>46084</v>
      </c>
      <c r="D23" s="9">
        <v>243794</v>
      </c>
      <c r="E23" s="9">
        <v>279632</v>
      </c>
      <c r="F23" s="10">
        <f t="shared" si="0"/>
        <v>14.700115671427511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0</v>
      </c>
      <c r="D25" s="9">
        <v>379</v>
      </c>
      <c r="E25" s="9">
        <v>560</v>
      </c>
      <c r="F25" s="10">
        <f t="shared" si="0"/>
        <v>47.757255936675449</v>
      </c>
      <c r="G25" s="1"/>
      <c r="H25" s="1"/>
      <c r="I25" s="1"/>
    </row>
    <row r="26" spans="1:9" x14ac:dyDescent="0.25">
      <c r="A26" s="11" t="s">
        <v>63</v>
      </c>
      <c r="B26" s="12">
        <v>1292</v>
      </c>
      <c r="C26" s="12">
        <v>3904</v>
      </c>
      <c r="D26" s="12">
        <v>3414</v>
      </c>
      <c r="E26" s="12">
        <v>4885</v>
      </c>
      <c r="F26" s="13">
        <f t="shared" si="0"/>
        <v>43.087287639132995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14232</v>
      </c>
      <c r="C28" s="12">
        <v>1175</v>
      </c>
      <c r="D28" s="12">
        <v>411214</v>
      </c>
      <c r="E28" s="12">
        <v>449693</v>
      </c>
      <c r="F28" s="13">
        <f t="shared" si="0"/>
        <v>9.3574148740072047</v>
      </c>
      <c r="G28" s="1"/>
      <c r="H28" s="1"/>
      <c r="I28" s="1"/>
    </row>
    <row r="29" spans="1:9" x14ac:dyDescent="0.25">
      <c r="A29" s="8" t="s">
        <v>66</v>
      </c>
      <c r="B29" s="9">
        <v>979</v>
      </c>
      <c r="C29" s="9">
        <v>661</v>
      </c>
      <c r="D29" s="9">
        <v>7400</v>
      </c>
      <c r="E29" s="9">
        <v>5716</v>
      </c>
      <c r="F29" s="10">
        <f t="shared" si="0"/>
        <v>-22.756756756756758</v>
      </c>
      <c r="G29" s="1"/>
      <c r="H29" s="1"/>
      <c r="I29" s="1"/>
    </row>
    <row r="30" spans="1:9" x14ac:dyDescent="0.25">
      <c r="A30" s="11" t="s">
        <v>67</v>
      </c>
      <c r="B30" s="12">
        <v>2384</v>
      </c>
      <c r="C30" s="12">
        <v>1300</v>
      </c>
      <c r="D30" s="12">
        <v>7314</v>
      </c>
      <c r="E30" s="12">
        <v>6602</v>
      </c>
      <c r="F30" s="13">
        <f t="shared" si="0"/>
        <v>-9.7347552638774886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43121</v>
      </c>
      <c r="C32" s="12">
        <v>53151</v>
      </c>
      <c r="D32" s="12">
        <v>118443</v>
      </c>
      <c r="E32" s="12">
        <v>180232</v>
      </c>
      <c r="F32" s="13">
        <f t="shared" si="0"/>
        <v>52.167709362309296</v>
      </c>
      <c r="G32" s="1"/>
      <c r="H32" s="1"/>
      <c r="I32" s="1"/>
    </row>
    <row r="33" spans="1:9" x14ac:dyDescent="0.25">
      <c r="A33" s="8" t="s">
        <v>70</v>
      </c>
      <c r="B33" s="9">
        <v>24241</v>
      </c>
      <c r="C33" s="9">
        <v>15348</v>
      </c>
      <c r="D33" s="9">
        <v>112010</v>
      </c>
      <c r="E33" s="9">
        <v>106626</v>
      </c>
      <c r="F33" s="10">
        <f t="shared" si="0"/>
        <v>-4.806713686278016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324</v>
      </c>
      <c r="D34" s="12">
        <v>1451</v>
      </c>
      <c r="E34" s="12">
        <v>1078</v>
      </c>
      <c r="F34" s="13">
        <f t="shared" si="0"/>
        <v>-25.706409372846309</v>
      </c>
      <c r="G34" s="1"/>
      <c r="H34" s="1"/>
      <c r="I34" s="1"/>
    </row>
    <row r="35" spans="1:9" x14ac:dyDescent="0.25">
      <c r="A35" s="14" t="s">
        <v>72</v>
      </c>
      <c r="B35" s="15">
        <f>SUM(B7:B34)</f>
        <v>661429</v>
      </c>
      <c r="C35" s="15">
        <f t="shared" ref="C35:E35" si="1">SUM(C7:C34)</f>
        <v>590230</v>
      </c>
      <c r="D35" s="15">
        <f t="shared" si="1"/>
        <v>3192424</v>
      </c>
      <c r="E35" s="15">
        <f t="shared" si="1"/>
        <v>3081780</v>
      </c>
      <c r="F35" s="16">
        <f t="shared" si="0"/>
        <v>-3.4658303533615822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71588</v>
      </c>
      <c r="C38" s="41">
        <f>D7</f>
        <v>42889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BARCELONA</v>
      </c>
      <c r="F38" s="42">
        <f>LOOKUP(E38,$A$38:$A$65,$B$38:$B$65)</f>
        <v>905427</v>
      </c>
      <c r="G38" s="42">
        <f>LOOKUP(E38,$A$38:$A$65,$C$38:$C$65)</f>
        <v>999845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31829</v>
      </c>
      <c r="C39" s="41">
        <f t="shared" ref="C39:C65" si="5">D8</f>
        <v>47466</v>
      </c>
      <c r="D39" s="41">
        <f t="shared" ref="D39:D65" si="6">_xlfn.RANK.EQ(B39,$B$38:$B$65)+COUNTIF($B$38:$B$65,B39)-1</f>
        <v>11</v>
      </c>
      <c r="E39" s="42" t="str">
        <f t="shared" si="2"/>
        <v>LAS PALMAS</v>
      </c>
      <c r="F39" s="42">
        <f t="shared" ref="F39:F54" si="7">LOOKUP(E39,$A$38:$A$65,$B$38:$B$65)</f>
        <v>450653</v>
      </c>
      <c r="G39" s="42">
        <f t="shared" ref="G39:G65" si="8">LOOKUP(E39,$A$38:$A$65,$C$38:$C$65)</f>
        <v>408117</v>
      </c>
    </row>
    <row r="40" spans="1:9" x14ac:dyDescent="0.25">
      <c r="A40" s="42" t="str">
        <f t="shared" si="3"/>
        <v>ALMERIA</v>
      </c>
      <c r="B40" s="41">
        <f t="shared" si="4"/>
        <v>11194</v>
      </c>
      <c r="C40" s="41">
        <f t="shared" si="5"/>
        <v>16320</v>
      </c>
      <c r="D40" s="41">
        <f t="shared" si="6"/>
        <v>13</v>
      </c>
      <c r="E40" s="42" t="str">
        <f t="shared" si="2"/>
        <v>SANTA CRUZ DE TENERIFE</v>
      </c>
      <c r="F40" s="42">
        <f t="shared" si="7"/>
        <v>449693</v>
      </c>
      <c r="G40" s="42">
        <f t="shared" si="8"/>
        <v>411214</v>
      </c>
    </row>
    <row r="41" spans="1:9" x14ac:dyDescent="0.25">
      <c r="A41" s="42" t="str">
        <f t="shared" si="3"/>
        <v>AVILES</v>
      </c>
      <c r="B41" s="41">
        <f t="shared" si="4"/>
        <v>902</v>
      </c>
      <c r="C41" s="41">
        <f t="shared" si="5"/>
        <v>0</v>
      </c>
      <c r="D41" s="41">
        <f t="shared" si="6"/>
        <v>21</v>
      </c>
      <c r="E41" s="42" t="str">
        <f t="shared" si="2"/>
        <v>BALEARES</v>
      </c>
      <c r="F41" s="42">
        <f t="shared" si="7"/>
        <v>379479</v>
      </c>
      <c r="G41" s="42">
        <f t="shared" si="8"/>
        <v>554901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MALAGA</v>
      </c>
      <c r="F42" s="42">
        <f t="shared" si="7"/>
        <v>279632</v>
      </c>
      <c r="G42" s="42">
        <f t="shared" si="8"/>
        <v>243794</v>
      </c>
    </row>
    <row r="43" spans="1:9" x14ac:dyDescent="0.25">
      <c r="A43" s="42" t="str">
        <f t="shared" si="3"/>
        <v>BAHIA DE CADIZ</v>
      </c>
      <c r="B43" s="41">
        <f t="shared" si="4"/>
        <v>141092</v>
      </c>
      <c r="C43" s="41">
        <f t="shared" si="5"/>
        <v>155049</v>
      </c>
      <c r="D43" s="41">
        <f t="shared" si="6"/>
        <v>7</v>
      </c>
      <c r="E43" s="42" t="str">
        <f t="shared" si="2"/>
        <v>VALENCIA</v>
      </c>
      <c r="F43" s="42">
        <f t="shared" si="7"/>
        <v>180232</v>
      </c>
      <c r="G43" s="42">
        <f t="shared" si="8"/>
        <v>118443</v>
      </c>
    </row>
    <row r="44" spans="1:9" x14ac:dyDescent="0.25">
      <c r="A44" s="42" t="str">
        <f t="shared" si="3"/>
        <v>BALEARES</v>
      </c>
      <c r="B44" s="41">
        <f t="shared" si="4"/>
        <v>379479</v>
      </c>
      <c r="C44" s="41">
        <f t="shared" si="5"/>
        <v>554901</v>
      </c>
      <c r="D44" s="41">
        <f t="shared" si="6"/>
        <v>4</v>
      </c>
      <c r="E44" s="42" t="str">
        <f t="shared" si="2"/>
        <v>BAHIA DE CADIZ</v>
      </c>
      <c r="F44" s="42">
        <f t="shared" si="7"/>
        <v>141092</v>
      </c>
      <c r="G44" s="42">
        <f t="shared" si="8"/>
        <v>155049</v>
      </c>
    </row>
    <row r="45" spans="1:9" x14ac:dyDescent="0.25">
      <c r="A45" s="42" t="str">
        <f t="shared" si="3"/>
        <v>BARCELONA</v>
      </c>
      <c r="B45" s="41">
        <f t="shared" si="4"/>
        <v>905427</v>
      </c>
      <c r="C45" s="41">
        <f t="shared" si="5"/>
        <v>999845</v>
      </c>
      <c r="D45" s="41">
        <f t="shared" si="6"/>
        <v>1</v>
      </c>
      <c r="E45" s="42" t="str">
        <f t="shared" si="2"/>
        <v>VIGO</v>
      </c>
      <c r="F45" s="42">
        <f t="shared" si="7"/>
        <v>106626</v>
      </c>
      <c r="G45" s="42">
        <f t="shared" si="8"/>
        <v>112010</v>
      </c>
    </row>
    <row r="46" spans="1:9" x14ac:dyDescent="0.25">
      <c r="A46" s="42" t="str">
        <f t="shared" si="3"/>
        <v>BILBAO</v>
      </c>
      <c r="B46" s="41">
        <f t="shared" si="4"/>
        <v>14159</v>
      </c>
      <c r="C46" s="41">
        <f t="shared" si="5"/>
        <v>23725</v>
      </c>
      <c r="D46" s="41">
        <f t="shared" si="6"/>
        <v>12</v>
      </c>
      <c r="E46" s="42" t="str">
        <f t="shared" si="2"/>
        <v>A CORUÑA</v>
      </c>
      <c r="F46" s="42">
        <f t="shared" si="7"/>
        <v>71588</v>
      </c>
      <c r="G46" s="42">
        <f t="shared" si="8"/>
        <v>42889</v>
      </c>
    </row>
    <row r="47" spans="1:9" x14ac:dyDescent="0.25">
      <c r="A47" s="42" t="str">
        <f t="shared" si="3"/>
        <v>CARTAGENA</v>
      </c>
      <c r="B47" s="41">
        <f t="shared" si="4"/>
        <v>33519</v>
      </c>
      <c r="C47" s="41">
        <f t="shared" si="5"/>
        <v>29991</v>
      </c>
      <c r="D47" s="41">
        <f t="shared" si="6"/>
        <v>10</v>
      </c>
      <c r="E47" s="42" t="str">
        <f t="shared" si="2"/>
        <v>CARTAGENA</v>
      </c>
      <c r="F47" s="42">
        <f t="shared" si="7"/>
        <v>33519</v>
      </c>
      <c r="G47" s="42">
        <f t="shared" si="8"/>
        <v>29991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31829</v>
      </c>
      <c r="G48" s="42">
        <f t="shared" si="8"/>
        <v>47466</v>
      </c>
    </row>
    <row r="49" spans="1:7" x14ac:dyDescent="0.25">
      <c r="A49" s="42" t="str">
        <f t="shared" si="3"/>
        <v>CEUTA</v>
      </c>
      <c r="B49" s="41">
        <f t="shared" si="4"/>
        <v>2607</v>
      </c>
      <c r="C49" s="41">
        <f t="shared" si="5"/>
        <v>1511</v>
      </c>
      <c r="D49" s="41">
        <f t="shared" si="6"/>
        <v>17</v>
      </c>
      <c r="E49" s="42" t="str">
        <f t="shared" si="2"/>
        <v>BILBAO</v>
      </c>
      <c r="F49" s="42">
        <f t="shared" si="7"/>
        <v>14159</v>
      </c>
      <c r="G49" s="42">
        <f t="shared" si="8"/>
        <v>23725</v>
      </c>
    </row>
    <row r="50" spans="1:7" x14ac:dyDescent="0.25">
      <c r="A50" s="42" t="str">
        <f t="shared" si="3"/>
        <v>FERROL-SAN CIBRAO</v>
      </c>
      <c r="B50" s="41">
        <f t="shared" si="4"/>
        <v>2107</v>
      </c>
      <c r="C50" s="41">
        <f t="shared" si="5"/>
        <v>4948</v>
      </c>
      <c r="D50" s="41">
        <f t="shared" si="6"/>
        <v>19</v>
      </c>
      <c r="E50" s="42" t="str">
        <f t="shared" si="2"/>
        <v>ALMERIA</v>
      </c>
      <c r="F50" s="42">
        <f t="shared" si="7"/>
        <v>11194</v>
      </c>
      <c r="G50" s="42">
        <f t="shared" si="8"/>
        <v>16320</v>
      </c>
    </row>
    <row r="51" spans="1:7" x14ac:dyDescent="0.25">
      <c r="A51" s="42" t="str">
        <f t="shared" si="3"/>
        <v>GIJON</v>
      </c>
      <c r="B51" s="41">
        <f t="shared" si="4"/>
        <v>2200</v>
      </c>
      <c r="C51" s="41">
        <f t="shared" si="5"/>
        <v>2243</v>
      </c>
      <c r="D51" s="41">
        <f t="shared" si="6"/>
        <v>18</v>
      </c>
      <c r="E51" s="42" t="str">
        <f t="shared" si="2"/>
        <v>SEVILLA</v>
      </c>
      <c r="F51" s="42">
        <f t="shared" si="7"/>
        <v>6602</v>
      </c>
      <c r="G51" s="42">
        <f t="shared" si="8"/>
        <v>7314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5716</v>
      </c>
      <c r="G52" s="42">
        <f t="shared" si="8"/>
        <v>7400</v>
      </c>
    </row>
    <row r="53" spans="1:7" x14ac:dyDescent="0.25">
      <c r="A53" s="42" t="str">
        <f t="shared" si="3"/>
        <v>LAS PALMAS</v>
      </c>
      <c r="B53" s="41">
        <f t="shared" si="4"/>
        <v>450653</v>
      </c>
      <c r="C53" s="41">
        <f t="shared" si="5"/>
        <v>408117</v>
      </c>
      <c r="D53" s="41">
        <f t="shared" si="6"/>
        <v>2</v>
      </c>
      <c r="E53" s="42" t="str">
        <f t="shared" si="2"/>
        <v>MOTRIL</v>
      </c>
      <c r="F53" s="42">
        <f t="shared" si="7"/>
        <v>4885</v>
      </c>
      <c r="G53" s="42">
        <f t="shared" si="8"/>
        <v>3414</v>
      </c>
    </row>
    <row r="54" spans="1:7" x14ac:dyDescent="0.25">
      <c r="A54" s="42" t="str">
        <f t="shared" si="3"/>
        <v>MALAGA</v>
      </c>
      <c r="B54" s="41">
        <f t="shared" si="4"/>
        <v>279632</v>
      </c>
      <c r="C54" s="41">
        <f t="shared" si="5"/>
        <v>243794</v>
      </c>
      <c r="D54" s="41">
        <f t="shared" si="6"/>
        <v>5</v>
      </c>
      <c r="E54" s="42" t="str">
        <f t="shared" si="2"/>
        <v>CEUTA</v>
      </c>
      <c r="F54" s="42">
        <f t="shared" si="7"/>
        <v>2607</v>
      </c>
      <c r="G54" s="42">
        <f t="shared" si="8"/>
        <v>1511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GIJON</v>
      </c>
      <c r="F55" s="42">
        <f t="shared" ref="F55:F65" si="9">LOOKUP(E55,$A$38:$A$65,$B$38:$B$65)</f>
        <v>2200</v>
      </c>
      <c r="G55" s="42">
        <f t="shared" si="8"/>
        <v>2243</v>
      </c>
    </row>
    <row r="56" spans="1:7" x14ac:dyDescent="0.25">
      <c r="A56" s="42" t="str">
        <f t="shared" si="3"/>
        <v>MELILLA</v>
      </c>
      <c r="B56" s="41">
        <f t="shared" si="4"/>
        <v>560</v>
      </c>
      <c r="C56" s="41">
        <f t="shared" si="5"/>
        <v>379</v>
      </c>
      <c r="D56" s="41">
        <f t="shared" si="6"/>
        <v>22</v>
      </c>
      <c r="E56" s="42" t="str">
        <f t="shared" si="2"/>
        <v>FERROL-SAN CIBRAO</v>
      </c>
      <c r="F56" s="42">
        <f t="shared" si="9"/>
        <v>2107</v>
      </c>
      <c r="G56" s="42">
        <f t="shared" si="8"/>
        <v>4948</v>
      </c>
    </row>
    <row r="57" spans="1:7" x14ac:dyDescent="0.25">
      <c r="A57" s="42" t="str">
        <f t="shared" si="3"/>
        <v>MOTRIL</v>
      </c>
      <c r="B57" s="41">
        <f t="shared" si="4"/>
        <v>4885</v>
      </c>
      <c r="C57" s="41">
        <f t="shared" si="5"/>
        <v>3414</v>
      </c>
      <c r="D57" s="41">
        <f t="shared" si="6"/>
        <v>16</v>
      </c>
      <c r="E57" s="42" t="str">
        <f t="shared" si="2"/>
        <v>VILAGARCIA</v>
      </c>
      <c r="F57" s="42">
        <f t="shared" si="9"/>
        <v>1078</v>
      </c>
      <c r="G57" s="42">
        <f t="shared" si="8"/>
        <v>1451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AVILES</v>
      </c>
      <c r="F58" s="42">
        <f t="shared" si="9"/>
        <v>902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449693</v>
      </c>
      <c r="C59" s="41">
        <f t="shared" si="5"/>
        <v>411214</v>
      </c>
      <c r="D59" s="41">
        <f t="shared" si="6"/>
        <v>3</v>
      </c>
      <c r="E59" s="42" t="str">
        <f t="shared" si="2"/>
        <v>MELILLA</v>
      </c>
      <c r="F59" s="42">
        <f t="shared" si="9"/>
        <v>560</v>
      </c>
      <c r="G59" s="42">
        <f t="shared" si="8"/>
        <v>379</v>
      </c>
    </row>
    <row r="60" spans="1:7" x14ac:dyDescent="0.25">
      <c r="A60" s="42" t="str">
        <f t="shared" si="3"/>
        <v>SANTANDER</v>
      </c>
      <c r="B60" s="41">
        <f t="shared" si="4"/>
        <v>5716</v>
      </c>
      <c r="C60" s="41">
        <f t="shared" si="5"/>
        <v>7400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6602</v>
      </c>
      <c r="C61" s="41">
        <f t="shared" si="5"/>
        <v>7314</v>
      </c>
      <c r="D61" s="41">
        <f t="shared" si="6"/>
        <v>14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180232</v>
      </c>
      <c r="C63" s="41">
        <f t="shared" si="5"/>
        <v>118443</v>
      </c>
      <c r="D63" s="41">
        <f t="shared" si="6"/>
        <v>6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106626</v>
      </c>
      <c r="C64" s="41">
        <f t="shared" si="5"/>
        <v>112010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1078</v>
      </c>
      <c r="C65" s="41">
        <f t="shared" si="5"/>
        <v>1451</v>
      </c>
      <c r="D65" s="41">
        <f t="shared" si="6"/>
        <v>20</v>
      </c>
      <c r="E65" s="42" t="str">
        <f t="shared" si="2"/>
        <v>BAHIA DE ALGECIRAS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Junio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41128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5626</v>
      </c>
      <c r="C8" s="12">
        <v>4951</v>
      </c>
      <c r="D8" s="12">
        <v>21472</v>
      </c>
      <c r="E8" s="12">
        <v>19840</v>
      </c>
      <c r="F8" s="13">
        <f t="shared" ref="F8:F35" si="0">((E8*100)/D8)-100</f>
        <v>-7.6005961251862857</v>
      </c>
      <c r="G8" s="1"/>
      <c r="H8" s="1"/>
      <c r="I8" s="1"/>
    </row>
    <row r="9" spans="1:12" x14ac:dyDescent="0.25">
      <c r="A9" s="8" t="s">
        <v>46</v>
      </c>
      <c r="B9" s="9">
        <v>17617</v>
      </c>
      <c r="C9" s="9">
        <v>13140</v>
      </c>
      <c r="D9" s="9">
        <v>47177</v>
      </c>
      <c r="E9" s="9">
        <v>56713</v>
      </c>
      <c r="F9" s="10">
        <f t="shared" si="0"/>
        <v>20.213239502299857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203427</v>
      </c>
      <c r="C11" s="9">
        <v>89739</v>
      </c>
      <c r="D11" s="9">
        <v>531072</v>
      </c>
      <c r="E11" s="9">
        <v>444537</v>
      </c>
      <c r="F11" s="10">
        <f t="shared" si="0"/>
        <v>-16.294400759219087</v>
      </c>
      <c r="G11" s="1"/>
      <c r="H11" s="1"/>
      <c r="I11" s="1"/>
    </row>
    <row r="12" spans="1:12" x14ac:dyDescent="0.25">
      <c r="A12" s="11" t="s">
        <v>49</v>
      </c>
      <c r="B12" s="12">
        <v>881</v>
      </c>
      <c r="C12" s="12">
        <v>1012</v>
      </c>
      <c r="D12" s="12">
        <v>4278</v>
      </c>
      <c r="E12" s="12">
        <v>5469</v>
      </c>
      <c r="F12" s="13">
        <f t="shared" si="0"/>
        <v>27.840112201963535</v>
      </c>
      <c r="G12" s="1"/>
      <c r="H12" s="1"/>
      <c r="I12" s="1"/>
    </row>
    <row r="13" spans="1:12" x14ac:dyDescent="0.25">
      <c r="A13" s="8" t="s">
        <v>50</v>
      </c>
      <c r="B13" s="9">
        <v>32661</v>
      </c>
      <c r="C13" s="9">
        <v>32446</v>
      </c>
      <c r="D13" s="9">
        <v>141738</v>
      </c>
      <c r="E13" s="9">
        <v>134949</v>
      </c>
      <c r="F13" s="10">
        <f t="shared" si="0"/>
        <v>-4.7898234771197536</v>
      </c>
      <c r="G13" s="1"/>
      <c r="H13" s="1"/>
      <c r="I13" s="1"/>
    </row>
    <row r="14" spans="1:12" x14ac:dyDescent="0.25">
      <c r="A14" s="11" t="s">
        <v>51</v>
      </c>
      <c r="B14" s="12">
        <v>23054</v>
      </c>
      <c r="C14" s="12">
        <v>23300</v>
      </c>
      <c r="D14" s="12">
        <v>93335</v>
      </c>
      <c r="E14" s="12">
        <v>96470</v>
      </c>
      <c r="F14" s="13">
        <f t="shared" si="0"/>
        <v>3.3588685916322873</v>
      </c>
      <c r="G14" s="1"/>
      <c r="H14" s="1"/>
      <c r="I14" s="1"/>
    </row>
    <row r="15" spans="1:12" x14ac:dyDescent="0.25">
      <c r="A15" s="8" t="s">
        <v>52</v>
      </c>
      <c r="B15" s="9">
        <v>4215</v>
      </c>
      <c r="C15" s="9">
        <v>3327</v>
      </c>
      <c r="D15" s="9">
        <v>9998</v>
      </c>
      <c r="E15" s="9">
        <v>12618</v>
      </c>
      <c r="F15" s="10">
        <f t="shared" si="0"/>
        <v>26.205241048209643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29369</v>
      </c>
      <c r="C18" s="12">
        <v>32547</v>
      </c>
      <c r="D18" s="12">
        <v>163132</v>
      </c>
      <c r="E18" s="12">
        <v>168084</v>
      </c>
      <c r="F18" s="13">
        <f t="shared" si="0"/>
        <v>3.0355785498859831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1396</v>
      </c>
      <c r="C20" s="12">
        <v>1016</v>
      </c>
      <c r="D20" s="12">
        <v>4804</v>
      </c>
      <c r="E20" s="12">
        <v>4700</v>
      </c>
      <c r="F20" s="13">
        <f t="shared" si="0"/>
        <v>-2.1648626144879302</v>
      </c>
      <c r="G20" s="1"/>
      <c r="H20" s="1"/>
      <c r="I20" s="1"/>
    </row>
    <row r="21" spans="1:9" x14ac:dyDescent="0.25">
      <c r="A21" s="8" t="s">
        <v>58</v>
      </c>
      <c r="B21" s="9">
        <v>2053</v>
      </c>
      <c r="C21" s="9">
        <v>1387</v>
      </c>
      <c r="D21" s="9">
        <v>2764</v>
      </c>
      <c r="E21" s="9">
        <v>5640</v>
      </c>
      <c r="F21" s="10">
        <f t="shared" si="0"/>
        <v>104.0520984081042</v>
      </c>
      <c r="G21" s="1"/>
      <c r="H21" s="1"/>
      <c r="I21" s="1"/>
    </row>
    <row r="22" spans="1:9" x14ac:dyDescent="0.25">
      <c r="A22" s="11" t="s">
        <v>59</v>
      </c>
      <c r="B22" s="12">
        <v>19387</v>
      </c>
      <c r="C22" s="12">
        <v>25677</v>
      </c>
      <c r="D22" s="12">
        <v>100760</v>
      </c>
      <c r="E22" s="12">
        <v>124105</v>
      </c>
      <c r="F22" s="13">
        <f t="shared" si="0"/>
        <v>23.168916236601831</v>
      </c>
      <c r="G22" s="1"/>
      <c r="H22" s="1"/>
      <c r="I22" s="1"/>
    </row>
    <row r="23" spans="1:9" x14ac:dyDescent="0.25">
      <c r="A23" s="8" t="s">
        <v>60</v>
      </c>
      <c r="B23" s="9">
        <v>2457</v>
      </c>
      <c r="C23" s="9">
        <v>2010</v>
      </c>
      <c r="D23" s="9">
        <v>10329</v>
      </c>
      <c r="E23" s="9">
        <v>12252</v>
      </c>
      <c r="F23" s="10">
        <f t="shared" si="0"/>
        <v>18.617484751670048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6960</v>
      </c>
      <c r="C25" s="9">
        <v>14125</v>
      </c>
      <c r="D25" s="9">
        <v>27658</v>
      </c>
      <c r="E25" s="9">
        <v>64567</v>
      </c>
      <c r="F25" s="10">
        <f t="shared" si="0"/>
        <v>133.44782703015403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7394</v>
      </c>
      <c r="D26" s="12">
        <v>0</v>
      </c>
      <c r="E26" s="12">
        <v>25992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66038</v>
      </c>
      <c r="C28" s="12">
        <v>61775</v>
      </c>
      <c r="D28" s="12">
        <v>370318</v>
      </c>
      <c r="E28" s="12">
        <v>354119</v>
      </c>
      <c r="F28" s="13">
        <f t="shared" si="0"/>
        <v>-4.37434853288255</v>
      </c>
      <c r="G28" s="1"/>
      <c r="H28" s="1"/>
      <c r="I28" s="1"/>
    </row>
    <row r="29" spans="1:9" x14ac:dyDescent="0.25">
      <c r="A29" s="8" t="s">
        <v>66</v>
      </c>
      <c r="B29" s="9">
        <v>9016</v>
      </c>
      <c r="C29" s="9">
        <v>8317</v>
      </c>
      <c r="D29" s="9">
        <v>38505</v>
      </c>
      <c r="E29" s="9">
        <v>33651</v>
      </c>
      <c r="F29" s="10">
        <f t="shared" si="0"/>
        <v>-12.60615504479938</v>
      </c>
      <c r="G29" s="1"/>
      <c r="H29" s="1"/>
      <c r="I29" s="1"/>
    </row>
    <row r="30" spans="1:9" x14ac:dyDescent="0.25">
      <c r="A30" s="11" t="s">
        <v>67</v>
      </c>
      <c r="B30" s="12">
        <v>0</v>
      </c>
      <c r="C30" s="12">
        <v>708</v>
      </c>
      <c r="D30" s="12">
        <v>0</v>
      </c>
      <c r="E30" s="12">
        <v>784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98</v>
      </c>
      <c r="E31" s="9">
        <v>0</v>
      </c>
      <c r="F31" s="10">
        <f t="shared" si="0"/>
        <v>-100</v>
      </c>
      <c r="G31" s="1"/>
      <c r="H31" s="1"/>
      <c r="I31" s="1"/>
    </row>
    <row r="32" spans="1:9" x14ac:dyDescent="0.25">
      <c r="A32" s="11" t="s">
        <v>69</v>
      </c>
      <c r="B32" s="12">
        <v>4450</v>
      </c>
      <c r="C32" s="12">
        <v>3006</v>
      </c>
      <c r="D32" s="12">
        <v>24832</v>
      </c>
      <c r="E32" s="12">
        <v>8345</v>
      </c>
      <c r="F32" s="13">
        <f t="shared" si="0"/>
        <v>-66.394168814432987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428607</v>
      </c>
      <c r="C35" s="15">
        <f t="shared" ref="C35:E35" si="1">SUM(C7:C34)</f>
        <v>325877</v>
      </c>
      <c r="D35" s="15">
        <f t="shared" si="1"/>
        <v>1592270</v>
      </c>
      <c r="E35" s="15">
        <f t="shared" si="1"/>
        <v>1572835</v>
      </c>
      <c r="F35" s="16">
        <f t="shared" si="0"/>
        <v>-1.2205844486173874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444537</v>
      </c>
      <c r="G38" s="42">
        <f>LOOKUP(E38,$A$38:$A$65,$C$38:$C$65)</f>
        <v>531072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19840</v>
      </c>
      <c r="C39" s="41">
        <f t="shared" ref="C39:C65" si="5">D8</f>
        <v>21472</v>
      </c>
      <c r="D39" s="41">
        <f t="shared" ref="D39:D65" si="6">_xlfn.RANK.EQ(B39,$B$38:$B$65)+COUNTIF($B$38:$B$65,B39)-1</f>
        <v>11</v>
      </c>
      <c r="E39" s="42" t="str">
        <f t="shared" si="2"/>
        <v>SANTA CRUZ DE TENERIFE</v>
      </c>
      <c r="F39" s="42">
        <f t="shared" ref="F39:F54" si="7">LOOKUP(E39,$A$38:$A$65,$B$38:$B$65)</f>
        <v>354119</v>
      </c>
      <c r="G39" s="42">
        <f t="shared" ref="G39:G65" si="8">LOOKUP(E39,$A$38:$A$65,$C$38:$C$65)</f>
        <v>370318</v>
      </c>
    </row>
    <row r="40" spans="1:9" x14ac:dyDescent="0.25">
      <c r="A40" s="42" t="str">
        <f t="shared" si="3"/>
        <v>ALMERIA</v>
      </c>
      <c r="B40" s="41">
        <f t="shared" si="4"/>
        <v>56713</v>
      </c>
      <c r="C40" s="41">
        <f t="shared" si="5"/>
        <v>47177</v>
      </c>
      <c r="D40" s="41">
        <f t="shared" si="6"/>
        <v>8</v>
      </c>
      <c r="E40" s="42" t="str">
        <f t="shared" si="2"/>
        <v>CEUTA</v>
      </c>
      <c r="F40" s="42">
        <f t="shared" si="7"/>
        <v>168084</v>
      </c>
      <c r="G40" s="42">
        <f t="shared" si="8"/>
        <v>163132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134949</v>
      </c>
      <c r="G41" s="42">
        <f t="shared" si="8"/>
        <v>141738</v>
      </c>
    </row>
    <row r="42" spans="1:9" x14ac:dyDescent="0.25">
      <c r="A42" s="42" t="str">
        <f t="shared" si="3"/>
        <v>BAHIA DE ALGECIRAS</v>
      </c>
      <c r="B42" s="41">
        <f t="shared" si="4"/>
        <v>444537</v>
      </c>
      <c r="C42" s="41">
        <f t="shared" si="5"/>
        <v>531072</v>
      </c>
      <c r="D42" s="41">
        <f t="shared" si="6"/>
        <v>1</v>
      </c>
      <c r="E42" s="42" t="str">
        <f t="shared" si="2"/>
        <v>LAS PALMAS</v>
      </c>
      <c r="F42" s="42">
        <f t="shared" si="7"/>
        <v>124105</v>
      </c>
      <c r="G42" s="42">
        <f t="shared" si="8"/>
        <v>100760</v>
      </c>
    </row>
    <row r="43" spans="1:9" x14ac:dyDescent="0.25">
      <c r="A43" s="42" t="str">
        <f t="shared" si="3"/>
        <v>BAHIA DE CADIZ</v>
      </c>
      <c r="B43" s="41">
        <f t="shared" si="4"/>
        <v>5469</v>
      </c>
      <c r="C43" s="41">
        <f t="shared" si="5"/>
        <v>4278</v>
      </c>
      <c r="D43" s="41">
        <f t="shared" si="6"/>
        <v>16</v>
      </c>
      <c r="E43" s="42" t="str">
        <f t="shared" si="2"/>
        <v>BARCELONA</v>
      </c>
      <c r="F43" s="42">
        <f t="shared" si="7"/>
        <v>96470</v>
      </c>
      <c r="G43" s="42">
        <f t="shared" si="8"/>
        <v>93335</v>
      </c>
    </row>
    <row r="44" spans="1:9" x14ac:dyDescent="0.25">
      <c r="A44" s="42" t="str">
        <f t="shared" si="3"/>
        <v>BALEARES</v>
      </c>
      <c r="B44" s="41">
        <f t="shared" si="4"/>
        <v>134949</v>
      </c>
      <c r="C44" s="41">
        <f t="shared" si="5"/>
        <v>141738</v>
      </c>
      <c r="D44" s="41">
        <f t="shared" si="6"/>
        <v>4</v>
      </c>
      <c r="E44" s="42" t="str">
        <f t="shared" si="2"/>
        <v>MELILLA</v>
      </c>
      <c r="F44" s="42">
        <f t="shared" si="7"/>
        <v>64567</v>
      </c>
      <c r="G44" s="42">
        <f t="shared" si="8"/>
        <v>27658</v>
      </c>
    </row>
    <row r="45" spans="1:9" x14ac:dyDescent="0.25">
      <c r="A45" s="42" t="str">
        <f t="shared" si="3"/>
        <v>BARCELONA</v>
      </c>
      <c r="B45" s="41">
        <f t="shared" si="4"/>
        <v>96470</v>
      </c>
      <c r="C45" s="41">
        <f t="shared" si="5"/>
        <v>93335</v>
      </c>
      <c r="D45" s="41">
        <f t="shared" si="6"/>
        <v>6</v>
      </c>
      <c r="E45" s="42" t="str">
        <f t="shared" si="2"/>
        <v>ALMERIA</v>
      </c>
      <c r="F45" s="42">
        <f t="shared" si="7"/>
        <v>56713</v>
      </c>
      <c r="G45" s="42">
        <f t="shared" si="8"/>
        <v>47177</v>
      </c>
    </row>
    <row r="46" spans="1:9" x14ac:dyDescent="0.25">
      <c r="A46" s="42" t="str">
        <f t="shared" si="3"/>
        <v>BILBAO</v>
      </c>
      <c r="B46" s="41">
        <f t="shared" si="4"/>
        <v>12618</v>
      </c>
      <c r="C46" s="41">
        <f t="shared" si="5"/>
        <v>9998</v>
      </c>
      <c r="D46" s="41">
        <f t="shared" si="6"/>
        <v>12</v>
      </c>
      <c r="E46" s="42" t="str">
        <f t="shared" si="2"/>
        <v>SANTANDER</v>
      </c>
      <c r="F46" s="42">
        <f t="shared" si="7"/>
        <v>33651</v>
      </c>
      <c r="G46" s="42">
        <f t="shared" si="8"/>
        <v>38505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MOTRIL</v>
      </c>
      <c r="F47" s="42">
        <f t="shared" si="7"/>
        <v>25992</v>
      </c>
      <c r="G47" s="42">
        <f t="shared" si="8"/>
        <v>0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19840</v>
      </c>
      <c r="G48" s="42">
        <f t="shared" si="8"/>
        <v>21472</v>
      </c>
    </row>
    <row r="49" spans="1:7" x14ac:dyDescent="0.25">
      <c r="A49" s="42" t="str">
        <f t="shared" si="3"/>
        <v>CEUTA</v>
      </c>
      <c r="B49" s="41">
        <f t="shared" si="4"/>
        <v>168084</v>
      </c>
      <c r="C49" s="41">
        <f t="shared" si="5"/>
        <v>163132</v>
      </c>
      <c r="D49" s="41">
        <f t="shared" si="6"/>
        <v>3</v>
      </c>
      <c r="E49" s="42" t="str">
        <f t="shared" si="2"/>
        <v>BILBAO</v>
      </c>
      <c r="F49" s="42">
        <f t="shared" si="7"/>
        <v>12618</v>
      </c>
      <c r="G49" s="42">
        <f t="shared" si="8"/>
        <v>9998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MALAGA</v>
      </c>
      <c r="F50" s="42">
        <f t="shared" si="7"/>
        <v>12252</v>
      </c>
      <c r="G50" s="42">
        <f t="shared" si="8"/>
        <v>10329</v>
      </c>
    </row>
    <row r="51" spans="1:7" x14ac:dyDescent="0.25">
      <c r="A51" s="42" t="str">
        <f t="shared" si="3"/>
        <v>GIJON</v>
      </c>
      <c r="B51" s="41">
        <f t="shared" si="4"/>
        <v>4700</v>
      </c>
      <c r="C51" s="41">
        <f t="shared" si="5"/>
        <v>4804</v>
      </c>
      <c r="D51" s="41">
        <f t="shared" si="6"/>
        <v>17</v>
      </c>
      <c r="E51" s="42" t="str">
        <f t="shared" si="2"/>
        <v>VALENCIA</v>
      </c>
      <c r="F51" s="42">
        <f t="shared" si="7"/>
        <v>8345</v>
      </c>
      <c r="G51" s="42">
        <f t="shared" si="8"/>
        <v>24832</v>
      </c>
    </row>
    <row r="52" spans="1:7" x14ac:dyDescent="0.25">
      <c r="A52" s="42" t="str">
        <f t="shared" si="3"/>
        <v>HUELVA</v>
      </c>
      <c r="B52" s="41">
        <f t="shared" si="4"/>
        <v>5640</v>
      </c>
      <c r="C52" s="41">
        <f t="shared" si="5"/>
        <v>2764</v>
      </c>
      <c r="D52" s="41">
        <f t="shared" si="6"/>
        <v>15</v>
      </c>
      <c r="E52" s="42" t="str">
        <f t="shared" si="2"/>
        <v>HUELVA</v>
      </c>
      <c r="F52" s="42">
        <f t="shared" si="7"/>
        <v>5640</v>
      </c>
      <c r="G52" s="42">
        <f t="shared" si="8"/>
        <v>2764</v>
      </c>
    </row>
    <row r="53" spans="1:7" x14ac:dyDescent="0.25">
      <c r="A53" s="42" t="str">
        <f t="shared" si="3"/>
        <v>LAS PALMAS</v>
      </c>
      <c r="B53" s="41">
        <f t="shared" si="4"/>
        <v>124105</v>
      </c>
      <c r="C53" s="41">
        <f t="shared" si="5"/>
        <v>100760</v>
      </c>
      <c r="D53" s="41">
        <f t="shared" si="6"/>
        <v>5</v>
      </c>
      <c r="E53" s="42" t="str">
        <f t="shared" si="2"/>
        <v>BAHIA DE CADIZ</v>
      </c>
      <c r="F53" s="42">
        <f t="shared" si="7"/>
        <v>5469</v>
      </c>
      <c r="G53" s="42">
        <f t="shared" si="8"/>
        <v>4278</v>
      </c>
    </row>
    <row r="54" spans="1:7" x14ac:dyDescent="0.25">
      <c r="A54" s="42" t="str">
        <f t="shared" si="3"/>
        <v>MALAGA</v>
      </c>
      <c r="B54" s="41">
        <f t="shared" si="4"/>
        <v>12252</v>
      </c>
      <c r="C54" s="41">
        <f t="shared" si="5"/>
        <v>10329</v>
      </c>
      <c r="D54" s="41">
        <f t="shared" si="6"/>
        <v>13</v>
      </c>
      <c r="E54" s="42" t="str">
        <f t="shared" si="2"/>
        <v>GIJON</v>
      </c>
      <c r="F54" s="42">
        <f t="shared" si="7"/>
        <v>4700</v>
      </c>
      <c r="G54" s="42">
        <f t="shared" si="8"/>
        <v>4804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784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64567</v>
      </c>
      <c r="C56" s="41">
        <f t="shared" si="5"/>
        <v>27658</v>
      </c>
      <c r="D56" s="41">
        <f t="shared" si="6"/>
        <v>7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25992</v>
      </c>
      <c r="C57" s="41">
        <f t="shared" si="5"/>
        <v>0</v>
      </c>
      <c r="D57" s="41">
        <f t="shared" si="6"/>
        <v>10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354119</v>
      </c>
      <c r="C59" s="41">
        <f t="shared" si="5"/>
        <v>370318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33651</v>
      </c>
      <c r="C60" s="41">
        <f t="shared" si="5"/>
        <v>38505</v>
      </c>
      <c r="D60" s="41">
        <f t="shared" si="6"/>
        <v>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784</v>
      </c>
      <c r="C61" s="41">
        <f t="shared" si="5"/>
        <v>0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98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8345</v>
      </c>
      <c r="C63" s="41">
        <f t="shared" si="5"/>
        <v>24832</v>
      </c>
      <c r="D63" s="41">
        <f t="shared" si="6"/>
        <v>14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Junio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41128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104</v>
      </c>
      <c r="C7" s="9">
        <v>103</v>
      </c>
      <c r="D7" s="9">
        <v>584</v>
      </c>
      <c r="E7" s="9">
        <v>623</v>
      </c>
      <c r="F7" s="10">
        <f>((E7*100)/D7)-100</f>
        <v>6.6780821917808169</v>
      </c>
      <c r="G7" s="1"/>
      <c r="H7" s="1"/>
      <c r="I7" s="1"/>
    </row>
    <row r="8" spans="1:12" x14ac:dyDescent="0.25">
      <c r="A8" s="11" t="s">
        <v>45</v>
      </c>
      <c r="B8" s="12">
        <v>81</v>
      </c>
      <c r="C8" s="12">
        <v>82</v>
      </c>
      <c r="D8" s="12">
        <v>429</v>
      </c>
      <c r="E8" s="12">
        <v>458</v>
      </c>
      <c r="F8" s="13">
        <f t="shared" ref="F8:F35" si="0">((E8*100)/D8)-100</f>
        <v>6.7599067599067553</v>
      </c>
      <c r="G8" s="1"/>
      <c r="H8" s="1"/>
      <c r="I8" s="1"/>
    </row>
    <row r="9" spans="1:12" x14ac:dyDescent="0.25">
      <c r="A9" s="8" t="s">
        <v>46</v>
      </c>
      <c r="B9" s="9">
        <v>166</v>
      </c>
      <c r="C9" s="9">
        <v>128</v>
      </c>
      <c r="D9" s="9">
        <v>740</v>
      </c>
      <c r="E9" s="9">
        <v>637</v>
      </c>
      <c r="F9" s="10">
        <f t="shared" si="0"/>
        <v>-13.918918918918919</v>
      </c>
      <c r="G9" s="1"/>
      <c r="H9" s="1"/>
      <c r="I9" s="1"/>
    </row>
    <row r="10" spans="1:12" x14ac:dyDescent="0.25">
      <c r="A10" s="11" t="s">
        <v>47</v>
      </c>
      <c r="B10" s="12">
        <v>77</v>
      </c>
      <c r="C10" s="12">
        <v>67</v>
      </c>
      <c r="D10" s="12">
        <v>459</v>
      </c>
      <c r="E10" s="12">
        <v>451</v>
      </c>
      <c r="F10" s="13">
        <f t="shared" si="0"/>
        <v>-1.7429193899782121</v>
      </c>
      <c r="G10" s="1"/>
      <c r="H10" s="1"/>
      <c r="I10" s="1"/>
    </row>
    <row r="11" spans="1:12" x14ac:dyDescent="0.25">
      <c r="A11" s="8" t="s">
        <v>48</v>
      </c>
      <c r="B11" s="9">
        <v>2451</v>
      </c>
      <c r="C11" s="9">
        <v>2066</v>
      </c>
      <c r="D11" s="9">
        <v>13692</v>
      </c>
      <c r="E11" s="9">
        <v>12066</v>
      </c>
      <c r="F11" s="10">
        <f t="shared" si="0"/>
        <v>-11.875547765118313</v>
      </c>
      <c r="G11" s="1"/>
      <c r="H11" s="1"/>
      <c r="I11" s="1"/>
    </row>
    <row r="12" spans="1:12" x14ac:dyDescent="0.25">
      <c r="A12" s="11" t="s">
        <v>49</v>
      </c>
      <c r="B12" s="12">
        <v>124</v>
      </c>
      <c r="C12" s="12">
        <v>88</v>
      </c>
      <c r="D12" s="12">
        <v>773</v>
      </c>
      <c r="E12" s="12">
        <v>590</v>
      </c>
      <c r="F12" s="13">
        <f t="shared" si="0"/>
        <v>-23.673997412677878</v>
      </c>
      <c r="G12" s="1"/>
      <c r="H12" s="1"/>
      <c r="I12" s="1"/>
    </row>
    <row r="13" spans="1:12" x14ac:dyDescent="0.25">
      <c r="A13" s="8" t="s">
        <v>50</v>
      </c>
      <c r="B13" s="9">
        <v>3334</v>
      </c>
      <c r="C13" s="9">
        <v>3296</v>
      </c>
      <c r="D13" s="9">
        <v>11126</v>
      </c>
      <c r="E13" s="9">
        <v>12879</v>
      </c>
      <c r="F13" s="10">
        <f t="shared" si="0"/>
        <v>15.755887111270894</v>
      </c>
      <c r="G13" s="1"/>
      <c r="H13" s="1"/>
      <c r="I13" s="1"/>
    </row>
    <row r="14" spans="1:12" x14ac:dyDescent="0.25">
      <c r="A14" s="11" t="s">
        <v>51</v>
      </c>
      <c r="B14" s="12">
        <v>726</v>
      </c>
      <c r="C14" s="12">
        <v>699</v>
      </c>
      <c r="D14" s="12">
        <v>3864</v>
      </c>
      <c r="E14" s="12">
        <v>3740</v>
      </c>
      <c r="F14" s="13">
        <f t="shared" si="0"/>
        <v>-3.2091097308488656</v>
      </c>
      <c r="G14" s="1"/>
      <c r="H14" s="1"/>
      <c r="I14" s="1"/>
    </row>
    <row r="15" spans="1:12" x14ac:dyDescent="0.25">
      <c r="A15" s="8" t="s">
        <v>52</v>
      </c>
      <c r="B15" s="9">
        <v>288</v>
      </c>
      <c r="C15" s="9">
        <v>231</v>
      </c>
      <c r="D15" s="9">
        <v>1628</v>
      </c>
      <c r="E15" s="9">
        <v>1376</v>
      </c>
      <c r="F15" s="10">
        <f t="shared" si="0"/>
        <v>-15.479115479115478</v>
      </c>
      <c r="G15" s="1"/>
      <c r="H15" s="1"/>
      <c r="I15" s="1"/>
    </row>
    <row r="16" spans="1:12" x14ac:dyDescent="0.25">
      <c r="A16" s="11" t="s">
        <v>53</v>
      </c>
      <c r="B16" s="12">
        <v>109</v>
      </c>
      <c r="C16" s="12">
        <v>139</v>
      </c>
      <c r="D16" s="12">
        <v>670</v>
      </c>
      <c r="E16" s="12">
        <v>847</v>
      </c>
      <c r="F16" s="13">
        <f t="shared" si="0"/>
        <v>26.417910447761187</v>
      </c>
      <c r="G16" s="1"/>
      <c r="H16" s="1"/>
      <c r="I16" s="1"/>
    </row>
    <row r="17" spans="1:9" x14ac:dyDescent="0.25">
      <c r="A17" s="8" t="s">
        <v>54</v>
      </c>
      <c r="B17" s="9">
        <v>115</v>
      </c>
      <c r="C17" s="9">
        <v>94</v>
      </c>
      <c r="D17" s="9">
        <v>667</v>
      </c>
      <c r="E17" s="9">
        <v>652</v>
      </c>
      <c r="F17" s="10">
        <f t="shared" si="0"/>
        <v>-2.2488755622188847</v>
      </c>
      <c r="G17" s="1"/>
      <c r="H17" s="1"/>
      <c r="I17" s="1"/>
    </row>
    <row r="18" spans="1:9" x14ac:dyDescent="0.25">
      <c r="A18" s="11" t="s">
        <v>55</v>
      </c>
      <c r="B18" s="12">
        <v>1076</v>
      </c>
      <c r="C18" s="12">
        <v>1099</v>
      </c>
      <c r="D18" s="12">
        <v>6207</v>
      </c>
      <c r="E18" s="12">
        <v>6672</v>
      </c>
      <c r="F18" s="13">
        <f t="shared" si="0"/>
        <v>7.491541807636537</v>
      </c>
      <c r="G18" s="1"/>
      <c r="H18" s="1"/>
      <c r="I18" s="1"/>
    </row>
    <row r="19" spans="1:9" x14ac:dyDescent="0.25">
      <c r="A19" s="8" t="s">
        <v>56</v>
      </c>
      <c r="B19" s="9">
        <v>79</v>
      </c>
      <c r="C19" s="9">
        <v>91</v>
      </c>
      <c r="D19" s="9">
        <v>507</v>
      </c>
      <c r="E19" s="9">
        <v>528</v>
      </c>
      <c r="F19" s="10">
        <f t="shared" si="0"/>
        <v>4.1420118343195327</v>
      </c>
      <c r="G19" s="1"/>
      <c r="H19" s="1"/>
      <c r="I19" s="1"/>
    </row>
    <row r="20" spans="1:9" x14ac:dyDescent="0.25">
      <c r="A20" s="11" t="s">
        <v>57</v>
      </c>
      <c r="B20" s="12">
        <v>87</v>
      </c>
      <c r="C20" s="12">
        <v>85</v>
      </c>
      <c r="D20" s="12">
        <v>547</v>
      </c>
      <c r="E20" s="12">
        <v>551</v>
      </c>
      <c r="F20" s="13">
        <f t="shared" si="0"/>
        <v>0.73126142595978649</v>
      </c>
      <c r="G20" s="1"/>
      <c r="H20" s="1"/>
      <c r="I20" s="1"/>
    </row>
    <row r="21" spans="1:9" x14ac:dyDescent="0.25">
      <c r="A21" s="8" t="s">
        <v>58</v>
      </c>
      <c r="B21" s="9">
        <v>185</v>
      </c>
      <c r="C21" s="9">
        <v>178</v>
      </c>
      <c r="D21" s="9">
        <v>826</v>
      </c>
      <c r="E21" s="9">
        <v>930</v>
      </c>
      <c r="F21" s="10">
        <f t="shared" si="0"/>
        <v>12.590799031477005</v>
      </c>
      <c r="G21" s="1"/>
      <c r="H21" s="1"/>
      <c r="I21" s="1"/>
    </row>
    <row r="22" spans="1:9" x14ac:dyDescent="0.25">
      <c r="A22" s="11" t="s">
        <v>59</v>
      </c>
      <c r="B22" s="12">
        <v>861</v>
      </c>
      <c r="C22" s="12">
        <v>921</v>
      </c>
      <c r="D22" s="12">
        <v>5287</v>
      </c>
      <c r="E22" s="12">
        <v>5911</v>
      </c>
      <c r="F22" s="13">
        <f t="shared" si="0"/>
        <v>11.802534518630608</v>
      </c>
      <c r="G22" s="1"/>
      <c r="H22" s="1"/>
      <c r="I22" s="1"/>
    </row>
    <row r="23" spans="1:9" x14ac:dyDescent="0.25">
      <c r="A23" s="8" t="s">
        <v>60</v>
      </c>
      <c r="B23" s="9">
        <v>169</v>
      </c>
      <c r="C23" s="9">
        <v>161</v>
      </c>
      <c r="D23" s="9">
        <v>874</v>
      </c>
      <c r="E23" s="9">
        <v>996</v>
      </c>
      <c r="F23" s="10">
        <f t="shared" si="0"/>
        <v>13.958810068649882</v>
      </c>
      <c r="G23" s="1"/>
      <c r="H23" s="1"/>
      <c r="I23" s="1"/>
    </row>
    <row r="24" spans="1:9" x14ac:dyDescent="0.25">
      <c r="A24" s="11" t="s">
        <v>61</v>
      </c>
      <c r="B24" s="12">
        <v>67</v>
      </c>
      <c r="C24" s="12">
        <v>55</v>
      </c>
      <c r="D24" s="12">
        <v>305</v>
      </c>
      <c r="E24" s="12">
        <v>282</v>
      </c>
      <c r="F24" s="13">
        <f t="shared" si="0"/>
        <v>-7.5409836065573757</v>
      </c>
      <c r="G24" s="1"/>
      <c r="H24" s="1"/>
      <c r="I24" s="1"/>
    </row>
    <row r="25" spans="1:9" x14ac:dyDescent="0.25">
      <c r="A25" s="8" t="s">
        <v>62</v>
      </c>
      <c r="B25" s="9">
        <v>118</v>
      </c>
      <c r="C25" s="9">
        <v>149</v>
      </c>
      <c r="D25" s="9">
        <v>560</v>
      </c>
      <c r="E25" s="9">
        <v>705</v>
      </c>
      <c r="F25" s="10">
        <f t="shared" si="0"/>
        <v>25.892857142857139</v>
      </c>
      <c r="G25" s="1"/>
      <c r="H25" s="1"/>
      <c r="I25" s="1"/>
    </row>
    <row r="26" spans="1:9" x14ac:dyDescent="0.25">
      <c r="A26" s="11" t="s">
        <v>63</v>
      </c>
      <c r="B26" s="12">
        <v>30</v>
      </c>
      <c r="C26" s="12">
        <v>61</v>
      </c>
      <c r="D26" s="12">
        <v>204</v>
      </c>
      <c r="E26" s="12">
        <v>339</v>
      </c>
      <c r="F26" s="13">
        <f t="shared" si="0"/>
        <v>66.176470588235304</v>
      </c>
      <c r="G26" s="1"/>
      <c r="H26" s="1"/>
      <c r="I26" s="1"/>
    </row>
    <row r="27" spans="1:9" x14ac:dyDescent="0.25">
      <c r="A27" s="8" t="s">
        <v>64</v>
      </c>
      <c r="B27" s="9">
        <v>87</v>
      </c>
      <c r="C27" s="9">
        <v>72</v>
      </c>
      <c r="D27" s="9">
        <v>538</v>
      </c>
      <c r="E27" s="9">
        <v>482</v>
      </c>
      <c r="F27" s="10">
        <f t="shared" si="0"/>
        <v>-10.408921933085509</v>
      </c>
      <c r="G27" s="1"/>
      <c r="H27" s="1"/>
      <c r="I27" s="1"/>
    </row>
    <row r="28" spans="1:9" x14ac:dyDescent="0.25">
      <c r="A28" s="11" t="s">
        <v>65</v>
      </c>
      <c r="B28" s="12">
        <v>1153</v>
      </c>
      <c r="C28" s="12">
        <v>940</v>
      </c>
      <c r="D28" s="12">
        <v>7284</v>
      </c>
      <c r="E28" s="12">
        <v>6460</v>
      </c>
      <c r="F28" s="13">
        <f t="shared" si="0"/>
        <v>-11.312465678198791</v>
      </c>
      <c r="G28" s="1"/>
      <c r="H28" s="1"/>
      <c r="I28" s="1"/>
    </row>
    <row r="29" spans="1:9" x14ac:dyDescent="0.25">
      <c r="A29" s="8" t="s">
        <v>66</v>
      </c>
      <c r="B29" s="9">
        <v>136</v>
      </c>
      <c r="C29" s="9">
        <v>120</v>
      </c>
      <c r="D29" s="9">
        <v>726</v>
      </c>
      <c r="E29" s="9">
        <v>649</v>
      </c>
      <c r="F29" s="10">
        <f t="shared" si="0"/>
        <v>-10.606060606060609</v>
      </c>
      <c r="G29" s="1"/>
      <c r="H29" s="1"/>
      <c r="I29" s="1"/>
    </row>
    <row r="30" spans="1:9" x14ac:dyDescent="0.25">
      <c r="A30" s="11" t="s">
        <v>67</v>
      </c>
      <c r="B30" s="12">
        <v>104</v>
      </c>
      <c r="C30" s="12">
        <v>97</v>
      </c>
      <c r="D30" s="12">
        <v>637</v>
      </c>
      <c r="E30" s="12">
        <v>572</v>
      </c>
      <c r="F30" s="13">
        <f t="shared" si="0"/>
        <v>-10.204081632653057</v>
      </c>
      <c r="G30" s="1"/>
      <c r="H30" s="1"/>
      <c r="I30" s="1"/>
    </row>
    <row r="31" spans="1:9" x14ac:dyDescent="0.25">
      <c r="A31" s="8" t="s">
        <v>68</v>
      </c>
      <c r="B31" s="9">
        <v>265</v>
      </c>
      <c r="C31" s="9">
        <v>217</v>
      </c>
      <c r="D31" s="9">
        <v>1489</v>
      </c>
      <c r="E31" s="9">
        <v>1436</v>
      </c>
      <c r="F31" s="10">
        <f t="shared" si="0"/>
        <v>-3.5594358629953007</v>
      </c>
      <c r="G31" s="1"/>
      <c r="H31" s="1"/>
      <c r="I31" s="1"/>
    </row>
    <row r="32" spans="1:9" x14ac:dyDescent="0.25">
      <c r="A32" s="11" t="s">
        <v>69</v>
      </c>
      <c r="B32" s="12">
        <v>588</v>
      </c>
      <c r="C32" s="12">
        <v>566</v>
      </c>
      <c r="D32" s="12">
        <v>3438</v>
      </c>
      <c r="E32" s="12">
        <v>3374</v>
      </c>
      <c r="F32" s="13">
        <f t="shared" si="0"/>
        <v>-1.8615474112856276</v>
      </c>
      <c r="G32" s="1"/>
      <c r="H32" s="1"/>
      <c r="I32" s="1"/>
    </row>
    <row r="33" spans="1:9" x14ac:dyDescent="0.25">
      <c r="A33" s="8" t="s">
        <v>70</v>
      </c>
      <c r="B33" s="9">
        <v>186</v>
      </c>
      <c r="C33" s="9">
        <v>140</v>
      </c>
      <c r="D33" s="9">
        <v>982</v>
      </c>
      <c r="E33" s="9">
        <v>811</v>
      </c>
      <c r="F33" s="10">
        <f t="shared" si="0"/>
        <v>-17.413441955193477</v>
      </c>
      <c r="G33" s="1"/>
      <c r="H33" s="1"/>
      <c r="I33" s="1"/>
    </row>
    <row r="34" spans="1:9" x14ac:dyDescent="0.25">
      <c r="A34" s="11" t="s">
        <v>71</v>
      </c>
      <c r="B34" s="12">
        <v>17</v>
      </c>
      <c r="C34" s="12">
        <v>21</v>
      </c>
      <c r="D34" s="12">
        <v>104</v>
      </c>
      <c r="E34" s="12">
        <v>129</v>
      </c>
      <c r="F34" s="13">
        <f t="shared" si="0"/>
        <v>24.038461538461533</v>
      </c>
      <c r="G34" s="1"/>
      <c r="H34" s="1"/>
      <c r="I34" s="1"/>
    </row>
    <row r="35" spans="1:9" x14ac:dyDescent="0.25">
      <c r="A35" s="14" t="s">
        <v>72</v>
      </c>
      <c r="B35" s="15">
        <f>SUM(B7:B34)</f>
        <v>12783</v>
      </c>
      <c r="C35" s="15">
        <f t="shared" ref="C35:E35" si="1">SUM(C7:C34)</f>
        <v>11966</v>
      </c>
      <c r="D35" s="15">
        <f t="shared" si="1"/>
        <v>65147</v>
      </c>
      <c r="E35" s="15">
        <f t="shared" si="1"/>
        <v>65146</v>
      </c>
      <c r="F35" s="16">
        <f t="shared" si="0"/>
        <v>-1.5349900993157917E-3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623</v>
      </c>
      <c r="C38" s="41">
        <f>D7</f>
        <v>584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BALEARES</v>
      </c>
      <c r="F38" s="42">
        <f>LOOKUP(E38,$A$38:$A$65,$B$38:$B$65)</f>
        <v>12879</v>
      </c>
      <c r="G38" s="42">
        <f>LOOKUP(E38,$A$38:$A$65,$C$38:$C$65)</f>
        <v>11126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458</v>
      </c>
      <c r="C39" s="41">
        <f t="shared" ref="C39:C65" si="5">D8</f>
        <v>429</v>
      </c>
      <c r="D39" s="41">
        <f t="shared" ref="D39:D65" si="6">_xlfn.RANK.EQ(B39,$B$38:$B$65)+COUNTIF($B$38:$B$65,B39)-1</f>
        <v>24</v>
      </c>
      <c r="E39" s="42" t="str">
        <f t="shared" si="2"/>
        <v>BAHIA DE ALGECIRAS</v>
      </c>
      <c r="F39" s="42">
        <f t="shared" ref="F39:F54" si="7">LOOKUP(E39,$A$38:$A$65,$B$38:$B$65)</f>
        <v>12066</v>
      </c>
      <c r="G39" s="42">
        <f t="shared" ref="G39:G65" si="8">LOOKUP(E39,$A$38:$A$65,$C$38:$C$65)</f>
        <v>13692</v>
      </c>
    </row>
    <row r="40" spans="1:9" x14ac:dyDescent="0.25">
      <c r="A40" s="42" t="str">
        <f t="shared" si="3"/>
        <v>ALMERIA</v>
      </c>
      <c r="B40" s="41">
        <f t="shared" si="4"/>
        <v>637</v>
      </c>
      <c r="C40" s="41">
        <f t="shared" si="5"/>
        <v>740</v>
      </c>
      <c r="D40" s="41">
        <f t="shared" si="6"/>
        <v>17</v>
      </c>
      <c r="E40" s="42" t="str">
        <f t="shared" si="2"/>
        <v>CEUTA</v>
      </c>
      <c r="F40" s="42">
        <f t="shared" si="7"/>
        <v>6672</v>
      </c>
      <c r="G40" s="42">
        <f t="shared" si="8"/>
        <v>6207</v>
      </c>
    </row>
    <row r="41" spans="1:9" x14ac:dyDescent="0.25">
      <c r="A41" s="42" t="str">
        <f t="shared" si="3"/>
        <v>AVILES</v>
      </c>
      <c r="B41" s="41">
        <f t="shared" si="4"/>
        <v>451</v>
      </c>
      <c r="C41" s="41">
        <f t="shared" si="5"/>
        <v>459</v>
      </c>
      <c r="D41" s="41">
        <f t="shared" si="6"/>
        <v>25</v>
      </c>
      <c r="E41" s="42" t="str">
        <f t="shared" si="2"/>
        <v>SANTA CRUZ DE TENERIFE</v>
      </c>
      <c r="F41" s="42">
        <f t="shared" si="7"/>
        <v>6460</v>
      </c>
      <c r="G41" s="42">
        <f t="shared" si="8"/>
        <v>7284</v>
      </c>
    </row>
    <row r="42" spans="1:9" x14ac:dyDescent="0.25">
      <c r="A42" s="42" t="str">
        <f t="shared" si="3"/>
        <v>BAHIA DE ALGECIRAS</v>
      </c>
      <c r="B42" s="41">
        <f t="shared" si="4"/>
        <v>12066</v>
      </c>
      <c r="C42" s="41">
        <f t="shared" si="5"/>
        <v>13692</v>
      </c>
      <c r="D42" s="41">
        <f t="shared" si="6"/>
        <v>2</v>
      </c>
      <c r="E42" s="42" t="str">
        <f t="shared" si="2"/>
        <v>LAS PALMAS</v>
      </c>
      <c r="F42" s="42">
        <f t="shared" si="7"/>
        <v>5911</v>
      </c>
      <c r="G42" s="42">
        <f t="shared" si="8"/>
        <v>5287</v>
      </c>
    </row>
    <row r="43" spans="1:9" x14ac:dyDescent="0.25">
      <c r="A43" s="42" t="str">
        <f t="shared" si="3"/>
        <v>BAHIA DE CADIZ</v>
      </c>
      <c r="B43" s="41">
        <f t="shared" si="4"/>
        <v>590</v>
      </c>
      <c r="C43" s="41">
        <f t="shared" si="5"/>
        <v>773</v>
      </c>
      <c r="D43" s="41">
        <f t="shared" si="6"/>
        <v>19</v>
      </c>
      <c r="E43" s="42" t="str">
        <f t="shared" si="2"/>
        <v>BARCELONA</v>
      </c>
      <c r="F43" s="42">
        <f t="shared" si="7"/>
        <v>3740</v>
      </c>
      <c r="G43" s="42">
        <f t="shared" si="8"/>
        <v>3864</v>
      </c>
    </row>
    <row r="44" spans="1:9" x14ac:dyDescent="0.25">
      <c r="A44" s="42" t="str">
        <f t="shared" si="3"/>
        <v>BALEARES</v>
      </c>
      <c r="B44" s="41">
        <f t="shared" si="4"/>
        <v>12879</v>
      </c>
      <c r="C44" s="41">
        <f t="shared" si="5"/>
        <v>11126</v>
      </c>
      <c r="D44" s="41">
        <f t="shared" si="6"/>
        <v>1</v>
      </c>
      <c r="E44" s="42" t="str">
        <f t="shared" si="2"/>
        <v>VALENCIA</v>
      </c>
      <c r="F44" s="42">
        <f t="shared" si="7"/>
        <v>3374</v>
      </c>
      <c r="G44" s="42">
        <f t="shared" si="8"/>
        <v>3438</v>
      </c>
    </row>
    <row r="45" spans="1:9" x14ac:dyDescent="0.25">
      <c r="A45" s="42" t="str">
        <f t="shared" si="3"/>
        <v>BARCELONA</v>
      </c>
      <c r="B45" s="41">
        <f t="shared" si="4"/>
        <v>3740</v>
      </c>
      <c r="C45" s="41">
        <f t="shared" si="5"/>
        <v>3864</v>
      </c>
      <c r="D45" s="41">
        <f t="shared" si="6"/>
        <v>6</v>
      </c>
      <c r="E45" s="42" t="str">
        <f t="shared" si="2"/>
        <v>TARRAGONA</v>
      </c>
      <c r="F45" s="42">
        <f t="shared" si="7"/>
        <v>1436</v>
      </c>
      <c r="G45" s="42">
        <f t="shared" si="8"/>
        <v>1489</v>
      </c>
    </row>
    <row r="46" spans="1:9" x14ac:dyDescent="0.25">
      <c r="A46" s="42" t="str">
        <f t="shared" si="3"/>
        <v>BILBAO</v>
      </c>
      <c r="B46" s="41">
        <f t="shared" si="4"/>
        <v>1376</v>
      </c>
      <c r="C46" s="41">
        <f t="shared" si="5"/>
        <v>1628</v>
      </c>
      <c r="D46" s="41">
        <f t="shared" si="6"/>
        <v>9</v>
      </c>
      <c r="E46" s="42" t="str">
        <f t="shared" si="2"/>
        <v>BILBAO</v>
      </c>
      <c r="F46" s="42">
        <f t="shared" si="7"/>
        <v>1376</v>
      </c>
      <c r="G46" s="42">
        <f t="shared" si="8"/>
        <v>1628</v>
      </c>
    </row>
    <row r="47" spans="1:9" x14ac:dyDescent="0.25">
      <c r="A47" s="42" t="str">
        <f t="shared" si="3"/>
        <v>CARTAGENA</v>
      </c>
      <c r="B47" s="41">
        <f t="shared" si="4"/>
        <v>847</v>
      </c>
      <c r="C47" s="41">
        <f t="shared" si="5"/>
        <v>670</v>
      </c>
      <c r="D47" s="41">
        <f t="shared" si="6"/>
        <v>12</v>
      </c>
      <c r="E47" s="42" t="str">
        <f t="shared" si="2"/>
        <v>MALAGA</v>
      </c>
      <c r="F47" s="42">
        <f t="shared" si="7"/>
        <v>996</v>
      </c>
      <c r="G47" s="42">
        <f t="shared" si="8"/>
        <v>874</v>
      </c>
    </row>
    <row r="48" spans="1:9" x14ac:dyDescent="0.25">
      <c r="A48" s="42" t="str">
        <f t="shared" si="3"/>
        <v>CASTELLON</v>
      </c>
      <c r="B48" s="41">
        <f t="shared" si="4"/>
        <v>652</v>
      </c>
      <c r="C48" s="41">
        <f t="shared" si="5"/>
        <v>667</v>
      </c>
      <c r="D48" s="41">
        <f t="shared" si="6"/>
        <v>15</v>
      </c>
      <c r="E48" s="42" t="str">
        <f t="shared" si="2"/>
        <v>HUELVA</v>
      </c>
      <c r="F48" s="42">
        <f t="shared" si="7"/>
        <v>930</v>
      </c>
      <c r="G48" s="42">
        <f t="shared" si="8"/>
        <v>826</v>
      </c>
    </row>
    <row r="49" spans="1:7" x14ac:dyDescent="0.25">
      <c r="A49" s="42" t="str">
        <f t="shared" si="3"/>
        <v>CEUTA</v>
      </c>
      <c r="B49" s="41">
        <f t="shared" si="4"/>
        <v>6672</v>
      </c>
      <c r="C49" s="41">
        <f t="shared" si="5"/>
        <v>6207</v>
      </c>
      <c r="D49" s="41">
        <f t="shared" si="6"/>
        <v>3</v>
      </c>
      <c r="E49" s="42" t="str">
        <f t="shared" si="2"/>
        <v>CARTAGENA</v>
      </c>
      <c r="F49" s="42">
        <f t="shared" si="7"/>
        <v>847</v>
      </c>
      <c r="G49" s="42">
        <f t="shared" si="8"/>
        <v>670</v>
      </c>
    </row>
    <row r="50" spans="1:7" x14ac:dyDescent="0.25">
      <c r="A50" s="42" t="str">
        <f t="shared" si="3"/>
        <v>FERROL-SAN CIBRAO</v>
      </c>
      <c r="B50" s="41">
        <f t="shared" si="4"/>
        <v>528</v>
      </c>
      <c r="C50" s="41">
        <f t="shared" si="5"/>
        <v>507</v>
      </c>
      <c r="D50" s="41">
        <f t="shared" si="6"/>
        <v>22</v>
      </c>
      <c r="E50" s="42" t="str">
        <f t="shared" si="2"/>
        <v>VIGO</v>
      </c>
      <c r="F50" s="42">
        <f t="shared" si="7"/>
        <v>811</v>
      </c>
      <c r="G50" s="42">
        <f t="shared" si="8"/>
        <v>982</v>
      </c>
    </row>
    <row r="51" spans="1:7" x14ac:dyDescent="0.25">
      <c r="A51" s="42" t="str">
        <f t="shared" si="3"/>
        <v>GIJON</v>
      </c>
      <c r="B51" s="41">
        <f t="shared" si="4"/>
        <v>551</v>
      </c>
      <c r="C51" s="41">
        <f t="shared" si="5"/>
        <v>547</v>
      </c>
      <c r="D51" s="41">
        <f t="shared" si="6"/>
        <v>21</v>
      </c>
      <c r="E51" s="42" t="str">
        <f t="shared" si="2"/>
        <v>MELILLA</v>
      </c>
      <c r="F51" s="42">
        <f t="shared" si="7"/>
        <v>705</v>
      </c>
      <c r="G51" s="42">
        <f t="shared" si="8"/>
        <v>560</v>
      </c>
    </row>
    <row r="52" spans="1:7" x14ac:dyDescent="0.25">
      <c r="A52" s="42" t="str">
        <f t="shared" si="3"/>
        <v>HUELVA</v>
      </c>
      <c r="B52" s="41">
        <f t="shared" si="4"/>
        <v>930</v>
      </c>
      <c r="C52" s="41">
        <f t="shared" si="5"/>
        <v>826</v>
      </c>
      <c r="D52" s="41">
        <f t="shared" si="6"/>
        <v>11</v>
      </c>
      <c r="E52" s="42" t="str">
        <f t="shared" si="2"/>
        <v>CASTELLON</v>
      </c>
      <c r="F52" s="42">
        <f t="shared" si="7"/>
        <v>652</v>
      </c>
      <c r="G52" s="42">
        <f t="shared" si="8"/>
        <v>667</v>
      </c>
    </row>
    <row r="53" spans="1:7" x14ac:dyDescent="0.25">
      <c r="A53" s="42" t="str">
        <f t="shared" si="3"/>
        <v>LAS PALMAS</v>
      </c>
      <c r="B53" s="41">
        <f t="shared" si="4"/>
        <v>5911</v>
      </c>
      <c r="C53" s="41">
        <f t="shared" si="5"/>
        <v>5287</v>
      </c>
      <c r="D53" s="41">
        <f t="shared" si="6"/>
        <v>5</v>
      </c>
      <c r="E53" s="42" t="str">
        <f t="shared" si="2"/>
        <v>SANTANDER</v>
      </c>
      <c r="F53" s="42">
        <f t="shared" si="7"/>
        <v>649</v>
      </c>
      <c r="G53" s="42">
        <f t="shared" si="8"/>
        <v>726</v>
      </c>
    </row>
    <row r="54" spans="1:7" x14ac:dyDescent="0.25">
      <c r="A54" s="42" t="str">
        <f t="shared" si="3"/>
        <v>MALAGA</v>
      </c>
      <c r="B54" s="41">
        <f t="shared" si="4"/>
        <v>996</v>
      </c>
      <c r="C54" s="41">
        <f t="shared" si="5"/>
        <v>874</v>
      </c>
      <c r="D54" s="41">
        <f t="shared" si="6"/>
        <v>10</v>
      </c>
      <c r="E54" s="42" t="str">
        <f t="shared" si="2"/>
        <v>ALMERIA</v>
      </c>
      <c r="F54" s="42">
        <f t="shared" si="7"/>
        <v>637</v>
      </c>
      <c r="G54" s="42">
        <f t="shared" si="8"/>
        <v>740</v>
      </c>
    </row>
    <row r="55" spans="1:7" x14ac:dyDescent="0.25">
      <c r="A55" s="42" t="str">
        <f t="shared" si="3"/>
        <v>MARIN Y RIA DE PONTEVEDRA</v>
      </c>
      <c r="B55" s="41">
        <f t="shared" si="4"/>
        <v>282</v>
      </c>
      <c r="C55" s="41">
        <f t="shared" si="5"/>
        <v>305</v>
      </c>
      <c r="D55" s="41">
        <f t="shared" si="6"/>
        <v>27</v>
      </c>
      <c r="E55" s="42" t="str">
        <f t="shared" si="2"/>
        <v>A CORUÑA</v>
      </c>
      <c r="F55" s="42">
        <f t="shared" ref="F55:F65" si="9">LOOKUP(E55,$A$38:$A$65,$B$38:$B$65)</f>
        <v>623</v>
      </c>
      <c r="G55" s="42">
        <f t="shared" si="8"/>
        <v>584</v>
      </c>
    </row>
    <row r="56" spans="1:7" x14ac:dyDescent="0.25">
      <c r="A56" s="42" t="str">
        <f t="shared" si="3"/>
        <v>MELILLA</v>
      </c>
      <c r="B56" s="41">
        <f t="shared" si="4"/>
        <v>705</v>
      </c>
      <c r="C56" s="41">
        <f t="shared" si="5"/>
        <v>560</v>
      </c>
      <c r="D56" s="41">
        <f t="shared" si="6"/>
        <v>14</v>
      </c>
      <c r="E56" s="42" t="str">
        <f t="shared" si="2"/>
        <v>BAHIA DE CADIZ</v>
      </c>
      <c r="F56" s="42">
        <f t="shared" si="9"/>
        <v>590</v>
      </c>
      <c r="G56" s="42">
        <f t="shared" si="8"/>
        <v>773</v>
      </c>
    </row>
    <row r="57" spans="1:7" x14ac:dyDescent="0.25">
      <c r="A57" s="42" t="str">
        <f t="shared" si="3"/>
        <v>MOTRIL</v>
      </c>
      <c r="B57" s="41">
        <f t="shared" si="4"/>
        <v>339</v>
      </c>
      <c r="C57" s="41">
        <f t="shared" si="5"/>
        <v>204</v>
      </c>
      <c r="D57" s="41">
        <f t="shared" si="6"/>
        <v>26</v>
      </c>
      <c r="E57" s="42" t="str">
        <f t="shared" si="2"/>
        <v>SEVILLA</v>
      </c>
      <c r="F57" s="42">
        <f t="shared" si="9"/>
        <v>572</v>
      </c>
      <c r="G57" s="42">
        <f t="shared" si="8"/>
        <v>637</v>
      </c>
    </row>
    <row r="58" spans="1:7" x14ac:dyDescent="0.25">
      <c r="A58" s="42" t="str">
        <f t="shared" si="3"/>
        <v>PASAIA</v>
      </c>
      <c r="B58" s="41">
        <f t="shared" si="4"/>
        <v>482</v>
      </c>
      <c r="C58" s="41">
        <f t="shared" si="5"/>
        <v>538</v>
      </c>
      <c r="D58" s="41">
        <f t="shared" si="6"/>
        <v>23</v>
      </c>
      <c r="E58" s="42" t="str">
        <f t="shared" si="2"/>
        <v>GIJON</v>
      </c>
      <c r="F58" s="42">
        <f t="shared" si="9"/>
        <v>551</v>
      </c>
      <c r="G58" s="42">
        <f t="shared" si="8"/>
        <v>547</v>
      </c>
    </row>
    <row r="59" spans="1:7" x14ac:dyDescent="0.25">
      <c r="A59" s="42" t="str">
        <f t="shared" si="3"/>
        <v>SANTA CRUZ DE TENERIFE</v>
      </c>
      <c r="B59" s="41">
        <f t="shared" si="4"/>
        <v>6460</v>
      </c>
      <c r="C59" s="41">
        <f t="shared" si="5"/>
        <v>7284</v>
      </c>
      <c r="D59" s="41">
        <f t="shared" si="6"/>
        <v>4</v>
      </c>
      <c r="E59" s="42" t="str">
        <f t="shared" si="2"/>
        <v>FERROL-SAN CIBRAO</v>
      </c>
      <c r="F59" s="42">
        <f t="shared" si="9"/>
        <v>528</v>
      </c>
      <c r="G59" s="42">
        <f t="shared" si="8"/>
        <v>507</v>
      </c>
    </row>
    <row r="60" spans="1:7" x14ac:dyDescent="0.25">
      <c r="A60" s="42" t="str">
        <f t="shared" si="3"/>
        <v>SANTANDER</v>
      </c>
      <c r="B60" s="41">
        <f t="shared" si="4"/>
        <v>649</v>
      </c>
      <c r="C60" s="41">
        <f t="shared" si="5"/>
        <v>726</v>
      </c>
      <c r="D60" s="41">
        <f t="shared" si="6"/>
        <v>16</v>
      </c>
      <c r="E60" s="42" t="str">
        <f t="shared" si="2"/>
        <v>PASAIA</v>
      </c>
      <c r="F60" s="42">
        <f t="shared" si="9"/>
        <v>482</v>
      </c>
      <c r="G60" s="42">
        <f t="shared" si="8"/>
        <v>538</v>
      </c>
    </row>
    <row r="61" spans="1:7" x14ac:dyDescent="0.25">
      <c r="A61" s="42" t="str">
        <f t="shared" si="3"/>
        <v>SEVILLA</v>
      </c>
      <c r="B61" s="41">
        <f t="shared" si="4"/>
        <v>572</v>
      </c>
      <c r="C61" s="41">
        <f t="shared" si="5"/>
        <v>637</v>
      </c>
      <c r="D61" s="41">
        <f t="shared" si="6"/>
        <v>20</v>
      </c>
      <c r="E61" s="42" t="str">
        <f t="shared" si="2"/>
        <v>ALICANTE</v>
      </c>
      <c r="F61" s="42">
        <f t="shared" si="9"/>
        <v>458</v>
      </c>
      <c r="G61" s="42">
        <f t="shared" si="8"/>
        <v>429</v>
      </c>
    </row>
    <row r="62" spans="1:7" x14ac:dyDescent="0.25">
      <c r="A62" s="42" t="str">
        <f t="shared" si="3"/>
        <v>TARRAGONA</v>
      </c>
      <c r="B62" s="41">
        <f t="shared" si="4"/>
        <v>1436</v>
      </c>
      <c r="C62" s="41">
        <f t="shared" si="5"/>
        <v>1489</v>
      </c>
      <c r="D62" s="41">
        <f t="shared" si="6"/>
        <v>8</v>
      </c>
      <c r="E62" s="42" t="str">
        <f t="shared" si="2"/>
        <v>AVILES</v>
      </c>
      <c r="F62" s="42">
        <f t="shared" si="9"/>
        <v>451</v>
      </c>
      <c r="G62" s="42">
        <f t="shared" si="8"/>
        <v>459</v>
      </c>
    </row>
    <row r="63" spans="1:7" x14ac:dyDescent="0.25">
      <c r="A63" s="42" t="str">
        <f t="shared" si="3"/>
        <v>VALENCIA</v>
      </c>
      <c r="B63" s="41">
        <f t="shared" si="4"/>
        <v>3374</v>
      </c>
      <c r="C63" s="41">
        <f t="shared" si="5"/>
        <v>3438</v>
      </c>
      <c r="D63" s="41">
        <f t="shared" si="6"/>
        <v>7</v>
      </c>
      <c r="E63" s="42" t="str">
        <f t="shared" si="2"/>
        <v>MOTRIL</v>
      </c>
      <c r="F63" s="42">
        <f t="shared" si="9"/>
        <v>339</v>
      </c>
      <c r="G63" s="42">
        <f t="shared" si="8"/>
        <v>204</v>
      </c>
    </row>
    <row r="64" spans="1:7" x14ac:dyDescent="0.25">
      <c r="A64" s="42" t="str">
        <f t="shared" si="3"/>
        <v>VIGO</v>
      </c>
      <c r="B64" s="41">
        <f t="shared" si="4"/>
        <v>811</v>
      </c>
      <c r="C64" s="41">
        <f t="shared" si="5"/>
        <v>982</v>
      </c>
      <c r="D64" s="41">
        <f t="shared" si="6"/>
        <v>13</v>
      </c>
      <c r="E64" s="42" t="str">
        <f t="shared" si="2"/>
        <v>MARIN Y RIA DE PONTEVEDRA</v>
      </c>
      <c r="F64" s="42">
        <f t="shared" si="9"/>
        <v>282</v>
      </c>
      <c r="G64" s="42">
        <f t="shared" si="8"/>
        <v>305</v>
      </c>
    </row>
    <row r="65" spans="1:7" x14ac:dyDescent="0.25">
      <c r="A65" s="42" t="str">
        <f t="shared" si="3"/>
        <v>VILAGARCIA</v>
      </c>
      <c r="B65" s="41">
        <f t="shared" si="4"/>
        <v>129</v>
      </c>
      <c r="C65" s="41">
        <f t="shared" si="5"/>
        <v>104</v>
      </c>
      <c r="D65" s="41">
        <f t="shared" si="6"/>
        <v>28</v>
      </c>
      <c r="E65" s="42" t="str">
        <f t="shared" si="2"/>
        <v>VILAGARCIA</v>
      </c>
      <c r="F65" s="42">
        <f t="shared" si="9"/>
        <v>129</v>
      </c>
      <c r="G65" s="42">
        <f t="shared" si="8"/>
        <v>104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2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Junio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41128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1155157</v>
      </c>
      <c r="C7" s="9">
        <v>1233078</v>
      </c>
      <c r="D7" s="9">
        <v>7107038</v>
      </c>
      <c r="E7" s="9">
        <v>8575319</v>
      </c>
      <c r="F7" s="10">
        <f>((E7*100)/D7)-100</f>
        <v>20.659534956756943</v>
      </c>
      <c r="G7" s="1"/>
      <c r="H7" s="1"/>
      <c r="I7" s="1"/>
    </row>
    <row r="8" spans="1:12" x14ac:dyDescent="0.25">
      <c r="A8" s="11" t="s">
        <v>45</v>
      </c>
      <c r="B8" s="12">
        <v>1139647</v>
      </c>
      <c r="C8" s="12">
        <v>1002417</v>
      </c>
      <c r="D8" s="12">
        <v>5813963</v>
      </c>
      <c r="E8" s="12">
        <v>5525028</v>
      </c>
      <c r="F8" s="13">
        <f t="shared" ref="F8:F35" si="0">((E8*100)/D8)-100</f>
        <v>-4.9696738696135441</v>
      </c>
      <c r="G8" s="1"/>
      <c r="H8" s="1"/>
      <c r="I8" s="1"/>
    </row>
    <row r="9" spans="1:12" x14ac:dyDescent="0.25">
      <c r="A9" s="8" t="s">
        <v>46</v>
      </c>
      <c r="B9" s="9">
        <v>2407249</v>
      </c>
      <c r="C9" s="9">
        <v>2105740</v>
      </c>
      <c r="D9" s="9">
        <v>10864085</v>
      </c>
      <c r="E9" s="9">
        <v>10294000</v>
      </c>
      <c r="F9" s="10">
        <f t="shared" si="0"/>
        <v>-5.2474276480716071</v>
      </c>
      <c r="G9" s="1"/>
      <c r="H9" s="1"/>
      <c r="I9" s="1"/>
    </row>
    <row r="10" spans="1:12" x14ac:dyDescent="0.25">
      <c r="A10" s="11" t="s">
        <v>47</v>
      </c>
      <c r="B10" s="12">
        <v>481227</v>
      </c>
      <c r="C10" s="12">
        <v>387124</v>
      </c>
      <c r="D10" s="12">
        <v>2883417</v>
      </c>
      <c r="E10" s="12">
        <v>2792695</v>
      </c>
      <c r="F10" s="13">
        <f t="shared" si="0"/>
        <v>-3.146336447347025</v>
      </c>
      <c r="G10" s="1"/>
      <c r="H10" s="1"/>
      <c r="I10" s="1"/>
    </row>
    <row r="11" spans="1:12" x14ac:dyDescent="0.25">
      <c r="A11" s="8" t="s">
        <v>48</v>
      </c>
      <c r="B11" s="9">
        <v>29916127</v>
      </c>
      <c r="C11" s="9">
        <v>28235229</v>
      </c>
      <c r="D11" s="9">
        <v>157854330</v>
      </c>
      <c r="E11" s="9">
        <v>159647844</v>
      </c>
      <c r="F11" s="10">
        <f t="shared" si="0"/>
        <v>1.1361829605814364</v>
      </c>
      <c r="G11" s="1"/>
      <c r="H11" s="1"/>
      <c r="I11" s="1"/>
    </row>
    <row r="12" spans="1:12" x14ac:dyDescent="0.25">
      <c r="A12" s="11" t="s">
        <v>49</v>
      </c>
      <c r="B12" s="12">
        <v>2076388</v>
      </c>
      <c r="C12" s="12">
        <v>1602205</v>
      </c>
      <c r="D12" s="12">
        <v>13400145</v>
      </c>
      <c r="E12" s="12">
        <v>11451446</v>
      </c>
      <c r="F12" s="13">
        <f t="shared" si="0"/>
        <v>-14.542372489252912</v>
      </c>
      <c r="G12" s="1"/>
      <c r="H12" s="1"/>
      <c r="I12" s="1"/>
    </row>
    <row r="13" spans="1:12" x14ac:dyDescent="0.25">
      <c r="A13" s="8" t="s">
        <v>50</v>
      </c>
      <c r="B13" s="9">
        <v>16852726</v>
      </c>
      <c r="C13" s="9">
        <v>14641687</v>
      </c>
      <c r="D13" s="9">
        <v>76533631</v>
      </c>
      <c r="E13" s="9">
        <v>64337569</v>
      </c>
      <c r="F13" s="10">
        <f t="shared" si="0"/>
        <v>-15.935559100808902</v>
      </c>
      <c r="G13" s="1"/>
      <c r="H13" s="1"/>
      <c r="I13" s="1"/>
    </row>
    <row r="14" spans="1:12" x14ac:dyDescent="0.25">
      <c r="A14" s="11" t="s">
        <v>51</v>
      </c>
      <c r="B14" s="12">
        <v>23596980</v>
      </c>
      <c r="C14" s="12">
        <v>23724117</v>
      </c>
      <c r="D14" s="12">
        <v>124663520</v>
      </c>
      <c r="E14" s="12">
        <v>121578269</v>
      </c>
      <c r="F14" s="13">
        <f t="shared" si="0"/>
        <v>-2.4748627345032475</v>
      </c>
      <c r="G14" s="1"/>
      <c r="H14" s="1"/>
      <c r="I14" s="1"/>
    </row>
    <row r="15" spans="1:12" x14ac:dyDescent="0.25">
      <c r="A15" s="8" t="s">
        <v>52</v>
      </c>
      <c r="B15" s="9">
        <v>3940252</v>
      </c>
      <c r="C15" s="9">
        <v>3399987</v>
      </c>
      <c r="D15" s="9">
        <v>21479209</v>
      </c>
      <c r="E15" s="9">
        <v>19074016</v>
      </c>
      <c r="F15" s="10">
        <f t="shared" si="0"/>
        <v>-11.197772692653629</v>
      </c>
      <c r="G15" s="1"/>
      <c r="H15" s="1"/>
      <c r="I15" s="1"/>
    </row>
    <row r="16" spans="1:12" x14ac:dyDescent="0.25">
      <c r="A16" s="11" t="s">
        <v>53</v>
      </c>
      <c r="B16" s="12">
        <v>1987247</v>
      </c>
      <c r="C16" s="12">
        <v>2641693</v>
      </c>
      <c r="D16" s="12">
        <v>12634191</v>
      </c>
      <c r="E16" s="12">
        <v>16697834</v>
      </c>
      <c r="F16" s="13">
        <f t="shared" si="0"/>
        <v>32.163855999960731</v>
      </c>
      <c r="G16" s="1"/>
      <c r="H16" s="1"/>
      <c r="I16" s="1"/>
    </row>
    <row r="17" spans="1:9" x14ac:dyDescent="0.25">
      <c r="A17" s="8" t="s">
        <v>54</v>
      </c>
      <c r="B17" s="9">
        <v>1253087</v>
      </c>
      <c r="C17" s="9">
        <v>1100293</v>
      </c>
      <c r="D17" s="9">
        <v>7864962</v>
      </c>
      <c r="E17" s="9">
        <v>7595332</v>
      </c>
      <c r="F17" s="10">
        <f t="shared" si="0"/>
        <v>-3.4282428828009586</v>
      </c>
      <c r="G17" s="1"/>
      <c r="H17" s="1"/>
      <c r="I17" s="1"/>
    </row>
    <row r="18" spans="1:9" x14ac:dyDescent="0.25">
      <c r="A18" s="11" t="s">
        <v>55</v>
      </c>
      <c r="B18" s="12">
        <v>5567351</v>
      </c>
      <c r="C18" s="12">
        <v>6188044</v>
      </c>
      <c r="D18" s="12">
        <v>32207188</v>
      </c>
      <c r="E18" s="12">
        <v>34576987</v>
      </c>
      <c r="F18" s="13">
        <f t="shared" si="0"/>
        <v>7.3579817027180354</v>
      </c>
      <c r="G18" s="1"/>
      <c r="H18" s="1"/>
      <c r="I18" s="1"/>
    </row>
    <row r="19" spans="1:9" x14ac:dyDescent="0.25">
      <c r="A19" s="8" t="s">
        <v>56</v>
      </c>
      <c r="B19" s="9">
        <v>745010</v>
      </c>
      <c r="C19" s="9">
        <v>1629995</v>
      </c>
      <c r="D19" s="9">
        <v>6366318</v>
      </c>
      <c r="E19" s="9">
        <v>7966773</v>
      </c>
      <c r="F19" s="10">
        <f t="shared" si="0"/>
        <v>25.139413394052895</v>
      </c>
      <c r="G19" s="1"/>
      <c r="H19" s="1"/>
      <c r="I19" s="1"/>
    </row>
    <row r="20" spans="1:9" x14ac:dyDescent="0.25">
      <c r="A20" s="11" t="s">
        <v>57</v>
      </c>
      <c r="B20" s="12">
        <v>1656590</v>
      </c>
      <c r="C20" s="12">
        <v>1593192</v>
      </c>
      <c r="D20" s="12">
        <v>8721339</v>
      </c>
      <c r="E20" s="12">
        <v>9328832</v>
      </c>
      <c r="F20" s="13">
        <f t="shared" si="0"/>
        <v>6.9655932420468929</v>
      </c>
      <c r="G20" s="1"/>
      <c r="H20" s="1"/>
      <c r="I20" s="1"/>
    </row>
    <row r="21" spans="1:9" x14ac:dyDescent="0.25">
      <c r="A21" s="8" t="s">
        <v>58</v>
      </c>
      <c r="B21" s="9">
        <v>2939760</v>
      </c>
      <c r="C21" s="9">
        <v>2769446</v>
      </c>
      <c r="D21" s="9">
        <v>12821914</v>
      </c>
      <c r="E21" s="9">
        <v>14102613</v>
      </c>
      <c r="F21" s="10">
        <f t="shared" si="0"/>
        <v>9.9883605520985412</v>
      </c>
      <c r="G21" s="1"/>
      <c r="H21" s="1"/>
      <c r="I21" s="1"/>
    </row>
    <row r="22" spans="1:9" x14ac:dyDescent="0.25">
      <c r="A22" s="11" t="s">
        <v>59</v>
      </c>
      <c r="B22" s="12">
        <v>15525345</v>
      </c>
      <c r="C22" s="12">
        <v>17155052</v>
      </c>
      <c r="D22" s="12">
        <v>99783889</v>
      </c>
      <c r="E22" s="12">
        <v>118294766</v>
      </c>
      <c r="F22" s="13">
        <f t="shared" si="0"/>
        <v>18.55096768176675</v>
      </c>
      <c r="G22" s="1"/>
      <c r="H22" s="1"/>
      <c r="I22" s="1"/>
    </row>
    <row r="23" spans="1:9" x14ac:dyDescent="0.25">
      <c r="A23" s="8" t="s">
        <v>60</v>
      </c>
      <c r="B23" s="9">
        <v>3218625</v>
      </c>
      <c r="C23" s="9">
        <v>3588890</v>
      </c>
      <c r="D23" s="9">
        <v>19672973</v>
      </c>
      <c r="E23" s="9">
        <v>24825248</v>
      </c>
      <c r="F23" s="10">
        <f t="shared" si="0"/>
        <v>26.189610487443872</v>
      </c>
      <c r="G23" s="1"/>
      <c r="H23" s="1"/>
      <c r="I23" s="1"/>
    </row>
    <row r="24" spans="1:9" x14ac:dyDescent="0.25">
      <c r="A24" s="11" t="s">
        <v>61</v>
      </c>
      <c r="B24" s="12">
        <v>318050</v>
      </c>
      <c r="C24" s="12">
        <v>434998</v>
      </c>
      <c r="D24" s="12">
        <v>1882775</v>
      </c>
      <c r="E24" s="12">
        <v>2578893</v>
      </c>
      <c r="F24" s="13">
        <f t="shared" si="0"/>
        <v>36.972978714928757</v>
      </c>
      <c r="G24" s="1"/>
      <c r="H24" s="1"/>
      <c r="I24" s="1"/>
    </row>
    <row r="25" spans="1:9" x14ac:dyDescent="0.25">
      <c r="A25" s="8" t="s">
        <v>62</v>
      </c>
      <c r="B25" s="9">
        <v>1299324</v>
      </c>
      <c r="C25" s="9">
        <v>2589730</v>
      </c>
      <c r="D25" s="9">
        <v>6988695</v>
      </c>
      <c r="E25" s="9">
        <v>12276053</v>
      </c>
      <c r="F25" s="10">
        <f t="shared" si="0"/>
        <v>75.655869944245666</v>
      </c>
      <c r="G25" s="1"/>
      <c r="H25" s="1"/>
      <c r="I25" s="1"/>
    </row>
    <row r="26" spans="1:9" x14ac:dyDescent="0.25">
      <c r="A26" s="11" t="s">
        <v>63</v>
      </c>
      <c r="B26" s="12">
        <v>276279</v>
      </c>
      <c r="C26" s="12">
        <v>1222176</v>
      </c>
      <c r="D26" s="12">
        <v>1733999</v>
      </c>
      <c r="E26" s="12">
        <v>4729563</v>
      </c>
      <c r="F26" s="13">
        <f t="shared" si="0"/>
        <v>172.75465556785213</v>
      </c>
      <c r="G26" s="1"/>
      <c r="H26" s="1"/>
      <c r="I26" s="1"/>
    </row>
    <row r="27" spans="1:9" x14ac:dyDescent="0.25">
      <c r="A27" s="8" t="s">
        <v>64</v>
      </c>
      <c r="B27" s="9">
        <v>567024</v>
      </c>
      <c r="C27" s="9">
        <v>516582</v>
      </c>
      <c r="D27" s="9">
        <v>3390232</v>
      </c>
      <c r="E27" s="9">
        <v>3015603</v>
      </c>
      <c r="F27" s="10">
        <f t="shared" si="0"/>
        <v>-11.05024670877981</v>
      </c>
      <c r="G27" s="1"/>
      <c r="H27" s="1"/>
      <c r="I27" s="1"/>
    </row>
    <row r="28" spans="1:9" x14ac:dyDescent="0.25">
      <c r="A28" s="11" t="s">
        <v>65</v>
      </c>
      <c r="B28" s="12">
        <v>14705372</v>
      </c>
      <c r="C28" s="12">
        <v>13002779</v>
      </c>
      <c r="D28" s="12">
        <v>103999050</v>
      </c>
      <c r="E28" s="12">
        <v>97593006</v>
      </c>
      <c r="F28" s="13">
        <f t="shared" si="0"/>
        <v>-6.1597139589255931</v>
      </c>
      <c r="G28" s="1"/>
      <c r="H28" s="1"/>
      <c r="I28" s="1"/>
    </row>
    <row r="29" spans="1:9" x14ac:dyDescent="0.25">
      <c r="A29" s="8" t="s">
        <v>66</v>
      </c>
      <c r="B29" s="9">
        <v>2085617</v>
      </c>
      <c r="C29" s="9">
        <v>1798567</v>
      </c>
      <c r="D29" s="9">
        <v>10827068</v>
      </c>
      <c r="E29" s="9">
        <v>10210805</v>
      </c>
      <c r="F29" s="10">
        <f t="shared" si="0"/>
        <v>-5.6918733677483146</v>
      </c>
      <c r="G29" s="1"/>
      <c r="H29" s="1"/>
      <c r="I29" s="1"/>
    </row>
    <row r="30" spans="1:9" x14ac:dyDescent="0.25">
      <c r="A30" s="11" t="s">
        <v>67</v>
      </c>
      <c r="B30" s="12">
        <v>526233</v>
      </c>
      <c r="C30" s="12">
        <v>461598</v>
      </c>
      <c r="D30" s="12">
        <v>3002612</v>
      </c>
      <c r="E30" s="12">
        <v>2688997</v>
      </c>
      <c r="F30" s="13">
        <f t="shared" si="0"/>
        <v>-10.444739446854939</v>
      </c>
      <c r="G30" s="1"/>
      <c r="H30" s="1"/>
      <c r="I30" s="1"/>
    </row>
    <row r="31" spans="1:9" x14ac:dyDescent="0.25">
      <c r="A31" s="8" t="s">
        <v>68</v>
      </c>
      <c r="B31" s="9">
        <v>4108278</v>
      </c>
      <c r="C31" s="9">
        <v>2865576</v>
      </c>
      <c r="D31" s="9">
        <v>21543053</v>
      </c>
      <c r="E31" s="9">
        <v>21141394</v>
      </c>
      <c r="F31" s="10">
        <f t="shared" si="0"/>
        <v>-1.8644479034610413</v>
      </c>
      <c r="G31" s="1"/>
      <c r="H31" s="1"/>
      <c r="I31" s="1"/>
    </row>
    <row r="32" spans="1:9" x14ac:dyDescent="0.25">
      <c r="A32" s="11" t="s">
        <v>69</v>
      </c>
      <c r="B32" s="12">
        <v>16951835</v>
      </c>
      <c r="C32" s="12">
        <v>16791085</v>
      </c>
      <c r="D32" s="12">
        <v>97132641</v>
      </c>
      <c r="E32" s="12">
        <v>99982114</v>
      </c>
      <c r="F32" s="13">
        <f t="shared" si="0"/>
        <v>2.9335895438074147</v>
      </c>
      <c r="G32" s="1"/>
      <c r="H32" s="1"/>
      <c r="I32" s="1"/>
    </row>
    <row r="33" spans="1:9" x14ac:dyDescent="0.25">
      <c r="A33" s="8" t="s">
        <v>70</v>
      </c>
      <c r="B33" s="9">
        <v>2896566</v>
      </c>
      <c r="C33" s="9">
        <v>2548885</v>
      </c>
      <c r="D33" s="9">
        <v>16515606</v>
      </c>
      <c r="E33" s="9">
        <v>15402811</v>
      </c>
      <c r="F33" s="10">
        <f t="shared" si="0"/>
        <v>-6.7378393502484926</v>
      </c>
      <c r="G33" s="1"/>
      <c r="H33" s="1"/>
      <c r="I33" s="1"/>
    </row>
    <row r="34" spans="1:9" x14ac:dyDescent="0.25">
      <c r="A34" s="11" t="s">
        <v>71</v>
      </c>
      <c r="B34" s="12">
        <v>76153</v>
      </c>
      <c r="C34" s="12">
        <v>181471</v>
      </c>
      <c r="D34" s="12">
        <v>605457</v>
      </c>
      <c r="E34" s="12">
        <v>897460</v>
      </c>
      <c r="F34" s="13">
        <f t="shared" si="0"/>
        <v>48.228528202663455</v>
      </c>
      <c r="G34" s="1"/>
      <c r="H34" s="1"/>
      <c r="I34" s="1"/>
    </row>
    <row r="35" spans="1:9" x14ac:dyDescent="0.25">
      <c r="A35" s="14" t="s">
        <v>72</v>
      </c>
      <c r="B35" s="15">
        <f>SUM(B7:B34)</f>
        <v>158269499</v>
      </c>
      <c r="C35" s="15">
        <f t="shared" ref="C35:E35" si="1">SUM(C7:C34)</f>
        <v>155411636</v>
      </c>
      <c r="D35" s="15">
        <f t="shared" si="1"/>
        <v>888293300</v>
      </c>
      <c r="E35" s="15">
        <f t="shared" si="1"/>
        <v>907181270</v>
      </c>
      <c r="F35" s="16">
        <f t="shared" si="0"/>
        <v>2.1263213400348775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8575319</v>
      </c>
      <c r="C38" s="41">
        <f>D7</f>
        <v>7107038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159647844</v>
      </c>
      <c r="G38" s="42">
        <f>LOOKUP(E38,$A$38:$A$65,$C$38:$C$65)</f>
        <v>157854330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5525028</v>
      </c>
      <c r="C39" s="41">
        <f t="shared" ref="C39:C65" si="5">D8</f>
        <v>5813963</v>
      </c>
      <c r="D39" s="41">
        <f t="shared" ref="D39:D65" si="6">_xlfn.RANK.EQ(B39,$B$38:$B$65)+COUNTIF($B$38:$B$65,B39)-1</f>
        <v>22</v>
      </c>
      <c r="E39" s="42" t="str">
        <f t="shared" si="2"/>
        <v>BARCELONA</v>
      </c>
      <c r="F39" s="42">
        <f t="shared" ref="F39:F54" si="7">LOOKUP(E39,$A$38:$A$65,$B$38:$B$65)</f>
        <v>121578269</v>
      </c>
      <c r="G39" s="42">
        <f t="shared" ref="G39:G65" si="8">LOOKUP(E39,$A$38:$A$65,$C$38:$C$65)</f>
        <v>124663520</v>
      </c>
    </row>
    <row r="40" spans="1:9" x14ac:dyDescent="0.25">
      <c r="A40" s="42" t="str">
        <f t="shared" si="3"/>
        <v>ALMERIA</v>
      </c>
      <c r="B40" s="41">
        <f t="shared" si="4"/>
        <v>10294000</v>
      </c>
      <c r="C40" s="41">
        <f t="shared" si="5"/>
        <v>10864085</v>
      </c>
      <c r="D40" s="41">
        <f t="shared" si="6"/>
        <v>16</v>
      </c>
      <c r="E40" s="42" t="str">
        <f t="shared" si="2"/>
        <v>LAS PALMAS</v>
      </c>
      <c r="F40" s="42">
        <f t="shared" si="7"/>
        <v>118294766</v>
      </c>
      <c r="G40" s="42">
        <f t="shared" si="8"/>
        <v>99783889</v>
      </c>
    </row>
    <row r="41" spans="1:9" x14ac:dyDescent="0.25">
      <c r="A41" s="42" t="str">
        <f t="shared" si="3"/>
        <v>AVILES</v>
      </c>
      <c r="B41" s="41">
        <f t="shared" si="4"/>
        <v>2792695</v>
      </c>
      <c r="C41" s="41">
        <f t="shared" si="5"/>
        <v>2883417</v>
      </c>
      <c r="D41" s="41">
        <f t="shared" si="6"/>
        <v>25</v>
      </c>
      <c r="E41" s="42" t="str">
        <f t="shared" si="2"/>
        <v>VALENCIA</v>
      </c>
      <c r="F41" s="42">
        <f t="shared" si="7"/>
        <v>99982114</v>
      </c>
      <c r="G41" s="42">
        <f t="shared" si="8"/>
        <v>97132641</v>
      </c>
    </row>
    <row r="42" spans="1:9" x14ac:dyDescent="0.25">
      <c r="A42" s="42" t="str">
        <f t="shared" si="3"/>
        <v>BAHIA DE ALGECIRAS</v>
      </c>
      <c r="B42" s="41">
        <f t="shared" si="4"/>
        <v>159647844</v>
      </c>
      <c r="C42" s="41">
        <f t="shared" si="5"/>
        <v>157854330</v>
      </c>
      <c r="D42" s="41">
        <f t="shared" si="6"/>
        <v>1</v>
      </c>
      <c r="E42" s="42" t="str">
        <f t="shared" si="2"/>
        <v>SANTA CRUZ DE TENERIFE</v>
      </c>
      <c r="F42" s="42">
        <f t="shared" si="7"/>
        <v>97593006</v>
      </c>
      <c r="G42" s="42">
        <f t="shared" si="8"/>
        <v>103999050</v>
      </c>
    </row>
    <row r="43" spans="1:9" x14ac:dyDescent="0.25">
      <c r="A43" s="42" t="str">
        <f t="shared" si="3"/>
        <v>BAHIA DE CADIZ</v>
      </c>
      <c r="B43" s="41">
        <f t="shared" si="4"/>
        <v>11451446</v>
      </c>
      <c r="C43" s="41">
        <f t="shared" si="5"/>
        <v>13400145</v>
      </c>
      <c r="D43" s="41">
        <f t="shared" si="6"/>
        <v>15</v>
      </c>
      <c r="E43" s="42" t="str">
        <f t="shared" si="2"/>
        <v>BALEARES</v>
      </c>
      <c r="F43" s="42">
        <f t="shared" si="7"/>
        <v>64337569</v>
      </c>
      <c r="G43" s="42">
        <f t="shared" si="8"/>
        <v>76533631</v>
      </c>
    </row>
    <row r="44" spans="1:9" x14ac:dyDescent="0.25">
      <c r="A44" s="42" t="str">
        <f t="shared" si="3"/>
        <v>BALEARES</v>
      </c>
      <c r="B44" s="41">
        <f t="shared" si="4"/>
        <v>64337569</v>
      </c>
      <c r="C44" s="41">
        <f t="shared" si="5"/>
        <v>76533631</v>
      </c>
      <c r="D44" s="41">
        <f t="shared" si="6"/>
        <v>6</v>
      </c>
      <c r="E44" s="42" t="str">
        <f t="shared" si="2"/>
        <v>CEUTA</v>
      </c>
      <c r="F44" s="42">
        <f t="shared" si="7"/>
        <v>34576987</v>
      </c>
      <c r="G44" s="42">
        <f t="shared" si="8"/>
        <v>32207188</v>
      </c>
    </row>
    <row r="45" spans="1:9" x14ac:dyDescent="0.25">
      <c r="A45" s="42" t="str">
        <f t="shared" si="3"/>
        <v>BARCELONA</v>
      </c>
      <c r="B45" s="41">
        <f t="shared" si="4"/>
        <v>121578269</v>
      </c>
      <c r="C45" s="41">
        <f t="shared" si="5"/>
        <v>124663520</v>
      </c>
      <c r="D45" s="41">
        <f t="shared" si="6"/>
        <v>2</v>
      </c>
      <c r="E45" s="42" t="str">
        <f t="shared" si="2"/>
        <v>MALAGA</v>
      </c>
      <c r="F45" s="42">
        <f t="shared" si="7"/>
        <v>24825248</v>
      </c>
      <c r="G45" s="42">
        <f t="shared" si="8"/>
        <v>19672973</v>
      </c>
    </row>
    <row r="46" spans="1:9" x14ac:dyDescent="0.25">
      <c r="A46" s="42" t="str">
        <f t="shared" si="3"/>
        <v>BILBAO</v>
      </c>
      <c r="B46" s="41">
        <f t="shared" si="4"/>
        <v>19074016</v>
      </c>
      <c r="C46" s="41">
        <f t="shared" si="5"/>
        <v>21479209</v>
      </c>
      <c r="D46" s="41">
        <f t="shared" si="6"/>
        <v>10</v>
      </c>
      <c r="E46" s="42" t="str">
        <f t="shared" si="2"/>
        <v>TARRAGONA</v>
      </c>
      <c r="F46" s="42">
        <f t="shared" si="7"/>
        <v>21141394</v>
      </c>
      <c r="G46" s="42">
        <f t="shared" si="8"/>
        <v>21543053</v>
      </c>
    </row>
    <row r="47" spans="1:9" x14ac:dyDescent="0.25">
      <c r="A47" s="42" t="str">
        <f t="shared" si="3"/>
        <v>CARTAGENA</v>
      </c>
      <c r="B47" s="41">
        <f t="shared" si="4"/>
        <v>16697834</v>
      </c>
      <c r="C47" s="41">
        <f t="shared" si="5"/>
        <v>12634191</v>
      </c>
      <c r="D47" s="41">
        <f t="shared" si="6"/>
        <v>11</v>
      </c>
      <c r="E47" s="42" t="str">
        <f t="shared" si="2"/>
        <v>BILBAO</v>
      </c>
      <c r="F47" s="42">
        <f t="shared" si="7"/>
        <v>19074016</v>
      </c>
      <c r="G47" s="42">
        <f t="shared" si="8"/>
        <v>21479209</v>
      </c>
    </row>
    <row r="48" spans="1:9" x14ac:dyDescent="0.25">
      <c r="A48" s="42" t="str">
        <f t="shared" si="3"/>
        <v>CASTELLON</v>
      </c>
      <c r="B48" s="41">
        <f t="shared" si="4"/>
        <v>7595332</v>
      </c>
      <c r="C48" s="41">
        <f t="shared" si="5"/>
        <v>7864962</v>
      </c>
      <c r="D48" s="41">
        <f t="shared" si="6"/>
        <v>21</v>
      </c>
      <c r="E48" s="42" t="str">
        <f t="shared" si="2"/>
        <v>CARTAGENA</v>
      </c>
      <c r="F48" s="42">
        <f t="shared" si="7"/>
        <v>16697834</v>
      </c>
      <c r="G48" s="42">
        <f t="shared" si="8"/>
        <v>12634191</v>
      </c>
    </row>
    <row r="49" spans="1:7" x14ac:dyDescent="0.25">
      <c r="A49" s="42" t="str">
        <f t="shared" si="3"/>
        <v>CEUTA</v>
      </c>
      <c r="B49" s="41">
        <f t="shared" si="4"/>
        <v>34576987</v>
      </c>
      <c r="C49" s="41">
        <f t="shared" si="5"/>
        <v>32207188</v>
      </c>
      <c r="D49" s="41">
        <f t="shared" si="6"/>
        <v>7</v>
      </c>
      <c r="E49" s="42" t="str">
        <f t="shared" si="2"/>
        <v>VIGO</v>
      </c>
      <c r="F49" s="42">
        <f t="shared" si="7"/>
        <v>15402811</v>
      </c>
      <c r="G49" s="42">
        <f t="shared" si="8"/>
        <v>16515606</v>
      </c>
    </row>
    <row r="50" spans="1:7" x14ac:dyDescent="0.25">
      <c r="A50" s="42" t="str">
        <f t="shared" si="3"/>
        <v>FERROL-SAN CIBRAO</v>
      </c>
      <c r="B50" s="41">
        <f t="shared" si="4"/>
        <v>7966773</v>
      </c>
      <c r="C50" s="41">
        <f t="shared" si="5"/>
        <v>6366318</v>
      </c>
      <c r="D50" s="41">
        <f t="shared" si="6"/>
        <v>20</v>
      </c>
      <c r="E50" s="42" t="str">
        <f t="shared" si="2"/>
        <v>HUELVA</v>
      </c>
      <c r="F50" s="42">
        <f t="shared" si="7"/>
        <v>14102613</v>
      </c>
      <c r="G50" s="42">
        <f t="shared" si="8"/>
        <v>12821914</v>
      </c>
    </row>
    <row r="51" spans="1:7" x14ac:dyDescent="0.25">
      <c r="A51" s="42" t="str">
        <f t="shared" si="3"/>
        <v>GIJON</v>
      </c>
      <c r="B51" s="41">
        <f t="shared" si="4"/>
        <v>9328832</v>
      </c>
      <c r="C51" s="41">
        <f t="shared" si="5"/>
        <v>8721339</v>
      </c>
      <c r="D51" s="41">
        <f t="shared" si="6"/>
        <v>18</v>
      </c>
      <c r="E51" s="42" t="str">
        <f t="shared" si="2"/>
        <v>MELILLA</v>
      </c>
      <c r="F51" s="42">
        <f t="shared" si="7"/>
        <v>12276053</v>
      </c>
      <c r="G51" s="42">
        <f t="shared" si="8"/>
        <v>6988695</v>
      </c>
    </row>
    <row r="52" spans="1:7" x14ac:dyDescent="0.25">
      <c r="A52" s="42" t="str">
        <f t="shared" si="3"/>
        <v>HUELVA</v>
      </c>
      <c r="B52" s="41">
        <f t="shared" si="4"/>
        <v>14102613</v>
      </c>
      <c r="C52" s="41">
        <f t="shared" si="5"/>
        <v>12821914</v>
      </c>
      <c r="D52" s="41">
        <f t="shared" si="6"/>
        <v>13</v>
      </c>
      <c r="E52" s="42" t="str">
        <f t="shared" si="2"/>
        <v>BAHIA DE CADIZ</v>
      </c>
      <c r="F52" s="42">
        <f t="shared" si="7"/>
        <v>11451446</v>
      </c>
      <c r="G52" s="42">
        <f t="shared" si="8"/>
        <v>13400145</v>
      </c>
    </row>
    <row r="53" spans="1:7" x14ac:dyDescent="0.25">
      <c r="A53" s="42" t="str">
        <f t="shared" si="3"/>
        <v>LAS PALMAS</v>
      </c>
      <c r="B53" s="41">
        <f t="shared" si="4"/>
        <v>118294766</v>
      </c>
      <c r="C53" s="41">
        <f t="shared" si="5"/>
        <v>99783889</v>
      </c>
      <c r="D53" s="41">
        <f t="shared" si="6"/>
        <v>3</v>
      </c>
      <c r="E53" s="42" t="str">
        <f t="shared" si="2"/>
        <v>ALMERIA</v>
      </c>
      <c r="F53" s="42">
        <f t="shared" si="7"/>
        <v>10294000</v>
      </c>
      <c r="G53" s="42">
        <f t="shared" si="8"/>
        <v>10864085</v>
      </c>
    </row>
    <row r="54" spans="1:7" x14ac:dyDescent="0.25">
      <c r="A54" s="42" t="str">
        <f t="shared" si="3"/>
        <v>MALAGA</v>
      </c>
      <c r="B54" s="41">
        <f t="shared" si="4"/>
        <v>24825248</v>
      </c>
      <c r="C54" s="41">
        <f t="shared" si="5"/>
        <v>19672973</v>
      </c>
      <c r="D54" s="41">
        <f t="shared" si="6"/>
        <v>8</v>
      </c>
      <c r="E54" s="42" t="str">
        <f t="shared" si="2"/>
        <v>SANTANDER</v>
      </c>
      <c r="F54" s="42">
        <f t="shared" si="7"/>
        <v>10210805</v>
      </c>
      <c r="G54" s="42">
        <f t="shared" si="8"/>
        <v>10827068</v>
      </c>
    </row>
    <row r="55" spans="1:7" x14ac:dyDescent="0.25">
      <c r="A55" s="42" t="str">
        <f t="shared" si="3"/>
        <v>MARIN Y RIA DE PONTEVEDRA</v>
      </c>
      <c r="B55" s="41">
        <f t="shared" si="4"/>
        <v>2578893</v>
      </c>
      <c r="C55" s="41">
        <f t="shared" si="5"/>
        <v>1882775</v>
      </c>
      <c r="D55" s="41">
        <f t="shared" si="6"/>
        <v>27</v>
      </c>
      <c r="E55" s="42" t="str">
        <f t="shared" si="2"/>
        <v>GIJON</v>
      </c>
      <c r="F55" s="42">
        <f t="shared" ref="F55:F65" si="9">LOOKUP(E55,$A$38:$A$65,$B$38:$B$65)</f>
        <v>9328832</v>
      </c>
      <c r="G55" s="42">
        <f t="shared" si="8"/>
        <v>8721339</v>
      </c>
    </row>
    <row r="56" spans="1:7" x14ac:dyDescent="0.25">
      <c r="A56" s="42" t="str">
        <f t="shared" si="3"/>
        <v>MELILLA</v>
      </c>
      <c r="B56" s="41">
        <f t="shared" si="4"/>
        <v>12276053</v>
      </c>
      <c r="C56" s="41">
        <f t="shared" si="5"/>
        <v>6988695</v>
      </c>
      <c r="D56" s="41">
        <f t="shared" si="6"/>
        <v>14</v>
      </c>
      <c r="E56" s="42" t="str">
        <f t="shared" si="2"/>
        <v>A CORUÑA</v>
      </c>
      <c r="F56" s="42">
        <f t="shared" si="9"/>
        <v>8575319</v>
      </c>
      <c r="G56" s="42">
        <f t="shared" si="8"/>
        <v>7107038</v>
      </c>
    </row>
    <row r="57" spans="1:7" x14ac:dyDescent="0.25">
      <c r="A57" s="42" t="str">
        <f t="shared" si="3"/>
        <v>MOTRIL</v>
      </c>
      <c r="B57" s="41">
        <f t="shared" si="4"/>
        <v>4729563</v>
      </c>
      <c r="C57" s="41">
        <f t="shared" si="5"/>
        <v>1733999</v>
      </c>
      <c r="D57" s="41">
        <f t="shared" si="6"/>
        <v>23</v>
      </c>
      <c r="E57" s="42" t="str">
        <f t="shared" si="2"/>
        <v>FERROL-SAN CIBRAO</v>
      </c>
      <c r="F57" s="42">
        <f t="shared" si="9"/>
        <v>7966773</v>
      </c>
      <c r="G57" s="42">
        <f t="shared" si="8"/>
        <v>6366318</v>
      </c>
    </row>
    <row r="58" spans="1:7" x14ac:dyDescent="0.25">
      <c r="A58" s="42" t="str">
        <f t="shared" si="3"/>
        <v>PASAIA</v>
      </c>
      <c r="B58" s="41">
        <f t="shared" si="4"/>
        <v>3015603</v>
      </c>
      <c r="C58" s="41">
        <f t="shared" si="5"/>
        <v>3390232</v>
      </c>
      <c r="D58" s="41">
        <f t="shared" si="6"/>
        <v>24</v>
      </c>
      <c r="E58" s="42" t="str">
        <f t="shared" si="2"/>
        <v>CASTELLON</v>
      </c>
      <c r="F58" s="42">
        <f t="shared" si="9"/>
        <v>7595332</v>
      </c>
      <c r="G58" s="42">
        <f t="shared" si="8"/>
        <v>7864962</v>
      </c>
    </row>
    <row r="59" spans="1:7" x14ac:dyDescent="0.25">
      <c r="A59" s="42" t="str">
        <f t="shared" si="3"/>
        <v>SANTA CRUZ DE TENERIFE</v>
      </c>
      <c r="B59" s="41">
        <f t="shared" si="4"/>
        <v>97593006</v>
      </c>
      <c r="C59" s="41">
        <f t="shared" si="5"/>
        <v>103999050</v>
      </c>
      <c r="D59" s="41">
        <f t="shared" si="6"/>
        <v>5</v>
      </c>
      <c r="E59" s="42" t="str">
        <f t="shared" si="2"/>
        <v>ALICANTE</v>
      </c>
      <c r="F59" s="42">
        <f t="shared" si="9"/>
        <v>5525028</v>
      </c>
      <c r="G59" s="42">
        <f t="shared" si="8"/>
        <v>5813963</v>
      </c>
    </row>
    <row r="60" spans="1:7" x14ac:dyDescent="0.25">
      <c r="A60" s="42" t="str">
        <f t="shared" si="3"/>
        <v>SANTANDER</v>
      </c>
      <c r="B60" s="41">
        <f t="shared" si="4"/>
        <v>10210805</v>
      </c>
      <c r="C60" s="41">
        <f t="shared" si="5"/>
        <v>10827068</v>
      </c>
      <c r="D60" s="41">
        <f t="shared" si="6"/>
        <v>17</v>
      </c>
      <c r="E60" s="42" t="str">
        <f t="shared" si="2"/>
        <v>MOTRIL</v>
      </c>
      <c r="F60" s="42">
        <f t="shared" si="9"/>
        <v>4729563</v>
      </c>
      <c r="G60" s="42">
        <f t="shared" si="8"/>
        <v>1733999</v>
      </c>
    </row>
    <row r="61" spans="1:7" x14ac:dyDescent="0.25">
      <c r="A61" s="42" t="str">
        <f t="shared" si="3"/>
        <v>SEVILLA</v>
      </c>
      <c r="B61" s="41">
        <f t="shared" si="4"/>
        <v>2688997</v>
      </c>
      <c r="C61" s="41">
        <f t="shared" si="5"/>
        <v>3002612</v>
      </c>
      <c r="D61" s="41">
        <f t="shared" si="6"/>
        <v>26</v>
      </c>
      <c r="E61" s="42" t="str">
        <f t="shared" si="2"/>
        <v>PASAIA</v>
      </c>
      <c r="F61" s="42">
        <f t="shared" si="9"/>
        <v>3015603</v>
      </c>
      <c r="G61" s="42">
        <f t="shared" si="8"/>
        <v>3390232</v>
      </c>
    </row>
    <row r="62" spans="1:7" x14ac:dyDescent="0.25">
      <c r="A62" s="42" t="str">
        <f t="shared" si="3"/>
        <v>TARRAGONA</v>
      </c>
      <c r="B62" s="41">
        <f t="shared" si="4"/>
        <v>21141394</v>
      </c>
      <c r="C62" s="41">
        <f t="shared" si="5"/>
        <v>21543053</v>
      </c>
      <c r="D62" s="41">
        <f t="shared" si="6"/>
        <v>9</v>
      </c>
      <c r="E62" s="42" t="str">
        <f t="shared" si="2"/>
        <v>AVILES</v>
      </c>
      <c r="F62" s="42">
        <f t="shared" si="9"/>
        <v>2792695</v>
      </c>
      <c r="G62" s="42">
        <f t="shared" si="8"/>
        <v>2883417</v>
      </c>
    </row>
    <row r="63" spans="1:7" x14ac:dyDescent="0.25">
      <c r="A63" s="42" t="str">
        <f t="shared" si="3"/>
        <v>VALENCIA</v>
      </c>
      <c r="B63" s="41">
        <f t="shared" si="4"/>
        <v>99982114</v>
      </c>
      <c r="C63" s="41">
        <f t="shared" si="5"/>
        <v>97132641</v>
      </c>
      <c r="D63" s="41">
        <f t="shared" si="6"/>
        <v>4</v>
      </c>
      <c r="E63" s="42" t="str">
        <f t="shared" si="2"/>
        <v>SEVILLA</v>
      </c>
      <c r="F63" s="42">
        <f t="shared" si="9"/>
        <v>2688997</v>
      </c>
      <c r="G63" s="42">
        <f t="shared" si="8"/>
        <v>3002612</v>
      </c>
    </row>
    <row r="64" spans="1:7" x14ac:dyDescent="0.25">
      <c r="A64" s="42" t="str">
        <f t="shared" si="3"/>
        <v>VIGO</v>
      </c>
      <c r="B64" s="41">
        <f t="shared" si="4"/>
        <v>15402811</v>
      </c>
      <c r="C64" s="41">
        <f t="shared" si="5"/>
        <v>16515606</v>
      </c>
      <c r="D64" s="41">
        <f t="shared" si="6"/>
        <v>12</v>
      </c>
      <c r="E64" s="42" t="str">
        <f t="shared" si="2"/>
        <v>MARIN Y RIA DE PONTEVEDRA</v>
      </c>
      <c r="F64" s="42">
        <f t="shared" si="9"/>
        <v>2578893</v>
      </c>
      <c r="G64" s="42">
        <f t="shared" si="8"/>
        <v>1882775</v>
      </c>
    </row>
    <row r="65" spans="1:7" x14ac:dyDescent="0.25">
      <c r="A65" s="42" t="str">
        <f t="shared" si="3"/>
        <v>VILAGARCIA</v>
      </c>
      <c r="B65" s="41">
        <f t="shared" si="4"/>
        <v>897460</v>
      </c>
      <c r="C65" s="41">
        <f t="shared" si="5"/>
        <v>605457</v>
      </c>
      <c r="D65" s="41">
        <f t="shared" si="6"/>
        <v>28</v>
      </c>
      <c r="E65" s="42" t="str">
        <f t="shared" si="2"/>
        <v>VILAGARCIA</v>
      </c>
      <c r="F65" s="42">
        <f t="shared" si="9"/>
        <v>897460</v>
      </c>
      <c r="G65" s="42">
        <f t="shared" si="8"/>
        <v>605457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style="47" bestFit="1" customWidth="1"/>
    <col min="2" max="5" width="11.42578125" style="47"/>
    <col min="6" max="6" width="8.42578125" style="47" customWidth="1"/>
    <col min="7" max="16384" width="11.42578125" style="47"/>
  </cols>
  <sheetData>
    <row r="1" spans="1:12" s="45" customFormat="1" ht="22.5" customHeight="1" x14ac:dyDescent="0.35">
      <c r="F1" s="46" t="s">
        <v>93</v>
      </c>
    </row>
    <row r="2" spans="1:12" s="45" customFormat="1" ht="21" x14ac:dyDescent="0.35">
      <c r="F2" s="46"/>
    </row>
    <row r="5" spans="1:12" x14ac:dyDescent="0.25">
      <c r="A5" s="73" t="s">
        <v>97</v>
      </c>
      <c r="B5" s="71" t="str">
        <f>'Resumen general'!D6</f>
        <v>Mes Junio</v>
      </c>
      <c r="C5" s="72"/>
      <c r="D5" s="71" t="str">
        <f>'Resumen general'!F6</f>
        <v>Acumulado desde Enero</v>
      </c>
      <c r="E5" s="72"/>
      <c r="F5" s="72"/>
      <c r="L5" s="48">
        <f>'Resumen general'!I4</f>
        <v>41128</v>
      </c>
    </row>
    <row r="6" spans="1:12" x14ac:dyDescent="0.25">
      <c r="A6" s="74"/>
      <c r="B6" s="49">
        <f>'Resumen general'!D7</f>
        <v>2011</v>
      </c>
      <c r="C6" s="49">
        <f>'Resumen general'!E7</f>
        <v>2012</v>
      </c>
      <c r="D6" s="49">
        <f>'Resumen general'!F7</f>
        <v>2011</v>
      </c>
      <c r="E6" s="49">
        <f>'Resumen general'!G7</f>
        <v>2012</v>
      </c>
      <c r="F6" s="49" t="s">
        <v>43</v>
      </c>
    </row>
    <row r="7" spans="1:12" x14ac:dyDescent="0.25">
      <c r="A7" s="50" t="s">
        <v>44</v>
      </c>
      <c r="B7" s="51">
        <v>5</v>
      </c>
      <c r="C7" s="51">
        <v>6</v>
      </c>
      <c r="D7" s="51">
        <v>30</v>
      </c>
      <c r="E7" s="51">
        <v>42</v>
      </c>
      <c r="F7" s="52">
        <f>((E7*100)/D7)-100</f>
        <v>40</v>
      </c>
      <c r="G7" s="53"/>
      <c r="H7" s="53"/>
      <c r="I7" s="53"/>
    </row>
    <row r="8" spans="1:12" x14ac:dyDescent="0.25">
      <c r="A8" s="54" t="s">
        <v>45</v>
      </c>
      <c r="B8" s="55">
        <v>3</v>
      </c>
      <c r="C8" s="55">
        <v>1</v>
      </c>
      <c r="D8" s="55">
        <v>27</v>
      </c>
      <c r="E8" s="55">
        <v>19</v>
      </c>
      <c r="F8" s="56">
        <f t="shared" ref="F8:F35" si="0">((E8*100)/D8)-100</f>
        <v>-29.629629629629633</v>
      </c>
      <c r="G8" s="53"/>
      <c r="H8" s="53"/>
      <c r="I8" s="53"/>
    </row>
    <row r="9" spans="1:12" x14ac:dyDescent="0.25">
      <c r="A9" s="50" t="s">
        <v>46</v>
      </c>
      <c r="B9" s="51">
        <v>7</v>
      </c>
      <c r="C9" s="51">
        <v>2</v>
      </c>
      <c r="D9" s="51">
        <v>19</v>
      </c>
      <c r="E9" s="51">
        <v>12</v>
      </c>
      <c r="F9" s="52">
        <f t="shared" si="0"/>
        <v>-36.842105263157897</v>
      </c>
      <c r="G9" s="53"/>
      <c r="H9" s="53"/>
      <c r="I9" s="53"/>
    </row>
    <row r="10" spans="1:12" x14ac:dyDescent="0.25">
      <c r="A10" s="54" t="s">
        <v>47</v>
      </c>
      <c r="B10" s="55">
        <v>0</v>
      </c>
      <c r="C10" s="55">
        <v>0</v>
      </c>
      <c r="D10" s="55">
        <v>0</v>
      </c>
      <c r="E10" s="55">
        <v>1</v>
      </c>
      <c r="F10" s="56" t="e">
        <f t="shared" si="0"/>
        <v>#DIV/0!</v>
      </c>
      <c r="G10" s="53"/>
      <c r="H10" s="53"/>
      <c r="I10" s="53"/>
    </row>
    <row r="11" spans="1:12" x14ac:dyDescent="0.25">
      <c r="A11" s="50" t="s">
        <v>48</v>
      </c>
      <c r="B11" s="51">
        <v>0</v>
      </c>
      <c r="C11" s="51">
        <v>0</v>
      </c>
      <c r="D11" s="51">
        <v>0</v>
      </c>
      <c r="E11" s="51">
        <v>0</v>
      </c>
      <c r="F11" s="57" t="e">
        <f t="shared" si="0"/>
        <v>#DIV/0!</v>
      </c>
      <c r="G11" s="53"/>
      <c r="H11" s="53"/>
      <c r="I11" s="53"/>
    </row>
    <row r="12" spans="1:12" x14ac:dyDescent="0.25">
      <c r="A12" s="54" t="s">
        <v>49</v>
      </c>
      <c r="B12" s="55">
        <v>32</v>
      </c>
      <c r="C12" s="55">
        <v>18</v>
      </c>
      <c r="D12" s="55">
        <v>132</v>
      </c>
      <c r="E12" s="55">
        <v>122</v>
      </c>
      <c r="F12" s="56">
        <f t="shared" si="0"/>
        <v>-7.5757575757575779</v>
      </c>
      <c r="G12" s="53"/>
      <c r="H12" s="53"/>
      <c r="I12" s="53"/>
    </row>
    <row r="13" spans="1:12" x14ac:dyDescent="0.25">
      <c r="A13" s="50" t="s">
        <v>50</v>
      </c>
      <c r="B13" s="51">
        <v>86</v>
      </c>
      <c r="C13" s="51">
        <v>61</v>
      </c>
      <c r="D13" s="51">
        <v>283</v>
      </c>
      <c r="E13" s="51">
        <v>222</v>
      </c>
      <c r="F13" s="52">
        <f t="shared" si="0"/>
        <v>-21.554770318021198</v>
      </c>
      <c r="G13" s="53"/>
      <c r="H13" s="53"/>
      <c r="I13" s="53"/>
    </row>
    <row r="14" spans="1:12" x14ac:dyDescent="0.25">
      <c r="A14" s="54" t="s">
        <v>51</v>
      </c>
      <c r="B14" s="55">
        <v>89</v>
      </c>
      <c r="C14" s="55">
        <v>78</v>
      </c>
      <c r="D14" s="55">
        <v>355</v>
      </c>
      <c r="E14" s="55">
        <v>306</v>
      </c>
      <c r="F14" s="56">
        <f t="shared" si="0"/>
        <v>-13.802816901408448</v>
      </c>
      <c r="G14" s="53"/>
      <c r="H14" s="53"/>
      <c r="I14" s="53"/>
    </row>
    <row r="15" spans="1:12" x14ac:dyDescent="0.25">
      <c r="A15" s="50" t="s">
        <v>52</v>
      </c>
      <c r="B15" s="51">
        <v>6</v>
      </c>
      <c r="C15" s="51">
        <v>5</v>
      </c>
      <c r="D15" s="51">
        <v>19</v>
      </c>
      <c r="E15" s="51">
        <v>14</v>
      </c>
      <c r="F15" s="52">
        <f t="shared" si="0"/>
        <v>-26.315789473684205</v>
      </c>
      <c r="G15" s="53"/>
      <c r="H15" s="53"/>
      <c r="I15" s="53"/>
    </row>
    <row r="16" spans="1:12" x14ac:dyDescent="0.25">
      <c r="A16" s="54" t="s">
        <v>53</v>
      </c>
      <c r="B16" s="55">
        <v>6</v>
      </c>
      <c r="C16" s="55">
        <v>4</v>
      </c>
      <c r="D16" s="55">
        <v>33</v>
      </c>
      <c r="E16" s="55">
        <v>29</v>
      </c>
      <c r="F16" s="56">
        <f t="shared" si="0"/>
        <v>-12.121212121212125</v>
      </c>
      <c r="G16" s="53"/>
      <c r="H16" s="53"/>
      <c r="I16" s="53"/>
    </row>
    <row r="17" spans="1:9" x14ac:dyDescent="0.25">
      <c r="A17" s="50" t="s">
        <v>54</v>
      </c>
      <c r="B17" s="51">
        <v>0</v>
      </c>
      <c r="C17" s="51">
        <v>0</v>
      </c>
      <c r="D17" s="51">
        <v>0</v>
      </c>
      <c r="E17" s="51">
        <v>1</v>
      </c>
      <c r="F17" s="52" t="e">
        <f t="shared" si="0"/>
        <v>#DIV/0!</v>
      </c>
      <c r="G17" s="53"/>
      <c r="H17" s="53"/>
      <c r="I17" s="53"/>
    </row>
    <row r="18" spans="1:9" x14ac:dyDescent="0.25">
      <c r="A18" s="54" t="s">
        <v>55</v>
      </c>
      <c r="B18" s="55">
        <v>1</v>
      </c>
      <c r="C18" s="55">
        <v>0</v>
      </c>
      <c r="D18" s="55">
        <v>3</v>
      </c>
      <c r="E18" s="55">
        <v>4</v>
      </c>
      <c r="F18" s="56">
        <f t="shared" si="0"/>
        <v>33.333333333333343</v>
      </c>
      <c r="G18" s="53"/>
      <c r="H18" s="53"/>
      <c r="I18" s="53"/>
    </row>
    <row r="19" spans="1:9" x14ac:dyDescent="0.25">
      <c r="A19" s="50" t="s">
        <v>56</v>
      </c>
      <c r="B19" s="51">
        <v>0</v>
      </c>
      <c r="C19" s="51">
        <v>0</v>
      </c>
      <c r="D19" s="51">
        <v>2</v>
      </c>
      <c r="E19" s="51">
        <v>4</v>
      </c>
      <c r="F19" s="52">
        <f t="shared" si="0"/>
        <v>100</v>
      </c>
      <c r="G19" s="53"/>
      <c r="H19" s="53"/>
      <c r="I19" s="53"/>
    </row>
    <row r="20" spans="1:9" x14ac:dyDescent="0.25">
      <c r="A20" s="54" t="s">
        <v>57</v>
      </c>
      <c r="B20" s="55">
        <v>1</v>
      </c>
      <c r="C20" s="55">
        <v>0</v>
      </c>
      <c r="D20" s="55">
        <v>4</v>
      </c>
      <c r="E20" s="55">
        <v>3</v>
      </c>
      <c r="F20" s="56">
        <f t="shared" si="0"/>
        <v>-25</v>
      </c>
      <c r="G20" s="53"/>
      <c r="H20" s="53"/>
      <c r="I20" s="53"/>
    </row>
    <row r="21" spans="1:9" x14ac:dyDescent="0.25">
      <c r="A21" s="50" t="s">
        <v>58</v>
      </c>
      <c r="B21" s="51">
        <v>0</v>
      </c>
      <c r="C21" s="51">
        <v>0</v>
      </c>
      <c r="D21" s="51">
        <v>0</v>
      </c>
      <c r="E21" s="51">
        <v>0</v>
      </c>
      <c r="F21" s="57" t="e">
        <f t="shared" si="0"/>
        <v>#DIV/0!</v>
      </c>
      <c r="G21" s="53"/>
      <c r="H21" s="53"/>
      <c r="I21" s="53"/>
    </row>
    <row r="22" spans="1:9" x14ac:dyDescent="0.25">
      <c r="A22" s="54" t="s">
        <v>59</v>
      </c>
      <c r="B22" s="55">
        <v>6</v>
      </c>
      <c r="C22" s="55">
        <v>2</v>
      </c>
      <c r="D22" s="55">
        <v>217</v>
      </c>
      <c r="E22" s="55">
        <v>239</v>
      </c>
      <c r="F22" s="56">
        <f t="shared" si="0"/>
        <v>10.138248847926263</v>
      </c>
      <c r="G22" s="53"/>
      <c r="H22" s="53"/>
      <c r="I22" s="53"/>
    </row>
    <row r="23" spans="1:9" x14ac:dyDescent="0.25">
      <c r="A23" s="50" t="s">
        <v>60</v>
      </c>
      <c r="B23" s="51">
        <v>21</v>
      </c>
      <c r="C23" s="51">
        <v>12</v>
      </c>
      <c r="D23" s="51">
        <v>130</v>
      </c>
      <c r="E23" s="51">
        <v>130</v>
      </c>
      <c r="F23" s="52">
        <f t="shared" si="0"/>
        <v>0</v>
      </c>
      <c r="G23" s="53"/>
      <c r="H23" s="53"/>
      <c r="I23" s="53"/>
    </row>
    <row r="24" spans="1:9" x14ac:dyDescent="0.25">
      <c r="A24" s="54" t="s">
        <v>61</v>
      </c>
      <c r="B24" s="55">
        <v>0</v>
      </c>
      <c r="C24" s="55">
        <v>0</v>
      </c>
      <c r="D24" s="55">
        <v>0</v>
      </c>
      <c r="E24" s="55">
        <v>0</v>
      </c>
      <c r="F24" s="58" t="e">
        <f t="shared" si="0"/>
        <v>#DIV/0!</v>
      </c>
      <c r="G24" s="53"/>
      <c r="H24" s="53"/>
      <c r="I24" s="53"/>
    </row>
    <row r="25" spans="1:9" x14ac:dyDescent="0.25">
      <c r="A25" s="50" t="s">
        <v>62</v>
      </c>
      <c r="B25" s="51">
        <v>0</v>
      </c>
      <c r="C25" s="51">
        <v>0</v>
      </c>
      <c r="D25" s="51">
        <v>2</v>
      </c>
      <c r="E25" s="51">
        <v>1</v>
      </c>
      <c r="F25" s="52">
        <f t="shared" si="0"/>
        <v>-50</v>
      </c>
      <c r="G25" s="53"/>
      <c r="H25" s="53"/>
      <c r="I25" s="53"/>
    </row>
    <row r="26" spans="1:9" x14ac:dyDescent="0.25">
      <c r="A26" s="54" t="s">
        <v>63</v>
      </c>
      <c r="B26" s="55">
        <v>3</v>
      </c>
      <c r="C26" s="55">
        <v>4</v>
      </c>
      <c r="D26" s="55">
        <v>12</v>
      </c>
      <c r="E26" s="55">
        <v>10</v>
      </c>
      <c r="F26" s="56">
        <f t="shared" si="0"/>
        <v>-16.666666666666671</v>
      </c>
      <c r="G26" s="53"/>
      <c r="H26" s="53"/>
      <c r="I26" s="53"/>
    </row>
    <row r="27" spans="1:9" x14ac:dyDescent="0.25">
      <c r="A27" s="50" t="s">
        <v>64</v>
      </c>
      <c r="B27" s="51">
        <v>0</v>
      </c>
      <c r="C27" s="51">
        <v>0</v>
      </c>
      <c r="D27" s="51">
        <v>0</v>
      </c>
      <c r="E27" s="51">
        <v>0</v>
      </c>
      <c r="F27" s="57" t="e">
        <f t="shared" si="0"/>
        <v>#DIV/0!</v>
      </c>
      <c r="G27" s="53"/>
      <c r="H27" s="53"/>
      <c r="I27" s="53"/>
    </row>
    <row r="28" spans="1:9" x14ac:dyDescent="0.25">
      <c r="A28" s="54" t="s">
        <v>65</v>
      </c>
      <c r="B28" s="55">
        <v>7</v>
      </c>
      <c r="C28" s="55">
        <v>1</v>
      </c>
      <c r="D28" s="55">
        <v>206</v>
      </c>
      <c r="E28" s="55">
        <v>251</v>
      </c>
      <c r="F28" s="56">
        <f t="shared" si="0"/>
        <v>21.84466019417475</v>
      </c>
      <c r="G28" s="53"/>
      <c r="H28" s="53"/>
      <c r="I28" s="53"/>
    </row>
    <row r="29" spans="1:9" x14ac:dyDescent="0.25">
      <c r="A29" s="50" t="s">
        <v>66</v>
      </c>
      <c r="B29" s="51">
        <v>1</v>
      </c>
      <c r="C29" s="51">
        <v>1</v>
      </c>
      <c r="D29" s="51">
        <v>3</v>
      </c>
      <c r="E29" s="51">
        <v>6</v>
      </c>
      <c r="F29" s="52">
        <f t="shared" si="0"/>
        <v>100</v>
      </c>
      <c r="G29" s="53"/>
      <c r="H29" s="53"/>
      <c r="I29" s="53"/>
    </row>
    <row r="30" spans="1:9" x14ac:dyDescent="0.25">
      <c r="A30" s="54" t="s">
        <v>67</v>
      </c>
      <c r="B30" s="55">
        <v>6</v>
      </c>
      <c r="C30" s="55">
        <v>5</v>
      </c>
      <c r="D30" s="55">
        <v>26</v>
      </c>
      <c r="E30" s="55">
        <v>24</v>
      </c>
      <c r="F30" s="56">
        <f t="shared" si="0"/>
        <v>-7.6923076923076934</v>
      </c>
      <c r="G30" s="53"/>
      <c r="H30" s="53"/>
      <c r="I30" s="53"/>
    </row>
    <row r="31" spans="1:9" x14ac:dyDescent="0.25">
      <c r="A31" s="50" t="s">
        <v>68</v>
      </c>
      <c r="B31" s="51">
        <v>0</v>
      </c>
      <c r="C31" s="51">
        <v>0</v>
      </c>
      <c r="D31" s="51">
        <v>0</v>
      </c>
      <c r="E31" s="51">
        <v>0</v>
      </c>
      <c r="F31" s="52" t="e">
        <f t="shared" si="0"/>
        <v>#DIV/0!</v>
      </c>
      <c r="G31" s="53"/>
      <c r="H31" s="53"/>
      <c r="I31" s="53"/>
    </row>
    <row r="32" spans="1:9" x14ac:dyDescent="0.25">
      <c r="A32" s="54" t="s">
        <v>69</v>
      </c>
      <c r="B32" s="55">
        <v>21</v>
      </c>
      <c r="C32" s="55">
        <v>18</v>
      </c>
      <c r="D32" s="55">
        <v>73</v>
      </c>
      <c r="E32" s="55">
        <v>79</v>
      </c>
      <c r="F32" s="56">
        <f t="shared" si="0"/>
        <v>8.2191780821917746</v>
      </c>
      <c r="G32" s="53"/>
      <c r="H32" s="53"/>
      <c r="I32" s="53"/>
    </row>
    <row r="33" spans="1:9" x14ac:dyDescent="0.25">
      <c r="A33" s="50" t="s">
        <v>70</v>
      </c>
      <c r="B33" s="51">
        <v>12</v>
      </c>
      <c r="C33" s="51">
        <v>7</v>
      </c>
      <c r="D33" s="51">
        <v>53</v>
      </c>
      <c r="E33" s="51">
        <v>46</v>
      </c>
      <c r="F33" s="52">
        <f t="shared" si="0"/>
        <v>-13.20754716981132</v>
      </c>
      <c r="G33" s="53"/>
      <c r="H33" s="53"/>
      <c r="I33" s="53"/>
    </row>
    <row r="34" spans="1:9" x14ac:dyDescent="0.25">
      <c r="A34" s="54" t="s">
        <v>71</v>
      </c>
      <c r="B34" s="55">
        <v>0</v>
      </c>
      <c r="C34" s="55">
        <v>1</v>
      </c>
      <c r="D34" s="55">
        <v>6</v>
      </c>
      <c r="E34" s="55">
        <v>4</v>
      </c>
      <c r="F34" s="56">
        <f t="shared" si="0"/>
        <v>-33.333333333333329</v>
      </c>
      <c r="G34" s="53"/>
      <c r="H34" s="53"/>
      <c r="I34" s="53"/>
    </row>
    <row r="35" spans="1:9" x14ac:dyDescent="0.25">
      <c r="A35" s="59" t="s">
        <v>72</v>
      </c>
      <c r="B35" s="60">
        <f>SUM(B7:B34)</f>
        <v>313</v>
      </c>
      <c r="C35" s="60">
        <f t="shared" ref="C35:E35" si="1">SUM(C7:C34)</f>
        <v>226</v>
      </c>
      <c r="D35" s="60">
        <f t="shared" si="1"/>
        <v>1635</v>
      </c>
      <c r="E35" s="60">
        <f t="shared" si="1"/>
        <v>1569</v>
      </c>
      <c r="F35" s="61">
        <f t="shared" si="0"/>
        <v>-4.036697247706428</v>
      </c>
      <c r="G35" s="53"/>
      <c r="H35" s="53"/>
      <c r="I35" s="53"/>
    </row>
    <row r="36" spans="1:9" x14ac:dyDescent="0.25">
      <c r="A36" s="62"/>
      <c r="B36" s="62"/>
      <c r="C36" s="62"/>
      <c r="D36" s="62"/>
      <c r="E36" s="62"/>
      <c r="F36" s="62"/>
      <c r="G36" s="62"/>
    </row>
    <row r="37" spans="1:9" x14ac:dyDescent="0.25">
      <c r="A37" s="62"/>
      <c r="B37" s="62">
        <f>E6</f>
        <v>2012</v>
      </c>
      <c r="C37" s="62">
        <f>D6</f>
        <v>2011</v>
      </c>
      <c r="D37" s="62"/>
      <c r="E37" s="62"/>
      <c r="F37" s="62">
        <f>B37</f>
        <v>2012</v>
      </c>
      <c r="G37" s="62">
        <f>C37</f>
        <v>2011</v>
      </c>
    </row>
    <row r="38" spans="1:9" x14ac:dyDescent="0.25">
      <c r="A38" s="62" t="str">
        <f>A7</f>
        <v>A CORUÑA</v>
      </c>
      <c r="B38" s="63">
        <f>E7</f>
        <v>42</v>
      </c>
      <c r="C38" s="63">
        <f>D7</f>
        <v>30</v>
      </c>
      <c r="D38" s="63">
        <f>_xlfn.RANK.EQ(B38,$B$38:$B$65)+COUNTIF($B$38:$B$65,B38)-1</f>
        <v>9</v>
      </c>
      <c r="E38" s="62" t="str">
        <f t="shared" ref="E38:E65" si="2">INDEX($A$38:$B$65,MATCH(ROW()-37,$D$38:$D$65,0),1)</f>
        <v>BARCELONA</v>
      </c>
      <c r="F38" s="62">
        <f>LOOKUP(E38,$A$38:$A$65,$B$38:$B$65)</f>
        <v>306</v>
      </c>
      <c r="G38" s="62">
        <f>LOOKUP(E38,$A$38:$A$65,$C$38:$C$65)</f>
        <v>355</v>
      </c>
    </row>
    <row r="39" spans="1:9" x14ac:dyDescent="0.25">
      <c r="A39" s="62" t="str">
        <f t="shared" ref="A39:A65" si="3">A8</f>
        <v>ALICANTE</v>
      </c>
      <c r="B39" s="63">
        <f t="shared" ref="B39:B65" si="4">E8</f>
        <v>19</v>
      </c>
      <c r="C39" s="63">
        <f t="shared" ref="C39:C65" si="5">D8</f>
        <v>27</v>
      </c>
      <c r="D39" s="63">
        <f t="shared" ref="D39:D65" si="6">_xlfn.RANK.EQ(B39,$B$38:$B$65)+COUNTIF($B$38:$B$65,B39)-1</f>
        <v>12</v>
      </c>
      <c r="E39" s="62" t="str">
        <f t="shared" si="2"/>
        <v>SANTA CRUZ DE TENERIFE</v>
      </c>
      <c r="F39" s="62">
        <f t="shared" ref="F39:F54" si="7">LOOKUP(E39,$A$38:$A$65,$B$38:$B$65)</f>
        <v>251</v>
      </c>
      <c r="G39" s="62">
        <f t="shared" ref="G39:G65" si="8">LOOKUP(E39,$A$38:$A$65,$C$38:$C$65)</f>
        <v>206</v>
      </c>
    </row>
    <row r="40" spans="1:9" x14ac:dyDescent="0.25">
      <c r="A40" s="62" t="str">
        <f t="shared" si="3"/>
        <v>ALMERIA</v>
      </c>
      <c r="B40" s="63">
        <f t="shared" si="4"/>
        <v>12</v>
      </c>
      <c r="C40" s="63">
        <f t="shared" si="5"/>
        <v>19</v>
      </c>
      <c r="D40" s="63">
        <f t="shared" si="6"/>
        <v>14</v>
      </c>
      <c r="E40" s="62" t="str">
        <f t="shared" si="2"/>
        <v>LAS PALMAS</v>
      </c>
      <c r="F40" s="62">
        <f t="shared" si="7"/>
        <v>239</v>
      </c>
      <c r="G40" s="62">
        <f t="shared" si="8"/>
        <v>217</v>
      </c>
    </row>
    <row r="41" spans="1:9" x14ac:dyDescent="0.25">
      <c r="A41" s="62" t="str">
        <f t="shared" si="3"/>
        <v>AVILES</v>
      </c>
      <c r="B41" s="63">
        <f t="shared" si="4"/>
        <v>1</v>
      </c>
      <c r="C41" s="63">
        <f t="shared" si="5"/>
        <v>0</v>
      </c>
      <c r="D41" s="63">
        <f t="shared" si="6"/>
        <v>23</v>
      </c>
      <c r="E41" s="62" t="str">
        <f t="shared" si="2"/>
        <v>BALEARES</v>
      </c>
      <c r="F41" s="62">
        <f t="shared" si="7"/>
        <v>222</v>
      </c>
      <c r="G41" s="62">
        <f t="shared" si="8"/>
        <v>283</v>
      </c>
    </row>
    <row r="42" spans="1:9" x14ac:dyDescent="0.25">
      <c r="A42" s="62" t="str">
        <f t="shared" si="3"/>
        <v>BAHIA DE ALGECIRAS</v>
      </c>
      <c r="B42" s="63">
        <f t="shared" si="4"/>
        <v>0</v>
      </c>
      <c r="C42" s="63">
        <f t="shared" si="5"/>
        <v>0</v>
      </c>
      <c r="D42" s="63">
        <f t="shared" si="6"/>
        <v>28</v>
      </c>
      <c r="E42" s="62" t="str">
        <f t="shared" si="2"/>
        <v>MALAGA</v>
      </c>
      <c r="F42" s="62">
        <f t="shared" si="7"/>
        <v>130</v>
      </c>
      <c r="G42" s="62">
        <f t="shared" si="8"/>
        <v>130</v>
      </c>
    </row>
    <row r="43" spans="1:9" x14ac:dyDescent="0.25">
      <c r="A43" s="62" t="str">
        <f t="shared" si="3"/>
        <v>BAHIA DE CADIZ</v>
      </c>
      <c r="B43" s="63">
        <f t="shared" si="4"/>
        <v>122</v>
      </c>
      <c r="C43" s="63">
        <f t="shared" si="5"/>
        <v>132</v>
      </c>
      <c r="D43" s="63">
        <f t="shared" si="6"/>
        <v>6</v>
      </c>
      <c r="E43" s="62" t="str">
        <f t="shared" si="2"/>
        <v>BAHIA DE CADIZ</v>
      </c>
      <c r="F43" s="62">
        <f t="shared" si="7"/>
        <v>122</v>
      </c>
      <c r="G43" s="62">
        <f t="shared" si="8"/>
        <v>132</v>
      </c>
    </row>
    <row r="44" spans="1:9" x14ac:dyDescent="0.25">
      <c r="A44" s="62" t="str">
        <f t="shared" si="3"/>
        <v>BALEARES</v>
      </c>
      <c r="B44" s="63">
        <f t="shared" si="4"/>
        <v>222</v>
      </c>
      <c r="C44" s="63">
        <f t="shared" si="5"/>
        <v>283</v>
      </c>
      <c r="D44" s="63">
        <f t="shared" si="6"/>
        <v>4</v>
      </c>
      <c r="E44" s="62" t="str">
        <f t="shared" si="2"/>
        <v>VALENCIA</v>
      </c>
      <c r="F44" s="62">
        <f t="shared" si="7"/>
        <v>79</v>
      </c>
      <c r="G44" s="62">
        <f t="shared" si="8"/>
        <v>73</v>
      </c>
    </row>
    <row r="45" spans="1:9" x14ac:dyDescent="0.25">
      <c r="A45" s="62" t="str">
        <f t="shared" si="3"/>
        <v>BARCELONA</v>
      </c>
      <c r="B45" s="63">
        <f t="shared" si="4"/>
        <v>306</v>
      </c>
      <c r="C45" s="63">
        <f t="shared" si="5"/>
        <v>355</v>
      </c>
      <c r="D45" s="63">
        <f t="shared" si="6"/>
        <v>1</v>
      </c>
      <c r="E45" s="62" t="str">
        <f>INDEX($A$38:$B$65,MATCH(ROW()-37,$D$38:$D$65,0),1)</f>
        <v>VIGO</v>
      </c>
      <c r="F45" s="62">
        <f t="shared" si="7"/>
        <v>46</v>
      </c>
      <c r="G45" s="62">
        <f t="shared" si="8"/>
        <v>53</v>
      </c>
    </row>
    <row r="46" spans="1:9" x14ac:dyDescent="0.25">
      <c r="A46" s="62" t="str">
        <f t="shared" si="3"/>
        <v>BILBAO</v>
      </c>
      <c r="B46" s="63">
        <f t="shared" si="4"/>
        <v>14</v>
      </c>
      <c r="C46" s="63">
        <f t="shared" si="5"/>
        <v>19</v>
      </c>
      <c r="D46" s="63">
        <f t="shared" si="6"/>
        <v>13</v>
      </c>
      <c r="E46" s="62" t="str">
        <f>A47</f>
        <v>CARTAGENA</v>
      </c>
      <c r="F46" s="62">
        <f>LOOKUP(E46,$A$38:$A$65,$B$38:$B$65)</f>
        <v>29</v>
      </c>
      <c r="G46" s="62">
        <f>LOOKUP(E46,$A$38:$A$65,$C$38:$C$65)</f>
        <v>33</v>
      </c>
    </row>
    <row r="47" spans="1:9" x14ac:dyDescent="0.25">
      <c r="A47" s="62" t="str">
        <f t="shared" si="3"/>
        <v>CARTAGENA</v>
      </c>
      <c r="B47" s="63">
        <f t="shared" si="4"/>
        <v>29</v>
      </c>
      <c r="C47" s="63">
        <f t="shared" si="5"/>
        <v>33</v>
      </c>
      <c r="D47" s="63">
        <f t="shared" si="6"/>
        <v>10</v>
      </c>
      <c r="E47" s="62" t="str">
        <f t="shared" si="2"/>
        <v>CARTAGENA</v>
      </c>
      <c r="F47" s="62">
        <f t="shared" si="7"/>
        <v>29</v>
      </c>
      <c r="G47" s="62">
        <f t="shared" si="8"/>
        <v>33</v>
      </c>
    </row>
    <row r="48" spans="1:9" x14ac:dyDescent="0.25">
      <c r="A48" s="62" t="str">
        <f t="shared" si="3"/>
        <v>CASTELLON</v>
      </c>
      <c r="B48" s="63">
        <f t="shared" si="4"/>
        <v>1</v>
      </c>
      <c r="C48" s="63">
        <f t="shared" si="5"/>
        <v>0</v>
      </c>
      <c r="D48" s="63">
        <f t="shared" si="6"/>
        <v>23</v>
      </c>
      <c r="E48" s="62" t="str">
        <f t="shared" si="2"/>
        <v>SEVILLA</v>
      </c>
      <c r="F48" s="62">
        <f t="shared" si="7"/>
        <v>24</v>
      </c>
      <c r="G48" s="62">
        <f t="shared" si="8"/>
        <v>26</v>
      </c>
    </row>
    <row r="49" spans="1:7" x14ac:dyDescent="0.25">
      <c r="A49" s="62" t="str">
        <f t="shared" si="3"/>
        <v>CEUTA</v>
      </c>
      <c r="B49" s="63">
        <f t="shared" si="4"/>
        <v>4</v>
      </c>
      <c r="C49" s="63">
        <f t="shared" si="5"/>
        <v>3</v>
      </c>
      <c r="D49" s="63">
        <f t="shared" si="6"/>
        <v>19</v>
      </c>
      <c r="E49" s="62" t="str">
        <f t="shared" si="2"/>
        <v>ALICANTE</v>
      </c>
      <c r="F49" s="62">
        <f t="shared" si="7"/>
        <v>19</v>
      </c>
      <c r="G49" s="62">
        <f t="shared" si="8"/>
        <v>27</v>
      </c>
    </row>
    <row r="50" spans="1:7" x14ac:dyDescent="0.25">
      <c r="A50" s="62" t="str">
        <f t="shared" si="3"/>
        <v>FERROL-SAN CIBRAO</v>
      </c>
      <c r="B50" s="63">
        <f t="shared" si="4"/>
        <v>4</v>
      </c>
      <c r="C50" s="63">
        <f t="shared" si="5"/>
        <v>2</v>
      </c>
      <c r="D50" s="63">
        <f t="shared" si="6"/>
        <v>19</v>
      </c>
      <c r="E50" s="62" t="str">
        <f t="shared" si="2"/>
        <v>BILBAO</v>
      </c>
      <c r="F50" s="62">
        <f t="shared" si="7"/>
        <v>14</v>
      </c>
      <c r="G50" s="62">
        <f t="shared" si="8"/>
        <v>19</v>
      </c>
    </row>
    <row r="51" spans="1:7" x14ac:dyDescent="0.25">
      <c r="A51" s="62" t="str">
        <f t="shared" si="3"/>
        <v>GIJON</v>
      </c>
      <c r="B51" s="63">
        <f t="shared" si="4"/>
        <v>3</v>
      </c>
      <c r="C51" s="63">
        <f t="shared" si="5"/>
        <v>4</v>
      </c>
      <c r="D51" s="63">
        <f t="shared" si="6"/>
        <v>20</v>
      </c>
      <c r="E51" s="62" t="str">
        <f t="shared" si="2"/>
        <v>ALMERIA</v>
      </c>
      <c r="F51" s="62">
        <f t="shared" si="7"/>
        <v>12</v>
      </c>
      <c r="G51" s="62">
        <f t="shared" si="8"/>
        <v>19</v>
      </c>
    </row>
    <row r="52" spans="1:7" x14ac:dyDescent="0.25">
      <c r="A52" s="62" t="str">
        <f t="shared" si="3"/>
        <v>HUELVA</v>
      </c>
      <c r="B52" s="63">
        <f t="shared" si="4"/>
        <v>0</v>
      </c>
      <c r="C52" s="63">
        <f t="shared" si="5"/>
        <v>0</v>
      </c>
      <c r="D52" s="63">
        <f t="shared" si="6"/>
        <v>28</v>
      </c>
      <c r="E52" s="62" t="str">
        <f t="shared" si="2"/>
        <v>MOTRIL</v>
      </c>
      <c r="F52" s="62">
        <f t="shared" si="7"/>
        <v>10</v>
      </c>
      <c r="G52" s="62">
        <f t="shared" si="8"/>
        <v>12</v>
      </c>
    </row>
    <row r="53" spans="1:7" x14ac:dyDescent="0.25">
      <c r="A53" s="62" t="str">
        <f t="shared" si="3"/>
        <v>LAS PALMAS</v>
      </c>
      <c r="B53" s="63">
        <f t="shared" si="4"/>
        <v>239</v>
      </c>
      <c r="C53" s="63">
        <f t="shared" si="5"/>
        <v>217</v>
      </c>
      <c r="D53" s="63">
        <f t="shared" si="6"/>
        <v>3</v>
      </c>
      <c r="E53" s="62" t="str">
        <f t="shared" si="2"/>
        <v>SANTANDER</v>
      </c>
      <c r="F53" s="62">
        <f t="shared" si="7"/>
        <v>6</v>
      </c>
      <c r="G53" s="62">
        <f t="shared" si="8"/>
        <v>3</v>
      </c>
    </row>
    <row r="54" spans="1:7" x14ac:dyDescent="0.25">
      <c r="A54" s="62" t="str">
        <f t="shared" si="3"/>
        <v>MALAGA</v>
      </c>
      <c r="B54" s="63">
        <f t="shared" si="4"/>
        <v>130</v>
      </c>
      <c r="C54" s="63">
        <f t="shared" si="5"/>
        <v>130</v>
      </c>
      <c r="D54" s="63">
        <f t="shared" si="6"/>
        <v>5</v>
      </c>
      <c r="E54" s="62" t="e">
        <f t="shared" si="2"/>
        <v>#N/A</v>
      </c>
      <c r="F54" s="62" t="e">
        <f t="shared" si="7"/>
        <v>#N/A</v>
      </c>
      <c r="G54" s="62" t="e">
        <f t="shared" si="8"/>
        <v>#N/A</v>
      </c>
    </row>
    <row r="55" spans="1:7" x14ac:dyDescent="0.25">
      <c r="A55" s="62" t="str">
        <f t="shared" si="3"/>
        <v>MARIN Y RIA DE PONTEVEDRA</v>
      </c>
      <c r="B55" s="63">
        <f t="shared" si="4"/>
        <v>0</v>
      </c>
      <c r="C55" s="63">
        <f t="shared" si="5"/>
        <v>0</v>
      </c>
      <c r="D55" s="63">
        <f t="shared" si="6"/>
        <v>28</v>
      </c>
      <c r="E55" s="62" t="e">
        <f t="shared" si="2"/>
        <v>#N/A</v>
      </c>
      <c r="F55" s="62" t="e">
        <f t="shared" ref="F55:F65" si="9">LOOKUP(E55,$A$38:$A$65,$B$38:$B$65)</f>
        <v>#N/A</v>
      </c>
      <c r="G55" s="62" t="e">
        <f t="shared" si="8"/>
        <v>#N/A</v>
      </c>
    </row>
    <row r="56" spans="1:7" x14ac:dyDescent="0.25">
      <c r="A56" s="62" t="str">
        <f t="shared" si="3"/>
        <v>MELILLA</v>
      </c>
      <c r="B56" s="63">
        <f t="shared" si="4"/>
        <v>1</v>
      </c>
      <c r="C56" s="63">
        <f t="shared" si="5"/>
        <v>2</v>
      </c>
      <c r="D56" s="63">
        <f t="shared" si="6"/>
        <v>23</v>
      </c>
      <c r="E56" s="62" t="str">
        <f t="shared" si="2"/>
        <v>CEUTA</v>
      </c>
      <c r="F56" s="62">
        <f t="shared" si="9"/>
        <v>4</v>
      </c>
      <c r="G56" s="62">
        <f t="shared" si="8"/>
        <v>3</v>
      </c>
    </row>
    <row r="57" spans="1:7" x14ac:dyDescent="0.25">
      <c r="A57" s="62" t="str">
        <f t="shared" si="3"/>
        <v>MOTRIL</v>
      </c>
      <c r="B57" s="63">
        <f t="shared" si="4"/>
        <v>10</v>
      </c>
      <c r="C57" s="63">
        <f t="shared" si="5"/>
        <v>12</v>
      </c>
      <c r="D57" s="63">
        <f t="shared" si="6"/>
        <v>15</v>
      </c>
      <c r="E57" s="62" t="str">
        <f t="shared" si="2"/>
        <v>GIJON</v>
      </c>
      <c r="F57" s="62">
        <f t="shared" si="9"/>
        <v>3</v>
      </c>
      <c r="G57" s="62">
        <f t="shared" si="8"/>
        <v>4</v>
      </c>
    </row>
    <row r="58" spans="1:7" x14ac:dyDescent="0.25">
      <c r="A58" s="62" t="str">
        <f t="shared" si="3"/>
        <v>PASAIA</v>
      </c>
      <c r="B58" s="63">
        <f t="shared" si="4"/>
        <v>0</v>
      </c>
      <c r="C58" s="63">
        <f t="shared" si="5"/>
        <v>0</v>
      </c>
      <c r="D58" s="63">
        <f t="shared" si="6"/>
        <v>28</v>
      </c>
      <c r="E58" s="62" t="e">
        <f t="shared" si="2"/>
        <v>#N/A</v>
      </c>
      <c r="F58" s="62" t="e">
        <f t="shared" si="9"/>
        <v>#N/A</v>
      </c>
      <c r="G58" s="62" t="e">
        <f t="shared" si="8"/>
        <v>#N/A</v>
      </c>
    </row>
    <row r="59" spans="1:7" x14ac:dyDescent="0.25">
      <c r="A59" s="62" t="str">
        <f t="shared" si="3"/>
        <v>SANTA CRUZ DE TENERIFE</v>
      </c>
      <c r="B59" s="63">
        <f t="shared" si="4"/>
        <v>251</v>
      </c>
      <c r="C59" s="63">
        <f t="shared" si="5"/>
        <v>206</v>
      </c>
      <c r="D59" s="63">
        <f t="shared" si="6"/>
        <v>2</v>
      </c>
      <c r="E59" s="62" t="e">
        <f t="shared" si="2"/>
        <v>#N/A</v>
      </c>
      <c r="F59" s="62" t="e">
        <f t="shared" si="9"/>
        <v>#N/A</v>
      </c>
      <c r="G59" s="62" t="e">
        <f t="shared" si="8"/>
        <v>#N/A</v>
      </c>
    </row>
    <row r="60" spans="1:7" x14ac:dyDescent="0.25">
      <c r="A60" s="62" t="str">
        <f t="shared" si="3"/>
        <v>SANTANDER</v>
      </c>
      <c r="B60" s="63">
        <f t="shared" si="4"/>
        <v>6</v>
      </c>
      <c r="C60" s="63">
        <f t="shared" si="5"/>
        <v>3</v>
      </c>
      <c r="D60" s="63">
        <f t="shared" si="6"/>
        <v>16</v>
      </c>
      <c r="E60" s="62" t="str">
        <f t="shared" si="2"/>
        <v>AVILES</v>
      </c>
      <c r="F60" s="62">
        <f t="shared" si="9"/>
        <v>1</v>
      </c>
      <c r="G60" s="62">
        <f t="shared" si="8"/>
        <v>0</v>
      </c>
    </row>
    <row r="61" spans="1:7" x14ac:dyDescent="0.25">
      <c r="A61" s="62" t="str">
        <f t="shared" si="3"/>
        <v>SEVILLA</v>
      </c>
      <c r="B61" s="63">
        <f t="shared" si="4"/>
        <v>24</v>
      </c>
      <c r="C61" s="63">
        <f t="shared" si="5"/>
        <v>26</v>
      </c>
      <c r="D61" s="63">
        <f t="shared" si="6"/>
        <v>11</v>
      </c>
      <c r="E61" s="62" t="e">
        <f t="shared" si="2"/>
        <v>#N/A</v>
      </c>
      <c r="F61" s="62" t="e">
        <f t="shared" si="9"/>
        <v>#N/A</v>
      </c>
      <c r="G61" s="62" t="e">
        <f t="shared" si="8"/>
        <v>#N/A</v>
      </c>
    </row>
    <row r="62" spans="1:7" x14ac:dyDescent="0.25">
      <c r="A62" s="62" t="str">
        <f t="shared" si="3"/>
        <v>TARRAGONA</v>
      </c>
      <c r="B62" s="63">
        <f t="shared" si="4"/>
        <v>0</v>
      </c>
      <c r="C62" s="63">
        <f t="shared" si="5"/>
        <v>0</v>
      </c>
      <c r="D62" s="63">
        <f t="shared" si="6"/>
        <v>28</v>
      </c>
      <c r="E62" s="62" t="e">
        <f t="shared" si="2"/>
        <v>#N/A</v>
      </c>
      <c r="F62" s="62" t="e">
        <f t="shared" si="9"/>
        <v>#N/A</v>
      </c>
      <c r="G62" s="62" t="e">
        <f t="shared" si="8"/>
        <v>#N/A</v>
      </c>
    </row>
    <row r="63" spans="1:7" x14ac:dyDescent="0.25">
      <c r="A63" s="62" t="str">
        <f t="shared" si="3"/>
        <v>VALENCIA</v>
      </c>
      <c r="B63" s="63">
        <f t="shared" si="4"/>
        <v>79</v>
      </c>
      <c r="C63" s="63">
        <f t="shared" si="5"/>
        <v>73</v>
      </c>
      <c r="D63" s="63">
        <f t="shared" si="6"/>
        <v>7</v>
      </c>
      <c r="E63" s="62" t="e">
        <f t="shared" si="2"/>
        <v>#N/A</v>
      </c>
      <c r="F63" s="62" t="e">
        <f t="shared" si="9"/>
        <v>#N/A</v>
      </c>
      <c r="G63" s="62" t="e">
        <f t="shared" si="8"/>
        <v>#N/A</v>
      </c>
    </row>
    <row r="64" spans="1:7" x14ac:dyDescent="0.25">
      <c r="A64" s="62" t="str">
        <f t="shared" si="3"/>
        <v>VIGO</v>
      </c>
      <c r="B64" s="63">
        <f t="shared" si="4"/>
        <v>46</v>
      </c>
      <c r="C64" s="63">
        <f t="shared" si="5"/>
        <v>53</v>
      </c>
      <c r="D64" s="63">
        <f t="shared" si="6"/>
        <v>8</v>
      </c>
      <c r="E64" s="62" t="e">
        <f t="shared" si="2"/>
        <v>#N/A</v>
      </c>
      <c r="F64" s="62" t="e">
        <f t="shared" si="9"/>
        <v>#N/A</v>
      </c>
      <c r="G64" s="62" t="e">
        <f t="shared" si="8"/>
        <v>#N/A</v>
      </c>
    </row>
    <row r="65" spans="1:7" x14ac:dyDescent="0.25">
      <c r="A65" s="62" t="str">
        <f t="shared" si="3"/>
        <v>VILAGARCIA</v>
      </c>
      <c r="B65" s="63">
        <f t="shared" si="4"/>
        <v>4</v>
      </c>
      <c r="C65" s="63">
        <f t="shared" si="5"/>
        <v>6</v>
      </c>
      <c r="D65" s="63">
        <f t="shared" si="6"/>
        <v>19</v>
      </c>
      <c r="E65" s="62" t="str">
        <f t="shared" si="2"/>
        <v>BAHIA DE ALGECIRAS</v>
      </c>
      <c r="F65" s="62">
        <f t="shared" si="9"/>
        <v>0</v>
      </c>
      <c r="G65" s="62">
        <f t="shared" si="8"/>
        <v>0</v>
      </c>
    </row>
    <row r="67" spans="1:7" x14ac:dyDescent="0.25">
      <c r="A67" s="64"/>
      <c r="B67" s="65"/>
      <c r="C67" s="65"/>
      <c r="D67" s="65"/>
      <c r="E67" s="65"/>
      <c r="F67" s="6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7</A_x00f1_o>
  </documentManagement>
</p:properties>
</file>

<file path=customXml/itemProps1.xml><?xml version="1.0" encoding="utf-8"?>
<ds:datastoreItem xmlns:ds="http://schemas.openxmlformats.org/officeDocument/2006/customXml" ds:itemID="{639679A2-3762-4884-A383-3CC8AFA28D9E}"/>
</file>

<file path=customXml/itemProps2.xml><?xml version="1.0" encoding="utf-8"?>
<ds:datastoreItem xmlns:ds="http://schemas.openxmlformats.org/officeDocument/2006/customXml" ds:itemID="{2FAD668D-F5E0-47A6-B1A3-93ED7CEB25B3}"/>
</file>

<file path=customXml/itemProps3.xml><?xml version="1.0" encoding="utf-8"?>
<ds:datastoreItem xmlns:ds="http://schemas.openxmlformats.org/officeDocument/2006/customXml" ds:itemID="{86B9D335-67D2-48AD-A506-62C7D5A1FF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2017-09-27T08:57:25Z</cp:lastPrinted>
  <dcterms:created xsi:type="dcterms:W3CDTF">2015-12-29T08:33:54Z</dcterms:created>
  <dcterms:modified xsi:type="dcterms:W3CDTF">2017-09-27T10:47:31Z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