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olors21.xml" ContentType="application/vnd.ms-office.chartcolorstyle+xml"/>
  <Override PartName="/xl/charts/style21.xml" ContentType="application/vnd.ms-office.chartstyle+xml"/>
  <Override PartName="/xl/charts/colors20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charts/style20.xml" ContentType="application/vnd.ms-office.chartstyle+xml"/>
  <Override PartName="/xl/charts/chart20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worksheets/sheet1.xml" ContentType="application/vnd.openxmlformats-officedocument.spreadsheetml.worksheet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drawings/drawing20.xml" ContentType="application/vnd.openxmlformats-officedocument.drawing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drawings/drawing16.xml" ContentType="application/vnd.openxmlformats-officedocument.drawing+xml"/>
  <Override PartName="/xl/charts/colors15.xml" ContentType="application/vnd.ms-office.chartcolorstyle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colors6.xml" ContentType="application/vnd.ms-office.chartcolor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8.xml" ContentType="application/vnd.openxmlformats-officedocument.drawing+xml"/>
  <Override PartName="/xl/charts/style6.xml" ContentType="application/vnd.ms-office.chartstyle+xml"/>
  <Override PartName="/xl/charts/chart7.xml" ContentType="application/vnd.openxmlformats-officedocument.drawingml.chart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0.xml" ContentType="application/vnd.openxmlformats-officedocument.drawingml.chart+xml"/>
  <Override PartName="/xl/charts/chart12.xml" ContentType="application/vnd.openxmlformats-officedocument.drawingml.chart+xml"/>
  <Override PartName="/xl/charts/style12.xml" ContentType="application/vnd.ms-office.chartstyle+xml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olors12.xml" ContentType="application/vnd.ms-office.chartcolorstyle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charts/colors7.xml" ContentType="application/vnd.ms-office.chartcolorstyle+xml"/>
  <Override PartName="/xl/charts/style8.xml" ContentType="application/vnd.ms-office.chartstyle+xml"/>
  <Override PartName="/xl/drawings/drawing10.xml" ContentType="application/vnd.openxmlformats-officedocument.drawing+xml"/>
  <Override PartName="/xl/charts/colors8.xml" ContentType="application/vnd.ms-office.chartcolorstyle+xml"/>
  <Override PartName="/xl/charts/chart8.xml" ContentType="application/vnd.openxmlformats-officedocument.drawingml.chart+xml"/>
  <Override PartName="/xl/charts/style7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hart9.xml" ContentType="application/vnd.openxmlformats-officedocument.drawingml.char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65" i="27" l="1"/>
  <c r="F46" i="27"/>
  <c r="F63" i="27"/>
  <c r="F63" i="28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<sst xmlns="http://schemas.openxmlformats.org/spreadsheetml/2006/main" count="755" uniqueCount="99">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</sst>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04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  <xf numFmtId="0" fontId="34" fillId="0" borderId="0" xfId="0" applyFont="1"/>
    <xf numFmtId="0" fontId="35" fillId="0" borderId="0" xfId="0" applyFont="1" applyAlignment="1"/>
    <xf numFmtId="0" fontId="36" fillId="0" borderId="0" xfId="0" applyFont="1"/>
    <xf numFmtId="14" fontId="37" fillId="0" borderId="0" xfId="0" applyNumberFormat="1" applyFont="1" applyAlignment="1">
      <alignment horizontal="right"/>
    </xf>
    <xf numFmtId="0" fontId="34" fillId="4" borderId="0" xfId="0" applyFont="1" applyFill="1" applyAlignment="1">
      <alignment horizontal="center" vertical="center"/>
    </xf>
    <xf numFmtId="0" fontId="34" fillId="0" borderId="0" xfId="0" applyFont="1" applyAlignment="1"/>
    <xf numFmtId="0" fontId="34" fillId="4" borderId="5" xfId="0" applyFont="1" applyFill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34" fillId="0" borderId="5" xfId="0" applyFont="1" applyBorder="1" applyAlignment="1"/>
    <xf numFmtId="0" fontId="38" fillId="4" borderId="1" xfId="0" applyFont="1" applyFill="1" applyBorder="1" applyAlignment="1">
      <alignment horizontal="center"/>
    </xf>
    <xf numFmtId="0" fontId="38" fillId="2" borderId="2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left"/>
    </xf>
    <xf numFmtId="3" fontId="38" fillId="2" borderId="1" xfId="0" applyNumberFormat="1" applyFont="1" applyFill="1" applyBorder="1" applyAlignment="1">
      <alignment horizontal="right"/>
    </xf>
    <xf numFmtId="4" fontId="38" fillId="2" borderId="1" xfId="0" applyNumberFormat="1" applyFont="1" applyFill="1" applyBorder="1" applyAlignment="1">
      <alignment horizontal="right"/>
    </xf>
    <xf numFmtId="0" fontId="38" fillId="2" borderId="3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0" fontId="38" fillId="5" borderId="1" xfId="0" applyFont="1" applyFill="1" applyBorder="1" applyAlignment="1">
      <alignment horizontal="center"/>
    </xf>
    <xf numFmtId="3" fontId="39" fillId="5" borderId="1" xfId="0" applyNumberFormat="1" applyFont="1" applyFill="1" applyBorder="1" applyAlignment="1">
      <alignment horizontal="right"/>
    </xf>
    <xf numFmtId="4" fontId="39" fillId="5" borderId="1" xfId="0" applyNumberFormat="1" applyFont="1" applyFill="1" applyBorder="1" applyAlignment="1">
      <alignment horizontal="right"/>
    </xf>
    <xf numFmtId="0" fontId="38" fillId="2" borderId="1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4" borderId="0" xfId="0" applyFont="1" applyFill="1" applyAlignment="1">
      <alignment horizontal="center" vertical="center"/>
    </xf>
    <xf numFmtId="0" fontId="38" fillId="4" borderId="1" xfId="0" applyFont="1" applyFill="1" applyBorder="1" applyAlignment="1">
      <alignment horizontal="right"/>
    </xf>
    <xf numFmtId="3" fontId="39" fillId="4" borderId="1" xfId="0" applyNumberFormat="1" applyFont="1" applyFill="1" applyBorder="1" applyAlignment="1">
      <alignment horizontal="right"/>
    </xf>
    <xf numFmtId="4" fontId="39" fillId="4" borderId="1" xfId="0" applyNumberFormat="1" applyFont="1" applyFill="1" applyBorder="1" applyAlignment="1">
      <alignment horizontal="right"/>
    </xf>
    <xf numFmtId="4" fontId="34" fillId="0" borderId="0" xfId="0" applyNumberFormat="1" applyFont="1"/>
    <xf numFmtId="0" fontId="38" fillId="2" borderId="4" xfId="0" applyFont="1" applyFill="1" applyBorder="1" applyAlignment="1">
      <alignment horizontal="center"/>
    </xf>
    <xf numFmtId="0" fontId="38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HUELVA</c:v>
                </c:pt>
                <c:pt idx="6">
                  <c:v>BILBAO</c:v>
                </c:pt>
                <c:pt idx="7">
                  <c:v>LAS PALMAS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51997056</c:v>
                </c:pt>
                <c:pt idx="1">
                  <c:v>37724999</c:v>
                </c:pt>
                <c:pt idx="2">
                  <c:v>25146735</c:v>
                </c:pt>
                <c:pt idx="3">
                  <c:v>19718435</c:v>
                </c:pt>
                <c:pt idx="4">
                  <c:v>17574629</c:v>
                </c:pt>
                <c:pt idx="5">
                  <c:v>15930201</c:v>
                </c:pt>
                <c:pt idx="6">
                  <c:v>15673208</c:v>
                </c:pt>
                <c:pt idx="7">
                  <c:v>14998568</c:v>
                </c:pt>
                <c:pt idx="8">
                  <c:v>9773080</c:v>
                </c:pt>
                <c:pt idx="9">
                  <c:v>8449878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HUELVA</c:v>
                </c:pt>
                <c:pt idx="6">
                  <c:v>BILBAO</c:v>
                </c:pt>
                <c:pt idx="7">
                  <c:v>LAS PALMAS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43735014</c:v>
                </c:pt>
                <c:pt idx="1">
                  <c:v>38103420</c:v>
                </c:pt>
                <c:pt idx="2">
                  <c:v>26424465</c:v>
                </c:pt>
                <c:pt idx="3">
                  <c:v>17893407</c:v>
                </c:pt>
                <c:pt idx="4">
                  <c:v>11895519</c:v>
                </c:pt>
                <c:pt idx="5">
                  <c:v>13179536</c:v>
                </c:pt>
                <c:pt idx="6">
                  <c:v>19764779</c:v>
                </c:pt>
                <c:pt idx="7">
                  <c:v>14036250</c:v>
                </c:pt>
                <c:pt idx="8">
                  <c:v>8807035</c:v>
                </c:pt>
                <c:pt idx="9">
                  <c:v>8428907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HUELVA</c:v>
                </c:pt>
                <c:pt idx="6">
                  <c:v>BILBAO</c:v>
                </c:pt>
                <c:pt idx="7">
                  <c:v>LAS PALMAS</c:v>
                </c:pt>
                <c:pt idx="8">
                  <c:v>GIJON</c:v>
                </c:pt>
                <c:pt idx="9">
                  <c:v>FERROL-SAN CIBRAO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48568166</c:v>
                </c:pt>
                <c:pt idx="1">
                  <c:v>37674502</c:v>
                </c:pt>
                <c:pt idx="2">
                  <c:v>24488552</c:v>
                </c:pt>
                <c:pt idx="3">
                  <c:v>19620039</c:v>
                </c:pt>
                <c:pt idx="4">
                  <c:v>17419094</c:v>
                </c:pt>
                <c:pt idx="5">
                  <c:v>15886362</c:v>
                </c:pt>
                <c:pt idx="6">
                  <c:v>15537186</c:v>
                </c:pt>
                <c:pt idx="7">
                  <c:v>13553637</c:v>
                </c:pt>
                <c:pt idx="8">
                  <c:v>9714033</c:v>
                </c:pt>
                <c:pt idx="9">
                  <c:v>8251649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HUELVA</c:v>
                </c:pt>
                <c:pt idx="6">
                  <c:v>BILBAO</c:v>
                </c:pt>
                <c:pt idx="7">
                  <c:v>LAS PALMAS</c:v>
                </c:pt>
                <c:pt idx="8">
                  <c:v>GIJON</c:v>
                </c:pt>
                <c:pt idx="9">
                  <c:v>FERROL-SAN CIBRAO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40348263</c:v>
                </c:pt>
                <c:pt idx="1">
                  <c:v>37937495</c:v>
                </c:pt>
                <c:pt idx="2">
                  <c:v>25749456</c:v>
                </c:pt>
                <c:pt idx="3">
                  <c:v>17799987</c:v>
                </c:pt>
                <c:pt idx="4">
                  <c:v>11860870</c:v>
                </c:pt>
                <c:pt idx="5">
                  <c:v>13064366</c:v>
                </c:pt>
                <c:pt idx="6">
                  <c:v>19560235</c:v>
                </c:pt>
                <c:pt idx="7">
                  <c:v>12604247</c:v>
                </c:pt>
                <c:pt idx="8">
                  <c:v>8742246</c:v>
                </c:pt>
                <c:pt idx="9">
                  <c:v>6536268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BAHIA DE ALGECIRAS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13878791</c:v>
                </c:pt>
                <c:pt idx="1">
                  <c:v>13577213</c:v>
                </c:pt>
                <c:pt idx="2">
                  <c:v>12918416</c:v>
                </c:pt>
                <c:pt idx="3">
                  <c:v>11206322</c:v>
                </c:pt>
                <c:pt idx="4">
                  <c:v>7468803</c:v>
                </c:pt>
                <c:pt idx="5">
                  <c:v>6062772</c:v>
                </c:pt>
                <c:pt idx="6">
                  <c:v>4243361</c:v>
                </c:pt>
                <c:pt idx="7">
                  <c:v>3948314</c:v>
                </c:pt>
                <c:pt idx="8">
                  <c:v>3626856</c:v>
                </c:pt>
                <c:pt idx="9">
                  <c:v>2631795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BAHIA DE ALGECIRAS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9314804</c:v>
                </c:pt>
                <c:pt idx="1">
                  <c:v>13779877</c:v>
                </c:pt>
                <c:pt idx="2">
                  <c:v>10967893</c:v>
                </c:pt>
                <c:pt idx="3">
                  <c:v>10578341</c:v>
                </c:pt>
                <c:pt idx="4">
                  <c:v>11178278</c:v>
                </c:pt>
                <c:pt idx="5">
                  <c:v>6399146</c:v>
                </c:pt>
                <c:pt idx="6">
                  <c:v>4073062</c:v>
                </c:pt>
                <c:pt idx="7">
                  <c:v>4328211</c:v>
                </c:pt>
                <c:pt idx="8">
                  <c:v>4691296</c:v>
                </c:pt>
                <c:pt idx="9">
                  <c:v>2905476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ALMERIA</c:v>
                </c:pt>
                <c:pt idx="4">
                  <c:v>CARTAGENA</c:v>
                </c:pt>
                <c:pt idx="5">
                  <c:v>BARCELONA</c:v>
                </c:pt>
                <c:pt idx="6">
                  <c:v>HUELVA</c:v>
                </c:pt>
                <c:pt idx="7">
                  <c:v>BILBAO</c:v>
                </c:pt>
                <c:pt idx="8">
                  <c:v>A CORUÑA</c:v>
                </c:pt>
                <c:pt idx="9">
                  <c:v>AVILES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8160371</c:v>
                </c:pt>
                <c:pt idx="1">
                  <c:v>6548767</c:v>
                </c:pt>
                <c:pt idx="2">
                  <c:v>6450690</c:v>
                </c:pt>
                <c:pt idx="3">
                  <c:v>3048015</c:v>
                </c:pt>
                <c:pt idx="4">
                  <c:v>2963147</c:v>
                </c:pt>
                <c:pt idx="5">
                  <c:v>2818525</c:v>
                </c:pt>
                <c:pt idx="6">
                  <c:v>2600217</c:v>
                </c:pt>
                <c:pt idx="7">
                  <c:v>2497092</c:v>
                </c:pt>
                <c:pt idx="8">
                  <c:v>2437532</c:v>
                </c:pt>
                <c:pt idx="9">
                  <c:v>1838592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ALMERIA</c:v>
                </c:pt>
                <c:pt idx="4">
                  <c:v>CARTAGENA</c:v>
                </c:pt>
                <c:pt idx="5">
                  <c:v>BARCELONA</c:v>
                </c:pt>
                <c:pt idx="6">
                  <c:v>HUELVA</c:v>
                </c:pt>
                <c:pt idx="7">
                  <c:v>BILBAO</c:v>
                </c:pt>
                <c:pt idx="8">
                  <c:v>A CORUÑA</c:v>
                </c:pt>
                <c:pt idx="9">
                  <c:v>AVILES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7355270</c:v>
                </c:pt>
                <c:pt idx="1">
                  <c:v>4716417</c:v>
                </c:pt>
                <c:pt idx="2">
                  <c:v>5063838</c:v>
                </c:pt>
                <c:pt idx="3">
                  <c:v>2187747</c:v>
                </c:pt>
                <c:pt idx="4">
                  <c:v>1910723</c:v>
                </c:pt>
                <c:pt idx="5">
                  <c:v>2067850</c:v>
                </c:pt>
                <c:pt idx="6">
                  <c:v>1897198</c:v>
                </c:pt>
                <c:pt idx="7">
                  <c:v>2670179</c:v>
                </c:pt>
                <c:pt idx="8">
                  <c:v>1929964</c:v>
                </c:pt>
                <c:pt idx="9">
                  <c:v>2032596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MALAGA</c:v>
                </c:pt>
                <c:pt idx="7">
                  <c:v>SANTA CRUZ DE TENERIFE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34395374</c:v>
                </c:pt>
                <c:pt idx="1">
                  <c:v>33922653</c:v>
                </c:pt>
                <c:pt idx="2">
                  <c:v>15607255</c:v>
                </c:pt>
                <c:pt idx="3">
                  <c:v>10686567</c:v>
                </c:pt>
                <c:pt idx="4">
                  <c:v>5571291</c:v>
                </c:pt>
                <c:pt idx="5">
                  <c:v>5089077</c:v>
                </c:pt>
                <c:pt idx="6">
                  <c:v>3493532</c:v>
                </c:pt>
                <c:pt idx="7">
                  <c:v>3319805</c:v>
                </c:pt>
                <c:pt idx="8">
                  <c:v>1981162</c:v>
                </c:pt>
                <c:pt idx="9">
                  <c:v>1963027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MALAGA</c:v>
                </c:pt>
                <c:pt idx="7">
                  <c:v>SANTA CRUZ DE TENERIFE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33660930</c:v>
                </c:pt>
                <c:pt idx="1">
                  <c:v>25921121</c:v>
                </c:pt>
                <c:pt idx="2">
                  <c:v>17282460</c:v>
                </c:pt>
                <c:pt idx="3">
                  <c:v>9355766</c:v>
                </c:pt>
                <c:pt idx="4">
                  <c:v>5711778</c:v>
                </c:pt>
                <c:pt idx="5">
                  <c:v>4861783</c:v>
                </c:pt>
                <c:pt idx="6">
                  <c:v>1447894</c:v>
                </c:pt>
                <c:pt idx="7">
                  <c:v>3360954</c:v>
                </c:pt>
                <c:pt idx="8">
                  <c:v>2082570</c:v>
                </c:pt>
                <c:pt idx="9">
                  <c:v>2157808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 CRUZ DE TENERIFE</c:v>
                </c:pt>
                <c:pt idx="7">
                  <c:v>SANTANDER</c:v>
                </c:pt>
                <c:pt idx="8">
                  <c:v>ALMERIA</c:v>
                </c:pt>
                <c:pt idx="9">
                  <c:v>CASTELLON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40902</c:v>
                </c:pt>
                <c:pt idx="1">
                  <c:v>26670</c:v>
                </c:pt>
                <c:pt idx="2">
                  <c:v>15261</c:v>
                </c:pt>
                <c:pt idx="3">
                  <c:v>9867</c:v>
                </c:pt>
                <c:pt idx="4">
                  <c:v>8695</c:v>
                </c:pt>
                <c:pt idx="5">
                  <c:v>4129</c:v>
                </c:pt>
                <c:pt idx="6">
                  <c:v>3997</c:v>
                </c:pt>
                <c:pt idx="7">
                  <c:v>3936</c:v>
                </c:pt>
                <c:pt idx="8">
                  <c:v>3541</c:v>
                </c:pt>
                <c:pt idx="9">
                  <c:v>2744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 CRUZ DE TENERIFE</c:v>
                </c:pt>
                <c:pt idx="7">
                  <c:v>SANTANDER</c:v>
                </c:pt>
                <c:pt idx="8">
                  <c:v>ALMERIA</c:v>
                </c:pt>
                <c:pt idx="9">
                  <c:v>CASTELLON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42374</c:v>
                </c:pt>
                <c:pt idx="1">
                  <c:v>25085</c:v>
                </c:pt>
                <c:pt idx="2">
                  <c:v>13721</c:v>
                </c:pt>
                <c:pt idx="3">
                  <c:v>10168</c:v>
                </c:pt>
                <c:pt idx="4">
                  <c:v>9644</c:v>
                </c:pt>
                <c:pt idx="5">
                  <c:v>6666</c:v>
                </c:pt>
                <c:pt idx="6">
                  <c:v>2748</c:v>
                </c:pt>
                <c:pt idx="7">
                  <c:v>4343</c:v>
                </c:pt>
                <c:pt idx="8">
                  <c:v>1865</c:v>
                </c:pt>
                <c:pt idx="9">
                  <c:v>2694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BALEARES</c:v>
                </c:pt>
                <c:pt idx="7">
                  <c:v>BILBAO</c:v>
                </c:pt>
                <c:pt idx="8">
                  <c:v>TARRAGONA</c:v>
                </c:pt>
                <c:pt idx="9">
                  <c:v>GIJON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1814884</c:v>
                </c:pt>
                <c:pt idx="1">
                  <c:v>1444931</c:v>
                </c:pt>
                <c:pt idx="2">
                  <c:v>656958</c:v>
                </c:pt>
                <c:pt idx="3">
                  <c:v>525641</c:v>
                </c:pt>
                <c:pt idx="4">
                  <c:v>428182</c:v>
                </c:pt>
                <c:pt idx="5">
                  <c:v>152832</c:v>
                </c:pt>
                <c:pt idx="6">
                  <c:v>99846</c:v>
                </c:pt>
                <c:pt idx="7">
                  <c:v>70022</c:v>
                </c:pt>
                <c:pt idx="8">
                  <c:v>58327</c:v>
                </c:pt>
                <c:pt idx="9">
                  <c:v>54916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BALEARES</c:v>
                </c:pt>
                <c:pt idx="7">
                  <c:v>BILBAO</c:v>
                </c:pt>
                <c:pt idx="8">
                  <c:v>TARRAGONA</c:v>
                </c:pt>
                <c:pt idx="9">
                  <c:v>GIJON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1961601</c:v>
                </c:pt>
                <c:pt idx="1">
                  <c:v>1430646</c:v>
                </c:pt>
                <c:pt idx="2">
                  <c:v>673571</c:v>
                </c:pt>
                <c:pt idx="3">
                  <c:v>540326</c:v>
                </c:pt>
                <c:pt idx="4">
                  <c:v>436364</c:v>
                </c:pt>
                <c:pt idx="5">
                  <c:v>157594</c:v>
                </c:pt>
                <c:pt idx="6">
                  <c:v>141023</c:v>
                </c:pt>
                <c:pt idx="7">
                  <c:v>80375</c:v>
                </c:pt>
                <c:pt idx="8">
                  <c:v>91712</c:v>
                </c:pt>
                <c:pt idx="9">
                  <c:v>58119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TARRAGONA</c:v>
                </c:pt>
                <c:pt idx="4">
                  <c:v>BARCELONA</c:v>
                </c:pt>
                <c:pt idx="5">
                  <c:v>MALAGA</c:v>
                </c:pt>
                <c:pt idx="6">
                  <c:v>HUELVA</c:v>
                </c:pt>
                <c:pt idx="7">
                  <c:v>BILBAO</c:v>
                </c:pt>
                <c:pt idx="8">
                  <c:v>GIJON</c:v>
                </c:pt>
                <c:pt idx="9">
                  <c:v>VIGO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29080730</c:v>
                </c:pt>
                <c:pt idx="1">
                  <c:v>18783144</c:v>
                </c:pt>
                <c:pt idx="2">
                  <c:v>6997778</c:v>
                </c:pt>
                <c:pt idx="3">
                  <c:v>3414103</c:v>
                </c:pt>
                <c:pt idx="4">
                  <c:v>3063847</c:v>
                </c:pt>
                <c:pt idx="5">
                  <c:v>3020044</c:v>
                </c:pt>
                <c:pt idx="6">
                  <c:v>1040958</c:v>
                </c:pt>
                <c:pt idx="7">
                  <c:v>565362</c:v>
                </c:pt>
                <c:pt idx="8">
                  <c:v>302469</c:v>
                </c:pt>
                <c:pt idx="9">
                  <c:v>191066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TARRAGONA</c:v>
                </c:pt>
                <c:pt idx="4">
                  <c:v>BARCELONA</c:v>
                </c:pt>
                <c:pt idx="5">
                  <c:v>MALAGA</c:v>
                </c:pt>
                <c:pt idx="6">
                  <c:v>HUELVA</c:v>
                </c:pt>
                <c:pt idx="7">
                  <c:v>BILBAO</c:v>
                </c:pt>
                <c:pt idx="8">
                  <c:v>GIJON</c:v>
                </c:pt>
                <c:pt idx="9">
                  <c:v>VIGO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21647865</c:v>
                </c:pt>
                <c:pt idx="1">
                  <c:v>18602481</c:v>
                </c:pt>
                <c:pt idx="2">
                  <c:v>5904688</c:v>
                </c:pt>
                <c:pt idx="3">
                  <c:v>3024600</c:v>
                </c:pt>
                <c:pt idx="4">
                  <c:v>4677980</c:v>
                </c:pt>
                <c:pt idx="5">
                  <c:v>1061833</c:v>
                </c:pt>
                <c:pt idx="6">
                  <c:v>514603</c:v>
                </c:pt>
                <c:pt idx="7">
                  <c:v>198384</c:v>
                </c:pt>
                <c:pt idx="8">
                  <c:v>459362</c:v>
                </c:pt>
                <c:pt idx="9">
                  <c:v>188977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BARCELONA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ALICANTE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28791857</c:v>
                </c:pt>
                <c:pt idx="1">
                  <c:v>18650516</c:v>
                </c:pt>
                <c:pt idx="2">
                  <c:v>6667444</c:v>
                </c:pt>
                <c:pt idx="3">
                  <c:v>3020044</c:v>
                </c:pt>
                <c:pt idx="4">
                  <c:v>2630638</c:v>
                </c:pt>
                <c:pt idx="5">
                  <c:v>885087</c:v>
                </c:pt>
                <c:pt idx="6">
                  <c:v>78392</c:v>
                </c:pt>
                <c:pt idx="7">
                  <c:v>38784</c:v>
                </c:pt>
                <c:pt idx="8">
                  <c:v>31707</c:v>
                </c:pt>
                <c:pt idx="9">
                  <c:v>17473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MALAGA</c:v>
                </c:pt>
                <c:pt idx="4">
                  <c:v>BARCELONA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ALICANTE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21480223</c:v>
                </c:pt>
                <c:pt idx="1">
                  <c:v>18562694</c:v>
                </c:pt>
                <c:pt idx="2">
                  <c:v>5597603</c:v>
                </c:pt>
                <c:pt idx="3">
                  <c:v>1061833</c:v>
                </c:pt>
                <c:pt idx="4">
                  <c:v>4508820</c:v>
                </c:pt>
                <c:pt idx="5">
                  <c:v>1018307</c:v>
                </c:pt>
                <c:pt idx="6">
                  <c:v>94492</c:v>
                </c:pt>
                <c:pt idx="7">
                  <c:v>98815</c:v>
                </c:pt>
                <c:pt idx="8">
                  <c:v>21896</c:v>
                </c:pt>
                <c:pt idx="9">
                  <c:v>35232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30440704</c:v>
                </c:pt>
                <c:pt idx="1">
                  <c:v>29876605</c:v>
                </c:pt>
                <c:pt idx="2">
                  <c:v>10081010</c:v>
                </c:pt>
                <c:pt idx="3">
                  <c:v>8512802</c:v>
                </c:pt>
                <c:pt idx="4">
                  <c:v>3679089</c:v>
                </c:pt>
                <c:pt idx="5">
                  <c:v>3252411</c:v>
                </c:pt>
                <c:pt idx="6">
                  <c:v>1465218</c:v>
                </c:pt>
                <c:pt idx="7">
                  <c:v>1316755</c:v>
                </c:pt>
                <c:pt idx="8">
                  <c:v>1307780</c:v>
                </c:pt>
                <c:pt idx="9">
                  <c:v>1206358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22896863</c:v>
                </c:pt>
                <c:pt idx="1">
                  <c:v>29019289</c:v>
                </c:pt>
                <c:pt idx="2">
                  <c:v>12062917</c:v>
                </c:pt>
                <c:pt idx="3">
                  <c:v>7472110</c:v>
                </c:pt>
                <c:pt idx="4">
                  <c:v>3419127</c:v>
                </c:pt>
                <c:pt idx="5">
                  <c:v>1196287</c:v>
                </c:pt>
                <c:pt idx="6">
                  <c:v>1578883</c:v>
                </c:pt>
                <c:pt idx="7">
                  <c:v>1400267</c:v>
                </c:pt>
                <c:pt idx="8">
                  <c:v>1513928</c:v>
                </c:pt>
                <c:pt idx="9">
                  <c:v>989185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BAHIA DE CADIZ</c:v>
                </c:pt>
                <c:pt idx="9">
                  <c:v>BILBAO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5484523</c:v>
                </c:pt>
                <c:pt idx="1">
                  <c:v>5016420</c:v>
                </c:pt>
                <c:pt idx="2">
                  <c:v>3299747</c:v>
                </c:pt>
                <c:pt idx="3">
                  <c:v>3227269</c:v>
                </c:pt>
                <c:pt idx="4">
                  <c:v>1997083</c:v>
                </c:pt>
                <c:pt idx="5">
                  <c:v>1576927</c:v>
                </c:pt>
                <c:pt idx="6">
                  <c:v>743696</c:v>
                </c:pt>
                <c:pt idx="7">
                  <c:v>534725</c:v>
                </c:pt>
                <c:pt idx="8">
                  <c:v>533863</c:v>
                </c:pt>
                <c:pt idx="9">
                  <c:v>530058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BAHIA DE CADIZ</c:v>
                </c:pt>
                <c:pt idx="9">
                  <c:v>BILBAO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5215497</c:v>
                </c:pt>
                <c:pt idx="1">
                  <c:v>4801987</c:v>
                </c:pt>
                <c:pt idx="2">
                  <c:v>2948089</c:v>
                </c:pt>
                <c:pt idx="3">
                  <c:v>3373649</c:v>
                </c:pt>
                <c:pt idx="4">
                  <c:v>1877217</c:v>
                </c:pt>
                <c:pt idx="5">
                  <c:v>1440617</c:v>
                </c:pt>
                <c:pt idx="6">
                  <c:v>800678</c:v>
                </c:pt>
                <c:pt idx="7">
                  <c:v>617700</c:v>
                </c:pt>
                <c:pt idx="8">
                  <c:v>614832</c:v>
                </c:pt>
                <c:pt idx="9">
                  <c:v>500639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2534522</c:v>
                </c:pt>
                <c:pt idx="1">
                  <c:v>2291483</c:v>
                </c:pt>
                <c:pt idx="2">
                  <c:v>1009074.5</c:v>
                </c:pt>
                <c:pt idx="3">
                  <c:v>725572</c:v>
                </c:pt>
                <c:pt idx="4">
                  <c:v>351353.75</c:v>
                </c:pt>
                <c:pt idx="5">
                  <c:v>269639</c:v>
                </c:pt>
                <c:pt idx="6">
                  <c:v>187136</c:v>
                </c:pt>
                <c:pt idx="7">
                  <c:v>117589</c:v>
                </c:pt>
                <c:pt idx="8">
                  <c:v>115725</c:v>
                </c:pt>
                <c:pt idx="9">
                  <c:v>99044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2490733</c:v>
                </c:pt>
                <c:pt idx="1">
                  <c:v>1873330</c:v>
                </c:pt>
                <c:pt idx="2">
                  <c:v>1230821.5</c:v>
                </c:pt>
                <c:pt idx="3">
                  <c:v>682303</c:v>
                </c:pt>
                <c:pt idx="4">
                  <c:v>321362.25</c:v>
                </c:pt>
                <c:pt idx="5">
                  <c:v>211174</c:v>
                </c:pt>
                <c:pt idx="6">
                  <c:v>206239</c:v>
                </c:pt>
                <c:pt idx="7">
                  <c:v>133409</c:v>
                </c:pt>
                <c:pt idx="8">
                  <c:v>130539.5</c:v>
                </c:pt>
                <c:pt idx="9">
                  <c:v>90417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ALICANTE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2118009</c:v>
                </c:pt>
                <c:pt idx="1">
                  <c:v>1278106</c:v>
                </c:pt>
                <c:pt idx="2">
                  <c:v>479734</c:v>
                </c:pt>
                <c:pt idx="3">
                  <c:v>281122.5</c:v>
                </c:pt>
                <c:pt idx="4">
                  <c:v>247585</c:v>
                </c:pt>
                <c:pt idx="5">
                  <c:v>68575</c:v>
                </c:pt>
                <c:pt idx="6">
                  <c:v>4773</c:v>
                </c:pt>
                <c:pt idx="7">
                  <c:v>2826</c:v>
                </c:pt>
                <c:pt idx="8">
                  <c:v>2073</c:v>
                </c:pt>
                <c:pt idx="9">
                  <c:v>2021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ALICANTE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1743713</c:v>
                </c:pt>
                <c:pt idx="1">
                  <c:v>1255184</c:v>
                </c:pt>
                <c:pt idx="2">
                  <c:v>432875</c:v>
                </c:pt>
                <c:pt idx="3">
                  <c:v>429346</c:v>
                </c:pt>
                <c:pt idx="4">
                  <c:v>197390</c:v>
                </c:pt>
                <c:pt idx="5">
                  <c:v>85138</c:v>
                </c:pt>
                <c:pt idx="6">
                  <c:v>5346</c:v>
                </c:pt>
                <c:pt idx="7">
                  <c:v>9224</c:v>
                </c:pt>
                <c:pt idx="8">
                  <c:v>1185</c:v>
                </c:pt>
                <c:pt idx="9">
                  <c:v>3947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198916</c:v>
                </c:pt>
                <c:pt idx="1">
                  <c:v>162528</c:v>
                </c:pt>
                <c:pt idx="2">
                  <c:v>96752</c:v>
                </c:pt>
                <c:pt idx="3">
                  <c:v>89455</c:v>
                </c:pt>
                <c:pt idx="4">
                  <c:v>77927</c:v>
                </c:pt>
                <c:pt idx="5">
                  <c:v>70203</c:v>
                </c:pt>
                <c:pt idx="6">
                  <c:v>37286.5</c:v>
                </c:pt>
                <c:pt idx="7">
                  <c:v>34663</c:v>
                </c:pt>
                <c:pt idx="8">
                  <c:v>20721.5</c:v>
                </c:pt>
                <c:pt idx="9">
                  <c:v>14046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200505</c:v>
                </c:pt>
                <c:pt idx="1">
                  <c:v>171818</c:v>
                </c:pt>
                <c:pt idx="2">
                  <c:v>112063</c:v>
                </c:pt>
                <c:pt idx="3">
                  <c:v>88507</c:v>
                </c:pt>
                <c:pt idx="4">
                  <c:v>82061</c:v>
                </c:pt>
                <c:pt idx="5">
                  <c:v>65935</c:v>
                </c:pt>
                <c:pt idx="6">
                  <c:v>25857.75</c:v>
                </c:pt>
                <c:pt idx="7">
                  <c:v>42797</c:v>
                </c:pt>
                <c:pt idx="8">
                  <c:v>22438.5</c:v>
                </c:pt>
                <c:pt idx="9">
                  <c:v>490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1166961</c:v>
                </c:pt>
                <c:pt idx="1">
                  <c:v>631129</c:v>
                </c:pt>
                <c:pt idx="2">
                  <c:v>313292.75</c:v>
                </c:pt>
                <c:pt idx="3">
                  <c:v>159648</c:v>
                </c:pt>
                <c:pt idx="4">
                  <c:v>98713</c:v>
                </c:pt>
                <c:pt idx="5">
                  <c:v>88040</c:v>
                </c:pt>
                <c:pt idx="6">
                  <c:v>46655</c:v>
                </c:pt>
                <c:pt idx="7">
                  <c:v>35774</c:v>
                </c:pt>
                <c:pt idx="8">
                  <c:v>32391</c:v>
                </c:pt>
                <c:pt idx="9">
                  <c:v>29963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1147042</c:v>
                </c:pt>
                <c:pt idx="1">
                  <c:v>689412.5</c:v>
                </c:pt>
                <c:pt idx="2">
                  <c:v>293390.75</c:v>
                </c:pt>
                <c:pt idx="3">
                  <c:v>119055</c:v>
                </c:pt>
                <c:pt idx="4">
                  <c:v>107131.5</c:v>
                </c:pt>
                <c:pt idx="5">
                  <c:v>71129</c:v>
                </c:pt>
                <c:pt idx="6">
                  <c:v>48850</c:v>
                </c:pt>
                <c:pt idx="7">
                  <c:v>31990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ALICANTE</c:v>
                </c:pt>
                <c:pt idx="8">
                  <c:v>CASTELLON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1256416</c:v>
                </c:pt>
                <c:pt idx="1">
                  <c:v>727952</c:v>
                </c:pt>
                <c:pt idx="2">
                  <c:v>350579.25</c:v>
                </c:pt>
                <c:pt idx="3">
                  <c:v>245838</c:v>
                </c:pt>
                <c:pt idx="4">
                  <c:v>184310</c:v>
                </c:pt>
                <c:pt idx="5">
                  <c:v>173474</c:v>
                </c:pt>
                <c:pt idx="6">
                  <c:v>110952</c:v>
                </c:pt>
                <c:pt idx="7">
                  <c:v>96971</c:v>
                </c:pt>
                <c:pt idx="8">
                  <c:v>91808</c:v>
                </c:pt>
                <c:pt idx="9">
                  <c:v>90566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ALICANTE</c:v>
                </c:pt>
                <c:pt idx="8">
                  <c:v>CASTELLON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1235549</c:v>
                </c:pt>
                <c:pt idx="1">
                  <c:v>801475.5</c:v>
                </c:pt>
                <c:pt idx="2">
                  <c:v>319248.5</c:v>
                </c:pt>
                <c:pt idx="3">
                  <c:v>249428</c:v>
                </c:pt>
                <c:pt idx="4">
                  <c:v>197015</c:v>
                </c:pt>
                <c:pt idx="5">
                  <c:v>129617</c:v>
                </c:pt>
                <c:pt idx="6">
                  <c:v>125193.5</c:v>
                </c:pt>
                <c:pt idx="7">
                  <c:v>89232</c:v>
                </c:pt>
                <c:pt idx="8">
                  <c:v>73934</c:v>
                </c:pt>
                <c:pt idx="9">
                  <c:v>95680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BAHIA DE ALGECIRAS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MALAGA</c:v>
                </c:pt>
                <c:pt idx="7">
                  <c:v>MELILLA</c:v>
                </c:pt>
                <c:pt idx="8">
                  <c:v>VALENCIA</c:v>
                </c:pt>
                <c:pt idx="9">
                  <c:v>ALMERIA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2692337</c:v>
                </c:pt>
                <c:pt idx="1">
                  <c:v>2613007</c:v>
                </c:pt>
                <c:pt idx="2">
                  <c:v>2568170</c:v>
                </c:pt>
                <c:pt idx="3">
                  <c:v>1763130</c:v>
                </c:pt>
                <c:pt idx="4">
                  <c:v>1072583</c:v>
                </c:pt>
                <c:pt idx="5">
                  <c:v>988367</c:v>
                </c:pt>
                <c:pt idx="6">
                  <c:v>467121</c:v>
                </c:pt>
                <c:pt idx="7">
                  <c:v>439790</c:v>
                </c:pt>
                <c:pt idx="8">
                  <c:v>395875</c:v>
                </c:pt>
                <c:pt idx="9">
                  <c:v>387240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BAHIA DE ALGECIRAS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MALAGA</c:v>
                </c:pt>
                <c:pt idx="7">
                  <c:v>MELILLA</c:v>
                </c:pt>
                <c:pt idx="8">
                  <c:v>VALENCIA</c:v>
                </c:pt>
                <c:pt idx="9">
                  <c:v>ALMERIA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3038437</c:v>
                </c:pt>
                <c:pt idx="1">
                  <c:v>2728435</c:v>
                </c:pt>
                <c:pt idx="2">
                  <c:v>2540154</c:v>
                </c:pt>
                <c:pt idx="3">
                  <c:v>1999624</c:v>
                </c:pt>
                <c:pt idx="4">
                  <c:v>1062426</c:v>
                </c:pt>
                <c:pt idx="5">
                  <c:v>865935</c:v>
                </c:pt>
                <c:pt idx="6">
                  <c:v>465207</c:v>
                </c:pt>
                <c:pt idx="7">
                  <c:v>345777</c:v>
                </c:pt>
                <c:pt idx="8">
                  <c:v>356176</c:v>
                </c:pt>
                <c:pt idx="9">
                  <c:v>545529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ALICANTE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1200069</c:v>
                </c:pt>
                <c:pt idx="1">
                  <c:v>537902</c:v>
                </c:pt>
                <c:pt idx="2">
                  <c:v>461899</c:v>
                </c:pt>
                <c:pt idx="3">
                  <c:v>452775</c:v>
                </c:pt>
                <c:pt idx="4">
                  <c:v>326326</c:v>
                </c:pt>
                <c:pt idx="5">
                  <c:v>239930</c:v>
                </c:pt>
                <c:pt idx="6">
                  <c:v>159896</c:v>
                </c:pt>
                <c:pt idx="7">
                  <c:v>119895</c:v>
                </c:pt>
                <c:pt idx="8">
                  <c:v>86735</c:v>
                </c:pt>
                <c:pt idx="9">
                  <c:v>38148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ALICANTE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1371042</c:v>
                </c:pt>
                <c:pt idx="1">
                  <c:v>782057</c:v>
                </c:pt>
                <c:pt idx="2">
                  <c:v>412094</c:v>
                </c:pt>
                <c:pt idx="3">
                  <c:v>409827</c:v>
                </c:pt>
                <c:pt idx="4">
                  <c:v>289939</c:v>
                </c:pt>
                <c:pt idx="5">
                  <c:v>175693</c:v>
                </c:pt>
                <c:pt idx="6">
                  <c:v>175156</c:v>
                </c:pt>
                <c:pt idx="7">
                  <c:v>131015</c:v>
                </c:pt>
                <c:pt idx="8">
                  <c:v>54244</c:v>
                </c:pt>
                <c:pt idx="9">
                  <c:v>51554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SANTANDER</c:v>
                </c:pt>
                <c:pt idx="9">
                  <c:v>MOTRIL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603610</c:v>
                </c:pt>
                <c:pt idx="1">
                  <c:v>438137</c:v>
                </c:pt>
                <c:pt idx="2">
                  <c:v>215060</c:v>
                </c:pt>
                <c:pt idx="3">
                  <c:v>186588</c:v>
                </c:pt>
                <c:pt idx="4">
                  <c:v>162472</c:v>
                </c:pt>
                <c:pt idx="5">
                  <c:v>136351</c:v>
                </c:pt>
                <c:pt idx="6">
                  <c:v>89424</c:v>
                </c:pt>
                <c:pt idx="7">
                  <c:v>80860</c:v>
                </c:pt>
                <c:pt idx="8">
                  <c:v>42193</c:v>
                </c:pt>
                <c:pt idx="9">
                  <c:v>41000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SANTANDER</c:v>
                </c:pt>
                <c:pt idx="9">
                  <c:v>MOTRIL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754322</c:v>
                </c:pt>
                <c:pt idx="1">
                  <c:v>459783</c:v>
                </c:pt>
                <c:pt idx="2">
                  <c:v>219458</c:v>
                </c:pt>
                <c:pt idx="3">
                  <c:v>200876</c:v>
                </c:pt>
                <c:pt idx="4">
                  <c:v>131401</c:v>
                </c:pt>
                <c:pt idx="5">
                  <c:v>141879</c:v>
                </c:pt>
                <c:pt idx="6">
                  <c:v>43790</c:v>
                </c:pt>
                <c:pt idx="7">
                  <c:v>99736</c:v>
                </c:pt>
                <c:pt idx="8">
                  <c:v>46188</c:v>
                </c:pt>
                <c:pt idx="9">
                  <c:v>1724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CEUTA</c:v>
                </c:pt>
                <c:pt idx="3">
                  <c:v>SANTA CRUZ DE TENERIFE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16458</c:v>
                </c:pt>
                <c:pt idx="1">
                  <c:v>14359</c:v>
                </c:pt>
                <c:pt idx="2">
                  <c:v>7737</c:v>
                </c:pt>
                <c:pt idx="3">
                  <c:v>7471</c:v>
                </c:pt>
                <c:pt idx="4">
                  <c:v>6834</c:v>
                </c:pt>
                <c:pt idx="5">
                  <c:v>4471</c:v>
                </c:pt>
                <c:pt idx="6">
                  <c:v>4002</c:v>
                </c:pt>
                <c:pt idx="7">
                  <c:v>1668</c:v>
                </c:pt>
                <c:pt idx="8">
                  <c:v>1617</c:v>
                </c:pt>
                <c:pt idx="9">
                  <c:v>1154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CEUTA</c:v>
                </c:pt>
                <c:pt idx="3">
                  <c:v>SANTA CRUZ DE TENERIFE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14988</c:v>
                </c:pt>
                <c:pt idx="1">
                  <c:v>16713</c:v>
                </c:pt>
                <c:pt idx="2">
                  <c:v>7434</c:v>
                </c:pt>
                <c:pt idx="3">
                  <c:v>8493</c:v>
                </c:pt>
                <c:pt idx="4">
                  <c:v>6235</c:v>
                </c:pt>
                <c:pt idx="5">
                  <c:v>4622</c:v>
                </c:pt>
                <c:pt idx="6">
                  <c:v>4056</c:v>
                </c:pt>
                <c:pt idx="7">
                  <c:v>1736</c:v>
                </c:pt>
                <c:pt idx="8">
                  <c:v>1865</c:v>
                </c:pt>
                <c:pt idx="9">
                  <c:v>1052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MALAGA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191379034</c:v>
                </c:pt>
                <c:pt idx="1">
                  <c:v>146430810</c:v>
                </c:pt>
                <c:pt idx="2">
                  <c:v>134246090</c:v>
                </c:pt>
                <c:pt idx="3">
                  <c:v>127390750</c:v>
                </c:pt>
                <c:pt idx="4">
                  <c:v>112718722</c:v>
                </c:pt>
                <c:pt idx="5">
                  <c:v>79725447</c:v>
                </c:pt>
                <c:pt idx="6">
                  <c:v>40575800</c:v>
                </c:pt>
                <c:pt idx="7">
                  <c:v>28340717</c:v>
                </c:pt>
                <c:pt idx="8">
                  <c:v>25411727</c:v>
                </c:pt>
                <c:pt idx="9">
                  <c:v>22393147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MALAGA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191087832</c:v>
                </c:pt>
                <c:pt idx="1">
                  <c:v>150798185</c:v>
                </c:pt>
                <c:pt idx="2">
                  <c:v>117922182</c:v>
                </c:pt>
                <c:pt idx="3">
                  <c:v>115069317</c:v>
                </c:pt>
                <c:pt idx="4">
                  <c:v>119197720</c:v>
                </c:pt>
                <c:pt idx="5">
                  <c:v>94853195</c:v>
                </c:pt>
                <c:pt idx="6">
                  <c:v>38256721</c:v>
                </c:pt>
                <c:pt idx="7">
                  <c:v>23577072</c:v>
                </c:pt>
                <c:pt idx="8">
                  <c:v>25478108</c:v>
                </c:pt>
                <c:pt idx="9">
                  <c:v>25224564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MALAGA</c:v>
                </c:pt>
                <c:pt idx="6">
                  <c:v>BAHIA DE CADIZ</c:v>
                </c:pt>
                <c:pt idx="7">
                  <c:v>VIGO</c:v>
                </c:pt>
                <c:pt idx="8">
                  <c:v>CARTAGENA</c:v>
                </c:pt>
                <c:pt idx="9">
                  <c:v>CARTAGENA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382</c:v>
                </c:pt>
                <c:pt idx="1">
                  <c:v>294</c:v>
                </c:pt>
                <c:pt idx="2">
                  <c:v>257</c:v>
                </c:pt>
                <c:pt idx="3">
                  <c:v>240</c:v>
                </c:pt>
                <c:pt idx="4">
                  <c:v>177</c:v>
                </c:pt>
                <c:pt idx="5">
                  <c:v>145</c:v>
                </c:pt>
                <c:pt idx="6">
                  <c:v>138</c:v>
                </c:pt>
                <c:pt idx="7">
                  <c:v>51</c:v>
                </c:pt>
                <c:pt idx="8">
                  <c:v>33</c:v>
                </c:pt>
                <c:pt idx="9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MALAGA</c:v>
                </c:pt>
                <c:pt idx="6">
                  <c:v>BAHIA DE CADIZ</c:v>
                </c:pt>
                <c:pt idx="7">
                  <c:v>VIGO</c:v>
                </c:pt>
                <c:pt idx="8">
                  <c:v>CARTAGENA</c:v>
                </c:pt>
                <c:pt idx="9">
                  <c:v>CARTAGENA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451</c:v>
                </c:pt>
                <c:pt idx="1">
                  <c:v>377</c:v>
                </c:pt>
                <c:pt idx="2">
                  <c:v>207</c:v>
                </c:pt>
                <c:pt idx="3">
                  <c:v>219</c:v>
                </c:pt>
                <c:pt idx="4">
                  <c:v>93</c:v>
                </c:pt>
                <c:pt idx="5">
                  <c:v>145</c:v>
                </c:pt>
                <c:pt idx="6">
                  <c:v>151</c:v>
                </c:pt>
                <c:pt idx="7">
                  <c:v>62</c:v>
                </c:pt>
                <c:pt idx="8">
                  <c:v>37</c:v>
                </c:pt>
                <c:pt idx="9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I5" sqref="I5"/>
    </sheetView>
  </sheetViews>
  <sheetFormatPr baseColWidth="10" defaultRowHeight="15" x14ac:dyDescent="0.25"/>
  <cols>
    <col min="1" max="1" width="28.28515625" style="75" bestFit="1" customWidth="1"/>
    <col min="2" max="2" width="16" style="75" bestFit="1" customWidth="1"/>
    <col min="3" max="3" width="26.5703125" style="75" bestFit="1" customWidth="1"/>
    <col min="4" max="16384" width="11.42578125" style="75"/>
  </cols>
  <sheetData>
    <row r="1" spans="1:9" ht="22.5" customHeight="1" x14ac:dyDescent="0.35">
      <c r="D1" s="76" t="s">
        <v>39</v>
      </c>
    </row>
    <row r="4" spans="1:9" x14ac:dyDescent="0.25">
      <c r="F4" s="77"/>
      <c r="G4" s="77"/>
      <c r="I4" s="78">
        <v>41159</v>
      </c>
    </row>
    <row r="6" spans="1:9" x14ac:dyDescent="0.25">
      <c r="A6" s="79" t="s">
        <v>42</v>
      </c>
      <c r="B6" s="80"/>
      <c r="C6" s="80"/>
      <c r="D6" s="81" t="s">
        <v>98</v>
      </c>
      <c r="E6" s="82"/>
      <c r="F6" s="81" t="s">
        <v>40</v>
      </c>
      <c r="G6" s="82"/>
      <c r="H6" s="81" t="s">
        <v>41</v>
      </c>
      <c r="I6" s="82"/>
    </row>
    <row r="7" spans="1:9" x14ac:dyDescent="0.25">
      <c r="A7" s="83"/>
      <c r="B7" s="83"/>
      <c r="C7" s="83"/>
      <c r="D7" s="84">
        <v>2011</v>
      </c>
      <c r="E7" s="84">
        <v>2012</v>
      </c>
      <c r="F7" s="84">
        <v>2011</v>
      </c>
      <c r="G7" s="84">
        <v>2012</v>
      </c>
      <c r="H7" s="84" t="s">
        <v>0</v>
      </c>
      <c r="I7" s="84" t="s">
        <v>3</v>
      </c>
    </row>
    <row r="8" spans="1:9" x14ac:dyDescent="0.25">
      <c r="A8" s="85" t="s">
        <v>12</v>
      </c>
      <c r="B8" s="85" t="s">
        <v>13</v>
      </c>
      <c r="C8" s="86" t="s">
        <v>14</v>
      </c>
      <c r="D8" s="87">
        <v>12109526</v>
      </c>
      <c r="E8" s="87">
        <v>13319671</v>
      </c>
      <c r="F8" s="87">
        <v>86293781</v>
      </c>
      <c r="G8" s="87">
        <v>86887336</v>
      </c>
      <c r="H8" s="87">
        <v>593555</v>
      </c>
      <c r="I8" s="88">
        <f>((G8*100/F8)-100)</f>
        <v>0.68783056336353354</v>
      </c>
    </row>
    <row r="9" spans="1:9" x14ac:dyDescent="0.25">
      <c r="A9" s="89"/>
      <c r="B9" s="90"/>
      <c r="C9" s="86" t="s">
        <v>15</v>
      </c>
      <c r="D9" s="87">
        <v>6321056</v>
      </c>
      <c r="E9" s="87">
        <v>7160524</v>
      </c>
      <c r="F9" s="87">
        <v>44811735</v>
      </c>
      <c r="G9" s="87">
        <v>51577952</v>
      </c>
      <c r="H9" s="87">
        <v>6766217</v>
      </c>
      <c r="I9" s="88">
        <f t="shared" ref="I9:I19" si="0">((G9*100/F9)-100)</f>
        <v>15.099207830270359</v>
      </c>
    </row>
    <row r="10" spans="1:9" x14ac:dyDescent="0.25">
      <c r="A10" s="89"/>
      <c r="B10" s="85" t="s">
        <v>16</v>
      </c>
      <c r="C10" s="86" t="s">
        <v>17</v>
      </c>
      <c r="D10" s="87">
        <v>5035184</v>
      </c>
      <c r="E10" s="87">
        <v>4895801</v>
      </c>
      <c r="F10" s="87">
        <v>33269831</v>
      </c>
      <c r="G10" s="87">
        <v>34289382</v>
      </c>
      <c r="H10" s="87">
        <v>1019551</v>
      </c>
      <c r="I10" s="88">
        <f t="shared" si="0"/>
        <v>3.064491070002731</v>
      </c>
    </row>
    <row r="11" spans="1:9" x14ac:dyDescent="0.25">
      <c r="A11" s="89"/>
      <c r="B11" s="89"/>
      <c r="C11" s="86" t="s">
        <v>18</v>
      </c>
      <c r="D11" s="87">
        <v>14051576</v>
      </c>
      <c r="E11" s="87">
        <v>13865926</v>
      </c>
      <c r="F11" s="87">
        <v>84976313</v>
      </c>
      <c r="G11" s="87">
        <v>94874116</v>
      </c>
      <c r="H11" s="87">
        <v>9897803</v>
      </c>
      <c r="I11" s="88">
        <f t="shared" si="0"/>
        <v>11.647719994629568</v>
      </c>
    </row>
    <row r="12" spans="1:9" x14ac:dyDescent="0.25">
      <c r="A12" s="90"/>
      <c r="B12" s="90"/>
      <c r="C12" s="86" t="s">
        <v>2</v>
      </c>
      <c r="D12" s="87">
        <v>19086760</v>
      </c>
      <c r="E12" s="87">
        <v>18761727</v>
      </c>
      <c r="F12" s="87">
        <v>118246144</v>
      </c>
      <c r="G12" s="87">
        <v>129163498</v>
      </c>
      <c r="H12" s="87">
        <v>10917354</v>
      </c>
      <c r="I12" s="88">
        <f t="shared" si="0"/>
        <v>9.2327357414716147</v>
      </c>
    </row>
    <row r="13" spans="1:9" x14ac:dyDescent="0.25">
      <c r="A13" s="91"/>
      <c r="B13" s="91"/>
      <c r="C13" s="92" t="s">
        <v>2</v>
      </c>
      <c r="D13" s="93">
        <v>37517342</v>
      </c>
      <c r="E13" s="93">
        <v>39241922</v>
      </c>
      <c r="F13" s="93">
        <v>249351660</v>
      </c>
      <c r="G13" s="93">
        <v>267628786</v>
      </c>
      <c r="H13" s="93">
        <v>18277126</v>
      </c>
      <c r="I13" s="94">
        <f t="shared" si="0"/>
        <v>7.3298593640804341</v>
      </c>
    </row>
    <row r="14" spans="1:9" x14ac:dyDescent="0.25">
      <c r="A14" s="85" t="s">
        <v>4</v>
      </c>
      <c r="B14" s="95" t="s">
        <v>5</v>
      </c>
      <c r="C14" s="86" t="s">
        <v>6</v>
      </c>
      <c r="D14" s="87">
        <v>21457</v>
      </c>
      <c r="E14" s="87">
        <v>21405</v>
      </c>
      <c r="F14" s="87">
        <v>132939</v>
      </c>
      <c r="G14" s="87">
        <v>130407</v>
      </c>
      <c r="H14" s="87">
        <v>-2532</v>
      </c>
      <c r="I14" s="88">
        <f t="shared" si="0"/>
        <v>-1.9046329519554064</v>
      </c>
    </row>
    <row r="15" spans="1:9" x14ac:dyDescent="0.25">
      <c r="A15" s="89"/>
      <c r="B15" s="85" t="s">
        <v>7</v>
      </c>
      <c r="C15" s="86" t="s">
        <v>8</v>
      </c>
      <c r="D15" s="87">
        <v>754264</v>
      </c>
      <c r="E15" s="87">
        <v>695525</v>
      </c>
      <c r="F15" s="87">
        <v>4657804</v>
      </c>
      <c r="G15" s="87">
        <v>4670038</v>
      </c>
      <c r="H15" s="87">
        <v>12234</v>
      </c>
      <c r="I15" s="88">
        <f t="shared" si="0"/>
        <v>0.26265596405517044</v>
      </c>
    </row>
    <row r="16" spans="1:9" x14ac:dyDescent="0.25">
      <c r="A16" s="89"/>
      <c r="B16" s="90"/>
      <c r="C16" s="86" t="s">
        <v>9</v>
      </c>
      <c r="D16" s="87">
        <v>250658</v>
      </c>
      <c r="E16" s="87">
        <v>167699</v>
      </c>
      <c r="F16" s="87">
        <v>1583320</v>
      </c>
      <c r="G16" s="87">
        <v>1066440</v>
      </c>
      <c r="H16" s="87">
        <v>-516880</v>
      </c>
      <c r="I16" s="88">
        <f t="shared" si="0"/>
        <v>-32.645327539600331</v>
      </c>
    </row>
    <row r="17" spans="1:9" x14ac:dyDescent="0.25">
      <c r="A17" s="90"/>
      <c r="B17" s="95" t="s">
        <v>10</v>
      </c>
      <c r="C17" s="86" t="s">
        <v>11</v>
      </c>
      <c r="D17" s="87">
        <v>321535</v>
      </c>
      <c r="E17" s="87">
        <v>418167</v>
      </c>
      <c r="F17" s="87">
        <v>1697873</v>
      </c>
      <c r="G17" s="87">
        <v>1954729</v>
      </c>
      <c r="H17" s="87">
        <v>256856</v>
      </c>
      <c r="I17" s="88">
        <f t="shared" si="0"/>
        <v>15.128104398856692</v>
      </c>
    </row>
    <row r="18" spans="1:9" x14ac:dyDescent="0.25">
      <c r="A18" s="96"/>
      <c r="B18" s="96"/>
      <c r="C18" s="92" t="s">
        <v>2</v>
      </c>
      <c r="D18" s="93">
        <v>1347914</v>
      </c>
      <c r="E18" s="93">
        <v>1302796</v>
      </c>
      <c r="F18" s="93">
        <v>8071936</v>
      </c>
      <c r="G18" s="93">
        <v>7821614</v>
      </c>
      <c r="H18" s="93">
        <v>-250322</v>
      </c>
      <c r="I18" s="94">
        <f t="shared" si="0"/>
        <v>-3.1011395531381822</v>
      </c>
    </row>
    <row r="19" spans="1:9" x14ac:dyDescent="0.25">
      <c r="A19" s="97"/>
      <c r="B19" s="97"/>
      <c r="C19" s="98" t="s">
        <v>1</v>
      </c>
      <c r="D19" s="99">
        <f>+D13+D18</f>
        <v>38865256</v>
      </c>
      <c r="E19" s="99">
        <f t="shared" ref="E19:G19" si="1">+E13+E18</f>
        <v>40544718</v>
      </c>
      <c r="F19" s="99">
        <f t="shared" si="1"/>
        <v>257423596</v>
      </c>
      <c r="G19" s="99">
        <f t="shared" si="1"/>
        <v>275450400</v>
      </c>
      <c r="H19" s="99">
        <f t="shared" ref="H19" si="2">G19-F19</f>
        <v>18026804</v>
      </c>
      <c r="I19" s="100">
        <f t="shared" si="0"/>
        <v>7.0027784088603937</v>
      </c>
    </row>
    <row r="20" spans="1:9" x14ac:dyDescent="0.25">
      <c r="A20" s="96"/>
      <c r="B20" s="96"/>
      <c r="I20" s="101"/>
    </row>
    <row r="21" spans="1:9" x14ac:dyDescent="0.25">
      <c r="A21" s="85" t="s">
        <v>19</v>
      </c>
      <c r="B21" s="85" t="s">
        <v>20</v>
      </c>
      <c r="C21" s="86" t="s">
        <v>21</v>
      </c>
      <c r="D21" s="87">
        <v>9576183</v>
      </c>
      <c r="E21" s="87">
        <v>9541203</v>
      </c>
      <c r="F21" s="87">
        <v>56623091</v>
      </c>
      <c r="G21" s="87">
        <v>66765099</v>
      </c>
      <c r="H21" s="87">
        <v>10142008</v>
      </c>
      <c r="I21" s="88">
        <f t="shared" ref="I21:I34" si="3">((G21*100/F21)-100)</f>
        <v>17.911434753712044</v>
      </c>
    </row>
    <row r="22" spans="1:9" x14ac:dyDescent="0.25">
      <c r="A22" s="89"/>
      <c r="B22" s="90"/>
      <c r="C22" s="86" t="s">
        <v>22</v>
      </c>
      <c r="D22" s="87">
        <v>9103065</v>
      </c>
      <c r="E22" s="87">
        <v>8566211</v>
      </c>
      <c r="F22" s="87">
        <v>52533073</v>
      </c>
      <c r="G22" s="87">
        <v>60829875</v>
      </c>
      <c r="H22" s="87">
        <v>8296802</v>
      </c>
      <c r="I22" s="88">
        <f t="shared" si="3"/>
        <v>15.793483088263272</v>
      </c>
    </row>
    <row r="23" spans="1:9" x14ac:dyDescent="0.25">
      <c r="A23" s="89"/>
      <c r="B23" s="95" t="s">
        <v>23</v>
      </c>
      <c r="C23" s="86" t="s">
        <v>24</v>
      </c>
      <c r="D23" s="87">
        <v>3815441</v>
      </c>
      <c r="E23" s="87">
        <v>3726499</v>
      </c>
      <c r="F23" s="87">
        <v>24760987</v>
      </c>
      <c r="G23" s="87">
        <v>25658076</v>
      </c>
      <c r="H23" s="87">
        <v>897089</v>
      </c>
      <c r="I23" s="88">
        <f t="shared" si="3"/>
        <v>3.6229937037647204</v>
      </c>
    </row>
    <row r="24" spans="1:9" x14ac:dyDescent="0.25">
      <c r="A24" s="89"/>
      <c r="B24" s="85" t="s">
        <v>25</v>
      </c>
      <c r="C24" s="86" t="s">
        <v>26</v>
      </c>
      <c r="D24" s="87">
        <v>1234264</v>
      </c>
      <c r="E24" s="87">
        <v>1178782</v>
      </c>
      <c r="F24" s="87">
        <v>7751911.75</v>
      </c>
      <c r="G24" s="87">
        <v>8118396</v>
      </c>
      <c r="H24" s="87">
        <v>366484.25</v>
      </c>
      <c r="I24" s="88">
        <f t="shared" si="3"/>
        <v>4.7276628245929118</v>
      </c>
    </row>
    <row r="25" spans="1:9" x14ac:dyDescent="0.25">
      <c r="A25" s="89"/>
      <c r="B25" s="89"/>
      <c r="C25" s="86" t="s">
        <v>21</v>
      </c>
      <c r="D25" s="87">
        <v>701780.5</v>
      </c>
      <c r="E25" s="87">
        <v>631370</v>
      </c>
      <c r="F25" s="87">
        <v>4166909.75</v>
      </c>
      <c r="G25" s="87">
        <v>4486430</v>
      </c>
      <c r="H25" s="87">
        <v>319520.25</v>
      </c>
      <c r="I25" s="88">
        <f t="shared" si="3"/>
        <v>7.6680386466253623</v>
      </c>
    </row>
    <row r="26" spans="1:9" x14ac:dyDescent="0.25">
      <c r="A26" s="89"/>
      <c r="B26" s="89"/>
      <c r="C26" s="86" t="s">
        <v>27</v>
      </c>
      <c r="D26" s="87">
        <v>136402.5</v>
      </c>
      <c r="E26" s="87">
        <v>134782</v>
      </c>
      <c r="F26" s="87">
        <v>918953.25</v>
      </c>
      <c r="G26" s="87">
        <v>897874.25</v>
      </c>
      <c r="H26" s="87">
        <v>-21079</v>
      </c>
      <c r="I26" s="88">
        <f t="shared" si="3"/>
        <v>-2.2938054792232379</v>
      </c>
    </row>
    <row r="27" spans="1:9" x14ac:dyDescent="0.25">
      <c r="A27" s="89"/>
      <c r="B27" s="89"/>
      <c r="C27" s="86" t="s">
        <v>28</v>
      </c>
      <c r="D27" s="87">
        <v>396077</v>
      </c>
      <c r="E27" s="87">
        <v>412628</v>
      </c>
      <c r="F27" s="87">
        <v>2664106.75</v>
      </c>
      <c r="G27" s="87">
        <v>2733751.75</v>
      </c>
      <c r="H27" s="87">
        <v>69645</v>
      </c>
      <c r="I27" s="88">
        <f t="shared" si="3"/>
        <v>2.6141970474719187</v>
      </c>
    </row>
    <row r="28" spans="1:9" x14ac:dyDescent="0.25">
      <c r="A28" s="89"/>
      <c r="B28" s="90"/>
      <c r="C28" s="86" t="s">
        <v>29</v>
      </c>
      <c r="D28" s="87">
        <v>532483.5</v>
      </c>
      <c r="E28" s="87">
        <v>547412</v>
      </c>
      <c r="F28" s="87">
        <v>3585002</v>
      </c>
      <c r="G28" s="87">
        <v>3631966</v>
      </c>
      <c r="H28" s="87">
        <v>46964</v>
      </c>
      <c r="I28" s="88">
        <f t="shared" si="3"/>
        <v>1.3100132161711429</v>
      </c>
    </row>
    <row r="29" spans="1:9" x14ac:dyDescent="0.25">
      <c r="A29" s="89"/>
      <c r="B29" s="85" t="s">
        <v>30</v>
      </c>
      <c r="C29" s="86" t="s">
        <v>31</v>
      </c>
      <c r="D29" s="87">
        <v>3733580</v>
      </c>
      <c r="E29" s="87">
        <v>3227321</v>
      </c>
      <c r="F29" s="87">
        <v>14793711</v>
      </c>
      <c r="G29" s="87">
        <v>14330211</v>
      </c>
      <c r="H29" s="87">
        <v>-463500</v>
      </c>
      <c r="I29" s="88">
        <f t="shared" si="3"/>
        <v>-3.1330881075073052</v>
      </c>
    </row>
    <row r="30" spans="1:9" x14ac:dyDescent="0.25">
      <c r="A30" s="89"/>
      <c r="B30" s="90"/>
      <c r="C30" s="86" t="s">
        <v>32</v>
      </c>
      <c r="D30" s="87">
        <v>786041</v>
      </c>
      <c r="E30" s="87">
        <v>647581</v>
      </c>
      <c r="F30" s="87">
        <v>3978465</v>
      </c>
      <c r="G30" s="87">
        <v>3729361</v>
      </c>
      <c r="H30" s="87">
        <v>-249104</v>
      </c>
      <c r="I30" s="88">
        <f t="shared" si="3"/>
        <v>-6.2613093240734798</v>
      </c>
    </row>
    <row r="31" spans="1:9" x14ac:dyDescent="0.25">
      <c r="A31" s="89"/>
      <c r="B31" s="95" t="s">
        <v>33</v>
      </c>
      <c r="C31" s="86" t="s">
        <v>34</v>
      </c>
      <c r="D31" s="87">
        <v>621616</v>
      </c>
      <c r="E31" s="87">
        <v>515431</v>
      </c>
      <c r="F31" s="87">
        <v>2213886</v>
      </c>
      <c r="G31" s="87">
        <v>2088350</v>
      </c>
      <c r="H31" s="87">
        <v>-125536</v>
      </c>
      <c r="I31" s="88">
        <f t="shared" si="3"/>
        <v>-5.6703913390301039</v>
      </c>
    </row>
    <row r="32" spans="1:9" x14ac:dyDescent="0.25">
      <c r="A32" s="89"/>
      <c r="B32" s="85" t="s">
        <v>35</v>
      </c>
      <c r="C32" s="86" t="s">
        <v>36</v>
      </c>
      <c r="D32" s="87">
        <v>14181</v>
      </c>
      <c r="E32" s="87">
        <v>12726</v>
      </c>
      <c r="F32" s="87">
        <v>79328</v>
      </c>
      <c r="G32" s="87">
        <v>77873</v>
      </c>
      <c r="H32" s="87">
        <v>-1455</v>
      </c>
      <c r="I32" s="88">
        <f t="shared" si="3"/>
        <v>-1.8341569181121429</v>
      </c>
    </row>
    <row r="33" spans="1:9" x14ac:dyDescent="0.25">
      <c r="A33" s="89"/>
      <c r="B33" s="89"/>
      <c r="C33" s="86" t="s">
        <v>37</v>
      </c>
      <c r="D33" s="87">
        <v>171650746</v>
      </c>
      <c r="E33" s="87">
        <v>174588624</v>
      </c>
      <c r="F33" s="87">
        <v>1059944046</v>
      </c>
      <c r="G33" s="87">
        <v>1081779521</v>
      </c>
      <c r="H33" s="87">
        <v>21835475</v>
      </c>
      <c r="I33" s="88">
        <f t="shared" si="3"/>
        <v>2.0600592156163628</v>
      </c>
    </row>
    <row r="34" spans="1:9" x14ac:dyDescent="0.25">
      <c r="A34" s="102"/>
      <c r="B34" s="103"/>
      <c r="C34" s="86" t="s">
        <v>38</v>
      </c>
      <c r="D34" s="87">
        <v>284</v>
      </c>
      <c r="E34" s="87">
        <v>315</v>
      </c>
      <c r="F34" s="87">
        <v>1919</v>
      </c>
      <c r="G34" s="87">
        <v>1884</v>
      </c>
      <c r="H34" s="87">
        <v>-35</v>
      </c>
      <c r="I34" s="88">
        <f t="shared" si="3"/>
        <v>-1.8238665971860399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Julio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41159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7">
        <v>953232</v>
      </c>
      <c r="C7" s="37">
        <v>1296938</v>
      </c>
      <c r="D7" s="37">
        <v>7134522</v>
      </c>
      <c r="E7" s="37">
        <v>7393409</v>
      </c>
      <c r="F7" s="10">
        <f>((E7*100)/D7)-100</f>
        <v>3.6286523469967591</v>
      </c>
      <c r="G7" s="1"/>
      <c r="H7" s="1"/>
      <c r="I7" s="1"/>
    </row>
    <row r="8" spans="1:12" x14ac:dyDescent="0.25">
      <c r="A8" s="11" t="s">
        <v>45</v>
      </c>
      <c r="B8" s="38">
        <v>218764</v>
      </c>
      <c r="C8" s="38">
        <v>168715</v>
      </c>
      <c r="D8" s="38">
        <v>1350001</v>
      </c>
      <c r="E8" s="38">
        <v>1371678</v>
      </c>
      <c r="F8" s="13">
        <f t="shared" ref="F8:F35" si="0">((E8*100)/D8)-100</f>
        <v>1.6057025142944354</v>
      </c>
      <c r="G8" s="1"/>
      <c r="H8" s="1"/>
      <c r="I8" s="1"/>
    </row>
    <row r="9" spans="1:12" x14ac:dyDescent="0.25">
      <c r="A9" s="8" t="s">
        <v>46</v>
      </c>
      <c r="B9" s="37">
        <v>618033</v>
      </c>
      <c r="C9" s="37">
        <v>462109</v>
      </c>
      <c r="D9" s="37">
        <v>2587893</v>
      </c>
      <c r="E9" s="37">
        <v>3482194</v>
      </c>
      <c r="F9" s="10">
        <f t="shared" si="0"/>
        <v>34.557108814004295</v>
      </c>
      <c r="G9" s="1"/>
      <c r="H9" s="1"/>
      <c r="I9" s="1"/>
    </row>
    <row r="10" spans="1:12" x14ac:dyDescent="0.25">
      <c r="A10" s="11" t="s">
        <v>47</v>
      </c>
      <c r="B10" s="38">
        <v>359387</v>
      </c>
      <c r="C10" s="38">
        <v>418085</v>
      </c>
      <c r="D10" s="38">
        <v>3116922</v>
      </c>
      <c r="E10" s="38">
        <v>2935473</v>
      </c>
      <c r="F10" s="13">
        <f t="shared" si="0"/>
        <v>-5.8214161278337997</v>
      </c>
      <c r="G10" s="1"/>
      <c r="H10" s="1"/>
      <c r="I10" s="1"/>
    </row>
    <row r="11" spans="1:12" x14ac:dyDescent="0.25">
      <c r="A11" s="8" t="s">
        <v>48</v>
      </c>
      <c r="B11" s="37">
        <v>6731076</v>
      </c>
      <c r="C11" s="37">
        <v>8105385</v>
      </c>
      <c r="D11" s="37">
        <v>43735014</v>
      </c>
      <c r="E11" s="37">
        <v>51997056</v>
      </c>
      <c r="F11" s="10">
        <f t="shared" si="0"/>
        <v>18.891138345125484</v>
      </c>
      <c r="G11" s="1"/>
      <c r="H11" s="1"/>
      <c r="I11" s="1"/>
    </row>
    <row r="12" spans="1:12" x14ac:dyDescent="0.25">
      <c r="A12" s="11" t="s">
        <v>49</v>
      </c>
      <c r="B12" s="38">
        <v>306022</v>
      </c>
      <c r="C12" s="38">
        <v>338213</v>
      </c>
      <c r="D12" s="38">
        <v>2269792</v>
      </c>
      <c r="E12" s="38">
        <v>2206427</v>
      </c>
      <c r="F12" s="13">
        <f t="shared" si="0"/>
        <v>-2.7916654918159907</v>
      </c>
      <c r="G12" s="1"/>
      <c r="H12" s="1"/>
      <c r="I12" s="1"/>
    </row>
    <row r="13" spans="1:12" x14ac:dyDescent="0.25">
      <c r="A13" s="8" t="s">
        <v>50</v>
      </c>
      <c r="B13" s="37">
        <v>1169186</v>
      </c>
      <c r="C13" s="37">
        <v>1175714</v>
      </c>
      <c r="D13" s="37">
        <v>6922728</v>
      </c>
      <c r="E13" s="37">
        <v>7083969</v>
      </c>
      <c r="F13" s="10">
        <f t="shared" si="0"/>
        <v>2.3291540560310864</v>
      </c>
      <c r="G13" s="1"/>
      <c r="H13" s="1"/>
      <c r="I13" s="1"/>
    </row>
    <row r="14" spans="1:12" x14ac:dyDescent="0.25">
      <c r="A14" s="11" t="s">
        <v>51</v>
      </c>
      <c r="B14" s="38">
        <v>3928393</v>
      </c>
      <c r="C14" s="38">
        <v>3736943</v>
      </c>
      <c r="D14" s="38">
        <v>26424465</v>
      </c>
      <c r="E14" s="38">
        <v>25146735</v>
      </c>
      <c r="F14" s="13">
        <f t="shared" si="0"/>
        <v>-4.8354053714994762</v>
      </c>
      <c r="G14" s="1"/>
      <c r="H14" s="1"/>
      <c r="I14" s="1"/>
    </row>
    <row r="15" spans="1:12" x14ac:dyDescent="0.25">
      <c r="A15" s="8" t="s">
        <v>52</v>
      </c>
      <c r="B15" s="37">
        <v>2536550</v>
      </c>
      <c r="C15" s="37">
        <v>2096505</v>
      </c>
      <c r="D15" s="37">
        <v>19764779</v>
      </c>
      <c r="E15" s="37">
        <v>15673208</v>
      </c>
      <c r="F15" s="10">
        <f t="shared" si="0"/>
        <v>-20.701324310279418</v>
      </c>
      <c r="G15" s="1"/>
      <c r="H15" s="1"/>
      <c r="I15" s="1"/>
    </row>
    <row r="16" spans="1:12" x14ac:dyDescent="0.25">
      <c r="A16" s="11" t="s">
        <v>53</v>
      </c>
      <c r="B16" s="38">
        <v>1682496</v>
      </c>
      <c r="C16" s="38">
        <v>2505980</v>
      </c>
      <c r="D16" s="38">
        <v>11895519</v>
      </c>
      <c r="E16" s="38">
        <v>17574629</v>
      </c>
      <c r="F16" s="13">
        <f t="shared" si="0"/>
        <v>47.741590762034008</v>
      </c>
      <c r="G16" s="1"/>
      <c r="H16" s="1"/>
      <c r="I16" s="1"/>
    </row>
    <row r="17" spans="1:9" x14ac:dyDescent="0.25">
      <c r="A17" s="8" t="s">
        <v>54</v>
      </c>
      <c r="B17" s="37">
        <v>1266127</v>
      </c>
      <c r="C17" s="37">
        <v>911817</v>
      </c>
      <c r="D17" s="37">
        <v>7883900</v>
      </c>
      <c r="E17" s="37">
        <v>6691979</v>
      </c>
      <c r="F17" s="10">
        <f t="shared" si="0"/>
        <v>-15.118418549195198</v>
      </c>
      <c r="G17" s="1"/>
      <c r="H17" s="1"/>
      <c r="I17" s="1"/>
    </row>
    <row r="18" spans="1:9" x14ac:dyDescent="0.25">
      <c r="A18" s="11" t="s">
        <v>55</v>
      </c>
      <c r="B18" s="38">
        <v>257155</v>
      </c>
      <c r="C18" s="38">
        <v>233134</v>
      </c>
      <c r="D18" s="38">
        <v>1612919</v>
      </c>
      <c r="E18" s="38">
        <v>1684925</v>
      </c>
      <c r="F18" s="13">
        <f t="shared" si="0"/>
        <v>4.4643283388688388</v>
      </c>
      <c r="G18" s="1"/>
      <c r="H18" s="1"/>
      <c r="I18" s="1"/>
    </row>
    <row r="19" spans="1:9" x14ac:dyDescent="0.25">
      <c r="A19" s="8" t="s">
        <v>56</v>
      </c>
      <c r="B19" s="37">
        <v>1152264</v>
      </c>
      <c r="C19" s="37">
        <v>1146514</v>
      </c>
      <c r="D19" s="37">
        <v>6546463</v>
      </c>
      <c r="E19" s="37">
        <v>8258311</v>
      </c>
      <c r="F19" s="10">
        <f t="shared" si="0"/>
        <v>26.149204539917207</v>
      </c>
      <c r="G19" s="1"/>
      <c r="H19" s="1"/>
      <c r="I19" s="1"/>
    </row>
    <row r="20" spans="1:9" x14ac:dyDescent="0.25">
      <c r="A20" s="11" t="s">
        <v>57</v>
      </c>
      <c r="B20" s="38">
        <v>1163175</v>
      </c>
      <c r="C20" s="38">
        <v>1316234</v>
      </c>
      <c r="D20" s="38">
        <v>8807035</v>
      </c>
      <c r="E20" s="38">
        <v>9773080</v>
      </c>
      <c r="F20" s="13">
        <f t="shared" si="0"/>
        <v>10.969015111215072</v>
      </c>
      <c r="G20" s="1"/>
      <c r="H20" s="1"/>
      <c r="I20" s="1"/>
    </row>
    <row r="21" spans="1:9" x14ac:dyDescent="0.25">
      <c r="A21" s="8" t="s">
        <v>58</v>
      </c>
      <c r="B21" s="37">
        <v>1579057</v>
      </c>
      <c r="C21" s="37">
        <v>2816051</v>
      </c>
      <c r="D21" s="37">
        <v>13179536</v>
      </c>
      <c r="E21" s="37">
        <v>15930201</v>
      </c>
      <c r="F21" s="10">
        <f t="shared" si="0"/>
        <v>20.870727163687704</v>
      </c>
      <c r="G21" s="1"/>
      <c r="H21" s="1"/>
      <c r="I21" s="1"/>
    </row>
    <row r="22" spans="1:9" x14ac:dyDescent="0.25">
      <c r="A22" s="11" t="s">
        <v>59</v>
      </c>
      <c r="B22" s="38">
        <v>2352656</v>
      </c>
      <c r="C22" s="38">
        <v>2219472</v>
      </c>
      <c r="D22" s="38">
        <v>14036250</v>
      </c>
      <c r="E22" s="38">
        <v>14998568</v>
      </c>
      <c r="F22" s="13">
        <f t="shared" si="0"/>
        <v>6.8559479918069286</v>
      </c>
      <c r="G22" s="1"/>
      <c r="H22" s="1"/>
      <c r="I22" s="1"/>
    </row>
    <row r="23" spans="1:9" x14ac:dyDescent="0.25">
      <c r="A23" s="8" t="s">
        <v>60</v>
      </c>
      <c r="B23" s="37">
        <v>589658</v>
      </c>
      <c r="C23" s="37">
        <v>275333</v>
      </c>
      <c r="D23" s="37">
        <v>2024534</v>
      </c>
      <c r="E23" s="37">
        <v>4103856</v>
      </c>
      <c r="F23" s="10">
        <f t="shared" si="0"/>
        <v>102.70620300770449</v>
      </c>
      <c r="G23" s="1"/>
      <c r="H23" s="1"/>
      <c r="I23" s="1"/>
    </row>
    <row r="24" spans="1:9" x14ac:dyDescent="0.25">
      <c r="A24" s="11" t="s">
        <v>61</v>
      </c>
      <c r="B24" s="38">
        <v>185326</v>
      </c>
      <c r="C24" s="38">
        <v>136827</v>
      </c>
      <c r="D24" s="38">
        <v>1090969</v>
      </c>
      <c r="E24" s="38">
        <v>1010270</v>
      </c>
      <c r="F24" s="13">
        <f t="shared" si="0"/>
        <v>-7.397002114633878</v>
      </c>
      <c r="G24" s="1"/>
      <c r="H24" s="1"/>
      <c r="I24" s="1"/>
    </row>
    <row r="25" spans="1:9" x14ac:dyDescent="0.25">
      <c r="A25" s="8" t="s">
        <v>62</v>
      </c>
      <c r="B25" s="37">
        <v>87415</v>
      </c>
      <c r="C25" s="37">
        <v>92567</v>
      </c>
      <c r="D25" s="37">
        <v>504015</v>
      </c>
      <c r="E25" s="37">
        <v>564403</v>
      </c>
      <c r="F25" s="10">
        <f t="shared" si="0"/>
        <v>11.981389442774514</v>
      </c>
      <c r="G25" s="1"/>
      <c r="H25" s="1"/>
      <c r="I25" s="1"/>
    </row>
    <row r="26" spans="1:9" x14ac:dyDescent="0.25">
      <c r="A26" s="11" t="s">
        <v>63</v>
      </c>
      <c r="B26" s="38">
        <v>165812</v>
      </c>
      <c r="C26" s="38">
        <v>136057</v>
      </c>
      <c r="D26" s="38">
        <v>1219098</v>
      </c>
      <c r="E26" s="38">
        <v>1145187</v>
      </c>
      <c r="F26" s="13">
        <f t="shared" si="0"/>
        <v>-6.0627611561990875</v>
      </c>
      <c r="G26" s="1"/>
      <c r="H26" s="1"/>
      <c r="I26" s="1"/>
    </row>
    <row r="27" spans="1:9" x14ac:dyDescent="0.25">
      <c r="A27" s="8" t="s">
        <v>64</v>
      </c>
      <c r="B27" s="37">
        <v>244823</v>
      </c>
      <c r="C27" s="37">
        <v>280775</v>
      </c>
      <c r="D27" s="37">
        <v>2055612</v>
      </c>
      <c r="E27" s="37">
        <v>1989153</v>
      </c>
      <c r="F27" s="10">
        <f t="shared" si="0"/>
        <v>-3.2330517626867277</v>
      </c>
      <c r="G27" s="1"/>
      <c r="H27" s="1"/>
      <c r="I27" s="1"/>
    </row>
    <row r="28" spans="1:9" x14ac:dyDescent="0.25">
      <c r="A28" s="11" t="s">
        <v>65</v>
      </c>
      <c r="B28" s="38">
        <v>1217627</v>
      </c>
      <c r="C28" s="38">
        <v>1210907</v>
      </c>
      <c r="D28" s="38">
        <v>8428907</v>
      </c>
      <c r="E28" s="38">
        <v>8449878</v>
      </c>
      <c r="F28" s="13">
        <f t="shared" si="0"/>
        <v>0.24879856901968367</v>
      </c>
      <c r="G28" s="1"/>
      <c r="H28" s="1"/>
      <c r="I28" s="1"/>
    </row>
    <row r="29" spans="1:9" x14ac:dyDescent="0.25">
      <c r="A29" s="8" t="s">
        <v>66</v>
      </c>
      <c r="B29" s="37">
        <v>486362</v>
      </c>
      <c r="C29" s="37">
        <v>453246</v>
      </c>
      <c r="D29" s="37">
        <v>3080816</v>
      </c>
      <c r="E29" s="37">
        <v>2920175</v>
      </c>
      <c r="F29" s="10">
        <f t="shared" si="0"/>
        <v>-5.2142354493095269</v>
      </c>
      <c r="G29" s="1"/>
      <c r="H29" s="1"/>
      <c r="I29" s="1"/>
    </row>
    <row r="30" spans="1:9" x14ac:dyDescent="0.25">
      <c r="A30" s="11" t="s">
        <v>67</v>
      </c>
      <c r="B30" s="38">
        <v>339392</v>
      </c>
      <c r="C30" s="38">
        <v>289631</v>
      </c>
      <c r="D30" s="38">
        <v>2725410</v>
      </c>
      <c r="E30" s="38">
        <v>2622466</v>
      </c>
      <c r="F30" s="13">
        <f t="shared" si="0"/>
        <v>-3.7771931562590595</v>
      </c>
      <c r="G30" s="1"/>
      <c r="H30" s="1"/>
      <c r="I30" s="1"/>
    </row>
    <row r="31" spans="1:9" x14ac:dyDescent="0.25">
      <c r="A31" s="8" t="s">
        <v>68</v>
      </c>
      <c r="B31" s="37">
        <v>2733172</v>
      </c>
      <c r="C31" s="37">
        <v>2793587</v>
      </c>
      <c r="D31" s="37">
        <v>17893407</v>
      </c>
      <c r="E31" s="37">
        <v>19718435</v>
      </c>
      <c r="F31" s="10">
        <f t="shared" si="0"/>
        <v>10.199443851022892</v>
      </c>
      <c r="G31" s="1"/>
      <c r="H31" s="1"/>
      <c r="I31" s="1"/>
    </row>
    <row r="32" spans="1:9" x14ac:dyDescent="0.25">
      <c r="A32" s="11" t="s">
        <v>69</v>
      </c>
      <c r="B32" s="38">
        <v>6095089</v>
      </c>
      <c r="C32" s="38">
        <v>5478766</v>
      </c>
      <c r="D32" s="38">
        <v>38103420</v>
      </c>
      <c r="E32" s="38">
        <v>37724999</v>
      </c>
      <c r="F32" s="13">
        <f t="shared" si="0"/>
        <v>-0.99314182296497222</v>
      </c>
      <c r="G32" s="1"/>
      <c r="H32" s="1"/>
      <c r="I32" s="1"/>
    </row>
    <row r="33" spans="1:9" x14ac:dyDescent="0.25">
      <c r="A33" s="8" t="s">
        <v>70</v>
      </c>
      <c r="B33" s="37">
        <v>373569</v>
      </c>
      <c r="C33" s="37">
        <v>380224</v>
      </c>
      <c r="D33" s="37">
        <v>2584567</v>
      </c>
      <c r="E33" s="37">
        <v>2399200</v>
      </c>
      <c r="F33" s="10">
        <f t="shared" si="0"/>
        <v>-7.1720717628910364</v>
      </c>
      <c r="G33" s="1"/>
      <c r="H33" s="1"/>
      <c r="I33" s="1"/>
    </row>
    <row r="34" spans="1:9" x14ac:dyDescent="0.25">
      <c r="A34" s="11" t="s">
        <v>71</v>
      </c>
      <c r="B34" s="38">
        <v>73438</v>
      </c>
      <c r="C34" s="38">
        <v>68989</v>
      </c>
      <c r="D34" s="38">
        <v>445103</v>
      </c>
      <c r="E34" s="38">
        <v>600536</v>
      </c>
      <c r="F34" s="13">
        <f t="shared" si="0"/>
        <v>34.920681280512611</v>
      </c>
      <c r="G34" s="1"/>
      <c r="H34" s="1"/>
      <c r="I34" s="1"/>
    </row>
    <row r="35" spans="1:9" x14ac:dyDescent="0.25">
      <c r="A35" s="14" t="s">
        <v>72</v>
      </c>
      <c r="B35" s="15">
        <f>SUM(B7:B34)</f>
        <v>38865256</v>
      </c>
      <c r="C35" s="15">
        <f t="shared" ref="C35:E35" si="1">SUM(C7:C34)</f>
        <v>40544718</v>
      </c>
      <c r="D35" s="15">
        <f t="shared" si="1"/>
        <v>257423596</v>
      </c>
      <c r="E35" s="15">
        <f t="shared" si="1"/>
        <v>275450400</v>
      </c>
      <c r="F35" s="16">
        <f t="shared" si="0"/>
        <v>7.0027784088603937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7393409</v>
      </c>
      <c r="C38" s="41">
        <f>D7</f>
        <v>7134522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51997056</v>
      </c>
      <c r="G38" s="42">
        <f>LOOKUP(E38,$A$38:$A$65,$C$38:$C$65)</f>
        <v>43735014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1371678</v>
      </c>
      <c r="C39" s="41">
        <f t="shared" ref="C39:C65" si="5">D8</f>
        <v>1350001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65" si="7">LOOKUP(E39,$A$38:$A$65,$B$38:$B$65)</f>
        <v>37724999</v>
      </c>
      <c r="G39" s="42">
        <f t="shared" ref="G39:G65" si="8">LOOKUP(E39,$A$38:$A$65,$C$38:$C$65)</f>
        <v>38103420</v>
      </c>
    </row>
    <row r="40" spans="1:9" x14ac:dyDescent="0.25">
      <c r="A40" s="42" t="str">
        <f t="shared" si="3"/>
        <v>ALMERIA</v>
      </c>
      <c r="B40" s="41">
        <f t="shared" si="4"/>
        <v>3482194</v>
      </c>
      <c r="C40" s="41">
        <f t="shared" si="5"/>
        <v>2587893</v>
      </c>
      <c r="D40" s="41">
        <f t="shared" si="6"/>
        <v>16</v>
      </c>
      <c r="E40" s="42" t="str">
        <f t="shared" si="2"/>
        <v>BARCELONA</v>
      </c>
      <c r="F40" s="42">
        <f t="shared" si="7"/>
        <v>25146735</v>
      </c>
      <c r="G40" s="42">
        <f t="shared" si="8"/>
        <v>26424465</v>
      </c>
    </row>
    <row r="41" spans="1:9" x14ac:dyDescent="0.25">
      <c r="A41" s="42" t="str">
        <f t="shared" si="3"/>
        <v>AVILES</v>
      </c>
      <c r="B41" s="41">
        <f t="shared" si="4"/>
        <v>2935473</v>
      </c>
      <c r="C41" s="41">
        <f t="shared" si="5"/>
        <v>3116922</v>
      </c>
      <c r="D41" s="41">
        <f t="shared" si="6"/>
        <v>17</v>
      </c>
      <c r="E41" s="42" t="str">
        <f t="shared" si="2"/>
        <v>TARRAGONA</v>
      </c>
      <c r="F41" s="42">
        <f t="shared" si="7"/>
        <v>19718435</v>
      </c>
      <c r="G41" s="42">
        <f t="shared" si="8"/>
        <v>17893407</v>
      </c>
    </row>
    <row r="42" spans="1:9" x14ac:dyDescent="0.25">
      <c r="A42" s="42" t="str">
        <f t="shared" si="3"/>
        <v>BAHIA DE ALGECIRAS</v>
      </c>
      <c r="B42" s="41">
        <f t="shared" si="4"/>
        <v>51997056</v>
      </c>
      <c r="C42" s="41">
        <f t="shared" si="5"/>
        <v>43735014</v>
      </c>
      <c r="D42" s="41">
        <f t="shared" si="6"/>
        <v>1</v>
      </c>
      <c r="E42" s="42" t="str">
        <f t="shared" si="2"/>
        <v>CARTAGENA</v>
      </c>
      <c r="F42" s="42">
        <f t="shared" si="7"/>
        <v>17574629</v>
      </c>
      <c r="G42" s="42">
        <f t="shared" si="8"/>
        <v>11895519</v>
      </c>
    </row>
    <row r="43" spans="1:9" x14ac:dyDescent="0.25">
      <c r="A43" s="42" t="str">
        <f t="shared" si="3"/>
        <v>BAHIA DE CADIZ</v>
      </c>
      <c r="B43" s="41">
        <f t="shared" si="4"/>
        <v>2206427</v>
      </c>
      <c r="C43" s="41">
        <f t="shared" si="5"/>
        <v>2269792</v>
      </c>
      <c r="D43" s="41">
        <f t="shared" si="6"/>
        <v>21</v>
      </c>
      <c r="E43" s="42" t="str">
        <f t="shared" si="2"/>
        <v>HUELVA</v>
      </c>
      <c r="F43" s="42">
        <f t="shared" si="7"/>
        <v>15930201</v>
      </c>
      <c r="G43" s="42">
        <f t="shared" si="8"/>
        <v>13179536</v>
      </c>
    </row>
    <row r="44" spans="1:9" x14ac:dyDescent="0.25">
      <c r="A44" s="42" t="str">
        <f t="shared" si="3"/>
        <v>BALEARES</v>
      </c>
      <c r="B44" s="41">
        <f t="shared" si="4"/>
        <v>7083969</v>
      </c>
      <c r="C44" s="41">
        <f t="shared" si="5"/>
        <v>6922728</v>
      </c>
      <c r="D44" s="41">
        <f t="shared" si="6"/>
        <v>13</v>
      </c>
      <c r="E44" s="42" t="str">
        <f t="shared" si="2"/>
        <v>BILBAO</v>
      </c>
      <c r="F44" s="42">
        <f t="shared" si="7"/>
        <v>15673208</v>
      </c>
      <c r="G44" s="42">
        <f t="shared" si="8"/>
        <v>19764779</v>
      </c>
    </row>
    <row r="45" spans="1:9" x14ac:dyDescent="0.25">
      <c r="A45" s="42" t="str">
        <f t="shared" si="3"/>
        <v>BARCELONA</v>
      </c>
      <c r="B45" s="41">
        <f t="shared" si="4"/>
        <v>25146735</v>
      </c>
      <c r="C45" s="41">
        <f t="shared" si="5"/>
        <v>26424465</v>
      </c>
      <c r="D45" s="41">
        <f t="shared" si="6"/>
        <v>3</v>
      </c>
      <c r="E45" s="42" t="str">
        <f t="shared" si="2"/>
        <v>LAS PALMAS</v>
      </c>
      <c r="F45" s="42">
        <f t="shared" si="7"/>
        <v>14998568</v>
      </c>
      <c r="G45" s="42">
        <f t="shared" si="8"/>
        <v>14036250</v>
      </c>
    </row>
    <row r="46" spans="1:9" x14ac:dyDescent="0.25">
      <c r="A46" s="42" t="str">
        <f t="shared" si="3"/>
        <v>BILBAO</v>
      </c>
      <c r="B46" s="41">
        <f t="shared" si="4"/>
        <v>15673208</v>
      </c>
      <c r="C46" s="41">
        <f t="shared" si="5"/>
        <v>19764779</v>
      </c>
      <c r="D46" s="41">
        <f t="shared" si="6"/>
        <v>7</v>
      </c>
      <c r="E46" s="42" t="str">
        <f t="shared" si="2"/>
        <v>GIJON</v>
      </c>
      <c r="F46" s="42">
        <f t="shared" si="7"/>
        <v>9773080</v>
      </c>
      <c r="G46" s="42">
        <f t="shared" si="8"/>
        <v>8807035</v>
      </c>
    </row>
    <row r="47" spans="1:9" x14ac:dyDescent="0.25">
      <c r="A47" s="42" t="str">
        <f t="shared" si="3"/>
        <v>CARTAGENA</v>
      </c>
      <c r="B47" s="41">
        <f t="shared" si="4"/>
        <v>17574629</v>
      </c>
      <c r="C47" s="41">
        <f t="shared" si="5"/>
        <v>11895519</v>
      </c>
      <c r="D47" s="41">
        <f t="shared" si="6"/>
        <v>5</v>
      </c>
      <c r="E47" s="42" t="str">
        <f t="shared" si="2"/>
        <v>SANTA CRUZ DE TENERIFE</v>
      </c>
      <c r="F47" s="42">
        <f t="shared" si="7"/>
        <v>8449878</v>
      </c>
      <c r="G47" s="42">
        <f t="shared" si="8"/>
        <v>8428907</v>
      </c>
    </row>
    <row r="48" spans="1:9" x14ac:dyDescent="0.25">
      <c r="A48" s="42" t="str">
        <f t="shared" si="3"/>
        <v>CASTELLON</v>
      </c>
      <c r="B48" s="41">
        <f t="shared" si="4"/>
        <v>6691979</v>
      </c>
      <c r="C48" s="41">
        <f t="shared" si="5"/>
        <v>7883900</v>
      </c>
      <c r="D48" s="41">
        <f t="shared" si="6"/>
        <v>14</v>
      </c>
      <c r="E48" s="42" t="str">
        <f t="shared" si="2"/>
        <v>FERROL-SAN CIBRAO</v>
      </c>
      <c r="F48" s="42">
        <f t="shared" si="7"/>
        <v>8258311</v>
      </c>
      <c r="G48" s="42">
        <f t="shared" si="8"/>
        <v>6546463</v>
      </c>
    </row>
    <row r="49" spans="1:7" x14ac:dyDescent="0.25">
      <c r="A49" s="42" t="str">
        <f t="shared" si="3"/>
        <v>CEUTA</v>
      </c>
      <c r="B49" s="41">
        <f t="shared" si="4"/>
        <v>1684925</v>
      </c>
      <c r="C49" s="41">
        <f t="shared" si="5"/>
        <v>1612919</v>
      </c>
      <c r="D49" s="41">
        <f t="shared" si="6"/>
        <v>23</v>
      </c>
      <c r="E49" s="42" t="str">
        <f t="shared" si="2"/>
        <v>A CORUÑA</v>
      </c>
      <c r="F49" s="42">
        <f t="shared" si="7"/>
        <v>7393409</v>
      </c>
      <c r="G49" s="42">
        <f t="shared" si="8"/>
        <v>7134522</v>
      </c>
    </row>
    <row r="50" spans="1:7" x14ac:dyDescent="0.25">
      <c r="A50" s="42" t="str">
        <f t="shared" si="3"/>
        <v>FERROL-SAN CIBRAO</v>
      </c>
      <c r="B50" s="41">
        <f t="shared" si="4"/>
        <v>8258311</v>
      </c>
      <c r="C50" s="41">
        <f t="shared" si="5"/>
        <v>6546463</v>
      </c>
      <c r="D50" s="41">
        <f t="shared" si="6"/>
        <v>11</v>
      </c>
      <c r="E50" s="42" t="str">
        <f t="shared" si="2"/>
        <v>BALEARES</v>
      </c>
      <c r="F50" s="42">
        <f t="shared" si="7"/>
        <v>7083969</v>
      </c>
      <c r="G50" s="42">
        <f t="shared" si="8"/>
        <v>6922728</v>
      </c>
    </row>
    <row r="51" spans="1:7" x14ac:dyDescent="0.25">
      <c r="A51" s="42" t="str">
        <f t="shared" si="3"/>
        <v>GIJON</v>
      </c>
      <c r="B51" s="41">
        <f t="shared" si="4"/>
        <v>9773080</v>
      </c>
      <c r="C51" s="41">
        <f t="shared" si="5"/>
        <v>8807035</v>
      </c>
      <c r="D51" s="41">
        <f t="shared" si="6"/>
        <v>9</v>
      </c>
      <c r="E51" s="42" t="str">
        <f t="shared" si="2"/>
        <v>CASTELLON</v>
      </c>
      <c r="F51" s="42">
        <f t="shared" si="7"/>
        <v>6691979</v>
      </c>
      <c r="G51" s="42">
        <f t="shared" si="8"/>
        <v>7883900</v>
      </c>
    </row>
    <row r="52" spans="1:7" x14ac:dyDescent="0.25">
      <c r="A52" s="42" t="str">
        <f t="shared" si="3"/>
        <v>HUELVA</v>
      </c>
      <c r="B52" s="41">
        <f t="shared" si="4"/>
        <v>15930201</v>
      </c>
      <c r="C52" s="41">
        <f t="shared" si="5"/>
        <v>13179536</v>
      </c>
      <c r="D52" s="41">
        <f t="shared" si="6"/>
        <v>6</v>
      </c>
      <c r="E52" s="42" t="str">
        <f t="shared" si="2"/>
        <v>MALAGA</v>
      </c>
      <c r="F52" s="42">
        <f t="shared" si="7"/>
        <v>4103856</v>
      </c>
      <c r="G52" s="42">
        <f t="shared" si="8"/>
        <v>2024534</v>
      </c>
    </row>
    <row r="53" spans="1:7" x14ac:dyDescent="0.25">
      <c r="A53" s="42" t="str">
        <f t="shared" si="3"/>
        <v>LAS PALMAS</v>
      </c>
      <c r="B53" s="41">
        <f t="shared" si="4"/>
        <v>14998568</v>
      </c>
      <c r="C53" s="41">
        <f t="shared" si="5"/>
        <v>14036250</v>
      </c>
      <c r="D53" s="41">
        <f t="shared" si="6"/>
        <v>8</v>
      </c>
      <c r="E53" s="42" t="str">
        <f t="shared" si="2"/>
        <v>ALMERIA</v>
      </c>
      <c r="F53" s="42">
        <f t="shared" si="7"/>
        <v>3482194</v>
      </c>
      <c r="G53" s="42">
        <f t="shared" si="8"/>
        <v>2587893</v>
      </c>
    </row>
    <row r="54" spans="1:7" x14ac:dyDescent="0.25">
      <c r="A54" s="42" t="str">
        <f t="shared" si="3"/>
        <v>MALAGA</v>
      </c>
      <c r="B54" s="41">
        <f t="shared" si="4"/>
        <v>4103856</v>
      </c>
      <c r="C54" s="41">
        <f t="shared" si="5"/>
        <v>2024534</v>
      </c>
      <c r="D54" s="41">
        <f t="shared" si="6"/>
        <v>15</v>
      </c>
      <c r="E54" s="42" t="str">
        <f t="shared" si="2"/>
        <v>AVILES</v>
      </c>
      <c r="F54" s="42">
        <f t="shared" si="7"/>
        <v>2935473</v>
      </c>
      <c r="G54" s="42">
        <f t="shared" si="8"/>
        <v>3116922</v>
      </c>
    </row>
    <row r="55" spans="1:7" x14ac:dyDescent="0.25">
      <c r="A55" s="42" t="str">
        <f t="shared" si="3"/>
        <v>MARIN Y RIA DE PONTEVEDRA</v>
      </c>
      <c r="B55" s="41">
        <f t="shared" si="4"/>
        <v>1010270</v>
      </c>
      <c r="C55" s="41">
        <f t="shared" si="5"/>
        <v>1090969</v>
      </c>
      <c r="D55" s="41">
        <f t="shared" si="6"/>
        <v>26</v>
      </c>
      <c r="E55" s="42" t="str">
        <f t="shared" si="2"/>
        <v>SANTANDER</v>
      </c>
      <c r="F55" s="42">
        <f t="shared" si="7"/>
        <v>2920175</v>
      </c>
      <c r="G55" s="42">
        <f t="shared" si="8"/>
        <v>3080816</v>
      </c>
    </row>
    <row r="56" spans="1:7" x14ac:dyDescent="0.25">
      <c r="A56" s="42" t="str">
        <f t="shared" si="3"/>
        <v>MELILLA</v>
      </c>
      <c r="B56" s="41">
        <f t="shared" si="4"/>
        <v>564403</v>
      </c>
      <c r="C56" s="41">
        <f t="shared" si="5"/>
        <v>504015</v>
      </c>
      <c r="D56" s="41">
        <f t="shared" si="6"/>
        <v>28</v>
      </c>
      <c r="E56" s="42" t="str">
        <f t="shared" si="2"/>
        <v>SEVILLA</v>
      </c>
      <c r="F56" s="42">
        <f t="shared" si="7"/>
        <v>2622466</v>
      </c>
      <c r="G56" s="42">
        <f t="shared" si="8"/>
        <v>2725410</v>
      </c>
    </row>
    <row r="57" spans="1:7" x14ac:dyDescent="0.25">
      <c r="A57" s="42" t="str">
        <f t="shared" si="3"/>
        <v>MOTRIL</v>
      </c>
      <c r="B57" s="41">
        <f t="shared" si="4"/>
        <v>1145187</v>
      </c>
      <c r="C57" s="41">
        <f t="shared" si="5"/>
        <v>1219098</v>
      </c>
      <c r="D57" s="41">
        <f t="shared" si="6"/>
        <v>25</v>
      </c>
      <c r="E57" s="42" t="str">
        <f t="shared" si="2"/>
        <v>VIGO</v>
      </c>
      <c r="F57" s="42">
        <f t="shared" si="7"/>
        <v>2399200</v>
      </c>
      <c r="G57" s="42">
        <f t="shared" si="8"/>
        <v>2584567</v>
      </c>
    </row>
    <row r="58" spans="1:7" x14ac:dyDescent="0.25">
      <c r="A58" s="42" t="str">
        <f t="shared" si="3"/>
        <v>PASAIA</v>
      </c>
      <c r="B58" s="41">
        <f t="shared" si="4"/>
        <v>1989153</v>
      </c>
      <c r="C58" s="41">
        <f t="shared" si="5"/>
        <v>2055612</v>
      </c>
      <c r="D58" s="41">
        <f t="shared" si="6"/>
        <v>22</v>
      </c>
      <c r="E58" s="42" t="str">
        <f t="shared" si="2"/>
        <v>BAHIA DE CADIZ</v>
      </c>
      <c r="F58" s="42">
        <f t="shared" si="7"/>
        <v>2206427</v>
      </c>
      <c r="G58" s="42">
        <f t="shared" si="8"/>
        <v>2269792</v>
      </c>
    </row>
    <row r="59" spans="1:7" x14ac:dyDescent="0.25">
      <c r="A59" s="42" t="str">
        <f t="shared" si="3"/>
        <v>SANTA CRUZ DE TENERIFE</v>
      </c>
      <c r="B59" s="41">
        <f t="shared" si="4"/>
        <v>8449878</v>
      </c>
      <c r="C59" s="41">
        <f t="shared" si="5"/>
        <v>8428907</v>
      </c>
      <c r="D59" s="41">
        <f t="shared" si="6"/>
        <v>10</v>
      </c>
      <c r="E59" s="42" t="str">
        <f t="shared" si="2"/>
        <v>PASAIA</v>
      </c>
      <c r="F59" s="42">
        <f t="shared" si="7"/>
        <v>1989153</v>
      </c>
      <c r="G59" s="42">
        <f t="shared" si="8"/>
        <v>2055612</v>
      </c>
    </row>
    <row r="60" spans="1:7" x14ac:dyDescent="0.25">
      <c r="A60" s="42" t="str">
        <f t="shared" si="3"/>
        <v>SANTANDER</v>
      </c>
      <c r="B60" s="41">
        <f t="shared" si="4"/>
        <v>2920175</v>
      </c>
      <c r="C60" s="41">
        <f t="shared" si="5"/>
        <v>3080816</v>
      </c>
      <c r="D60" s="41">
        <f t="shared" si="6"/>
        <v>18</v>
      </c>
      <c r="E60" s="42" t="str">
        <f t="shared" si="2"/>
        <v>CEUTA</v>
      </c>
      <c r="F60" s="42">
        <f t="shared" si="7"/>
        <v>1684925</v>
      </c>
      <c r="G60" s="42">
        <f t="shared" si="8"/>
        <v>1612919</v>
      </c>
    </row>
    <row r="61" spans="1:7" x14ac:dyDescent="0.25">
      <c r="A61" s="42" t="str">
        <f t="shared" si="3"/>
        <v>SEVILLA</v>
      </c>
      <c r="B61" s="41">
        <f t="shared" si="4"/>
        <v>2622466</v>
      </c>
      <c r="C61" s="41">
        <f t="shared" si="5"/>
        <v>2725410</v>
      </c>
      <c r="D61" s="41">
        <f t="shared" si="6"/>
        <v>19</v>
      </c>
      <c r="E61" s="42" t="str">
        <f t="shared" si="2"/>
        <v>ALICANTE</v>
      </c>
      <c r="F61" s="42">
        <f t="shared" si="7"/>
        <v>1371678</v>
      </c>
      <c r="G61" s="42">
        <f t="shared" si="8"/>
        <v>1350001</v>
      </c>
    </row>
    <row r="62" spans="1:7" x14ac:dyDescent="0.25">
      <c r="A62" s="42" t="str">
        <f t="shared" si="3"/>
        <v>TARRAGONA</v>
      </c>
      <c r="B62" s="41">
        <f t="shared" si="4"/>
        <v>19718435</v>
      </c>
      <c r="C62" s="41">
        <f t="shared" si="5"/>
        <v>17893407</v>
      </c>
      <c r="D62" s="41">
        <f t="shared" si="6"/>
        <v>4</v>
      </c>
      <c r="E62" s="42" t="str">
        <f t="shared" si="2"/>
        <v>MOTRIL</v>
      </c>
      <c r="F62" s="42">
        <f t="shared" si="7"/>
        <v>1145187</v>
      </c>
      <c r="G62" s="42">
        <f t="shared" si="8"/>
        <v>1219098</v>
      </c>
    </row>
    <row r="63" spans="1:7" x14ac:dyDescent="0.25">
      <c r="A63" s="42" t="str">
        <f t="shared" si="3"/>
        <v>VALENCIA</v>
      </c>
      <c r="B63" s="41">
        <f t="shared" si="4"/>
        <v>37724999</v>
      </c>
      <c r="C63" s="41">
        <f t="shared" si="5"/>
        <v>38103420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1010270</v>
      </c>
      <c r="G63" s="42">
        <f t="shared" si="8"/>
        <v>1090969</v>
      </c>
    </row>
    <row r="64" spans="1:7" x14ac:dyDescent="0.25">
      <c r="A64" s="42" t="str">
        <f t="shared" si="3"/>
        <v>VIGO</v>
      </c>
      <c r="B64" s="41">
        <f t="shared" si="4"/>
        <v>2399200</v>
      </c>
      <c r="C64" s="41">
        <f t="shared" si="5"/>
        <v>2584567</v>
      </c>
      <c r="D64" s="41">
        <f t="shared" si="6"/>
        <v>20</v>
      </c>
      <c r="E64" s="42" t="str">
        <f t="shared" si="2"/>
        <v>VILAGARCIA</v>
      </c>
      <c r="F64" s="42">
        <f t="shared" si="7"/>
        <v>600536</v>
      </c>
      <c r="G64" s="42">
        <f t="shared" si="8"/>
        <v>445103</v>
      </c>
    </row>
    <row r="65" spans="1:7" x14ac:dyDescent="0.25">
      <c r="A65" s="42" t="str">
        <f t="shared" si="3"/>
        <v>VILAGARCIA</v>
      </c>
      <c r="B65" s="41">
        <f t="shared" si="4"/>
        <v>600536</v>
      </c>
      <c r="C65" s="41">
        <f t="shared" si="5"/>
        <v>445103</v>
      </c>
      <c r="D65" s="41">
        <f t="shared" si="6"/>
        <v>27</v>
      </c>
      <c r="E65" s="42" t="str">
        <f t="shared" si="2"/>
        <v>MELILLA</v>
      </c>
      <c r="F65" s="42">
        <f t="shared" si="7"/>
        <v>564403</v>
      </c>
      <c r="G65" s="42">
        <f t="shared" si="8"/>
        <v>504015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69" t="s">
        <v>73</v>
      </c>
      <c r="B5" s="67" t="str">
        <f>'Resumen general'!D6</f>
        <v>Mes Julio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41159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7">
        <v>926981</v>
      </c>
      <c r="C7" s="37">
        <v>1277069</v>
      </c>
      <c r="D7" s="37">
        <v>6935946</v>
      </c>
      <c r="E7" s="37">
        <v>7227455</v>
      </c>
      <c r="F7" s="10">
        <f>((E7*100)/D7)-100</f>
        <v>4.2028729750779519</v>
      </c>
      <c r="G7" s="1"/>
      <c r="H7" s="1"/>
      <c r="I7" s="1"/>
    </row>
    <row r="8" spans="1:12" x14ac:dyDescent="0.25">
      <c r="A8" s="11" t="s">
        <v>45</v>
      </c>
      <c r="B8" s="38">
        <v>216777</v>
      </c>
      <c r="C8" s="38">
        <v>167810</v>
      </c>
      <c r="D8" s="38">
        <v>1343164</v>
      </c>
      <c r="E8" s="38">
        <v>1360740</v>
      </c>
      <c r="F8" s="13">
        <f t="shared" ref="F8:F35" si="0">((E8*100)/D8)-100</f>
        <v>1.3085520457665609</v>
      </c>
      <c r="G8" s="1"/>
      <c r="H8" s="1"/>
      <c r="I8" s="1"/>
    </row>
    <row r="9" spans="1:12" x14ac:dyDescent="0.25">
      <c r="A9" s="8" t="s">
        <v>46</v>
      </c>
      <c r="B9" s="37">
        <v>603686</v>
      </c>
      <c r="C9" s="37">
        <v>453050</v>
      </c>
      <c r="D9" s="37">
        <v>2537074</v>
      </c>
      <c r="E9" s="37">
        <v>3434446</v>
      </c>
      <c r="F9" s="10">
        <f t="shared" si="0"/>
        <v>35.370351830494485</v>
      </c>
      <c r="G9" s="1"/>
      <c r="H9" s="1"/>
      <c r="I9" s="1"/>
    </row>
    <row r="10" spans="1:12" x14ac:dyDescent="0.25">
      <c r="A10" s="11" t="s">
        <v>47</v>
      </c>
      <c r="B10" s="38">
        <v>355451</v>
      </c>
      <c r="C10" s="38">
        <v>415754</v>
      </c>
      <c r="D10" s="38">
        <v>3085330</v>
      </c>
      <c r="E10" s="38">
        <v>2911471</v>
      </c>
      <c r="F10" s="13">
        <f t="shared" si="0"/>
        <v>-5.6350212132899884</v>
      </c>
      <c r="G10" s="1"/>
      <c r="H10" s="1"/>
      <c r="I10" s="1"/>
    </row>
    <row r="11" spans="1:12" x14ac:dyDescent="0.25">
      <c r="A11" s="8" t="s">
        <v>48</v>
      </c>
      <c r="B11" s="37">
        <v>6088021</v>
      </c>
      <c r="C11" s="37">
        <v>7538256</v>
      </c>
      <c r="D11" s="37">
        <v>40348263</v>
      </c>
      <c r="E11" s="37">
        <v>48568166</v>
      </c>
      <c r="F11" s="10">
        <f t="shared" si="0"/>
        <v>20.372383812408486</v>
      </c>
      <c r="G11" s="1"/>
      <c r="H11" s="1"/>
      <c r="I11" s="1"/>
    </row>
    <row r="12" spans="1:12" x14ac:dyDescent="0.25">
      <c r="A12" s="11" t="s">
        <v>49</v>
      </c>
      <c r="B12" s="38">
        <v>288538</v>
      </c>
      <c r="C12" s="38">
        <v>326540</v>
      </c>
      <c r="D12" s="38">
        <v>2194838</v>
      </c>
      <c r="E12" s="38">
        <v>2153422</v>
      </c>
      <c r="F12" s="13">
        <f t="shared" si="0"/>
        <v>-1.8869729793269414</v>
      </c>
      <c r="G12" s="1"/>
      <c r="H12" s="1"/>
      <c r="I12" s="1"/>
    </row>
    <row r="13" spans="1:12" x14ac:dyDescent="0.25">
      <c r="A13" s="8" t="s">
        <v>50</v>
      </c>
      <c r="B13" s="37">
        <v>1138056</v>
      </c>
      <c r="C13" s="37">
        <v>1149243</v>
      </c>
      <c r="D13" s="37">
        <v>6779777</v>
      </c>
      <c r="E13" s="37">
        <v>6982317</v>
      </c>
      <c r="F13" s="10">
        <f t="shared" si="0"/>
        <v>2.9874138928168321</v>
      </c>
      <c r="G13" s="1"/>
      <c r="H13" s="1"/>
      <c r="I13" s="1"/>
    </row>
    <row r="14" spans="1:12" x14ac:dyDescent="0.25">
      <c r="A14" s="11" t="s">
        <v>51</v>
      </c>
      <c r="B14" s="38">
        <v>3814276</v>
      </c>
      <c r="C14" s="38">
        <v>3620796</v>
      </c>
      <c r="D14" s="38">
        <v>25749456</v>
      </c>
      <c r="E14" s="38">
        <v>24488552</v>
      </c>
      <c r="F14" s="13">
        <f t="shared" si="0"/>
        <v>-4.8968180143300941</v>
      </c>
      <c r="G14" s="1"/>
      <c r="H14" s="1"/>
      <c r="I14" s="1"/>
    </row>
    <row r="15" spans="1:12" x14ac:dyDescent="0.25">
      <c r="A15" s="8" t="s">
        <v>52</v>
      </c>
      <c r="B15" s="37">
        <v>2526315</v>
      </c>
      <c r="C15" s="37">
        <v>2020055</v>
      </c>
      <c r="D15" s="37">
        <v>19560235</v>
      </c>
      <c r="E15" s="37">
        <v>15537186</v>
      </c>
      <c r="F15" s="10">
        <f t="shared" si="0"/>
        <v>-20.567488069545178</v>
      </c>
      <c r="G15" s="1"/>
      <c r="H15" s="1"/>
      <c r="I15" s="1"/>
    </row>
    <row r="16" spans="1:12" x14ac:dyDescent="0.25">
      <c r="A16" s="11" t="s">
        <v>53</v>
      </c>
      <c r="B16" s="38">
        <v>1675676</v>
      </c>
      <c r="C16" s="38">
        <v>2465176</v>
      </c>
      <c r="D16" s="38">
        <v>11860870</v>
      </c>
      <c r="E16" s="38">
        <v>17419094</v>
      </c>
      <c r="F16" s="13">
        <f t="shared" si="0"/>
        <v>46.861857519726641</v>
      </c>
      <c r="G16" s="1"/>
      <c r="H16" s="1"/>
      <c r="I16" s="1"/>
    </row>
    <row r="17" spans="1:9" x14ac:dyDescent="0.25">
      <c r="A17" s="8" t="s">
        <v>54</v>
      </c>
      <c r="B17" s="37">
        <v>1262304</v>
      </c>
      <c r="C17" s="37">
        <v>908166</v>
      </c>
      <c r="D17" s="37">
        <v>7861529</v>
      </c>
      <c r="E17" s="37">
        <v>6669573</v>
      </c>
      <c r="F17" s="10">
        <f t="shared" si="0"/>
        <v>-15.161885175262981</v>
      </c>
      <c r="G17" s="1"/>
      <c r="H17" s="1"/>
      <c r="I17" s="1"/>
    </row>
    <row r="18" spans="1:9" x14ac:dyDescent="0.25">
      <c r="A18" s="11" t="s">
        <v>55</v>
      </c>
      <c r="B18" s="38">
        <v>188189</v>
      </c>
      <c r="C18" s="38">
        <v>176848</v>
      </c>
      <c r="D18" s="38">
        <v>1176515</v>
      </c>
      <c r="E18" s="38">
        <v>1256737</v>
      </c>
      <c r="F18" s="13">
        <f t="shared" si="0"/>
        <v>6.8186125973744538</v>
      </c>
      <c r="G18" s="1"/>
      <c r="H18" s="1"/>
      <c r="I18" s="1"/>
    </row>
    <row r="19" spans="1:9" x14ac:dyDescent="0.25">
      <c r="A19" s="8" t="s">
        <v>56</v>
      </c>
      <c r="B19" s="37">
        <v>1151563</v>
      </c>
      <c r="C19" s="37">
        <v>1146017</v>
      </c>
      <c r="D19" s="37">
        <v>6536268</v>
      </c>
      <c r="E19" s="37">
        <v>8251649</v>
      </c>
      <c r="F19" s="10">
        <f t="shared" si="0"/>
        <v>26.244043236905213</v>
      </c>
      <c r="G19" s="1"/>
      <c r="H19" s="1"/>
      <c r="I19" s="1"/>
    </row>
    <row r="20" spans="1:9" x14ac:dyDescent="0.25">
      <c r="A20" s="11" t="s">
        <v>57</v>
      </c>
      <c r="B20" s="38">
        <v>1155910</v>
      </c>
      <c r="C20" s="38">
        <v>1306266</v>
      </c>
      <c r="D20" s="38">
        <v>8742246</v>
      </c>
      <c r="E20" s="38">
        <v>9714033</v>
      </c>
      <c r="F20" s="13">
        <f t="shared" si="0"/>
        <v>11.115987813657952</v>
      </c>
      <c r="G20" s="1"/>
      <c r="H20" s="1"/>
      <c r="I20" s="1"/>
    </row>
    <row r="21" spans="1:9" x14ac:dyDescent="0.25">
      <c r="A21" s="8" t="s">
        <v>58</v>
      </c>
      <c r="B21" s="37">
        <v>1557882</v>
      </c>
      <c r="C21" s="37">
        <v>2804536</v>
      </c>
      <c r="D21" s="37">
        <v>13064366</v>
      </c>
      <c r="E21" s="37">
        <v>15886362</v>
      </c>
      <c r="F21" s="10">
        <f t="shared" si="0"/>
        <v>21.600711431385193</v>
      </c>
      <c r="G21" s="1"/>
      <c r="H21" s="1"/>
      <c r="I21" s="1"/>
    </row>
    <row r="22" spans="1:9" x14ac:dyDescent="0.25">
      <c r="A22" s="11" t="s">
        <v>59</v>
      </c>
      <c r="B22" s="38">
        <v>2130477</v>
      </c>
      <c r="C22" s="38">
        <v>2031713</v>
      </c>
      <c r="D22" s="38">
        <v>12604247</v>
      </c>
      <c r="E22" s="38">
        <v>13553637</v>
      </c>
      <c r="F22" s="13">
        <f t="shared" si="0"/>
        <v>7.532302405689137</v>
      </c>
      <c r="G22" s="1"/>
      <c r="H22" s="1"/>
      <c r="I22" s="1"/>
    </row>
    <row r="23" spans="1:9" x14ac:dyDescent="0.25">
      <c r="A23" s="8" t="s">
        <v>60</v>
      </c>
      <c r="B23" s="37">
        <v>581987</v>
      </c>
      <c r="C23" s="37">
        <v>269767</v>
      </c>
      <c r="D23" s="37">
        <v>1981493</v>
      </c>
      <c r="E23" s="37">
        <v>4055935</v>
      </c>
      <c r="F23" s="10">
        <f t="shared" si="0"/>
        <v>104.69085684380414</v>
      </c>
      <c r="G23" s="1"/>
      <c r="H23" s="1"/>
      <c r="I23" s="1"/>
    </row>
    <row r="24" spans="1:9" x14ac:dyDescent="0.25">
      <c r="A24" s="11" t="s">
        <v>61</v>
      </c>
      <c r="B24" s="38">
        <v>182513</v>
      </c>
      <c r="C24" s="38">
        <v>135903</v>
      </c>
      <c r="D24" s="38">
        <v>1067351</v>
      </c>
      <c r="E24" s="38">
        <v>995522</v>
      </c>
      <c r="F24" s="13">
        <f t="shared" si="0"/>
        <v>-6.7296512581147141</v>
      </c>
      <c r="G24" s="1"/>
      <c r="H24" s="1"/>
      <c r="I24" s="1"/>
    </row>
    <row r="25" spans="1:9" x14ac:dyDescent="0.25">
      <c r="A25" s="8" t="s">
        <v>62</v>
      </c>
      <c r="B25" s="37">
        <v>86548</v>
      </c>
      <c r="C25" s="37">
        <v>91941</v>
      </c>
      <c r="D25" s="37">
        <v>488417</v>
      </c>
      <c r="E25" s="37">
        <v>557696</v>
      </c>
      <c r="F25" s="10">
        <f t="shared" si="0"/>
        <v>14.184395711042001</v>
      </c>
      <c r="G25" s="1"/>
      <c r="H25" s="1"/>
      <c r="I25" s="1"/>
    </row>
    <row r="26" spans="1:9" x14ac:dyDescent="0.25">
      <c r="A26" s="11" t="s">
        <v>63</v>
      </c>
      <c r="B26" s="38">
        <v>163760</v>
      </c>
      <c r="C26" s="38">
        <v>132284</v>
      </c>
      <c r="D26" s="38">
        <v>1204213</v>
      </c>
      <c r="E26" s="38">
        <v>1128522</v>
      </c>
      <c r="F26" s="13">
        <f t="shared" si="0"/>
        <v>-6.2855159344733806</v>
      </c>
      <c r="G26" s="1"/>
      <c r="H26" s="1"/>
      <c r="I26" s="1"/>
    </row>
    <row r="27" spans="1:9" x14ac:dyDescent="0.25">
      <c r="A27" s="8" t="s">
        <v>64</v>
      </c>
      <c r="B27" s="37">
        <v>240494</v>
      </c>
      <c r="C27" s="37">
        <v>276873</v>
      </c>
      <c r="D27" s="37">
        <v>2021735</v>
      </c>
      <c r="E27" s="37">
        <v>1958313</v>
      </c>
      <c r="F27" s="10">
        <f t="shared" si="0"/>
        <v>-3.1370085594798525</v>
      </c>
      <c r="G27" s="1"/>
      <c r="H27" s="1"/>
      <c r="I27" s="1"/>
    </row>
    <row r="28" spans="1:9" x14ac:dyDescent="0.25">
      <c r="A28" s="11" t="s">
        <v>65</v>
      </c>
      <c r="B28" s="38">
        <v>1154425</v>
      </c>
      <c r="C28" s="38">
        <v>1131919</v>
      </c>
      <c r="D28" s="38">
        <v>7885833</v>
      </c>
      <c r="E28" s="38">
        <v>7920240</v>
      </c>
      <c r="F28" s="13">
        <f t="shared" si="0"/>
        <v>0.43631408374993441</v>
      </c>
      <c r="G28" s="1"/>
      <c r="H28" s="1"/>
      <c r="I28" s="1"/>
    </row>
    <row r="29" spans="1:9" x14ac:dyDescent="0.25">
      <c r="A29" s="8" t="s">
        <v>66</v>
      </c>
      <c r="B29" s="37">
        <v>482444</v>
      </c>
      <c r="C29" s="37">
        <v>446681</v>
      </c>
      <c r="D29" s="37">
        <v>3047867</v>
      </c>
      <c r="E29" s="37">
        <v>2888363</v>
      </c>
      <c r="F29" s="10">
        <f t="shared" si="0"/>
        <v>-5.2332992220460994</v>
      </c>
      <c r="G29" s="1"/>
      <c r="H29" s="1"/>
      <c r="I29" s="1"/>
    </row>
    <row r="30" spans="1:9" x14ac:dyDescent="0.25">
      <c r="A30" s="11" t="s">
        <v>67</v>
      </c>
      <c r="B30" s="38">
        <v>337785</v>
      </c>
      <c r="C30" s="38">
        <v>289324</v>
      </c>
      <c r="D30" s="38">
        <v>2714112</v>
      </c>
      <c r="E30" s="38">
        <v>2611737</v>
      </c>
      <c r="F30" s="13">
        <f t="shared" si="0"/>
        <v>-3.7719519312393857</v>
      </c>
      <c r="G30" s="1"/>
      <c r="H30" s="1"/>
      <c r="I30" s="1"/>
    </row>
    <row r="31" spans="1:9" x14ac:dyDescent="0.25">
      <c r="A31" s="8" t="s">
        <v>68</v>
      </c>
      <c r="B31" s="37">
        <v>2726014</v>
      </c>
      <c r="C31" s="37">
        <v>2785278</v>
      </c>
      <c r="D31" s="37">
        <v>17799987</v>
      </c>
      <c r="E31" s="37">
        <v>19620039</v>
      </c>
      <c r="F31" s="10">
        <f t="shared" si="0"/>
        <v>10.225018703665341</v>
      </c>
      <c r="G31" s="1"/>
      <c r="H31" s="1"/>
      <c r="I31" s="1"/>
    </row>
    <row r="32" spans="1:9" x14ac:dyDescent="0.25">
      <c r="A32" s="11" t="s">
        <v>69</v>
      </c>
      <c r="B32" s="38">
        <v>6069156</v>
      </c>
      <c r="C32" s="38">
        <v>5453523</v>
      </c>
      <c r="D32" s="38">
        <v>37937495</v>
      </c>
      <c r="E32" s="38">
        <v>37674502</v>
      </c>
      <c r="F32" s="13">
        <f t="shared" si="0"/>
        <v>-0.69322710948627275</v>
      </c>
      <c r="G32" s="1"/>
      <c r="H32" s="1"/>
      <c r="I32" s="1"/>
    </row>
    <row r="33" spans="1:9" x14ac:dyDescent="0.25">
      <c r="A33" s="8" t="s">
        <v>70</v>
      </c>
      <c r="B33" s="37">
        <v>340086</v>
      </c>
      <c r="C33" s="37">
        <v>352550</v>
      </c>
      <c r="D33" s="37">
        <v>2384599</v>
      </c>
      <c r="E33" s="37">
        <v>2205416</v>
      </c>
      <c r="F33" s="10">
        <f t="shared" si="0"/>
        <v>-7.514177436122381</v>
      </c>
      <c r="G33" s="1"/>
      <c r="H33" s="1"/>
      <c r="I33" s="1"/>
    </row>
    <row r="34" spans="1:9" x14ac:dyDescent="0.25">
      <c r="A34" s="11" t="s">
        <v>71</v>
      </c>
      <c r="B34" s="38">
        <v>72028</v>
      </c>
      <c r="C34" s="38">
        <v>68584</v>
      </c>
      <c r="D34" s="38">
        <v>438434</v>
      </c>
      <c r="E34" s="38">
        <v>597661</v>
      </c>
      <c r="F34" s="13">
        <f t="shared" si="0"/>
        <v>36.317210800257271</v>
      </c>
      <c r="G34" s="1"/>
      <c r="H34" s="1"/>
      <c r="I34" s="1"/>
    </row>
    <row r="35" spans="1:9" x14ac:dyDescent="0.25">
      <c r="A35" s="14" t="s">
        <v>72</v>
      </c>
      <c r="B35" s="15">
        <f>SUM(B7:B34)</f>
        <v>37517342</v>
      </c>
      <c r="C35" s="15">
        <f t="shared" ref="C35:E35" si="1">SUM(C7:C34)</f>
        <v>39241922</v>
      </c>
      <c r="D35" s="15">
        <f t="shared" si="1"/>
        <v>249351660</v>
      </c>
      <c r="E35" s="15">
        <f t="shared" si="1"/>
        <v>267628786</v>
      </c>
      <c r="F35" s="16">
        <f t="shared" si="0"/>
        <v>7.3298593640804341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7227455</v>
      </c>
      <c r="C38" s="41">
        <f>D7</f>
        <v>6935946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48568166</v>
      </c>
      <c r="G38" s="42">
        <f>LOOKUP(E38,$A$38:$A$65,$C$38:$C$65)</f>
        <v>40348263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1360740</v>
      </c>
      <c r="C39" s="41">
        <f t="shared" ref="C39:C65" si="5">D8</f>
        <v>1343164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37674502</v>
      </c>
      <c r="G39" s="42">
        <f t="shared" ref="G39:G65" si="8">LOOKUP(E39,$A$38:$A$65,$C$38:$C$65)</f>
        <v>37937495</v>
      </c>
    </row>
    <row r="40" spans="1:9" x14ac:dyDescent="0.25">
      <c r="A40" s="42" t="str">
        <f t="shared" si="3"/>
        <v>ALMERIA</v>
      </c>
      <c r="B40" s="41">
        <f t="shared" si="4"/>
        <v>3434446</v>
      </c>
      <c r="C40" s="41">
        <f t="shared" si="5"/>
        <v>2537074</v>
      </c>
      <c r="D40" s="41">
        <f t="shared" si="6"/>
        <v>16</v>
      </c>
      <c r="E40" s="42" t="str">
        <f t="shared" si="2"/>
        <v>BARCELONA</v>
      </c>
      <c r="F40" s="42">
        <f t="shared" si="7"/>
        <v>24488552</v>
      </c>
      <c r="G40" s="42">
        <f t="shared" si="8"/>
        <v>25749456</v>
      </c>
    </row>
    <row r="41" spans="1:9" x14ac:dyDescent="0.25">
      <c r="A41" s="42" t="str">
        <f t="shared" si="3"/>
        <v>AVILES</v>
      </c>
      <c r="B41" s="41">
        <f t="shared" si="4"/>
        <v>2911471</v>
      </c>
      <c r="C41" s="41">
        <f t="shared" si="5"/>
        <v>3085330</v>
      </c>
      <c r="D41" s="41">
        <f t="shared" si="6"/>
        <v>17</v>
      </c>
      <c r="E41" s="42" t="str">
        <f t="shared" si="2"/>
        <v>TARRAGONA</v>
      </c>
      <c r="F41" s="42">
        <f t="shared" si="7"/>
        <v>19620039</v>
      </c>
      <c r="G41" s="42">
        <f t="shared" si="8"/>
        <v>17799987</v>
      </c>
    </row>
    <row r="42" spans="1:9" x14ac:dyDescent="0.25">
      <c r="A42" s="42" t="str">
        <f t="shared" si="3"/>
        <v>BAHIA DE ALGECIRAS</v>
      </c>
      <c r="B42" s="41">
        <f t="shared" si="4"/>
        <v>48568166</v>
      </c>
      <c r="C42" s="41">
        <f t="shared" si="5"/>
        <v>40348263</v>
      </c>
      <c r="D42" s="41">
        <f t="shared" si="6"/>
        <v>1</v>
      </c>
      <c r="E42" s="42" t="str">
        <f t="shared" si="2"/>
        <v>CARTAGENA</v>
      </c>
      <c r="F42" s="42">
        <f t="shared" si="7"/>
        <v>17419094</v>
      </c>
      <c r="G42" s="42">
        <f t="shared" si="8"/>
        <v>11860870</v>
      </c>
    </row>
    <row r="43" spans="1:9" x14ac:dyDescent="0.25">
      <c r="A43" s="42" t="str">
        <f t="shared" si="3"/>
        <v>BAHIA DE CADIZ</v>
      </c>
      <c r="B43" s="41">
        <f t="shared" si="4"/>
        <v>2153422</v>
      </c>
      <c r="C43" s="41">
        <f t="shared" si="5"/>
        <v>2194838</v>
      </c>
      <c r="D43" s="41">
        <f t="shared" si="6"/>
        <v>21</v>
      </c>
      <c r="E43" s="42" t="str">
        <f t="shared" si="2"/>
        <v>HUELVA</v>
      </c>
      <c r="F43" s="42">
        <f t="shared" si="7"/>
        <v>15886362</v>
      </c>
      <c r="G43" s="42">
        <f t="shared" si="8"/>
        <v>13064366</v>
      </c>
    </row>
    <row r="44" spans="1:9" x14ac:dyDescent="0.25">
      <c r="A44" s="42" t="str">
        <f t="shared" si="3"/>
        <v>BALEARES</v>
      </c>
      <c r="B44" s="41">
        <f t="shared" si="4"/>
        <v>6982317</v>
      </c>
      <c r="C44" s="41">
        <f t="shared" si="5"/>
        <v>6779777</v>
      </c>
      <c r="D44" s="41">
        <f t="shared" si="6"/>
        <v>13</v>
      </c>
      <c r="E44" s="42" t="str">
        <f t="shared" si="2"/>
        <v>BILBAO</v>
      </c>
      <c r="F44" s="42">
        <f t="shared" si="7"/>
        <v>15537186</v>
      </c>
      <c r="G44" s="42">
        <f t="shared" si="8"/>
        <v>19560235</v>
      </c>
    </row>
    <row r="45" spans="1:9" x14ac:dyDescent="0.25">
      <c r="A45" s="42" t="str">
        <f t="shared" si="3"/>
        <v>BARCELONA</v>
      </c>
      <c r="B45" s="41">
        <f t="shared" si="4"/>
        <v>24488552</v>
      </c>
      <c r="C45" s="41">
        <f t="shared" si="5"/>
        <v>25749456</v>
      </c>
      <c r="D45" s="41">
        <f t="shared" si="6"/>
        <v>3</v>
      </c>
      <c r="E45" s="42" t="str">
        <f t="shared" si="2"/>
        <v>LAS PALMAS</v>
      </c>
      <c r="F45" s="42">
        <f t="shared" si="7"/>
        <v>13553637</v>
      </c>
      <c r="G45" s="42">
        <f t="shared" si="8"/>
        <v>12604247</v>
      </c>
    </row>
    <row r="46" spans="1:9" x14ac:dyDescent="0.25">
      <c r="A46" s="42" t="str">
        <f t="shared" si="3"/>
        <v>BILBAO</v>
      </c>
      <c r="B46" s="41">
        <f t="shared" si="4"/>
        <v>15537186</v>
      </c>
      <c r="C46" s="41">
        <f t="shared" si="5"/>
        <v>19560235</v>
      </c>
      <c r="D46" s="41">
        <f t="shared" si="6"/>
        <v>7</v>
      </c>
      <c r="E46" s="42" t="str">
        <f t="shared" si="2"/>
        <v>GIJON</v>
      </c>
      <c r="F46" s="42">
        <f t="shared" si="7"/>
        <v>9714033</v>
      </c>
      <c r="G46" s="42">
        <f t="shared" si="8"/>
        <v>8742246</v>
      </c>
    </row>
    <row r="47" spans="1:9" x14ac:dyDescent="0.25">
      <c r="A47" s="42" t="str">
        <f t="shared" si="3"/>
        <v>CARTAGENA</v>
      </c>
      <c r="B47" s="41">
        <f t="shared" si="4"/>
        <v>17419094</v>
      </c>
      <c r="C47" s="41">
        <f t="shared" si="5"/>
        <v>11860870</v>
      </c>
      <c r="D47" s="41">
        <f t="shared" si="6"/>
        <v>5</v>
      </c>
      <c r="E47" s="42" t="str">
        <f t="shared" si="2"/>
        <v>FERROL-SAN CIBRAO</v>
      </c>
      <c r="F47" s="42">
        <f t="shared" si="7"/>
        <v>8251649</v>
      </c>
      <c r="G47" s="42">
        <f t="shared" si="8"/>
        <v>6536268</v>
      </c>
    </row>
    <row r="48" spans="1:9" x14ac:dyDescent="0.25">
      <c r="A48" s="42" t="str">
        <f t="shared" si="3"/>
        <v>CASTELLON</v>
      </c>
      <c r="B48" s="41">
        <f t="shared" si="4"/>
        <v>6669573</v>
      </c>
      <c r="C48" s="41">
        <f t="shared" si="5"/>
        <v>7861529</v>
      </c>
      <c r="D48" s="41">
        <f t="shared" si="6"/>
        <v>14</v>
      </c>
      <c r="E48" s="42" t="str">
        <f t="shared" si="2"/>
        <v>SANTA CRUZ DE TENERIFE</v>
      </c>
      <c r="F48" s="42">
        <f t="shared" si="7"/>
        <v>7920240</v>
      </c>
      <c r="G48" s="42">
        <f t="shared" si="8"/>
        <v>7885833</v>
      </c>
    </row>
    <row r="49" spans="1:7" x14ac:dyDescent="0.25">
      <c r="A49" s="42" t="str">
        <f t="shared" si="3"/>
        <v>CEUTA</v>
      </c>
      <c r="B49" s="41">
        <f t="shared" si="4"/>
        <v>1256737</v>
      </c>
      <c r="C49" s="41">
        <f t="shared" si="5"/>
        <v>1176515</v>
      </c>
      <c r="D49" s="41">
        <f t="shared" si="6"/>
        <v>24</v>
      </c>
      <c r="E49" s="42" t="str">
        <f t="shared" si="2"/>
        <v>A CORUÑA</v>
      </c>
      <c r="F49" s="42">
        <f t="shared" si="7"/>
        <v>7227455</v>
      </c>
      <c r="G49" s="42">
        <f t="shared" si="8"/>
        <v>6935946</v>
      </c>
    </row>
    <row r="50" spans="1:7" x14ac:dyDescent="0.25">
      <c r="A50" s="42" t="str">
        <f t="shared" si="3"/>
        <v>FERROL-SAN CIBRAO</v>
      </c>
      <c r="B50" s="41">
        <f t="shared" si="4"/>
        <v>8251649</v>
      </c>
      <c r="C50" s="41">
        <f t="shared" si="5"/>
        <v>6536268</v>
      </c>
      <c r="D50" s="41">
        <f t="shared" si="6"/>
        <v>10</v>
      </c>
      <c r="E50" s="42" t="str">
        <f t="shared" si="2"/>
        <v>BALEARES</v>
      </c>
      <c r="F50" s="42">
        <f t="shared" si="7"/>
        <v>6982317</v>
      </c>
      <c r="G50" s="42">
        <f t="shared" si="8"/>
        <v>6779777</v>
      </c>
    </row>
    <row r="51" spans="1:7" x14ac:dyDescent="0.25">
      <c r="A51" s="42" t="str">
        <f t="shared" si="3"/>
        <v>GIJON</v>
      </c>
      <c r="B51" s="41">
        <f t="shared" si="4"/>
        <v>9714033</v>
      </c>
      <c r="C51" s="41">
        <f t="shared" si="5"/>
        <v>8742246</v>
      </c>
      <c r="D51" s="41">
        <f t="shared" si="6"/>
        <v>9</v>
      </c>
      <c r="E51" s="42" t="str">
        <f t="shared" si="2"/>
        <v>CASTELLON</v>
      </c>
      <c r="F51" s="42">
        <f t="shared" si="7"/>
        <v>6669573</v>
      </c>
      <c r="G51" s="42">
        <f t="shared" si="8"/>
        <v>7861529</v>
      </c>
    </row>
    <row r="52" spans="1:7" x14ac:dyDescent="0.25">
      <c r="A52" s="42" t="str">
        <f t="shared" si="3"/>
        <v>HUELVA</v>
      </c>
      <c r="B52" s="41">
        <f t="shared" si="4"/>
        <v>15886362</v>
      </c>
      <c r="C52" s="41">
        <f t="shared" si="5"/>
        <v>13064366</v>
      </c>
      <c r="D52" s="41">
        <f t="shared" si="6"/>
        <v>6</v>
      </c>
      <c r="E52" s="42" t="str">
        <f t="shared" si="2"/>
        <v>MALAGA</v>
      </c>
      <c r="F52" s="42">
        <f t="shared" si="7"/>
        <v>4055935</v>
      </c>
      <c r="G52" s="42">
        <f t="shared" si="8"/>
        <v>1981493</v>
      </c>
    </row>
    <row r="53" spans="1:7" x14ac:dyDescent="0.25">
      <c r="A53" s="42" t="str">
        <f t="shared" si="3"/>
        <v>LAS PALMAS</v>
      </c>
      <c r="B53" s="41">
        <f t="shared" si="4"/>
        <v>13553637</v>
      </c>
      <c r="C53" s="41">
        <f t="shared" si="5"/>
        <v>12604247</v>
      </c>
      <c r="D53" s="41">
        <f t="shared" si="6"/>
        <v>8</v>
      </c>
      <c r="E53" s="42" t="str">
        <f t="shared" si="2"/>
        <v>ALMERIA</v>
      </c>
      <c r="F53" s="42">
        <f t="shared" si="7"/>
        <v>3434446</v>
      </c>
      <c r="G53" s="42">
        <f t="shared" si="8"/>
        <v>2537074</v>
      </c>
    </row>
    <row r="54" spans="1:7" x14ac:dyDescent="0.25">
      <c r="A54" s="42" t="str">
        <f t="shared" si="3"/>
        <v>MALAGA</v>
      </c>
      <c r="B54" s="41">
        <f t="shared" si="4"/>
        <v>4055935</v>
      </c>
      <c r="C54" s="41">
        <f t="shared" si="5"/>
        <v>1981493</v>
      </c>
      <c r="D54" s="41">
        <f t="shared" si="6"/>
        <v>15</v>
      </c>
      <c r="E54" s="42" t="str">
        <f t="shared" si="2"/>
        <v>AVILES</v>
      </c>
      <c r="F54" s="42">
        <f t="shared" si="7"/>
        <v>2911471</v>
      </c>
      <c r="G54" s="42">
        <f t="shared" si="8"/>
        <v>3085330</v>
      </c>
    </row>
    <row r="55" spans="1:7" x14ac:dyDescent="0.25">
      <c r="A55" s="42" t="str">
        <f t="shared" si="3"/>
        <v>MARIN Y RIA DE PONTEVEDRA</v>
      </c>
      <c r="B55" s="41">
        <f t="shared" si="4"/>
        <v>995522</v>
      </c>
      <c r="C55" s="41">
        <f t="shared" si="5"/>
        <v>1067351</v>
      </c>
      <c r="D55" s="41">
        <f t="shared" si="6"/>
        <v>26</v>
      </c>
      <c r="E55" s="42" t="str">
        <f t="shared" si="2"/>
        <v>SANTANDER</v>
      </c>
      <c r="F55" s="42">
        <f t="shared" ref="F55:F65" si="9">LOOKUP(E55,$A$38:$A$65,$B$38:$B$65)</f>
        <v>2888363</v>
      </c>
      <c r="G55" s="42">
        <f t="shared" si="8"/>
        <v>3047867</v>
      </c>
    </row>
    <row r="56" spans="1:7" x14ac:dyDescent="0.25">
      <c r="A56" s="42" t="str">
        <f t="shared" si="3"/>
        <v>MELILLA</v>
      </c>
      <c r="B56" s="41">
        <f t="shared" si="4"/>
        <v>557696</v>
      </c>
      <c r="C56" s="41">
        <f t="shared" si="5"/>
        <v>488417</v>
      </c>
      <c r="D56" s="41">
        <f t="shared" si="6"/>
        <v>28</v>
      </c>
      <c r="E56" s="42" t="str">
        <f t="shared" si="2"/>
        <v>SEVILLA</v>
      </c>
      <c r="F56" s="42">
        <f t="shared" si="9"/>
        <v>2611737</v>
      </c>
      <c r="G56" s="42">
        <f t="shared" si="8"/>
        <v>2714112</v>
      </c>
    </row>
    <row r="57" spans="1:7" x14ac:dyDescent="0.25">
      <c r="A57" s="42" t="str">
        <f t="shared" si="3"/>
        <v>MOTRIL</v>
      </c>
      <c r="B57" s="41">
        <f t="shared" si="4"/>
        <v>1128522</v>
      </c>
      <c r="C57" s="41">
        <f t="shared" si="5"/>
        <v>1204213</v>
      </c>
      <c r="D57" s="41">
        <f t="shared" si="6"/>
        <v>25</v>
      </c>
      <c r="E57" s="42" t="str">
        <f t="shared" si="2"/>
        <v>VIGO</v>
      </c>
      <c r="F57" s="42">
        <f t="shared" si="9"/>
        <v>2205416</v>
      </c>
      <c r="G57" s="42">
        <f t="shared" si="8"/>
        <v>2384599</v>
      </c>
    </row>
    <row r="58" spans="1:7" x14ac:dyDescent="0.25">
      <c r="A58" s="42" t="str">
        <f t="shared" si="3"/>
        <v>PASAIA</v>
      </c>
      <c r="B58" s="41">
        <f t="shared" si="4"/>
        <v>1958313</v>
      </c>
      <c r="C58" s="41">
        <f t="shared" si="5"/>
        <v>2021735</v>
      </c>
      <c r="D58" s="41">
        <f t="shared" si="6"/>
        <v>22</v>
      </c>
      <c r="E58" s="42" t="str">
        <f t="shared" si="2"/>
        <v>BAHIA DE CADIZ</v>
      </c>
      <c r="F58" s="42">
        <f t="shared" si="9"/>
        <v>2153422</v>
      </c>
      <c r="G58" s="42">
        <f t="shared" si="8"/>
        <v>2194838</v>
      </c>
    </row>
    <row r="59" spans="1:7" x14ac:dyDescent="0.25">
      <c r="A59" s="42" t="str">
        <f t="shared" si="3"/>
        <v>SANTA CRUZ DE TENERIFE</v>
      </c>
      <c r="B59" s="41">
        <f t="shared" si="4"/>
        <v>7920240</v>
      </c>
      <c r="C59" s="41">
        <f t="shared" si="5"/>
        <v>7885833</v>
      </c>
      <c r="D59" s="41">
        <f t="shared" si="6"/>
        <v>11</v>
      </c>
      <c r="E59" s="42" t="str">
        <f t="shared" si="2"/>
        <v>PASAIA</v>
      </c>
      <c r="F59" s="42">
        <f t="shared" si="9"/>
        <v>1958313</v>
      </c>
      <c r="G59" s="42">
        <f t="shared" si="8"/>
        <v>2021735</v>
      </c>
    </row>
    <row r="60" spans="1:7" x14ac:dyDescent="0.25">
      <c r="A60" s="42" t="str">
        <f t="shared" si="3"/>
        <v>SANTANDER</v>
      </c>
      <c r="B60" s="41">
        <f t="shared" si="4"/>
        <v>2888363</v>
      </c>
      <c r="C60" s="41">
        <f t="shared" si="5"/>
        <v>3047867</v>
      </c>
      <c r="D60" s="41">
        <f t="shared" si="6"/>
        <v>18</v>
      </c>
      <c r="E60" s="42" t="str">
        <f t="shared" si="2"/>
        <v>ALICANTE</v>
      </c>
      <c r="F60" s="42">
        <f t="shared" si="9"/>
        <v>1360740</v>
      </c>
      <c r="G60" s="42">
        <f t="shared" si="8"/>
        <v>1343164</v>
      </c>
    </row>
    <row r="61" spans="1:7" x14ac:dyDescent="0.25">
      <c r="A61" s="42" t="str">
        <f t="shared" si="3"/>
        <v>SEVILLA</v>
      </c>
      <c r="B61" s="41">
        <f t="shared" si="4"/>
        <v>2611737</v>
      </c>
      <c r="C61" s="41">
        <f t="shared" si="5"/>
        <v>2714112</v>
      </c>
      <c r="D61" s="41">
        <f t="shared" si="6"/>
        <v>19</v>
      </c>
      <c r="E61" s="42" t="str">
        <f t="shared" si="2"/>
        <v>CEUTA</v>
      </c>
      <c r="F61" s="42">
        <f t="shared" si="9"/>
        <v>1256737</v>
      </c>
      <c r="G61" s="42">
        <f t="shared" si="8"/>
        <v>1176515</v>
      </c>
    </row>
    <row r="62" spans="1:7" x14ac:dyDescent="0.25">
      <c r="A62" s="42" t="str">
        <f t="shared" si="3"/>
        <v>TARRAGONA</v>
      </c>
      <c r="B62" s="41">
        <f t="shared" si="4"/>
        <v>19620039</v>
      </c>
      <c r="C62" s="41">
        <f t="shared" si="5"/>
        <v>17799987</v>
      </c>
      <c r="D62" s="41">
        <f t="shared" si="6"/>
        <v>4</v>
      </c>
      <c r="E62" s="42" t="str">
        <f t="shared" si="2"/>
        <v>MOTRIL</v>
      </c>
      <c r="F62" s="42">
        <f t="shared" si="9"/>
        <v>1128522</v>
      </c>
      <c r="G62" s="42">
        <f t="shared" si="8"/>
        <v>1204213</v>
      </c>
    </row>
    <row r="63" spans="1:7" x14ac:dyDescent="0.25">
      <c r="A63" s="42" t="str">
        <f t="shared" si="3"/>
        <v>VALENCIA</v>
      </c>
      <c r="B63" s="41">
        <f t="shared" si="4"/>
        <v>37674502</v>
      </c>
      <c r="C63" s="41">
        <f t="shared" si="5"/>
        <v>37937495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995522</v>
      </c>
      <c r="G63" s="42">
        <f t="shared" si="8"/>
        <v>1067351</v>
      </c>
    </row>
    <row r="64" spans="1:7" x14ac:dyDescent="0.25">
      <c r="A64" s="42" t="str">
        <f t="shared" si="3"/>
        <v>VIGO</v>
      </c>
      <c r="B64" s="41">
        <f t="shared" si="4"/>
        <v>2205416</v>
      </c>
      <c r="C64" s="41">
        <f t="shared" si="5"/>
        <v>2384599</v>
      </c>
      <c r="D64" s="41">
        <f t="shared" si="6"/>
        <v>20</v>
      </c>
      <c r="E64" s="42" t="str">
        <f t="shared" si="2"/>
        <v>VILAGARCIA</v>
      </c>
      <c r="F64" s="42">
        <f t="shared" si="9"/>
        <v>597661</v>
      </c>
      <c r="G64" s="42">
        <f t="shared" si="8"/>
        <v>438434</v>
      </c>
    </row>
    <row r="65" spans="1:7" x14ac:dyDescent="0.25">
      <c r="A65" s="42" t="str">
        <f t="shared" si="3"/>
        <v>VILAGARCIA</v>
      </c>
      <c r="B65" s="41">
        <f t="shared" si="4"/>
        <v>597661</v>
      </c>
      <c r="C65" s="41">
        <f t="shared" si="5"/>
        <v>438434</v>
      </c>
      <c r="D65" s="41">
        <f t="shared" si="6"/>
        <v>27</v>
      </c>
      <c r="E65" s="42" t="str">
        <f t="shared" si="2"/>
        <v>MELILLA</v>
      </c>
      <c r="F65" s="42">
        <f t="shared" si="9"/>
        <v>557696</v>
      </c>
      <c r="G65" s="42">
        <f t="shared" si="8"/>
        <v>488417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Julio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41159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7">
        <v>609362</v>
      </c>
      <c r="C7" s="37">
        <v>735876</v>
      </c>
      <c r="D7" s="37">
        <v>4328211</v>
      </c>
      <c r="E7" s="37">
        <v>3948314</v>
      </c>
      <c r="F7" s="10">
        <f>((E7*100)/D7)-100</f>
        <v>-8.7772292062471138</v>
      </c>
      <c r="G7" s="1"/>
      <c r="H7" s="1"/>
      <c r="I7" s="1"/>
    </row>
    <row r="8" spans="1:12" x14ac:dyDescent="0.25">
      <c r="A8" s="11" t="s">
        <v>45</v>
      </c>
      <c r="B8" s="38">
        <v>7010</v>
      </c>
      <c r="C8" s="38">
        <v>5228</v>
      </c>
      <c r="D8" s="38">
        <v>54175</v>
      </c>
      <c r="E8" s="38">
        <v>36552</v>
      </c>
      <c r="F8" s="13">
        <f t="shared" ref="F8:F35" si="0">((E8*100)/D8)-100</f>
        <v>-32.52976465159206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2986</v>
      </c>
      <c r="E9" s="37">
        <v>8151</v>
      </c>
      <c r="F9" s="10">
        <f t="shared" si="0"/>
        <v>172.97387809778968</v>
      </c>
      <c r="G9" s="1"/>
      <c r="H9" s="1"/>
      <c r="I9" s="1"/>
    </row>
    <row r="10" spans="1:12" x14ac:dyDescent="0.25">
      <c r="A10" s="11" t="s">
        <v>47</v>
      </c>
      <c r="B10" s="38">
        <v>47879</v>
      </c>
      <c r="C10" s="38">
        <v>47891</v>
      </c>
      <c r="D10" s="38">
        <v>298512</v>
      </c>
      <c r="E10" s="38">
        <v>364087</v>
      </c>
      <c r="F10" s="13">
        <f t="shared" si="0"/>
        <v>21.96729109717532</v>
      </c>
      <c r="G10" s="1"/>
      <c r="H10" s="1"/>
      <c r="I10" s="1"/>
    </row>
    <row r="11" spans="1:12" x14ac:dyDescent="0.25">
      <c r="A11" s="8" t="s">
        <v>48</v>
      </c>
      <c r="B11" s="37">
        <v>1887708</v>
      </c>
      <c r="C11" s="37">
        <v>2514259</v>
      </c>
      <c r="D11" s="37">
        <v>13779877</v>
      </c>
      <c r="E11" s="37">
        <v>13577213</v>
      </c>
      <c r="F11" s="10">
        <f t="shared" si="0"/>
        <v>-1.4707243032720783</v>
      </c>
      <c r="G11" s="1"/>
      <c r="H11" s="1"/>
      <c r="I11" s="1"/>
    </row>
    <row r="12" spans="1:12" x14ac:dyDescent="0.25">
      <c r="A12" s="11" t="s">
        <v>49</v>
      </c>
      <c r="B12" s="38">
        <v>8196</v>
      </c>
      <c r="C12" s="38">
        <v>4938</v>
      </c>
      <c r="D12" s="38">
        <v>50781</v>
      </c>
      <c r="E12" s="38">
        <v>44281</v>
      </c>
      <c r="F12" s="13">
        <f t="shared" si="0"/>
        <v>-12.800063015694846</v>
      </c>
      <c r="G12" s="1"/>
      <c r="H12" s="1"/>
      <c r="I12" s="1"/>
    </row>
    <row r="13" spans="1:12" x14ac:dyDescent="0.25">
      <c r="A13" s="8" t="s">
        <v>50</v>
      </c>
      <c r="B13" s="37">
        <v>210751</v>
      </c>
      <c r="C13" s="37">
        <v>205540</v>
      </c>
      <c r="D13" s="37">
        <v>952135</v>
      </c>
      <c r="E13" s="37">
        <v>925085</v>
      </c>
      <c r="F13" s="10">
        <f t="shared" si="0"/>
        <v>-2.8409836840364022</v>
      </c>
      <c r="G13" s="1"/>
      <c r="H13" s="1"/>
      <c r="I13" s="1"/>
    </row>
    <row r="14" spans="1:12" x14ac:dyDescent="0.25">
      <c r="A14" s="11" t="s">
        <v>51</v>
      </c>
      <c r="B14" s="38">
        <v>914659</v>
      </c>
      <c r="C14" s="38">
        <v>847776</v>
      </c>
      <c r="D14" s="38">
        <v>6399146</v>
      </c>
      <c r="E14" s="38">
        <v>6062772</v>
      </c>
      <c r="F14" s="13">
        <f t="shared" si="0"/>
        <v>-5.2565451702461559</v>
      </c>
      <c r="G14" s="1"/>
      <c r="H14" s="1"/>
      <c r="I14" s="1"/>
    </row>
    <row r="15" spans="1:12" x14ac:dyDescent="0.25">
      <c r="A15" s="8" t="s">
        <v>52</v>
      </c>
      <c r="B15" s="37">
        <v>1486436</v>
      </c>
      <c r="C15" s="37">
        <v>1030567</v>
      </c>
      <c r="D15" s="37">
        <v>11178278</v>
      </c>
      <c r="E15" s="37">
        <v>7468803</v>
      </c>
      <c r="F15" s="10">
        <f t="shared" si="0"/>
        <v>-33.18467298809351</v>
      </c>
      <c r="G15" s="1"/>
      <c r="H15" s="1"/>
      <c r="I15" s="1"/>
    </row>
    <row r="16" spans="1:12" x14ac:dyDescent="0.25">
      <c r="A16" s="11" t="s">
        <v>53</v>
      </c>
      <c r="B16" s="38">
        <v>1335608</v>
      </c>
      <c r="C16" s="38">
        <v>2000711</v>
      </c>
      <c r="D16" s="38">
        <v>9314804</v>
      </c>
      <c r="E16" s="38">
        <v>13878791</v>
      </c>
      <c r="F16" s="13">
        <f t="shared" si="0"/>
        <v>48.997134024505499</v>
      </c>
      <c r="G16" s="1"/>
      <c r="H16" s="1"/>
      <c r="I16" s="1"/>
    </row>
    <row r="17" spans="1:9" x14ac:dyDescent="0.25">
      <c r="A17" s="8" t="s">
        <v>54</v>
      </c>
      <c r="B17" s="37">
        <v>696125</v>
      </c>
      <c r="C17" s="37">
        <v>465758</v>
      </c>
      <c r="D17" s="37">
        <v>4691296</v>
      </c>
      <c r="E17" s="37">
        <v>3626856</v>
      </c>
      <c r="F17" s="10">
        <f t="shared" si="0"/>
        <v>-22.689678928807737</v>
      </c>
      <c r="G17" s="1"/>
      <c r="H17" s="1"/>
      <c r="I17" s="1"/>
    </row>
    <row r="18" spans="1:9" x14ac:dyDescent="0.25">
      <c r="A18" s="11" t="s">
        <v>55</v>
      </c>
      <c r="B18" s="38">
        <v>99100</v>
      </c>
      <c r="C18" s="38">
        <v>87278</v>
      </c>
      <c r="D18" s="38">
        <v>591053</v>
      </c>
      <c r="E18" s="38">
        <v>630158</v>
      </c>
      <c r="F18" s="13">
        <f t="shared" si="0"/>
        <v>6.6161579418427721</v>
      </c>
      <c r="G18" s="1"/>
      <c r="H18" s="1"/>
      <c r="I18" s="1"/>
    </row>
    <row r="19" spans="1:9" x14ac:dyDescent="0.25">
      <c r="A19" s="8" t="s">
        <v>56</v>
      </c>
      <c r="B19" s="37">
        <v>148377</v>
      </c>
      <c r="C19" s="37">
        <v>114177</v>
      </c>
      <c r="D19" s="37">
        <v>1455747</v>
      </c>
      <c r="E19" s="37">
        <v>1235971</v>
      </c>
      <c r="F19" s="10">
        <f t="shared" si="0"/>
        <v>-15.097128828017503</v>
      </c>
      <c r="G19" s="1"/>
      <c r="H19" s="1"/>
      <c r="I19" s="1"/>
    </row>
    <row r="20" spans="1:9" x14ac:dyDescent="0.25">
      <c r="A20" s="11" t="s">
        <v>57</v>
      </c>
      <c r="B20" s="38">
        <v>63075</v>
      </c>
      <c r="C20" s="38">
        <v>99072</v>
      </c>
      <c r="D20" s="38">
        <v>560778</v>
      </c>
      <c r="E20" s="38">
        <v>574689</v>
      </c>
      <c r="F20" s="13">
        <f t="shared" si="0"/>
        <v>2.4806607962509162</v>
      </c>
      <c r="G20" s="1"/>
      <c r="H20" s="1"/>
      <c r="I20" s="1"/>
    </row>
    <row r="21" spans="1:9" x14ac:dyDescent="0.25">
      <c r="A21" s="8" t="s">
        <v>58</v>
      </c>
      <c r="B21" s="37">
        <v>1334588</v>
      </c>
      <c r="C21" s="37">
        <v>2197404</v>
      </c>
      <c r="D21" s="37">
        <v>10967893</v>
      </c>
      <c r="E21" s="37">
        <v>12918416</v>
      </c>
      <c r="F21" s="10">
        <f t="shared" si="0"/>
        <v>17.783935346561094</v>
      </c>
      <c r="G21" s="1"/>
      <c r="H21" s="1"/>
      <c r="I21" s="1"/>
    </row>
    <row r="22" spans="1:9" x14ac:dyDescent="0.25">
      <c r="A22" s="11" t="s">
        <v>59</v>
      </c>
      <c r="B22" s="38">
        <v>406316</v>
      </c>
      <c r="C22" s="38">
        <v>336569</v>
      </c>
      <c r="D22" s="38">
        <v>2905476</v>
      </c>
      <c r="E22" s="38">
        <v>2631795</v>
      </c>
      <c r="F22" s="13">
        <f t="shared" si="0"/>
        <v>-9.4194892678514606</v>
      </c>
      <c r="G22" s="1"/>
      <c r="H22" s="1"/>
      <c r="I22" s="1"/>
    </row>
    <row r="23" spans="1:9" x14ac:dyDescent="0.25">
      <c r="A23" s="8" t="s">
        <v>60</v>
      </c>
      <c r="B23" s="37">
        <v>2527</v>
      </c>
      <c r="C23" s="37">
        <v>14984</v>
      </c>
      <c r="D23" s="37">
        <v>37861</v>
      </c>
      <c r="E23" s="37">
        <v>66703</v>
      </c>
      <c r="F23" s="10">
        <f t="shared" si="0"/>
        <v>76.178653495681573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7434</v>
      </c>
      <c r="C25" s="37">
        <v>6161</v>
      </c>
      <c r="D25" s="37">
        <v>39510</v>
      </c>
      <c r="E25" s="37">
        <v>41255</v>
      </c>
      <c r="F25" s="10">
        <f t="shared" si="0"/>
        <v>4.4166033915464453</v>
      </c>
      <c r="G25" s="1"/>
      <c r="H25" s="1"/>
      <c r="I25" s="1"/>
    </row>
    <row r="26" spans="1:9" x14ac:dyDescent="0.25">
      <c r="A26" s="11" t="s">
        <v>63</v>
      </c>
      <c r="B26" s="38">
        <v>97944</v>
      </c>
      <c r="C26" s="38">
        <v>58702</v>
      </c>
      <c r="D26" s="38">
        <v>731642</v>
      </c>
      <c r="E26" s="38">
        <v>676610</v>
      </c>
      <c r="F26" s="13">
        <f t="shared" si="0"/>
        <v>-7.5217114381077153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570874</v>
      </c>
      <c r="C28" s="38">
        <v>624264</v>
      </c>
      <c r="D28" s="38">
        <v>4073062</v>
      </c>
      <c r="E28" s="38">
        <v>4243361</v>
      </c>
      <c r="F28" s="13">
        <f t="shared" si="0"/>
        <v>4.1811050261449481</v>
      </c>
      <c r="G28" s="1"/>
      <c r="H28" s="1"/>
      <c r="I28" s="1"/>
    </row>
    <row r="29" spans="1:9" x14ac:dyDescent="0.25">
      <c r="A29" s="8" t="s">
        <v>66</v>
      </c>
      <c r="B29" s="37">
        <v>19230</v>
      </c>
      <c r="C29" s="37">
        <v>20509</v>
      </c>
      <c r="D29" s="37">
        <v>195334</v>
      </c>
      <c r="E29" s="37">
        <v>135056</v>
      </c>
      <c r="F29" s="10">
        <f t="shared" si="0"/>
        <v>-30.858939047989594</v>
      </c>
      <c r="G29" s="1"/>
      <c r="H29" s="1"/>
      <c r="I29" s="1"/>
    </row>
    <row r="30" spans="1:9" x14ac:dyDescent="0.25">
      <c r="A30" s="11" t="s">
        <v>67</v>
      </c>
      <c r="B30" s="38">
        <v>24478</v>
      </c>
      <c r="C30" s="38">
        <v>26275</v>
      </c>
      <c r="D30" s="38">
        <v>191057</v>
      </c>
      <c r="E30" s="38">
        <v>260451</v>
      </c>
      <c r="F30" s="13">
        <f t="shared" si="0"/>
        <v>36.321097892252055</v>
      </c>
      <c r="G30" s="1"/>
      <c r="H30" s="1"/>
      <c r="I30" s="1"/>
    </row>
    <row r="31" spans="1:9" x14ac:dyDescent="0.25">
      <c r="A31" s="8" t="s">
        <v>68</v>
      </c>
      <c r="B31" s="37">
        <v>1737981</v>
      </c>
      <c r="C31" s="37">
        <v>1593920</v>
      </c>
      <c r="D31" s="37">
        <v>10578341</v>
      </c>
      <c r="E31" s="37">
        <v>11206322</v>
      </c>
      <c r="F31" s="10">
        <f t="shared" si="0"/>
        <v>5.9364790754996477</v>
      </c>
      <c r="G31" s="1"/>
      <c r="H31" s="1"/>
      <c r="I31" s="1"/>
    </row>
    <row r="32" spans="1:9" x14ac:dyDescent="0.25">
      <c r="A32" s="11" t="s">
        <v>69</v>
      </c>
      <c r="B32" s="38">
        <v>372833</v>
      </c>
      <c r="C32" s="38">
        <v>279711</v>
      </c>
      <c r="D32" s="38">
        <v>2744058</v>
      </c>
      <c r="E32" s="38">
        <v>2155540</v>
      </c>
      <c r="F32" s="13">
        <f t="shared" si="0"/>
        <v>-21.446995653881956</v>
      </c>
      <c r="G32" s="1"/>
      <c r="H32" s="1"/>
      <c r="I32" s="1"/>
    </row>
    <row r="33" spans="1:9" x14ac:dyDescent="0.25">
      <c r="A33" s="8" t="s">
        <v>70</v>
      </c>
      <c r="B33" s="37">
        <v>0</v>
      </c>
      <c r="C33" s="37">
        <v>2101</v>
      </c>
      <c r="D33" s="37">
        <v>33717</v>
      </c>
      <c r="E33" s="37">
        <v>42760</v>
      </c>
      <c r="F33" s="10">
        <f t="shared" si="0"/>
        <v>26.820298365809535</v>
      </c>
      <c r="G33" s="1"/>
      <c r="H33" s="1"/>
      <c r="I33" s="1"/>
    </row>
    <row r="34" spans="1:9" x14ac:dyDescent="0.25">
      <c r="A34" s="11" t="s">
        <v>71</v>
      </c>
      <c r="B34" s="38">
        <v>21035</v>
      </c>
      <c r="C34" s="38">
        <v>0</v>
      </c>
      <c r="D34" s="38">
        <v>138051</v>
      </c>
      <c r="E34" s="38">
        <v>127344</v>
      </c>
      <c r="F34" s="13">
        <f t="shared" si="0"/>
        <v>-7.7558293674076992</v>
      </c>
      <c r="G34" s="1"/>
      <c r="H34" s="1"/>
      <c r="I34" s="1"/>
    </row>
    <row r="35" spans="1:9" x14ac:dyDescent="0.25">
      <c r="A35" s="14" t="s">
        <v>72</v>
      </c>
      <c r="B35" s="15">
        <f>SUM(B7:B34)</f>
        <v>12109526</v>
      </c>
      <c r="C35" s="15">
        <f t="shared" ref="C35:E35" si="1">SUM(C7:C34)</f>
        <v>13319671</v>
      </c>
      <c r="D35" s="15">
        <f t="shared" si="1"/>
        <v>86293781</v>
      </c>
      <c r="E35" s="15">
        <f t="shared" si="1"/>
        <v>86887336</v>
      </c>
      <c r="F35" s="16">
        <f t="shared" si="0"/>
        <v>0.68783056336353354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3948314</v>
      </c>
      <c r="C38" s="41">
        <f>D7</f>
        <v>4328211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CARTAGENA</v>
      </c>
      <c r="F38" s="42">
        <f>LOOKUP(E38,$A$38:$A$65,$B$38:$B$65)</f>
        <v>13878791</v>
      </c>
      <c r="G38" s="42">
        <f>LOOKUP(E38,$A$38:$A$65,$C$38:$C$65)</f>
        <v>9314804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36552</v>
      </c>
      <c r="C39" s="41">
        <f t="shared" ref="C39:C65" si="5">D8</f>
        <v>54175</v>
      </c>
      <c r="D39" s="41">
        <f t="shared" ref="D39:D65" si="6">_xlfn.RANK.EQ(B39,$B$38:$B$65)+COUNTIF($B$38:$B$65,B39)-1</f>
        <v>25</v>
      </c>
      <c r="E39" s="42" t="str">
        <f t="shared" si="2"/>
        <v>BAHIA DE ALGECIRAS</v>
      </c>
      <c r="F39" s="42">
        <f t="shared" ref="F39:F54" si="7">LOOKUP(E39,$A$38:$A$65,$B$38:$B$65)</f>
        <v>13577213</v>
      </c>
      <c r="G39" s="42">
        <f t="shared" ref="G39:G65" si="8">LOOKUP(E39,$A$38:$A$65,$C$38:$C$65)</f>
        <v>13779877</v>
      </c>
    </row>
    <row r="40" spans="1:9" x14ac:dyDescent="0.25">
      <c r="A40" s="42" t="str">
        <f t="shared" si="3"/>
        <v>ALMERIA</v>
      </c>
      <c r="B40" s="41">
        <f t="shared" si="4"/>
        <v>8151</v>
      </c>
      <c r="C40" s="41">
        <f t="shared" si="5"/>
        <v>2986</v>
      </c>
      <c r="D40" s="41">
        <f t="shared" si="6"/>
        <v>26</v>
      </c>
      <c r="E40" s="42" t="str">
        <f t="shared" si="2"/>
        <v>HUELVA</v>
      </c>
      <c r="F40" s="42">
        <f t="shared" si="7"/>
        <v>12918416</v>
      </c>
      <c r="G40" s="42">
        <f t="shared" si="8"/>
        <v>10967893</v>
      </c>
    </row>
    <row r="41" spans="1:9" x14ac:dyDescent="0.25">
      <c r="A41" s="42" t="str">
        <f t="shared" si="3"/>
        <v>AVILES</v>
      </c>
      <c r="B41" s="41">
        <f t="shared" si="4"/>
        <v>364087</v>
      </c>
      <c r="C41" s="41">
        <f t="shared" si="5"/>
        <v>298512</v>
      </c>
      <c r="D41" s="41">
        <f t="shared" si="6"/>
        <v>17</v>
      </c>
      <c r="E41" s="42" t="str">
        <f t="shared" si="2"/>
        <v>TARRAGONA</v>
      </c>
      <c r="F41" s="42">
        <f t="shared" si="7"/>
        <v>11206322</v>
      </c>
      <c r="G41" s="42">
        <f t="shared" si="8"/>
        <v>10578341</v>
      </c>
    </row>
    <row r="42" spans="1:9" x14ac:dyDescent="0.25">
      <c r="A42" s="42" t="str">
        <f t="shared" si="3"/>
        <v>BAHIA DE ALGECIRAS</v>
      </c>
      <c r="B42" s="41">
        <f t="shared" si="4"/>
        <v>13577213</v>
      </c>
      <c r="C42" s="41">
        <f t="shared" si="5"/>
        <v>13779877</v>
      </c>
      <c r="D42" s="41">
        <f t="shared" si="6"/>
        <v>2</v>
      </c>
      <c r="E42" s="42" t="str">
        <f t="shared" si="2"/>
        <v>BILBAO</v>
      </c>
      <c r="F42" s="42">
        <f t="shared" si="7"/>
        <v>7468803</v>
      </c>
      <c r="G42" s="42">
        <f t="shared" si="8"/>
        <v>11178278</v>
      </c>
    </row>
    <row r="43" spans="1:9" x14ac:dyDescent="0.25">
      <c r="A43" s="42" t="str">
        <f t="shared" si="3"/>
        <v>BAHIA DE CADIZ</v>
      </c>
      <c r="B43" s="41">
        <f t="shared" si="4"/>
        <v>44281</v>
      </c>
      <c r="C43" s="41">
        <f t="shared" si="5"/>
        <v>50781</v>
      </c>
      <c r="D43" s="41">
        <f t="shared" si="6"/>
        <v>22</v>
      </c>
      <c r="E43" s="42" t="str">
        <f t="shared" si="2"/>
        <v>BARCELONA</v>
      </c>
      <c r="F43" s="42">
        <f t="shared" si="7"/>
        <v>6062772</v>
      </c>
      <c r="G43" s="42">
        <f t="shared" si="8"/>
        <v>6399146</v>
      </c>
    </row>
    <row r="44" spans="1:9" x14ac:dyDescent="0.25">
      <c r="A44" s="42" t="str">
        <f t="shared" si="3"/>
        <v>BALEARES</v>
      </c>
      <c r="B44" s="41">
        <f t="shared" si="4"/>
        <v>925085</v>
      </c>
      <c r="C44" s="41">
        <f t="shared" si="5"/>
        <v>952135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4243361</v>
      </c>
      <c r="G44" s="42">
        <f t="shared" si="8"/>
        <v>4073062</v>
      </c>
    </row>
    <row r="45" spans="1:9" x14ac:dyDescent="0.25">
      <c r="A45" s="42" t="str">
        <f t="shared" si="3"/>
        <v>BARCELONA</v>
      </c>
      <c r="B45" s="41">
        <f t="shared" si="4"/>
        <v>6062772</v>
      </c>
      <c r="C45" s="41">
        <f t="shared" si="5"/>
        <v>6399146</v>
      </c>
      <c r="D45" s="41">
        <f t="shared" si="6"/>
        <v>6</v>
      </c>
      <c r="E45" s="42" t="str">
        <f t="shared" si="2"/>
        <v>A CORUÑA</v>
      </c>
      <c r="F45" s="42">
        <f t="shared" si="7"/>
        <v>3948314</v>
      </c>
      <c r="G45" s="42">
        <f t="shared" si="8"/>
        <v>4328211</v>
      </c>
    </row>
    <row r="46" spans="1:9" x14ac:dyDescent="0.25">
      <c r="A46" s="42" t="str">
        <f t="shared" si="3"/>
        <v>BILBAO</v>
      </c>
      <c r="B46" s="41">
        <f t="shared" si="4"/>
        <v>7468803</v>
      </c>
      <c r="C46" s="41">
        <f t="shared" si="5"/>
        <v>11178278</v>
      </c>
      <c r="D46" s="41">
        <f t="shared" si="6"/>
        <v>5</v>
      </c>
      <c r="E46" s="42" t="str">
        <f t="shared" si="2"/>
        <v>CASTELLON</v>
      </c>
      <c r="F46" s="42">
        <f t="shared" si="7"/>
        <v>3626856</v>
      </c>
      <c r="G46" s="42">
        <f t="shared" si="8"/>
        <v>4691296</v>
      </c>
    </row>
    <row r="47" spans="1:9" x14ac:dyDescent="0.25">
      <c r="A47" s="42" t="str">
        <f t="shared" si="3"/>
        <v>CARTAGENA</v>
      </c>
      <c r="B47" s="41">
        <f t="shared" si="4"/>
        <v>13878791</v>
      </c>
      <c r="C47" s="41">
        <f t="shared" si="5"/>
        <v>9314804</v>
      </c>
      <c r="D47" s="41">
        <f t="shared" si="6"/>
        <v>1</v>
      </c>
      <c r="E47" s="42" t="str">
        <f t="shared" si="2"/>
        <v>LAS PALMAS</v>
      </c>
      <c r="F47" s="42">
        <f t="shared" si="7"/>
        <v>2631795</v>
      </c>
      <c r="G47" s="42">
        <f t="shared" si="8"/>
        <v>2905476</v>
      </c>
    </row>
    <row r="48" spans="1:9" x14ac:dyDescent="0.25">
      <c r="A48" s="42" t="str">
        <f t="shared" si="3"/>
        <v>CASTELLON</v>
      </c>
      <c r="B48" s="41">
        <f t="shared" si="4"/>
        <v>3626856</v>
      </c>
      <c r="C48" s="41">
        <f t="shared" si="5"/>
        <v>4691296</v>
      </c>
      <c r="D48" s="41">
        <f t="shared" si="6"/>
        <v>9</v>
      </c>
      <c r="E48" s="42" t="str">
        <f t="shared" si="2"/>
        <v>VALENCIA</v>
      </c>
      <c r="F48" s="42">
        <f t="shared" si="7"/>
        <v>2155540</v>
      </c>
      <c r="G48" s="42">
        <f t="shared" si="8"/>
        <v>2744058</v>
      </c>
    </row>
    <row r="49" spans="1:7" x14ac:dyDescent="0.25">
      <c r="A49" s="42" t="str">
        <f t="shared" si="3"/>
        <v>CEUTA</v>
      </c>
      <c r="B49" s="41">
        <f t="shared" si="4"/>
        <v>630158</v>
      </c>
      <c r="C49" s="41">
        <f t="shared" si="5"/>
        <v>591053</v>
      </c>
      <c r="D49" s="41">
        <f t="shared" si="6"/>
        <v>15</v>
      </c>
      <c r="E49" s="42" t="str">
        <f t="shared" si="2"/>
        <v>FERROL-SAN CIBRAO</v>
      </c>
      <c r="F49" s="42">
        <f t="shared" si="7"/>
        <v>1235971</v>
      </c>
      <c r="G49" s="42">
        <f t="shared" si="8"/>
        <v>1455747</v>
      </c>
    </row>
    <row r="50" spans="1:7" x14ac:dyDescent="0.25">
      <c r="A50" s="42" t="str">
        <f t="shared" si="3"/>
        <v>FERROL-SAN CIBRAO</v>
      </c>
      <c r="B50" s="41">
        <f t="shared" si="4"/>
        <v>1235971</v>
      </c>
      <c r="C50" s="41">
        <f t="shared" si="5"/>
        <v>1455747</v>
      </c>
      <c r="D50" s="41">
        <f t="shared" si="6"/>
        <v>12</v>
      </c>
      <c r="E50" s="42" t="str">
        <f t="shared" si="2"/>
        <v>BALEARES</v>
      </c>
      <c r="F50" s="42">
        <f t="shared" si="7"/>
        <v>925085</v>
      </c>
      <c r="G50" s="42">
        <f t="shared" si="8"/>
        <v>952135</v>
      </c>
    </row>
    <row r="51" spans="1:7" x14ac:dyDescent="0.25">
      <c r="A51" s="42" t="str">
        <f t="shared" si="3"/>
        <v>GIJON</v>
      </c>
      <c r="B51" s="41">
        <f t="shared" si="4"/>
        <v>574689</v>
      </c>
      <c r="C51" s="41">
        <f t="shared" si="5"/>
        <v>560778</v>
      </c>
      <c r="D51" s="41">
        <f t="shared" si="6"/>
        <v>16</v>
      </c>
      <c r="E51" s="42" t="str">
        <f t="shared" si="2"/>
        <v>MOTRIL</v>
      </c>
      <c r="F51" s="42">
        <f t="shared" si="7"/>
        <v>676610</v>
      </c>
      <c r="G51" s="42">
        <f t="shared" si="8"/>
        <v>731642</v>
      </c>
    </row>
    <row r="52" spans="1:7" x14ac:dyDescent="0.25">
      <c r="A52" s="42" t="str">
        <f t="shared" si="3"/>
        <v>HUELVA</v>
      </c>
      <c r="B52" s="41">
        <f t="shared" si="4"/>
        <v>12918416</v>
      </c>
      <c r="C52" s="41">
        <f t="shared" si="5"/>
        <v>10967893</v>
      </c>
      <c r="D52" s="41">
        <f t="shared" si="6"/>
        <v>3</v>
      </c>
      <c r="E52" s="42" t="str">
        <f t="shared" si="2"/>
        <v>CEUTA</v>
      </c>
      <c r="F52" s="42">
        <f t="shared" si="7"/>
        <v>630158</v>
      </c>
      <c r="G52" s="42">
        <f t="shared" si="8"/>
        <v>591053</v>
      </c>
    </row>
    <row r="53" spans="1:7" x14ac:dyDescent="0.25">
      <c r="A53" s="42" t="str">
        <f t="shared" si="3"/>
        <v>LAS PALMAS</v>
      </c>
      <c r="B53" s="41">
        <f t="shared" si="4"/>
        <v>2631795</v>
      </c>
      <c r="C53" s="41">
        <f t="shared" si="5"/>
        <v>2905476</v>
      </c>
      <c r="D53" s="41">
        <f t="shared" si="6"/>
        <v>10</v>
      </c>
      <c r="E53" s="42" t="str">
        <f t="shared" si="2"/>
        <v>GIJON</v>
      </c>
      <c r="F53" s="42">
        <f t="shared" si="7"/>
        <v>574689</v>
      </c>
      <c r="G53" s="42">
        <f t="shared" si="8"/>
        <v>560778</v>
      </c>
    </row>
    <row r="54" spans="1:7" x14ac:dyDescent="0.25">
      <c r="A54" s="42" t="str">
        <f t="shared" si="3"/>
        <v>MALAGA</v>
      </c>
      <c r="B54" s="41">
        <f t="shared" si="4"/>
        <v>66703</v>
      </c>
      <c r="C54" s="41">
        <f t="shared" si="5"/>
        <v>37861</v>
      </c>
      <c r="D54" s="41">
        <f t="shared" si="6"/>
        <v>21</v>
      </c>
      <c r="E54" s="42" t="str">
        <f t="shared" si="2"/>
        <v>AVILES</v>
      </c>
      <c r="F54" s="42">
        <f t="shared" si="7"/>
        <v>364087</v>
      </c>
      <c r="G54" s="42">
        <f t="shared" si="8"/>
        <v>298512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260451</v>
      </c>
      <c r="G55" s="42">
        <f t="shared" si="8"/>
        <v>191057</v>
      </c>
    </row>
    <row r="56" spans="1:7" x14ac:dyDescent="0.25">
      <c r="A56" s="42" t="str">
        <f t="shared" si="3"/>
        <v>MELILLA</v>
      </c>
      <c r="B56" s="41">
        <f t="shared" si="4"/>
        <v>41255</v>
      </c>
      <c r="C56" s="41">
        <f t="shared" si="5"/>
        <v>39510</v>
      </c>
      <c r="D56" s="41">
        <f t="shared" si="6"/>
        <v>24</v>
      </c>
      <c r="E56" s="42" t="str">
        <f t="shared" si="2"/>
        <v>SANTANDER</v>
      </c>
      <c r="F56" s="42">
        <f t="shared" si="9"/>
        <v>135056</v>
      </c>
      <c r="G56" s="42">
        <f t="shared" si="8"/>
        <v>195334</v>
      </c>
    </row>
    <row r="57" spans="1:7" x14ac:dyDescent="0.25">
      <c r="A57" s="42" t="str">
        <f t="shared" si="3"/>
        <v>MOTRIL</v>
      </c>
      <c r="B57" s="41">
        <f t="shared" si="4"/>
        <v>676610</v>
      </c>
      <c r="C57" s="41">
        <f t="shared" si="5"/>
        <v>731642</v>
      </c>
      <c r="D57" s="41">
        <f t="shared" si="6"/>
        <v>14</v>
      </c>
      <c r="E57" s="42" t="str">
        <f t="shared" si="2"/>
        <v>VILAGARCIA</v>
      </c>
      <c r="F57" s="42">
        <f t="shared" si="9"/>
        <v>127344</v>
      </c>
      <c r="G57" s="42">
        <f t="shared" si="8"/>
        <v>138051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MALAGA</v>
      </c>
      <c r="F58" s="42">
        <f t="shared" si="9"/>
        <v>66703</v>
      </c>
      <c r="G58" s="42">
        <f t="shared" si="8"/>
        <v>37861</v>
      </c>
    </row>
    <row r="59" spans="1:7" x14ac:dyDescent="0.25">
      <c r="A59" s="42" t="str">
        <f t="shared" si="3"/>
        <v>SANTA CRUZ DE TENERIFE</v>
      </c>
      <c r="B59" s="41">
        <f t="shared" si="4"/>
        <v>4243361</v>
      </c>
      <c r="C59" s="41">
        <f t="shared" si="5"/>
        <v>4073062</v>
      </c>
      <c r="D59" s="41">
        <f t="shared" si="6"/>
        <v>7</v>
      </c>
      <c r="E59" s="42" t="str">
        <f t="shared" si="2"/>
        <v>BAHIA DE CADIZ</v>
      </c>
      <c r="F59" s="42">
        <f t="shared" si="9"/>
        <v>44281</v>
      </c>
      <c r="G59" s="42">
        <f t="shared" si="8"/>
        <v>50781</v>
      </c>
    </row>
    <row r="60" spans="1:7" x14ac:dyDescent="0.25">
      <c r="A60" s="42" t="str">
        <f t="shared" si="3"/>
        <v>SANTANDER</v>
      </c>
      <c r="B60" s="41">
        <f t="shared" si="4"/>
        <v>135056</v>
      </c>
      <c r="C60" s="41">
        <f t="shared" si="5"/>
        <v>195334</v>
      </c>
      <c r="D60" s="41">
        <f t="shared" si="6"/>
        <v>19</v>
      </c>
      <c r="E60" s="42" t="str">
        <f t="shared" si="2"/>
        <v>VIGO</v>
      </c>
      <c r="F60" s="42">
        <f t="shared" si="9"/>
        <v>42760</v>
      </c>
      <c r="G60" s="42">
        <f t="shared" si="8"/>
        <v>33717</v>
      </c>
    </row>
    <row r="61" spans="1:7" x14ac:dyDescent="0.25">
      <c r="A61" s="42" t="str">
        <f t="shared" si="3"/>
        <v>SEVILLA</v>
      </c>
      <c r="B61" s="41">
        <f t="shared" si="4"/>
        <v>260451</v>
      </c>
      <c r="C61" s="41">
        <f t="shared" si="5"/>
        <v>191057</v>
      </c>
      <c r="D61" s="41">
        <f t="shared" si="6"/>
        <v>18</v>
      </c>
      <c r="E61" s="42" t="str">
        <f t="shared" si="2"/>
        <v>MELILLA</v>
      </c>
      <c r="F61" s="42">
        <f t="shared" si="9"/>
        <v>41255</v>
      </c>
      <c r="G61" s="42">
        <f t="shared" si="8"/>
        <v>39510</v>
      </c>
    </row>
    <row r="62" spans="1:7" x14ac:dyDescent="0.25">
      <c r="A62" s="42" t="str">
        <f t="shared" si="3"/>
        <v>TARRAGONA</v>
      </c>
      <c r="B62" s="41">
        <f t="shared" si="4"/>
        <v>11206322</v>
      </c>
      <c r="C62" s="41">
        <f t="shared" si="5"/>
        <v>10578341</v>
      </c>
      <c r="D62" s="41">
        <f t="shared" si="6"/>
        <v>4</v>
      </c>
      <c r="E62" s="42" t="str">
        <f t="shared" si="2"/>
        <v>ALICANTE</v>
      </c>
      <c r="F62" s="42">
        <f t="shared" si="9"/>
        <v>36552</v>
      </c>
      <c r="G62" s="42">
        <f t="shared" si="8"/>
        <v>54175</v>
      </c>
    </row>
    <row r="63" spans="1:7" x14ac:dyDescent="0.25">
      <c r="A63" s="42" t="str">
        <f t="shared" si="3"/>
        <v>VALENCIA</v>
      </c>
      <c r="B63" s="41">
        <f t="shared" si="4"/>
        <v>2155540</v>
      </c>
      <c r="C63" s="41">
        <f t="shared" si="5"/>
        <v>2744058</v>
      </c>
      <c r="D63" s="41">
        <f t="shared" si="6"/>
        <v>11</v>
      </c>
      <c r="E63" s="42" t="str">
        <f t="shared" si="2"/>
        <v>ALMERIA</v>
      </c>
      <c r="F63" s="42">
        <f t="shared" si="9"/>
        <v>8151</v>
      </c>
      <c r="G63" s="42">
        <f t="shared" si="8"/>
        <v>2986</v>
      </c>
    </row>
    <row r="64" spans="1:7" x14ac:dyDescent="0.25">
      <c r="A64" s="42" t="str">
        <f t="shared" si="3"/>
        <v>VIGO</v>
      </c>
      <c r="B64" s="41">
        <f t="shared" si="4"/>
        <v>42760</v>
      </c>
      <c r="C64" s="41">
        <f t="shared" si="5"/>
        <v>33717</v>
      </c>
      <c r="D64" s="41">
        <f t="shared" si="6"/>
        <v>23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127344</v>
      </c>
      <c r="C65" s="41">
        <f t="shared" si="5"/>
        <v>138051</v>
      </c>
      <c r="D65" s="41">
        <f t="shared" si="6"/>
        <v>20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Julio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41159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19">
        <v>197088</v>
      </c>
      <c r="C7" s="19">
        <v>438127</v>
      </c>
      <c r="D7" s="19">
        <v>1929964</v>
      </c>
      <c r="E7" s="19">
        <v>2437532</v>
      </c>
      <c r="F7" s="10">
        <f>((E7*100)/D7)-100</f>
        <v>26.299350661463109</v>
      </c>
      <c r="G7" s="1"/>
      <c r="H7" s="1"/>
      <c r="I7" s="1"/>
    </row>
    <row r="8" spans="1:12" x14ac:dyDescent="0.25">
      <c r="A8" s="11" t="s">
        <v>45</v>
      </c>
      <c r="B8" s="20">
        <v>83108</v>
      </c>
      <c r="C8" s="20">
        <v>35597</v>
      </c>
      <c r="D8" s="20">
        <v>427978</v>
      </c>
      <c r="E8" s="20">
        <v>400767</v>
      </c>
      <c r="F8" s="13">
        <f t="shared" ref="F8:F35" si="0">((E8*100)/D8)-100</f>
        <v>-6.3580370953647218</v>
      </c>
      <c r="G8" s="1"/>
      <c r="H8" s="1"/>
      <c r="I8" s="1"/>
    </row>
    <row r="9" spans="1:12" x14ac:dyDescent="0.25">
      <c r="A9" s="8" t="s">
        <v>46</v>
      </c>
      <c r="B9" s="19">
        <v>559635</v>
      </c>
      <c r="C9" s="19">
        <v>404666</v>
      </c>
      <c r="D9" s="19">
        <v>2187747</v>
      </c>
      <c r="E9" s="19">
        <v>3048015</v>
      </c>
      <c r="F9" s="10">
        <f t="shared" si="0"/>
        <v>39.322097116348459</v>
      </c>
      <c r="G9" s="1"/>
      <c r="H9" s="1"/>
      <c r="I9" s="1"/>
    </row>
    <row r="10" spans="1:12" x14ac:dyDescent="0.25">
      <c r="A10" s="11" t="s">
        <v>47</v>
      </c>
      <c r="B10" s="20">
        <v>211342</v>
      </c>
      <c r="C10" s="20">
        <v>237985</v>
      </c>
      <c r="D10" s="20">
        <v>2032596</v>
      </c>
      <c r="E10" s="20">
        <v>1838592</v>
      </c>
      <c r="F10" s="13">
        <f t="shared" si="0"/>
        <v>-9.5446414339101295</v>
      </c>
      <c r="G10" s="1"/>
      <c r="H10" s="1"/>
      <c r="I10" s="1"/>
    </row>
    <row r="11" spans="1:12" x14ac:dyDescent="0.25">
      <c r="A11" s="8" t="s">
        <v>48</v>
      </c>
      <c r="B11" s="19">
        <v>30050</v>
      </c>
      <c r="C11" s="19">
        <v>204665</v>
      </c>
      <c r="D11" s="19">
        <v>647265</v>
      </c>
      <c r="E11" s="19">
        <v>1068300</v>
      </c>
      <c r="F11" s="10">
        <f t="shared" si="0"/>
        <v>65.04831869481589</v>
      </c>
      <c r="G11" s="1"/>
      <c r="H11" s="1"/>
      <c r="I11" s="1"/>
    </row>
    <row r="12" spans="1:12" x14ac:dyDescent="0.25">
      <c r="A12" s="11" t="s">
        <v>49</v>
      </c>
      <c r="B12" s="20">
        <v>97870</v>
      </c>
      <c r="C12" s="20">
        <v>175942</v>
      </c>
      <c r="D12" s="20">
        <v>979943</v>
      </c>
      <c r="E12" s="20">
        <v>1057701</v>
      </c>
      <c r="F12" s="13">
        <f t="shared" si="0"/>
        <v>7.9349513185971006</v>
      </c>
      <c r="G12" s="1"/>
      <c r="H12" s="1"/>
      <c r="I12" s="1"/>
    </row>
    <row r="13" spans="1:12" x14ac:dyDescent="0.25">
      <c r="A13" s="8" t="s">
        <v>50</v>
      </c>
      <c r="B13" s="19">
        <v>121779</v>
      </c>
      <c r="C13" s="19">
        <v>117862</v>
      </c>
      <c r="D13" s="19">
        <v>965859</v>
      </c>
      <c r="E13" s="19">
        <v>968155</v>
      </c>
      <c r="F13" s="10">
        <f t="shared" si="0"/>
        <v>0.23771585707645215</v>
      </c>
      <c r="G13" s="1"/>
      <c r="H13" s="1"/>
      <c r="I13" s="1"/>
    </row>
    <row r="14" spans="1:12" x14ac:dyDescent="0.25">
      <c r="A14" s="11" t="s">
        <v>51</v>
      </c>
      <c r="B14" s="20">
        <v>328454</v>
      </c>
      <c r="C14" s="20">
        <v>379623</v>
      </c>
      <c r="D14" s="20">
        <v>2067850</v>
      </c>
      <c r="E14" s="20">
        <v>2818525</v>
      </c>
      <c r="F14" s="13">
        <f t="shared" si="0"/>
        <v>36.302197935053329</v>
      </c>
      <c r="G14" s="1"/>
      <c r="H14" s="1"/>
      <c r="I14" s="1"/>
    </row>
    <row r="15" spans="1:12" x14ac:dyDescent="0.25">
      <c r="A15" s="8" t="s">
        <v>52</v>
      </c>
      <c r="B15" s="19">
        <v>211136</v>
      </c>
      <c r="C15" s="19">
        <v>229218</v>
      </c>
      <c r="D15" s="19">
        <v>2670179</v>
      </c>
      <c r="E15" s="19">
        <v>2497092</v>
      </c>
      <c r="F15" s="10">
        <f t="shared" si="0"/>
        <v>-6.4822245999238248</v>
      </c>
      <c r="G15" s="1"/>
      <c r="H15" s="1"/>
      <c r="I15" s="1"/>
    </row>
    <row r="16" spans="1:12" x14ac:dyDescent="0.25">
      <c r="A16" s="11" t="s">
        <v>53</v>
      </c>
      <c r="B16" s="20">
        <v>220882</v>
      </c>
      <c r="C16" s="20">
        <v>358227</v>
      </c>
      <c r="D16" s="20">
        <v>1910723</v>
      </c>
      <c r="E16" s="20">
        <v>2963147</v>
      </c>
      <c r="F16" s="13">
        <f t="shared" si="0"/>
        <v>55.079883373989844</v>
      </c>
      <c r="G16" s="1"/>
      <c r="H16" s="1"/>
      <c r="I16" s="1"/>
    </row>
    <row r="17" spans="1:9" x14ac:dyDescent="0.25">
      <c r="A17" s="8" t="s">
        <v>54</v>
      </c>
      <c r="B17" s="19">
        <v>330519</v>
      </c>
      <c r="C17" s="19">
        <v>199441</v>
      </c>
      <c r="D17" s="19">
        <v>1960340</v>
      </c>
      <c r="E17" s="19">
        <v>1637413</v>
      </c>
      <c r="F17" s="10">
        <f t="shared" si="0"/>
        <v>-16.473009784017052</v>
      </c>
      <c r="G17" s="1"/>
      <c r="H17" s="1"/>
      <c r="I17" s="1"/>
    </row>
    <row r="18" spans="1:9" x14ac:dyDescent="0.25">
      <c r="A18" s="11" t="s">
        <v>55</v>
      </c>
      <c r="B18" s="20">
        <v>8540</v>
      </c>
      <c r="C18" s="20">
        <v>5048</v>
      </c>
      <c r="D18" s="20">
        <v>86487</v>
      </c>
      <c r="E18" s="20">
        <v>90954</v>
      </c>
      <c r="F18" s="13">
        <f t="shared" si="0"/>
        <v>5.1649380831801324</v>
      </c>
      <c r="G18" s="1"/>
      <c r="H18" s="1"/>
      <c r="I18" s="1"/>
    </row>
    <row r="19" spans="1:9" x14ac:dyDescent="0.25">
      <c r="A19" s="8" t="s">
        <v>56</v>
      </c>
      <c r="B19" s="19">
        <v>942309</v>
      </c>
      <c r="C19" s="19">
        <v>981547</v>
      </c>
      <c r="D19" s="19">
        <v>4716417</v>
      </c>
      <c r="E19" s="19">
        <v>6548767</v>
      </c>
      <c r="F19" s="10">
        <f t="shared" si="0"/>
        <v>38.850466360374838</v>
      </c>
      <c r="G19" s="1"/>
      <c r="H19" s="1"/>
      <c r="I19" s="1"/>
    </row>
    <row r="20" spans="1:9" x14ac:dyDescent="0.25">
      <c r="A20" s="11" t="s">
        <v>57</v>
      </c>
      <c r="B20" s="20">
        <v>973695</v>
      </c>
      <c r="C20" s="20">
        <v>1069955</v>
      </c>
      <c r="D20" s="20">
        <v>7355270</v>
      </c>
      <c r="E20" s="20">
        <v>8160371</v>
      </c>
      <c r="F20" s="13">
        <f t="shared" si="0"/>
        <v>10.945906812394384</v>
      </c>
      <c r="G20" s="1"/>
      <c r="H20" s="1"/>
      <c r="I20" s="1"/>
    </row>
    <row r="21" spans="1:9" x14ac:dyDescent="0.25">
      <c r="A21" s="8" t="s">
        <v>58</v>
      </c>
      <c r="B21" s="19">
        <v>187512</v>
      </c>
      <c r="C21" s="19">
        <v>541534</v>
      </c>
      <c r="D21" s="19">
        <v>1897198</v>
      </c>
      <c r="E21" s="19">
        <v>2600217</v>
      </c>
      <c r="F21" s="10">
        <f t="shared" si="0"/>
        <v>37.055647328323147</v>
      </c>
      <c r="G21" s="1"/>
      <c r="H21" s="1"/>
      <c r="I21" s="1"/>
    </row>
    <row r="22" spans="1:9" x14ac:dyDescent="0.25">
      <c r="A22" s="11" t="s">
        <v>59</v>
      </c>
      <c r="B22" s="20">
        <v>42182</v>
      </c>
      <c r="C22" s="20">
        <v>26349</v>
      </c>
      <c r="D22" s="20">
        <v>343005</v>
      </c>
      <c r="E22" s="20">
        <v>235275</v>
      </c>
      <c r="F22" s="13">
        <f t="shared" si="0"/>
        <v>-31.407705427034585</v>
      </c>
      <c r="G22" s="1"/>
      <c r="H22" s="1"/>
      <c r="I22" s="1"/>
    </row>
    <row r="23" spans="1:9" x14ac:dyDescent="0.25">
      <c r="A23" s="8" t="s">
        <v>60</v>
      </c>
      <c r="B23" s="19">
        <v>34501</v>
      </c>
      <c r="C23" s="19">
        <v>30729</v>
      </c>
      <c r="D23" s="19">
        <v>495738</v>
      </c>
      <c r="E23" s="19">
        <v>495700</v>
      </c>
      <c r="F23" s="10">
        <f t="shared" si="0"/>
        <v>-7.6653393526413538E-3</v>
      </c>
      <c r="G23" s="1"/>
      <c r="H23" s="1"/>
      <c r="I23" s="1"/>
    </row>
    <row r="24" spans="1:9" x14ac:dyDescent="0.25">
      <c r="A24" s="11" t="s">
        <v>61</v>
      </c>
      <c r="B24" s="20">
        <v>91842</v>
      </c>
      <c r="C24" s="20">
        <v>40389</v>
      </c>
      <c r="D24" s="20">
        <v>476964</v>
      </c>
      <c r="E24" s="20">
        <v>399358</v>
      </c>
      <c r="F24" s="13">
        <f t="shared" si="0"/>
        <v>-16.270829664293316</v>
      </c>
      <c r="G24" s="1"/>
      <c r="H24" s="1"/>
      <c r="I24" s="1"/>
    </row>
    <row r="25" spans="1:9" x14ac:dyDescent="0.25">
      <c r="A25" s="8" t="s">
        <v>62</v>
      </c>
      <c r="B25" s="19">
        <v>4115</v>
      </c>
      <c r="C25" s="19">
        <v>1500</v>
      </c>
      <c r="D25" s="19">
        <v>23317</v>
      </c>
      <c r="E25" s="19">
        <v>12602</v>
      </c>
      <c r="F25" s="10">
        <f t="shared" si="0"/>
        <v>-45.953596088690652</v>
      </c>
      <c r="G25" s="1"/>
      <c r="H25" s="1"/>
      <c r="I25" s="1"/>
    </row>
    <row r="26" spans="1:9" x14ac:dyDescent="0.25">
      <c r="A26" s="11" t="s">
        <v>63</v>
      </c>
      <c r="B26" s="20">
        <v>56469</v>
      </c>
      <c r="C26" s="20">
        <v>40376</v>
      </c>
      <c r="D26" s="20">
        <v>372546</v>
      </c>
      <c r="E26" s="20">
        <v>291549</v>
      </c>
      <c r="F26" s="13">
        <f t="shared" si="0"/>
        <v>-21.741476220386204</v>
      </c>
      <c r="G26" s="1"/>
      <c r="H26" s="1"/>
      <c r="I26" s="1"/>
    </row>
    <row r="27" spans="1:9" x14ac:dyDescent="0.25">
      <c r="A27" s="8" t="s">
        <v>64</v>
      </c>
      <c r="B27" s="19">
        <v>66131</v>
      </c>
      <c r="C27" s="19">
        <v>140505</v>
      </c>
      <c r="D27" s="19">
        <v>738987</v>
      </c>
      <c r="E27" s="19">
        <v>951641</v>
      </c>
      <c r="F27" s="10">
        <f t="shared" si="0"/>
        <v>28.776419612252994</v>
      </c>
      <c r="G27" s="1"/>
      <c r="H27" s="1"/>
      <c r="I27" s="1"/>
    </row>
    <row r="28" spans="1:9" x14ac:dyDescent="0.25">
      <c r="A28" s="11" t="s">
        <v>65</v>
      </c>
      <c r="B28" s="20">
        <v>101942</v>
      </c>
      <c r="C28" s="20">
        <v>36227</v>
      </c>
      <c r="D28" s="20">
        <v>451817</v>
      </c>
      <c r="E28" s="20">
        <v>357074</v>
      </c>
      <c r="F28" s="13">
        <f t="shared" si="0"/>
        <v>-20.969330503278982</v>
      </c>
      <c r="G28" s="1"/>
      <c r="H28" s="1"/>
      <c r="I28" s="1"/>
    </row>
    <row r="29" spans="1:9" x14ac:dyDescent="0.25">
      <c r="A29" s="8" t="s">
        <v>66</v>
      </c>
      <c r="B29" s="19">
        <v>325653</v>
      </c>
      <c r="C29" s="19">
        <v>278275</v>
      </c>
      <c r="D29" s="19">
        <v>1825076</v>
      </c>
      <c r="E29" s="19">
        <v>1763859</v>
      </c>
      <c r="F29" s="10">
        <f t="shared" si="0"/>
        <v>-3.3542164819437659</v>
      </c>
      <c r="G29" s="1"/>
      <c r="H29" s="1"/>
      <c r="I29" s="1"/>
    </row>
    <row r="30" spans="1:9" x14ac:dyDescent="0.25">
      <c r="A30" s="11" t="s">
        <v>67</v>
      </c>
      <c r="B30" s="20">
        <v>122322</v>
      </c>
      <c r="C30" s="20">
        <v>83561</v>
      </c>
      <c r="D30" s="20">
        <v>1189438</v>
      </c>
      <c r="E30" s="20">
        <v>972786</v>
      </c>
      <c r="F30" s="13">
        <f t="shared" si="0"/>
        <v>-18.214652634269299</v>
      </c>
      <c r="G30" s="1"/>
      <c r="H30" s="1"/>
      <c r="I30" s="1"/>
    </row>
    <row r="31" spans="1:9" x14ac:dyDescent="0.25">
      <c r="A31" s="8" t="s">
        <v>68</v>
      </c>
      <c r="B31" s="19">
        <v>663813</v>
      </c>
      <c r="C31" s="19">
        <v>930155</v>
      </c>
      <c r="D31" s="19">
        <v>5063838</v>
      </c>
      <c r="E31" s="19">
        <v>6450690</v>
      </c>
      <c r="F31" s="10">
        <f t="shared" si="0"/>
        <v>27.387369027208223</v>
      </c>
      <c r="G31" s="1"/>
      <c r="H31" s="1"/>
      <c r="I31" s="1"/>
    </row>
    <row r="32" spans="1:9" x14ac:dyDescent="0.25">
      <c r="A32" s="11" t="s">
        <v>69</v>
      </c>
      <c r="B32" s="20">
        <v>241713</v>
      </c>
      <c r="C32" s="20">
        <v>117875</v>
      </c>
      <c r="D32" s="20">
        <v>1532507</v>
      </c>
      <c r="E32" s="20">
        <v>1123588</v>
      </c>
      <c r="F32" s="13">
        <f t="shared" si="0"/>
        <v>-26.683010257049403</v>
      </c>
      <c r="G32" s="1"/>
      <c r="H32" s="1"/>
      <c r="I32" s="1"/>
    </row>
    <row r="33" spans="1:9" x14ac:dyDescent="0.25">
      <c r="A33" s="8" t="s">
        <v>70</v>
      </c>
      <c r="B33" s="19">
        <v>36881</v>
      </c>
      <c r="C33" s="19">
        <v>36958</v>
      </c>
      <c r="D33" s="19">
        <v>268312</v>
      </c>
      <c r="E33" s="19">
        <v>181494</v>
      </c>
      <c r="F33" s="10">
        <f t="shared" si="0"/>
        <v>-32.357106651957423</v>
      </c>
      <c r="G33" s="1"/>
      <c r="H33" s="1"/>
      <c r="I33" s="1"/>
    </row>
    <row r="34" spans="1:9" x14ac:dyDescent="0.25">
      <c r="A34" s="11" t="s">
        <v>71</v>
      </c>
      <c r="B34" s="20">
        <v>29573</v>
      </c>
      <c r="C34" s="20">
        <v>18188</v>
      </c>
      <c r="D34" s="20">
        <v>194374</v>
      </c>
      <c r="E34" s="20">
        <v>206788</v>
      </c>
      <c r="F34" s="13">
        <f t="shared" si="0"/>
        <v>6.3866566516097834</v>
      </c>
      <c r="G34" s="1"/>
      <c r="H34" s="1"/>
      <c r="I34" s="1"/>
    </row>
    <row r="35" spans="1:9" x14ac:dyDescent="0.25">
      <c r="A35" s="14" t="s">
        <v>72</v>
      </c>
      <c r="B35" s="15">
        <f>SUM(B7:B34)</f>
        <v>6321056</v>
      </c>
      <c r="C35" s="15">
        <f t="shared" ref="C35:E35" si="1">SUM(C7:C34)</f>
        <v>7160524</v>
      </c>
      <c r="D35" s="15">
        <f t="shared" si="1"/>
        <v>44811735</v>
      </c>
      <c r="E35" s="15">
        <f t="shared" si="1"/>
        <v>51577952</v>
      </c>
      <c r="F35" s="16">
        <f t="shared" si="0"/>
        <v>15.099207830270359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2437532</v>
      </c>
      <c r="C38" s="41">
        <f>D7</f>
        <v>1929964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GIJON</v>
      </c>
      <c r="F38" s="42">
        <f>LOOKUP(E38,$A$38:$A$65,$B$38:$B$65)</f>
        <v>8160371</v>
      </c>
      <c r="G38" s="42">
        <f>LOOKUP(E38,$A$38:$A$65,$C$38:$C$65)</f>
        <v>7355270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400767</v>
      </c>
      <c r="C39" s="41">
        <f t="shared" ref="C39:C65" si="5">D8</f>
        <v>427978</v>
      </c>
      <c r="D39" s="41">
        <f t="shared" ref="D39:D65" si="6">_xlfn.RANK.EQ(B39,$B$38:$B$65)+COUNTIF($B$38:$B$65,B39)-1</f>
        <v>20</v>
      </c>
      <c r="E39" s="42" t="str">
        <f t="shared" si="2"/>
        <v>FERROL-SAN CIBRAO</v>
      </c>
      <c r="F39" s="42">
        <f t="shared" ref="F39:F54" si="7">LOOKUP(E39,$A$38:$A$65,$B$38:$B$65)</f>
        <v>6548767</v>
      </c>
      <c r="G39" s="42">
        <f t="shared" ref="G39:G65" si="8">LOOKUP(E39,$A$38:$A$65,$C$38:$C$65)</f>
        <v>4716417</v>
      </c>
    </row>
    <row r="40" spans="1:9" x14ac:dyDescent="0.25">
      <c r="A40" s="42" t="str">
        <f t="shared" si="3"/>
        <v>ALMERIA</v>
      </c>
      <c r="B40" s="41">
        <f t="shared" si="4"/>
        <v>3048015</v>
      </c>
      <c r="C40" s="41">
        <f t="shared" si="5"/>
        <v>2187747</v>
      </c>
      <c r="D40" s="41">
        <f t="shared" si="6"/>
        <v>4</v>
      </c>
      <c r="E40" s="42" t="str">
        <f t="shared" si="2"/>
        <v>TARRAGONA</v>
      </c>
      <c r="F40" s="42">
        <f t="shared" si="7"/>
        <v>6450690</v>
      </c>
      <c r="G40" s="42">
        <f t="shared" si="8"/>
        <v>5063838</v>
      </c>
    </row>
    <row r="41" spans="1:9" x14ac:dyDescent="0.25">
      <c r="A41" s="42" t="str">
        <f t="shared" si="3"/>
        <v>AVILES</v>
      </c>
      <c r="B41" s="41">
        <f t="shared" si="4"/>
        <v>1838592</v>
      </c>
      <c r="C41" s="41">
        <f t="shared" si="5"/>
        <v>2032596</v>
      </c>
      <c r="D41" s="41">
        <f t="shared" si="6"/>
        <v>10</v>
      </c>
      <c r="E41" s="42" t="str">
        <f t="shared" si="2"/>
        <v>ALMERIA</v>
      </c>
      <c r="F41" s="42">
        <f t="shared" si="7"/>
        <v>3048015</v>
      </c>
      <c r="G41" s="42">
        <f t="shared" si="8"/>
        <v>2187747</v>
      </c>
    </row>
    <row r="42" spans="1:9" x14ac:dyDescent="0.25">
      <c r="A42" s="42" t="str">
        <f t="shared" si="3"/>
        <v>BAHIA DE ALGECIRAS</v>
      </c>
      <c r="B42" s="41">
        <f t="shared" si="4"/>
        <v>1068300</v>
      </c>
      <c r="C42" s="41">
        <f t="shared" si="5"/>
        <v>647265</v>
      </c>
      <c r="D42" s="41">
        <f t="shared" si="6"/>
        <v>14</v>
      </c>
      <c r="E42" s="42" t="str">
        <f t="shared" si="2"/>
        <v>CARTAGENA</v>
      </c>
      <c r="F42" s="42">
        <f t="shared" si="7"/>
        <v>2963147</v>
      </c>
      <c r="G42" s="42">
        <f t="shared" si="8"/>
        <v>1910723</v>
      </c>
    </row>
    <row r="43" spans="1:9" x14ac:dyDescent="0.25">
      <c r="A43" s="42" t="str">
        <f t="shared" si="3"/>
        <v>BAHIA DE CADIZ</v>
      </c>
      <c r="B43" s="41">
        <f t="shared" si="4"/>
        <v>1057701</v>
      </c>
      <c r="C43" s="41">
        <f t="shared" si="5"/>
        <v>979943</v>
      </c>
      <c r="D43" s="41">
        <f t="shared" si="6"/>
        <v>15</v>
      </c>
      <c r="E43" s="42" t="str">
        <f t="shared" si="2"/>
        <v>BARCELONA</v>
      </c>
      <c r="F43" s="42">
        <f t="shared" si="7"/>
        <v>2818525</v>
      </c>
      <c r="G43" s="42">
        <f t="shared" si="8"/>
        <v>2067850</v>
      </c>
    </row>
    <row r="44" spans="1:9" x14ac:dyDescent="0.25">
      <c r="A44" s="42" t="str">
        <f t="shared" si="3"/>
        <v>BALEARES</v>
      </c>
      <c r="B44" s="41">
        <f t="shared" si="4"/>
        <v>968155</v>
      </c>
      <c r="C44" s="41">
        <f t="shared" si="5"/>
        <v>965859</v>
      </c>
      <c r="D44" s="41">
        <f t="shared" si="6"/>
        <v>17</v>
      </c>
      <c r="E44" s="42" t="str">
        <f t="shared" si="2"/>
        <v>HUELVA</v>
      </c>
      <c r="F44" s="42">
        <f t="shared" si="7"/>
        <v>2600217</v>
      </c>
      <c r="G44" s="42">
        <f t="shared" si="8"/>
        <v>1897198</v>
      </c>
    </row>
    <row r="45" spans="1:9" x14ac:dyDescent="0.25">
      <c r="A45" s="42" t="str">
        <f t="shared" si="3"/>
        <v>BARCELONA</v>
      </c>
      <c r="B45" s="41">
        <f t="shared" si="4"/>
        <v>2818525</v>
      </c>
      <c r="C45" s="41">
        <f t="shared" si="5"/>
        <v>2067850</v>
      </c>
      <c r="D45" s="41">
        <f t="shared" si="6"/>
        <v>6</v>
      </c>
      <c r="E45" s="42" t="str">
        <f t="shared" si="2"/>
        <v>BILBAO</v>
      </c>
      <c r="F45" s="42">
        <f t="shared" si="7"/>
        <v>2497092</v>
      </c>
      <c r="G45" s="42">
        <f t="shared" si="8"/>
        <v>2670179</v>
      </c>
    </row>
    <row r="46" spans="1:9" x14ac:dyDescent="0.25">
      <c r="A46" s="42" t="str">
        <f t="shared" si="3"/>
        <v>BILBAO</v>
      </c>
      <c r="B46" s="41">
        <f t="shared" si="4"/>
        <v>2497092</v>
      </c>
      <c r="C46" s="41">
        <f t="shared" si="5"/>
        <v>2670179</v>
      </c>
      <c r="D46" s="41">
        <f t="shared" si="6"/>
        <v>8</v>
      </c>
      <c r="E46" s="42" t="str">
        <f t="shared" si="2"/>
        <v>A CORUÑA</v>
      </c>
      <c r="F46" s="42">
        <f t="shared" si="7"/>
        <v>2437532</v>
      </c>
      <c r="G46" s="42">
        <f t="shared" si="8"/>
        <v>1929964</v>
      </c>
    </row>
    <row r="47" spans="1:9" x14ac:dyDescent="0.25">
      <c r="A47" s="42" t="str">
        <f t="shared" si="3"/>
        <v>CARTAGENA</v>
      </c>
      <c r="B47" s="41">
        <f t="shared" si="4"/>
        <v>2963147</v>
      </c>
      <c r="C47" s="41">
        <f t="shared" si="5"/>
        <v>1910723</v>
      </c>
      <c r="D47" s="41">
        <f t="shared" si="6"/>
        <v>5</v>
      </c>
      <c r="E47" s="42" t="str">
        <f t="shared" si="2"/>
        <v>AVILES</v>
      </c>
      <c r="F47" s="42">
        <f t="shared" si="7"/>
        <v>1838592</v>
      </c>
      <c r="G47" s="42">
        <f t="shared" si="8"/>
        <v>2032596</v>
      </c>
    </row>
    <row r="48" spans="1:9" x14ac:dyDescent="0.25">
      <c r="A48" s="42" t="str">
        <f t="shared" si="3"/>
        <v>CASTELLON</v>
      </c>
      <c r="B48" s="41">
        <f t="shared" si="4"/>
        <v>1637413</v>
      </c>
      <c r="C48" s="41">
        <f t="shared" si="5"/>
        <v>1960340</v>
      </c>
      <c r="D48" s="41">
        <f t="shared" si="6"/>
        <v>12</v>
      </c>
      <c r="E48" s="42" t="str">
        <f t="shared" si="2"/>
        <v>SANTANDER</v>
      </c>
      <c r="F48" s="42">
        <f t="shared" si="7"/>
        <v>1763859</v>
      </c>
      <c r="G48" s="42">
        <f t="shared" si="8"/>
        <v>1825076</v>
      </c>
    </row>
    <row r="49" spans="1:7" x14ac:dyDescent="0.25">
      <c r="A49" s="42" t="str">
        <f t="shared" si="3"/>
        <v>CEUTA</v>
      </c>
      <c r="B49" s="41">
        <f t="shared" si="4"/>
        <v>90954</v>
      </c>
      <c r="C49" s="41">
        <f t="shared" si="5"/>
        <v>86487</v>
      </c>
      <c r="D49" s="41">
        <f t="shared" si="6"/>
        <v>27</v>
      </c>
      <c r="E49" s="42" t="str">
        <f t="shared" si="2"/>
        <v>CASTELLON</v>
      </c>
      <c r="F49" s="42">
        <f t="shared" si="7"/>
        <v>1637413</v>
      </c>
      <c r="G49" s="42">
        <f t="shared" si="8"/>
        <v>1960340</v>
      </c>
    </row>
    <row r="50" spans="1:7" x14ac:dyDescent="0.25">
      <c r="A50" s="42" t="str">
        <f t="shared" si="3"/>
        <v>FERROL-SAN CIBRAO</v>
      </c>
      <c r="B50" s="41">
        <f t="shared" si="4"/>
        <v>6548767</v>
      </c>
      <c r="C50" s="41">
        <f t="shared" si="5"/>
        <v>4716417</v>
      </c>
      <c r="D50" s="41">
        <f t="shared" si="6"/>
        <v>2</v>
      </c>
      <c r="E50" s="42" t="str">
        <f t="shared" si="2"/>
        <v>VALENCIA</v>
      </c>
      <c r="F50" s="42">
        <f t="shared" si="7"/>
        <v>1123588</v>
      </c>
      <c r="G50" s="42">
        <f t="shared" si="8"/>
        <v>1532507</v>
      </c>
    </row>
    <row r="51" spans="1:7" x14ac:dyDescent="0.25">
      <c r="A51" s="42" t="str">
        <f t="shared" si="3"/>
        <v>GIJON</v>
      </c>
      <c r="B51" s="41">
        <f t="shared" si="4"/>
        <v>8160371</v>
      </c>
      <c r="C51" s="41">
        <f t="shared" si="5"/>
        <v>7355270</v>
      </c>
      <c r="D51" s="41">
        <f t="shared" si="6"/>
        <v>1</v>
      </c>
      <c r="E51" s="42" t="str">
        <f t="shared" si="2"/>
        <v>BAHIA DE ALGECIRAS</v>
      </c>
      <c r="F51" s="42">
        <f t="shared" si="7"/>
        <v>1068300</v>
      </c>
      <c r="G51" s="42">
        <f t="shared" si="8"/>
        <v>647265</v>
      </c>
    </row>
    <row r="52" spans="1:7" x14ac:dyDescent="0.25">
      <c r="A52" s="42" t="str">
        <f t="shared" si="3"/>
        <v>HUELVA</v>
      </c>
      <c r="B52" s="41">
        <f t="shared" si="4"/>
        <v>2600217</v>
      </c>
      <c r="C52" s="41">
        <f t="shared" si="5"/>
        <v>1897198</v>
      </c>
      <c r="D52" s="41">
        <f t="shared" si="6"/>
        <v>7</v>
      </c>
      <c r="E52" s="42" t="str">
        <f t="shared" si="2"/>
        <v>BAHIA DE CADIZ</v>
      </c>
      <c r="F52" s="42">
        <f t="shared" si="7"/>
        <v>1057701</v>
      </c>
      <c r="G52" s="42">
        <f t="shared" si="8"/>
        <v>979943</v>
      </c>
    </row>
    <row r="53" spans="1:7" x14ac:dyDescent="0.25">
      <c r="A53" s="42" t="str">
        <f t="shared" si="3"/>
        <v>LAS PALMAS</v>
      </c>
      <c r="B53" s="41">
        <f t="shared" si="4"/>
        <v>235275</v>
      </c>
      <c r="C53" s="41">
        <f t="shared" si="5"/>
        <v>343005</v>
      </c>
      <c r="D53" s="41">
        <f t="shared" si="6"/>
        <v>24</v>
      </c>
      <c r="E53" s="42" t="str">
        <f t="shared" si="2"/>
        <v>SEVILLA</v>
      </c>
      <c r="F53" s="42">
        <f t="shared" si="7"/>
        <v>972786</v>
      </c>
      <c r="G53" s="42">
        <f t="shared" si="8"/>
        <v>1189438</v>
      </c>
    </row>
    <row r="54" spans="1:7" x14ac:dyDescent="0.25">
      <c r="A54" s="42" t="str">
        <f t="shared" si="3"/>
        <v>MALAGA</v>
      </c>
      <c r="B54" s="41">
        <f t="shared" si="4"/>
        <v>495700</v>
      </c>
      <c r="C54" s="41">
        <f t="shared" si="5"/>
        <v>495738</v>
      </c>
      <c r="D54" s="41">
        <f t="shared" si="6"/>
        <v>19</v>
      </c>
      <c r="E54" s="42" t="str">
        <f t="shared" si="2"/>
        <v>BALEARES</v>
      </c>
      <c r="F54" s="42">
        <f t="shared" si="7"/>
        <v>968155</v>
      </c>
      <c r="G54" s="42">
        <f t="shared" si="8"/>
        <v>965859</v>
      </c>
    </row>
    <row r="55" spans="1:7" x14ac:dyDescent="0.25">
      <c r="A55" s="42" t="str">
        <f t="shared" si="3"/>
        <v>MARIN Y RIA DE PONTEVEDRA</v>
      </c>
      <c r="B55" s="41">
        <f t="shared" si="4"/>
        <v>399358</v>
      </c>
      <c r="C55" s="41">
        <f t="shared" si="5"/>
        <v>476964</v>
      </c>
      <c r="D55" s="41">
        <f t="shared" si="6"/>
        <v>21</v>
      </c>
      <c r="E55" s="42" t="str">
        <f t="shared" si="2"/>
        <v>PASAIA</v>
      </c>
      <c r="F55" s="42">
        <f t="shared" ref="F55:F65" si="9">LOOKUP(E55,$A$38:$A$65,$B$38:$B$65)</f>
        <v>951641</v>
      </c>
      <c r="G55" s="42">
        <f t="shared" si="8"/>
        <v>738987</v>
      </c>
    </row>
    <row r="56" spans="1:7" x14ac:dyDescent="0.25">
      <c r="A56" s="42" t="str">
        <f t="shared" si="3"/>
        <v>MELILLA</v>
      </c>
      <c r="B56" s="41">
        <f t="shared" si="4"/>
        <v>12602</v>
      </c>
      <c r="C56" s="41">
        <f t="shared" si="5"/>
        <v>23317</v>
      </c>
      <c r="D56" s="41">
        <f t="shared" si="6"/>
        <v>28</v>
      </c>
      <c r="E56" s="42" t="str">
        <f t="shared" si="2"/>
        <v>MALAGA</v>
      </c>
      <c r="F56" s="42">
        <f t="shared" si="9"/>
        <v>495700</v>
      </c>
      <c r="G56" s="42">
        <f t="shared" si="8"/>
        <v>495738</v>
      </c>
    </row>
    <row r="57" spans="1:7" x14ac:dyDescent="0.25">
      <c r="A57" s="42" t="str">
        <f t="shared" si="3"/>
        <v>MOTRIL</v>
      </c>
      <c r="B57" s="41">
        <f t="shared" si="4"/>
        <v>291549</v>
      </c>
      <c r="C57" s="41">
        <f t="shared" si="5"/>
        <v>372546</v>
      </c>
      <c r="D57" s="41">
        <f t="shared" si="6"/>
        <v>23</v>
      </c>
      <c r="E57" s="42" t="str">
        <f t="shared" si="2"/>
        <v>ALICANTE</v>
      </c>
      <c r="F57" s="42">
        <f t="shared" si="9"/>
        <v>400767</v>
      </c>
      <c r="G57" s="42">
        <f t="shared" si="8"/>
        <v>427978</v>
      </c>
    </row>
    <row r="58" spans="1:7" x14ac:dyDescent="0.25">
      <c r="A58" s="42" t="str">
        <f t="shared" si="3"/>
        <v>PASAIA</v>
      </c>
      <c r="B58" s="41">
        <f t="shared" si="4"/>
        <v>951641</v>
      </c>
      <c r="C58" s="41">
        <f t="shared" si="5"/>
        <v>738987</v>
      </c>
      <c r="D58" s="41">
        <f t="shared" si="6"/>
        <v>18</v>
      </c>
      <c r="E58" s="42" t="str">
        <f t="shared" si="2"/>
        <v>MARIN Y RIA DE PONTEVEDRA</v>
      </c>
      <c r="F58" s="42">
        <f t="shared" si="9"/>
        <v>399358</v>
      </c>
      <c r="G58" s="42">
        <f t="shared" si="8"/>
        <v>476964</v>
      </c>
    </row>
    <row r="59" spans="1:7" x14ac:dyDescent="0.25">
      <c r="A59" s="42" t="str">
        <f t="shared" si="3"/>
        <v>SANTA CRUZ DE TENERIFE</v>
      </c>
      <c r="B59" s="41">
        <f t="shared" si="4"/>
        <v>357074</v>
      </c>
      <c r="C59" s="41">
        <f t="shared" si="5"/>
        <v>451817</v>
      </c>
      <c r="D59" s="41">
        <f t="shared" si="6"/>
        <v>22</v>
      </c>
      <c r="E59" s="42" t="str">
        <f t="shared" si="2"/>
        <v>SANTA CRUZ DE TENERIFE</v>
      </c>
      <c r="F59" s="42">
        <f t="shared" si="9"/>
        <v>357074</v>
      </c>
      <c r="G59" s="42">
        <f t="shared" si="8"/>
        <v>451817</v>
      </c>
    </row>
    <row r="60" spans="1:7" x14ac:dyDescent="0.25">
      <c r="A60" s="42" t="str">
        <f t="shared" si="3"/>
        <v>SANTANDER</v>
      </c>
      <c r="B60" s="41">
        <f t="shared" si="4"/>
        <v>1763859</v>
      </c>
      <c r="C60" s="41">
        <f t="shared" si="5"/>
        <v>1825076</v>
      </c>
      <c r="D60" s="41">
        <f t="shared" si="6"/>
        <v>11</v>
      </c>
      <c r="E60" s="42" t="str">
        <f t="shared" si="2"/>
        <v>MOTRIL</v>
      </c>
      <c r="F60" s="42">
        <f t="shared" si="9"/>
        <v>291549</v>
      </c>
      <c r="G60" s="42">
        <f t="shared" si="8"/>
        <v>372546</v>
      </c>
    </row>
    <row r="61" spans="1:7" x14ac:dyDescent="0.25">
      <c r="A61" s="42" t="str">
        <f t="shared" si="3"/>
        <v>SEVILLA</v>
      </c>
      <c r="B61" s="41">
        <f t="shared" si="4"/>
        <v>972786</v>
      </c>
      <c r="C61" s="41">
        <f t="shared" si="5"/>
        <v>1189438</v>
      </c>
      <c r="D61" s="41">
        <f t="shared" si="6"/>
        <v>16</v>
      </c>
      <c r="E61" s="42" t="str">
        <f t="shared" si="2"/>
        <v>LAS PALMAS</v>
      </c>
      <c r="F61" s="42">
        <f t="shared" si="9"/>
        <v>235275</v>
      </c>
      <c r="G61" s="42">
        <f t="shared" si="8"/>
        <v>343005</v>
      </c>
    </row>
    <row r="62" spans="1:7" x14ac:dyDescent="0.25">
      <c r="A62" s="42" t="str">
        <f t="shared" si="3"/>
        <v>TARRAGONA</v>
      </c>
      <c r="B62" s="41">
        <f t="shared" si="4"/>
        <v>6450690</v>
      </c>
      <c r="C62" s="41">
        <f t="shared" si="5"/>
        <v>5063838</v>
      </c>
      <c r="D62" s="41">
        <f t="shared" si="6"/>
        <v>3</v>
      </c>
      <c r="E62" s="42" t="str">
        <f t="shared" si="2"/>
        <v>VILAGARCIA</v>
      </c>
      <c r="F62" s="42">
        <f t="shared" si="9"/>
        <v>206788</v>
      </c>
      <c r="G62" s="42">
        <f t="shared" si="8"/>
        <v>194374</v>
      </c>
    </row>
    <row r="63" spans="1:7" x14ac:dyDescent="0.25">
      <c r="A63" s="42" t="str">
        <f t="shared" si="3"/>
        <v>VALENCIA</v>
      </c>
      <c r="B63" s="41">
        <f t="shared" si="4"/>
        <v>1123588</v>
      </c>
      <c r="C63" s="41">
        <f t="shared" si="5"/>
        <v>1532507</v>
      </c>
      <c r="D63" s="41">
        <f t="shared" si="6"/>
        <v>13</v>
      </c>
      <c r="E63" s="42" t="str">
        <f t="shared" si="2"/>
        <v>VIGO</v>
      </c>
      <c r="F63" s="42">
        <f t="shared" si="9"/>
        <v>181494</v>
      </c>
      <c r="G63" s="42">
        <f t="shared" si="8"/>
        <v>268312</v>
      </c>
    </row>
    <row r="64" spans="1:7" x14ac:dyDescent="0.25">
      <c r="A64" s="42" t="str">
        <f t="shared" si="3"/>
        <v>VIGO</v>
      </c>
      <c r="B64" s="41">
        <f t="shared" si="4"/>
        <v>181494</v>
      </c>
      <c r="C64" s="41">
        <f t="shared" si="5"/>
        <v>268312</v>
      </c>
      <c r="D64" s="41">
        <f t="shared" si="6"/>
        <v>26</v>
      </c>
      <c r="E64" s="42" t="str">
        <f t="shared" si="2"/>
        <v>CEUTA</v>
      </c>
      <c r="F64" s="42">
        <f t="shared" si="9"/>
        <v>90954</v>
      </c>
      <c r="G64" s="42">
        <f t="shared" si="8"/>
        <v>86487</v>
      </c>
    </row>
    <row r="65" spans="1:7" x14ac:dyDescent="0.25">
      <c r="A65" s="42" t="str">
        <f t="shared" si="3"/>
        <v>VILAGARCIA</v>
      </c>
      <c r="B65" s="41">
        <f t="shared" si="4"/>
        <v>206788</v>
      </c>
      <c r="C65" s="41">
        <f t="shared" si="5"/>
        <v>194374</v>
      </c>
      <c r="D65" s="41">
        <f t="shared" si="6"/>
        <v>25</v>
      </c>
      <c r="E65" s="42" t="str">
        <f t="shared" si="2"/>
        <v>MELILLA</v>
      </c>
      <c r="F65" s="42">
        <f t="shared" si="9"/>
        <v>12602</v>
      </c>
      <c r="G65" s="42">
        <f t="shared" si="8"/>
        <v>23317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Julio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41159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1">
        <v>120531</v>
      </c>
      <c r="C7" s="21">
        <v>103066</v>
      </c>
      <c r="D7" s="21">
        <v>677771</v>
      </c>
      <c r="E7" s="21">
        <v>841609</v>
      </c>
      <c r="F7" s="10">
        <f>((E7*100)/D7)-100</f>
        <v>24.173061402745176</v>
      </c>
      <c r="G7" s="1"/>
      <c r="H7" s="1"/>
      <c r="I7" s="1"/>
    </row>
    <row r="8" spans="1:12" x14ac:dyDescent="0.25">
      <c r="A8" s="11" t="s">
        <v>45</v>
      </c>
      <c r="B8" s="22">
        <v>126659</v>
      </c>
      <c r="C8" s="22">
        <v>126985</v>
      </c>
      <c r="D8" s="22">
        <v>861011</v>
      </c>
      <c r="E8" s="22">
        <v>923421</v>
      </c>
      <c r="F8" s="13">
        <f t="shared" ref="F8:F35" si="0">((E8*100)/D8)-100</f>
        <v>7.2484555946439713</v>
      </c>
      <c r="G8" s="1"/>
      <c r="H8" s="1"/>
      <c r="I8" s="1"/>
    </row>
    <row r="9" spans="1:12" x14ac:dyDescent="0.25">
      <c r="A9" s="8" t="s">
        <v>46</v>
      </c>
      <c r="B9" s="21">
        <v>44051</v>
      </c>
      <c r="C9" s="21">
        <v>48384</v>
      </c>
      <c r="D9" s="21">
        <v>346341</v>
      </c>
      <c r="E9" s="21">
        <v>378280</v>
      </c>
      <c r="F9" s="10">
        <f t="shared" si="0"/>
        <v>9.2218362827386926</v>
      </c>
      <c r="G9" s="1"/>
      <c r="H9" s="1"/>
      <c r="I9" s="1"/>
    </row>
    <row r="10" spans="1:12" x14ac:dyDescent="0.25">
      <c r="A10" s="11" t="s">
        <v>47</v>
      </c>
      <c r="B10" s="22">
        <v>96230</v>
      </c>
      <c r="C10" s="22">
        <v>129878</v>
      </c>
      <c r="D10" s="22">
        <v>754222</v>
      </c>
      <c r="E10" s="22">
        <v>708792</v>
      </c>
      <c r="F10" s="13">
        <f t="shared" si="0"/>
        <v>-6.0234254635903</v>
      </c>
      <c r="G10" s="1"/>
      <c r="H10" s="1"/>
      <c r="I10" s="1"/>
    </row>
    <row r="11" spans="1:12" x14ac:dyDescent="0.25">
      <c r="A11" s="8" t="s">
        <v>48</v>
      </c>
      <c r="B11" s="21">
        <v>4170263</v>
      </c>
      <c r="C11" s="21">
        <v>4819332</v>
      </c>
      <c r="D11" s="21">
        <v>25921121</v>
      </c>
      <c r="E11" s="21">
        <v>33922653</v>
      </c>
      <c r="F11" s="10">
        <f t="shared" si="0"/>
        <v>30.868772997896201</v>
      </c>
      <c r="G11" s="1"/>
      <c r="H11" s="1"/>
      <c r="I11" s="1"/>
    </row>
    <row r="12" spans="1:12" x14ac:dyDescent="0.25">
      <c r="A12" s="11" t="s">
        <v>49</v>
      </c>
      <c r="B12" s="22">
        <v>182472</v>
      </c>
      <c r="C12" s="22">
        <v>145660</v>
      </c>
      <c r="D12" s="22">
        <v>1164114</v>
      </c>
      <c r="E12" s="22">
        <v>1051440</v>
      </c>
      <c r="F12" s="13">
        <f t="shared" si="0"/>
        <v>-9.6789489689154209</v>
      </c>
      <c r="G12" s="1"/>
      <c r="H12" s="1"/>
      <c r="I12" s="1"/>
    </row>
    <row r="13" spans="1:12" x14ac:dyDescent="0.25">
      <c r="A13" s="8" t="s">
        <v>50</v>
      </c>
      <c r="B13" s="21">
        <v>805526</v>
      </c>
      <c r="C13" s="21">
        <v>825841</v>
      </c>
      <c r="D13" s="21">
        <v>4861783</v>
      </c>
      <c r="E13" s="21">
        <v>5089077</v>
      </c>
      <c r="F13" s="10">
        <f t="shared" si="0"/>
        <v>4.675116104523795</v>
      </c>
      <c r="G13" s="1"/>
      <c r="H13" s="1"/>
      <c r="I13" s="1"/>
    </row>
    <row r="14" spans="1:12" x14ac:dyDescent="0.25">
      <c r="A14" s="11" t="s">
        <v>51</v>
      </c>
      <c r="B14" s="22">
        <v>2571163</v>
      </c>
      <c r="C14" s="22">
        <v>2393397</v>
      </c>
      <c r="D14" s="22">
        <v>17282460</v>
      </c>
      <c r="E14" s="22">
        <v>15607255</v>
      </c>
      <c r="F14" s="13">
        <f t="shared" si="0"/>
        <v>-9.6930934600745502</v>
      </c>
      <c r="G14" s="1"/>
      <c r="H14" s="1"/>
      <c r="I14" s="1"/>
    </row>
    <row r="15" spans="1:12" x14ac:dyDescent="0.25">
      <c r="A15" s="8" t="s">
        <v>52</v>
      </c>
      <c r="B15" s="21">
        <v>828743</v>
      </c>
      <c r="C15" s="21">
        <v>760270</v>
      </c>
      <c r="D15" s="21">
        <v>5711778</v>
      </c>
      <c r="E15" s="21">
        <v>5571291</v>
      </c>
      <c r="F15" s="10">
        <f t="shared" si="0"/>
        <v>-2.4596018962921846</v>
      </c>
      <c r="G15" s="1"/>
      <c r="H15" s="1"/>
      <c r="I15" s="1"/>
    </row>
    <row r="16" spans="1:12" x14ac:dyDescent="0.25">
      <c r="A16" s="11" t="s">
        <v>53</v>
      </c>
      <c r="B16" s="22">
        <v>119186</v>
      </c>
      <c r="C16" s="22">
        <v>106238</v>
      </c>
      <c r="D16" s="22">
        <v>635343</v>
      </c>
      <c r="E16" s="22">
        <v>577156</v>
      </c>
      <c r="F16" s="13">
        <f t="shared" si="0"/>
        <v>-9.1583601298825954</v>
      </c>
      <c r="G16" s="1"/>
      <c r="H16" s="1"/>
      <c r="I16" s="1"/>
    </row>
    <row r="17" spans="1:9" x14ac:dyDescent="0.25">
      <c r="A17" s="8" t="s">
        <v>54</v>
      </c>
      <c r="B17" s="21">
        <v>235660</v>
      </c>
      <c r="C17" s="21">
        <v>242967</v>
      </c>
      <c r="D17" s="21">
        <v>1209893</v>
      </c>
      <c r="E17" s="21">
        <v>1405304</v>
      </c>
      <c r="F17" s="10">
        <f t="shared" si="0"/>
        <v>16.151097659049185</v>
      </c>
      <c r="G17" s="1"/>
      <c r="H17" s="1"/>
      <c r="I17" s="1"/>
    </row>
    <row r="18" spans="1:9" x14ac:dyDescent="0.25">
      <c r="A18" s="11" t="s">
        <v>55</v>
      </c>
      <c r="B18" s="22">
        <v>80549</v>
      </c>
      <c r="C18" s="22">
        <v>84522</v>
      </c>
      <c r="D18" s="22">
        <v>498975</v>
      </c>
      <c r="E18" s="22">
        <v>535625</v>
      </c>
      <c r="F18" s="13">
        <f t="shared" si="0"/>
        <v>7.3450573676035873</v>
      </c>
      <c r="G18" s="1"/>
      <c r="H18" s="1"/>
      <c r="I18" s="1"/>
    </row>
    <row r="19" spans="1:9" x14ac:dyDescent="0.25">
      <c r="A19" s="8" t="s">
        <v>56</v>
      </c>
      <c r="B19" s="21">
        <v>60877</v>
      </c>
      <c r="C19" s="21">
        <v>50293</v>
      </c>
      <c r="D19" s="21">
        <v>364104</v>
      </c>
      <c r="E19" s="21">
        <v>466911</v>
      </c>
      <c r="F19" s="10">
        <f t="shared" si="0"/>
        <v>28.235614000395486</v>
      </c>
      <c r="G19" s="1"/>
      <c r="H19" s="1"/>
      <c r="I19" s="1"/>
    </row>
    <row r="20" spans="1:9" x14ac:dyDescent="0.25">
      <c r="A20" s="11" t="s">
        <v>57</v>
      </c>
      <c r="B20" s="22">
        <v>119140</v>
      </c>
      <c r="C20" s="22">
        <v>137239</v>
      </c>
      <c r="D20" s="22">
        <v>826198</v>
      </c>
      <c r="E20" s="22">
        <v>978973</v>
      </c>
      <c r="F20" s="13">
        <f t="shared" si="0"/>
        <v>18.491330165408286</v>
      </c>
      <c r="G20" s="1"/>
      <c r="H20" s="1"/>
      <c r="I20" s="1"/>
    </row>
    <row r="21" spans="1:9" x14ac:dyDescent="0.25">
      <c r="A21" s="8" t="s">
        <v>58</v>
      </c>
      <c r="B21" s="21">
        <v>35782</v>
      </c>
      <c r="C21" s="21">
        <v>65598</v>
      </c>
      <c r="D21" s="21">
        <v>199275</v>
      </c>
      <c r="E21" s="21">
        <v>367729</v>
      </c>
      <c r="F21" s="10">
        <f t="shared" si="0"/>
        <v>84.533433697152191</v>
      </c>
      <c r="G21" s="1"/>
      <c r="H21" s="1"/>
      <c r="I21" s="1"/>
    </row>
    <row r="22" spans="1:9" x14ac:dyDescent="0.25">
      <c r="A22" s="11" t="s">
        <v>59</v>
      </c>
      <c r="B22" s="22">
        <v>1681979</v>
      </c>
      <c r="C22" s="22">
        <v>1668795</v>
      </c>
      <c r="D22" s="22">
        <v>9355766</v>
      </c>
      <c r="E22" s="22">
        <v>10686567</v>
      </c>
      <c r="F22" s="13">
        <f t="shared" si="0"/>
        <v>14.224393812329211</v>
      </c>
      <c r="G22" s="1"/>
      <c r="H22" s="1"/>
      <c r="I22" s="1"/>
    </row>
    <row r="23" spans="1:9" x14ac:dyDescent="0.25">
      <c r="A23" s="8" t="s">
        <v>60</v>
      </c>
      <c r="B23" s="21">
        <v>544959</v>
      </c>
      <c r="C23" s="21">
        <v>224054</v>
      </c>
      <c r="D23" s="21">
        <v>1447894</v>
      </c>
      <c r="E23" s="21">
        <v>3493532</v>
      </c>
      <c r="F23" s="10">
        <f t="shared" si="0"/>
        <v>141.28368513164637</v>
      </c>
      <c r="G23" s="1"/>
      <c r="H23" s="1"/>
      <c r="I23" s="1"/>
    </row>
    <row r="24" spans="1:9" x14ac:dyDescent="0.25">
      <c r="A24" s="11" t="s">
        <v>61</v>
      </c>
      <c r="B24" s="22">
        <v>90671</v>
      </c>
      <c r="C24" s="22">
        <v>95514</v>
      </c>
      <c r="D24" s="22">
        <v>590387</v>
      </c>
      <c r="E24" s="22">
        <v>596164</v>
      </c>
      <c r="F24" s="13">
        <f t="shared" si="0"/>
        <v>0.97851070568965781</v>
      </c>
      <c r="G24" s="1"/>
      <c r="H24" s="1"/>
      <c r="I24" s="1"/>
    </row>
    <row r="25" spans="1:9" x14ac:dyDescent="0.25">
      <c r="A25" s="8" t="s">
        <v>62</v>
      </c>
      <c r="B25" s="21">
        <v>74999</v>
      </c>
      <c r="C25" s="21">
        <v>84280</v>
      </c>
      <c r="D25" s="21">
        <v>425590</v>
      </c>
      <c r="E25" s="21">
        <v>503839</v>
      </c>
      <c r="F25" s="10">
        <f t="shared" si="0"/>
        <v>18.386005310275152</v>
      </c>
      <c r="G25" s="1"/>
      <c r="H25" s="1"/>
      <c r="I25" s="1"/>
    </row>
    <row r="26" spans="1:9" x14ac:dyDescent="0.25">
      <c r="A26" s="11" t="s">
        <v>63</v>
      </c>
      <c r="B26" s="22">
        <v>9347</v>
      </c>
      <c r="C26" s="22">
        <v>33206</v>
      </c>
      <c r="D26" s="22">
        <v>100025</v>
      </c>
      <c r="E26" s="22">
        <v>160363</v>
      </c>
      <c r="F26" s="13">
        <f t="shared" si="0"/>
        <v>60.322919270182467</v>
      </c>
      <c r="G26" s="1"/>
      <c r="H26" s="1"/>
      <c r="I26" s="1"/>
    </row>
    <row r="27" spans="1:9" x14ac:dyDescent="0.25">
      <c r="A27" s="8" t="s">
        <v>64</v>
      </c>
      <c r="B27" s="21">
        <v>174363</v>
      </c>
      <c r="C27" s="21">
        <v>136368</v>
      </c>
      <c r="D27" s="21">
        <v>1282748</v>
      </c>
      <c r="E27" s="21">
        <v>1006672</v>
      </c>
      <c r="F27" s="10">
        <f t="shared" si="0"/>
        <v>-21.522231958264598</v>
      </c>
      <c r="G27" s="1"/>
      <c r="H27" s="1"/>
      <c r="I27" s="1"/>
    </row>
    <row r="28" spans="1:9" x14ac:dyDescent="0.25">
      <c r="A28" s="11" t="s">
        <v>65</v>
      </c>
      <c r="B28" s="22">
        <v>481609</v>
      </c>
      <c r="C28" s="22">
        <v>471428</v>
      </c>
      <c r="D28" s="22">
        <v>3360954</v>
      </c>
      <c r="E28" s="22">
        <v>3319805</v>
      </c>
      <c r="F28" s="13">
        <f t="shared" si="0"/>
        <v>-1.2243249981999185</v>
      </c>
      <c r="G28" s="1"/>
      <c r="H28" s="1"/>
      <c r="I28" s="1"/>
    </row>
    <row r="29" spans="1:9" x14ac:dyDescent="0.25">
      <c r="A29" s="8" t="s">
        <v>66</v>
      </c>
      <c r="B29" s="21">
        <v>137561</v>
      </c>
      <c r="C29" s="21">
        <v>147897</v>
      </c>
      <c r="D29" s="21">
        <v>1027457</v>
      </c>
      <c r="E29" s="21">
        <v>989448</v>
      </c>
      <c r="F29" s="10">
        <f t="shared" si="0"/>
        <v>-3.6993275630999705</v>
      </c>
      <c r="G29" s="1"/>
      <c r="H29" s="1"/>
      <c r="I29" s="1"/>
    </row>
    <row r="30" spans="1:9" x14ac:dyDescent="0.25">
      <c r="A30" s="11" t="s">
        <v>67</v>
      </c>
      <c r="B30" s="22">
        <v>190985</v>
      </c>
      <c r="C30" s="22">
        <v>179488</v>
      </c>
      <c r="D30" s="22">
        <v>1333617</v>
      </c>
      <c r="E30" s="22">
        <v>1378500</v>
      </c>
      <c r="F30" s="13">
        <f t="shared" si="0"/>
        <v>3.3655089879628122</v>
      </c>
      <c r="G30" s="1"/>
      <c r="H30" s="1"/>
      <c r="I30" s="1"/>
    </row>
    <row r="31" spans="1:9" x14ac:dyDescent="0.25">
      <c r="A31" s="8" t="s">
        <v>68</v>
      </c>
      <c r="B31" s="21">
        <v>324220</v>
      </c>
      <c r="C31" s="21">
        <v>261203</v>
      </c>
      <c r="D31" s="21">
        <v>2157808</v>
      </c>
      <c r="E31" s="21">
        <v>1963027</v>
      </c>
      <c r="F31" s="10">
        <f t="shared" si="0"/>
        <v>-9.026799418669313</v>
      </c>
      <c r="G31" s="1"/>
      <c r="H31" s="1"/>
      <c r="I31" s="1"/>
    </row>
    <row r="32" spans="1:9" x14ac:dyDescent="0.25">
      <c r="A32" s="11" t="s">
        <v>69</v>
      </c>
      <c r="B32" s="22">
        <v>5454610</v>
      </c>
      <c r="C32" s="22">
        <v>5055937</v>
      </c>
      <c r="D32" s="22">
        <v>33660930</v>
      </c>
      <c r="E32" s="22">
        <v>34395374</v>
      </c>
      <c r="F32" s="13">
        <f t="shared" si="0"/>
        <v>2.1818886168623379</v>
      </c>
      <c r="G32" s="1"/>
      <c r="H32" s="1"/>
      <c r="I32" s="1"/>
    </row>
    <row r="33" spans="1:9" x14ac:dyDescent="0.25">
      <c r="A33" s="8" t="s">
        <v>70</v>
      </c>
      <c r="B33" s="21">
        <v>303205</v>
      </c>
      <c r="C33" s="21">
        <v>313491</v>
      </c>
      <c r="D33" s="21">
        <v>2082570</v>
      </c>
      <c r="E33" s="21">
        <v>1981162</v>
      </c>
      <c r="F33" s="10">
        <f t="shared" si="0"/>
        <v>-4.8693681364852068</v>
      </c>
      <c r="G33" s="1"/>
      <c r="H33" s="1"/>
      <c r="I33" s="1"/>
    </row>
    <row r="34" spans="1:9" x14ac:dyDescent="0.25">
      <c r="A34" s="11" t="s">
        <v>71</v>
      </c>
      <c r="B34" s="22">
        <v>21420</v>
      </c>
      <c r="C34" s="22">
        <v>50396</v>
      </c>
      <c r="D34" s="22">
        <v>106009</v>
      </c>
      <c r="E34" s="22">
        <v>263529</v>
      </c>
      <c r="F34" s="13">
        <f t="shared" si="0"/>
        <v>148.59115735456425</v>
      </c>
      <c r="G34" s="1"/>
      <c r="H34" s="1"/>
      <c r="I34" s="1"/>
    </row>
    <row r="35" spans="1:9" x14ac:dyDescent="0.25">
      <c r="A35" s="14" t="s">
        <v>72</v>
      </c>
      <c r="B35" s="15">
        <f>SUM(B7:B34)</f>
        <v>19086760</v>
      </c>
      <c r="C35" s="15">
        <f t="shared" ref="C35:E35" si="1">SUM(C7:C34)</f>
        <v>18761727</v>
      </c>
      <c r="D35" s="15">
        <f t="shared" si="1"/>
        <v>118246144</v>
      </c>
      <c r="E35" s="15">
        <f t="shared" si="1"/>
        <v>129163498</v>
      </c>
      <c r="F35" s="16">
        <f t="shared" si="0"/>
        <v>9.2327357414716147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841609</v>
      </c>
      <c r="C38" s="41">
        <f>D7</f>
        <v>677771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34395374</v>
      </c>
      <c r="G38" s="42">
        <f>LOOKUP(E38,$A$38:$A$65,$C$38:$C$65)</f>
        <v>33660930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923421</v>
      </c>
      <c r="C39" s="41">
        <f t="shared" ref="C39:C65" si="5">D8</f>
        <v>861011</v>
      </c>
      <c r="D39" s="41">
        <f t="shared" ref="D39:D65" si="6">_xlfn.RANK.EQ(B39,$B$38:$B$65)+COUNTIF($B$38:$B$65,B39)-1</f>
        <v>17</v>
      </c>
      <c r="E39" s="42" t="str">
        <f t="shared" si="2"/>
        <v>BAHIA DE ALGECIRAS</v>
      </c>
      <c r="F39" s="42">
        <f t="shared" ref="F39:F54" si="7">LOOKUP(E39,$A$38:$A$65,$B$38:$B$65)</f>
        <v>33922653</v>
      </c>
      <c r="G39" s="42">
        <f t="shared" ref="G39:G65" si="8">LOOKUP(E39,$A$38:$A$65,$C$38:$C$65)</f>
        <v>25921121</v>
      </c>
    </row>
    <row r="40" spans="1:9" x14ac:dyDescent="0.25">
      <c r="A40" s="42" t="str">
        <f t="shared" si="3"/>
        <v>ALMERIA</v>
      </c>
      <c r="B40" s="41">
        <f t="shared" si="4"/>
        <v>378280</v>
      </c>
      <c r="C40" s="41">
        <f t="shared" si="5"/>
        <v>346341</v>
      </c>
      <c r="D40" s="41">
        <f t="shared" si="6"/>
        <v>25</v>
      </c>
      <c r="E40" s="42" t="str">
        <f t="shared" si="2"/>
        <v>BARCELONA</v>
      </c>
      <c r="F40" s="42">
        <f t="shared" si="7"/>
        <v>15607255</v>
      </c>
      <c r="G40" s="42">
        <f t="shared" si="8"/>
        <v>17282460</v>
      </c>
    </row>
    <row r="41" spans="1:9" x14ac:dyDescent="0.25">
      <c r="A41" s="42" t="str">
        <f t="shared" si="3"/>
        <v>AVILES</v>
      </c>
      <c r="B41" s="41">
        <f t="shared" si="4"/>
        <v>708792</v>
      </c>
      <c r="C41" s="41">
        <f t="shared" si="5"/>
        <v>754222</v>
      </c>
      <c r="D41" s="41">
        <f t="shared" si="6"/>
        <v>19</v>
      </c>
      <c r="E41" s="42" t="str">
        <f t="shared" si="2"/>
        <v>LAS PALMAS</v>
      </c>
      <c r="F41" s="42">
        <f t="shared" si="7"/>
        <v>10686567</v>
      </c>
      <c r="G41" s="42">
        <f t="shared" si="8"/>
        <v>9355766</v>
      </c>
    </row>
    <row r="42" spans="1:9" x14ac:dyDescent="0.25">
      <c r="A42" s="42" t="str">
        <f t="shared" si="3"/>
        <v>BAHIA DE ALGECIRAS</v>
      </c>
      <c r="B42" s="41">
        <f t="shared" si="4"/>
        <v>33922653</v>
      </c>
      <c r="C42" s="41">
        <f t="shared" si="5"/>
        <v>25921121</v>
      </c>
      <c r="D42" s="41">
        <f t="shared" si="6"/>
        <v>2</v>
      </c>
      <c r="E42" s="42" t="str">
        <f t="shared" si="2"/>
        <v>BILBAO</v>
      </c>
      <c r="F42" s="42">
        <f t="shared" si="7"/>
        <v>5571291</v>
      </c>
      <c r="G42" s="42">
        <f t="shared" si="8"/>
        <v>5711778</v>
      </c>
    </row>
    <row r="43" spans="1:9" x14ac:dyDescent="0.25">
      <c r="A43" s="42" t="str">
        <f t="shared" si="3"/>
        <v>BAHIA DE CADIZ</v>
      </c>
      <c r="B43" s="41">
        <f t="shared" si="4"/>
        <v>1051440</v>
      </c>
      <c r="C43" s="41">
        <f t="shared" si="5"/>
        <v>1164114</v>
      </c>
      <c r="D43" s="41">
        <f t="shared" si="6"/>
        <v>13</v>
      </c>
      <c r="E43" s="42" t="str">
        <f t="shared" si="2"/>
        <v>BALEARES</v>
      </c>
      <c r="F43" s="42">
        <f t="shared" si="7"/>
        <v>5089077</v>
      </c>
      <c r="G43" s="42">
        <f t="shared" si="8"/>
        <v>4861783</v>
      </c>
    </row>
    <row r="44" spans="1:9" x14ac:dyDescent="0.25">
      <c r="A44" s="42" t="str">
        <f t="shared" si="3"/>
        <v>BALEARES</v>
      </c>
      <c r="B44" s="41">
        <f t="shared" si="4"/>
        <v>5089077</v>
      </c>
      <c r="C44" s="41">
        <f t="shared" si="5"/>
        <v>4861783</v>
      </c>
      <c r="D44" s="41">
        <f t="shared" si="6"/>
        <v>6</v>
      </c>
      <c r="E44" s="42" t="str">
        <f t="shared" si="2"/>
        <v>MALAGA</v>
      </c>
      <c r="F44" s="42">
        <f t="shared" si="7"/>
        <v>3493532</v>
      </c>
      <c r="G44" s="42">
        <f t="shared" si="8"/>
        <v>1447894</v>
      </c>
    </row>
    <row r="45" spans="1:9" x14ac:dyDescent="0.25">
      <c r="A45" s="42" t="str">
        <f t="shared" si="3"/>
        <v>BARCELONA</v>
      </c>
      <c r="B45" s="41">
        <f t="shared" si="4"/>
        <v>15607255</v>
      </c>
      <c r="C45" s="41">
        <f t="shared" si="5"/>
        <v>17282460</v>
      </c>
      <c r="D45" s="41">
        <f t="shared" si="6"/>
        <v>3</v>
      </c>
      <c r="E45" s="42" t="str">
        <f t="shared" si="2"/>
        <v>SANTA CRUZ DE TENERIFE</v>
      </c>
      <c r="F45" s="42">
        <f t="shared" si="7"/>
        <v>3319805</v>
      </c>
      <c r="G45" s="42">
        <f t="shared" si="8"/>
        <v>3360954</v>
      </c>
    </row>
    <row r="46" spans="1:9" x14ac:dyDescent="0.25">
      <c r="A46" s="42" t="str">
        <f t="shared" si="3"/>
        <v>BILBAO</v>
      </c>
      <c r="B46" s="41">
        <f t="shared" si="4"/>
        <v>5571291</v>
      </c>
      <c r="C46" s="41">
        <f t="shared" si="5"/>
        <v>5711778</v>
      </c>
      <c r="D46" s="41">
        <f t="shared" si="6"/>
        <v>5</v>
      </c>
      <c r="E46" s="42" t="str">
        <f t="shared" si="2"/>
        <v>VIGO</v>
      </c>
      <c r="F46" s="42">
        <f t="shared" si="7"/>
        <v>1981162</v>
      </c>
      <c r="G46" s="42">
        <f t="shared" si="8"/>
        <v>2082570</v>
      </c>
    </row>
    <row r="47" spans="1:9" x14ac:dyDescent="0.25">
      <c r="A47" s="42" t="str">
        <f t="shared" si="3"/>
        <v>CARTAGENA</v>
      </c>
      <c r="B47" s="41">
        <f t="shared" si="4"/>
        <v>577156</v>
      </c>
      <c r="C47" s="41">
        <f t="shared" si="5"/>
        <v>635343</v>
      </c>
      <c r="D47" s="41">
        <f t="shared" si="6"/>
        <v>21</v>
      </c>
      <c r="E47" s="42" t="str">
        <f t="shared" si="2"/>
        <v>TARRAGONA</v>
      </c>
      <c r="F47" s="42">
        <f t="shared" si="7"/>
        <v>1963027</v>
      </c>
      <c r="G47" s="42">
        <f t="shared" si="8"/>
        <v>2157808</v>
      </c>
    </row>
    <row r="48" spans="1:9" x14ac:dyDescent="0.25">
      <c r="A48" s="42" t="str">
        <f t="shared" si="3"/>
        <v>CASTELLON</v>
      </c>
      <c r="B48" s="41">
        <f t="shared" si="4"/>
        <v>1405304</v>
      </c>
      <c r="C48" s="41">
        <f t="shared" si="5"/>
        <v>1209893</v>
      </c>
      <c r="D48" s="41">
        <f t="shared" si="6"/>
        <v>11</v>
      </c>
      <c r="E48" s="42" t="str">
        <f t="shared" si="2"/>
        <v>CASTELLON</v>
      </c>
      <c r="F48" s="42">
        <f t="shared" si="7"/>
        <v>1405304</v>
      </c>
      <c r="G48" s="42">
        <f t="shared" si="8"/>
        <v>1209893</v>
      </c>
    </row>
    <row r="49" spans="1:7" x14ac:dyDescent="0.25">
      <c r="A49" s="42" t="str">
        <f t="shared" si="3"/>
        <v>CEUTA</v>
      </c>
      <c r="B49" s="41">
        <f t="shared" si="4"/>
        <v>535625</v>
      </c>
      <c r="C49" s="41">
        <f t="shared" si="5"/>
        <v>498975</v>
      </c>
      <c r="D49" s="41">
        <f t="shared" si="6"/>
        <v>22</v>
      </c>
      <c r="E49" s="42" t="str">
        <f t="shared" si="2"/>
        <v>SEVILLA</v>
      </c>
      <c r="F49" s="42">
        <f t="shared" si="7"/>
        <v>1378500</v>
      </c>
      <c r="G49" s="42">
        <f t="shared" si="8"/>
        <v>1333617</v>
      </c>
    </row>
    <row r="50" spans="1:7" x14ac:dyDescent="0.25">
      <c r="A50" s="42" t="str">
        <f t="shared" si="3"/>
        <v>FERROL-SAN CIBRAO</v>
      </c>
      <c r="B50" s="41">
        <f t="shared" si="4"/>
        <v>466911</v>
      </c>
      <c r="C50" s="41">
        <f t="shared" si="5"/>
        <v>364104</v>
      </c>
      <c r="D50" s="41">
        <f t="shared" si="6"/>
        <v>24</v>
      </c>
      <c r="E50" s="42" t="str">
        <f t="shared" si="2"/>
        <v>BAHIA DE CADIZ</v>
      </c>
      <c r="F50" s="42">
        <f t="shared" si="7"/>
        <v>1051440</v>
      </c>
      <c r="G50" s="42">
        <f t="shared" si="8"/>
        <v>1164114</v>
      </c>
    </row>
    <row r="51" spans="1:7" x14ac:dyDescent="0.25">
      <c r="A51" s="42" t="str">
        <f t="shared" si="3"/>
        <v>GIJON</v>
      </c>
      <c r="B51" s="41">
        <f t="shared" si="4"/>
        <v>978973</v>
      </c>
      <c r="C51" s="41">
        <f t="shared" si="5"/>
        <v>826198</v>
      </c>
      <c r="D51" s="41">
        <f t="shared" si="6"/>
        <v>16</v>
      </c>
      <c r="E51" s="42" t="str">
        <f t="shared" si="2"/>
        <v>PASAIA</v>
      </c>
      <c r="F51" s="42">
        <f t="shared" si="7"/>
        <v>1006672</v>
      </c>
      <c r="G51" s="42">
        <f t="shared" si="8"/>
        <v>1282748</v>
      </c>
    </row>
    <row r="52" spans="1:7" x14ac:dyDescent="0.25">
      <c r="A52" s="42" t="str">
        <f t="shared" si="3"/>
        <v>HUELVA</v>
      </c>
      <c r="B52" s="41">
        <f t="shared" si="4"/>
        <v>367729</v>
      </c>
      <c r="C52" s="41">
        <f t="shared" si="5"/>
        <v>199275</v>
      </c>
      <c r="D52" s="41">
        <f t="shared" si="6"/>
        <v>26</v>
      </c>
      <c r="E52" s="42" t="str">
        <f t="shared" si="2"/>
        <v>SANTANDER</v>
      </c>
      <c r="F52" s="42">
        <f t="shared" si="7"/>
        <v>989448</v>
      </c>
      <c r="G52" s="42">
        <f t="shared" si="8"/>
        <v>1027457</v>
      </c>
    </row>
    <row r="53" spans="1:7" x14ac:dyDescent="0.25">
      <c r="A53" s="42" t="str">
        <f t="shared" si="3"/>
        <v>LAS PALMAS</v>
      </c>
      <c r="B53" s="41">
        <f t="shared" si="4"/>
        <v>10686567</v>
      </c>
      <c r="C53" s="41">
        <f t="shared" si="5"/>
        <v>9355766</v>
      </c>
      <c r="D53" s="41">
        <f t="shared" si="6"/>
        <v>4</v>
      </c>
      <c r="E53" s="42" t="str">
        <f t="shared" si="2"/>
        <v>GIJON</v>
      </c>
      <c r="F53" s="42">
        <f t="shared" si="7"/>
        <v>978973</v>
      </c>
      <c r="G53" s="42">
        <f t="shared" si="8"/>
        <v>826198</v>
      </c>
    </row>
    <row r="54" spans="1:7" x14ac:dyDescent="0.25">
      <c r="A54" s="42" t="str">
        <f t="shared" si="3"/>
        <v>MALAGA</v>
      </c>
      <c r="B54" s="41">
        <f t="shared" si="4"/>
        <v>3493532</v>
      </c>
      <c r="C54" s="41">
        <f t="shared" si="5"/>
        <v>1447894</v>
      </c>
      <c r="D54" s="41">
        <f t="shared" si="6"/>
        <v>7</v>
      </c>
      <c r="E54" s="42" t="str">
        <f t="shared" si="2"/>
        <v>ALICANTE</v>
      </c>
      <c r="F54" s="42">
        <f t="shared" si="7"/>
        <v>923421</v>
      </c>
      <c r="G54" s="42">
        <f t="shared" si="8"/>
        <v>861011</v>
      </c>
    </row>
    <row r="55" spans="1:7" x14ac:dyDescent="0.25">
      <c r="A55" s="42" t="str">
        <f t="shared" si="3"/>
        <v>MARIN Y RIA DE PONTEVEDRA</v>
      </c>
      <c r="B55" s="41">
        <f t="shared" si="4"/>
        <v>596164</v>
      </c>
      <c r="C55" s="41">
        <f t="shared" si="5"/>
        <v>590387</v>
      </c>
      <c r="D55" s="41">
        <f t="shared" si="6"/>
        <v>20</v>
      </c>
      <c r="E55" s="42" t="str">
        <f t="shared" si="2"/>
        <v>A CORUÑA</v>
      </c>
      <c r="F55" s="42">
        <f t="shared" ref="F55:F65" si="9">LOOKUP(E55,$A$38:$A$65,$B$38:$B$65)</f>
        <v>841609</v>
      </c>
      <c r="G55" s="42">
        <f t="shared" si="8"/>
        <v>677771</v>
      </c>
    </row>
    <row r="56" spans="1:7" x14ac:dyDescent="0.25">
      <c r="A56" s="42" t="str">
        <f t="shared" si="3"/>
        <v>MELILLA</v>
      </c>
      <c r="B56" s="41">
        <f t="shared" si="4"/>
        <v>503839</v>
      </c>
      <c r="C56" s="41">
        <f t="shared" si="5"/>
        <v>425590</v>
      </c>
      <c r="D56" s="41">
        <f t="shared" si="6"/>
        <v>23</v>
      </c>
      <c r="E56" s="42" t="str">
        <f t="shared" si="2"/>
        <v>AVILES</v>
      </c>
      <c r="F56" s="42">
        <f t="shared" si="9"/>
        <v>708792</v>
      </c>
      <c r="G56" s="42">
        <f t="shared" si="8"/>
        <v>754222</v>
      </c>
    </row>
    <row r="57" spans="1:7" x14ac:dyDescent="0.25">
      <c r="A57" s="42" t="str">
        <f t="shared" si="3"/>
        <v>MOTRIL</v>
      </c>
      <c r="B57" s="41">
        <f t="shared" si="4"/>
        <v>160363</v>
      </c>
      <c r="C57" s="41">
        <f t="shared" si="5"/>
        <v>100025</v>
      </c>
      <c r="D57" s="41">
        <f t="shared" si="6"/>
        <v>28</v>
      </c>
      <c r="E57" s="42" t="str">
        <f t="shared" si="2"/>
        <v>MARIN Y RIA DE PONTEVEDRA</v>
      </c>
      <c r="F57" s="42">
        <f t="shared" si="9"/>
        <v>596164</v>
      </c>
      <c r="G57" s="42">
        <f t="shared" si="8"/>
        <v>590387</v>
      </c>
    </row>
    <row r="58" spans="1:7" x14ac:dyDescent="0.25">
      <c r="A58" s="42" t="str">
        <f t="shared" si="3"/>
        <v>PASAIA</v>
      </c>
      <c r="B58" s="41">
        <f t="shared" si="4"/>
        <v>1006672</v>
      </c>
      <c r="C58" s="41">
        <f t="shared" si="5"/>
        <v>1282748</v>
      </c>
      <c r="D58" s="41">
        <f t="shared" si="6"/>
        <v>14</v>
      </c>
      <c r="E58" s="42" t="str">
        <f t="shared" si="2"/>
        <v>CARTAGENA</v>
      </c>
      <c r="F58" s="42">
        <f t="shared" si="9"/>
        <v>577156</v>
      </c>
      <c r="G58" s="42">
        <f t="shared" si="8"/>
        <v>635343</v>
      </c>
    </row>
    <row r="59" spans="1:7" x14ac:dyDescent="0.25">
      <c r="A59" s="42" t="str">
        <f t="shared" si="3"/>
        <v>SANTA CRUZ DE TENERIFE</v>
      </c>
      <c r="B59" s="41">
        <f t="shared" si="4"/>
        <v>3319805</v>
      </c>
      <c r="C59" s="41">
        <f t="shared" si="5"/>
        <v>3360954</v>
      </c>
      <c r="D59" s="41">
        <f t="shared" si="6"/>
        <v>8</v>
      </c>
      <c r="E59" s="42" t="str">
        <f t="shared" si="2"/>
        <v>CEUTA</v>
      </c>
      <c r="F59" s="42">
        <f t="shared" si="9"/>
        <v>535625</v>
      </c>
      <c r="G59" s="42">
        <f t="shared" si="8"/>
        <v>498975</v>
      </c>
    </row>
    <row r="60" spans="1:7" x14ac:dyDescent="0.25">
      <c r="A60" s="42" t="str">
        <f t="shared" si="3"/>
        <v>SANTANDER</v>
      </c>
      <c r="B60" s="41">
        <f t="shared" si="4"/>
        <v>989448</v>
      </c>
      <c r="C60" s="41">
        <f t="shared" si="5"/>
        <v>1027457</v>
      </c>
      <c r="D60" s="41">
        <f t="shared" si="6"/>
        <v>15</v>
      </c>
      <c r="E60" s="42" t="str">
        <f t="shared" si="2"/>
        <v>MELILLA</v>
      </c>
      <c r="F60" s="42">
        <f t="shared" si="9"/>
        <v>503839</v>
      </c>
      <c r="G60" s="42">
        <f t="shared" si="8"/>
        <v>425590</v>
      </c>
    </row>
    <row r="61" spans="1:7" x14ac:dyDescent="0.25">
      <c r="A61" s="42" t="str">
        <f t="shared" si="3"/>
        <v>SEVILLA</v>
      </c>
      <c r="B61" s="41">
        <f t="shared" si="4"/>
        <v>1378500</v>
      </c>
      <c r="C61" s="41">
        <f t="shared" si="5"/>
        <v>1333617</v>
      </c>
      <c r="D61" s="41">
        <f t="shared" si="6"/>
        <v>12</v>
      </c>
      <c r="E61" s="42" t="str">
        <f t="shared" si="2"/>
        <v>FERROL-SAN CIBRAO</v>
      </c>
      <c r="F61" s="42">
        <f t="shared" si="9"/>
        <v>466911</v>
      </c>
      <c r="G61" s="42">
        <f t="shared" si="8"/>
        <v>364104</v>
      </c>
    </row>
    <row r="62" spans="1:7" x14ac:dyDescent="0.25">
      <c r="A62" s="42" t="str">
        <f t="shared" si="3"/>
        <v>TARRAGONA</v>
      </c>
      <c r="B62" s="41">
        <f t="shared" si="4"/>
        <v>1963027</v>
      </c>
      <c r="C62" s="41">
        <f t="shared" si="5"/>
        <v>2157808</v>
      </c>
      <c r="D62" s="41">
        <f t="shared" si="6"/>
        <v>10</v>
      </c>
      <c r="E62" s="42" t="str">
        <f t="shared" si="2"/>
        <v>ALMERIA</v>
      </c>
      <c r="F62" s="42">
        <f t="shared" si="9"/>
        <v>378280</v>
      </c>
      <c r="G62" s="42">
        <f t="shared" si="8"/>
        <v>346341</v>
      </c>
    </row>
    <row r="63" spans="1:7" x14ac:dyDescent="0.25">
      <c r="A63" s="42" t="str">
        <f t="shared" si="3"/>
        <v>VALENCIA</v>
      </c>
      <c r="B63" s="41">
        <f t="shared" si="4"/>
        <v>34395374</v>
      </c>
      <c r="C63" s="41">
        <f t="shared" si="5"/>
        <v>33660930</v>
      </c>
      <c r="D63" s="41">
        <f t="shared" si="6"/>
        <v>1</v>
      </c>
      <c r="E63" s="42" t="str">
        <f t="shared" si="2"/>
        <v>HUELVA</v>
      </c>
      <c r="F63" s="42">
        <f t="shared" si="9"/>
        <v>367729</v>
      </c>
      <c r="G63" s="42">
        <f t="shared" si="8"/>
        <v>199275</v>
      </c>
    </row>
    <row r="64" spans="1:7" x14ac:dyDescent="0.25">
      <c r="A64" s="42" t="str">
        <f t="shared" si="3"/>
        <v>VIGO</v>
      </c>
      <c r="B64" s="41">
        <f t="shared" si="4"/>
        <v>1981162</v>
      </c>
      <c r="C64" s="41">
        <f t="shared" si="5"/>
        <v>2082570</v>
      </c>
      <c r="D64" s="41">
        <f t="shared" si="6"/>
        <v>9</v>
      </c>
      <c r="E64" s="42" t="str">
        <f t="shared" si="2"/>
        <v>VILAGARCIA</v>
      </c>
      <c r="F64" s="42">
        <f t="shared" si="9"/>
        <v>263529</v>
      </c>
      <c r="G64" s="42">
        <f t="shared" si="8"/>
        <v>106009</v>
      </c>
    </row>
    <row r="65" spans="1:7" x14ac:dyDescent="0.25">
      <c r="A65" s="42" t="str">
        <f t="shared" si="3"/>
        <v>VILAGARCIA</v>
      </c>
      <c r="B65" s="41">
        <f t="shared" si="4"/>
        <v>263529</v>
      </c>
      <c r="C65" s="41">
        <f t="shared" si="5"/>
        <v>106009</v>
      </c>
      <c r="D65" s="41">
        <f t="shared" si="6"/>
        <v>27</v>
      </c>
      <c r="E65" s="42" t="str">
        <f t="shared" si="2"/>
        <v>MOTRIL</v>
      </c>
      <c r="F65" s="42">
        <f t="shared" si="9"/>
        <v>160363</v>
      </c>
      <c r="G65" s="42">
        <f t="shared" si="8"/>
        <v>100025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Julio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41159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3">
        <v>4275</v>
      </c>
      <c r="C7" s="23">
        <v>3874</v>
      </c>
      <c r="D7" s="23">
        <v>25085</v>
      </c>
      <c r="E7" s="23">
        <v>26670</v>
      </c>
      <c r="F7" s="10">
        <f>((E7*100)/D7)-100</f>
        <v>6.3185170420570103</v>
      </c>
      <c r="G7" s="1"/>
      <c r="H7" s="1"/>
      <c r="I7" s="1"/>
    </row>
    <row r="8" spans="1:12" x14ac:dyDescent="0.25">
      <c r="A8" s="11" t="s">
        <v>45</v>
      </c>
      <c r="B8" s="24">
        <v>27</v>
      </c>
      <c r="C8" s="24">
        <v>28</v>
      </c>
      <c r="D8" s="24">
        <v>171</v>
      </c>
      <c r="E8" s="24">
        <v>184</v>
      </c>
      <c r="F8" s="13">
        <f t="shared" ref="F8:F35" si="0">((E8*100)/D8)-100</f>
        <v>7.6023391812865526</v>
      </c>
      <c r="G8" s="1"/>
      <c r="H8" s="1"/>
      <c r="I8" s="1"/>
    </row>
    <row r="9" spans="1:12" x14ac:dyDescent="0.25">
      <c r="A9" s="8" t="s">
        <v>46</v>
      </c>
      <c r="B9" s="23">
        <v>421</v>
      </c>
      <c r="C9" s="23">
        <v>632</v>
      </c>
      <c r="D9" s="23">
        <v>1865</v>
      </c>
      <c r="E9" s="23">
        <v>3541</v>
      </c>
      <c r="F9" s="10">
        <f t="shared" si="0"/>
        <v>89.865951742627345</v>
      </c>
      <c r="G9" s="1"/>
      <c r="H9" s="1"/>
      <c r="I9" s="1"/>
    </row>
    <row r="10" spans="1:12" x14ac:dyDescent="0.25">
      <c r="A10" s="11" t="s">
        <v>47</v>
      </c>
      <c r="B10" s="24">
        <v>957</v>
      </c>
      <c r="C10" s="24">
        <v>1124</v>
      </c>
      <c r="D10" s="24">
        <v>9644</v>
      </c>
      <c r="E10" s="24">
        <v>8695</v>
      </c>
      <c r="F10" s="13">
        <f t="shared" si="0"/>
        <v>-9.8403152218996297</v>
      </c>
      <c r="G10" s="1"/>
      <c r="H10" s="1"/>
      <c r="I10" s="1"/>
    </row>
    <row r="11" spans="1:12" x14ac:dyDescent="0.25">
      <c r="A11" s="8" t="s">
        <v>48</v>
      </c>
      <c r="B11" s="23">
        <v>140</v>
      </c>
      <c r="C11" s="23">
        <v>131</v>
      </c>
      <c r="D11" s="23">
        <v>600</v>
      </c>
      <c r="E11" s="23">
        <v>616</v>
      </c>
      <c r="F11" s="10">
        <f t="shared" si="0"/>
        <v>2.6666666666666714</v>
      </c>
      <c r="G11" s="1"/>
      <c r="H11" s="1"/>
      <c r="I11" s="1"/>
    </row>
    <row r="12" spans="1:12" x14ac:dyDescent="0.25">
      <c r="A12" s="11" t="s">
        <v>49</v>
      </c>
      <c r="B12" s="24">
        <v>1941</v>
      </c>
      <c r="C12" s="24">
        <v>2507</v>
      </c>
      <c r="D12" s="24">
        <v>10168</v>
      </c>
      <c r="E12" s="24">
        <v>9867</v>
      </c>
      <c r="F12" s="13">
        <f t="shared" si="0"/>
        <v>-2.960267505900859</v>
      </c>
      <c r="G12" s="1"/>
      <c r="H12" s="1"/>
      <c r="I12" s="1"/>
    </row>
    <row r="13" spans="1:12" x14ac:dyDescent="0.25">
      <c r="A13" s="8" t="s">
        <v>50</v>
      </c>
      <c r="B13" s="23">
        <v>268</v>
      </c>
      <c r="C13" s="23">
        <v>310</v>
      </c>
      <c r="D13" s="23">
        <v>1928</v>
      </c>
      <c r="E13" s="23">
        <v>1806</v>
      </c>
      <c r="F13" s="10">
        <f t="shared" si="0"/>
        <v>-6.327800829875514</v>
      </c>
      <c r="G13" s="1"/>
      <c r="H13" s="1"/>
      <c r="I13" s="1"/>
    </row>
    <row r="14" spans="1:12" x14ac:dyDescent="0.25">
      <c r="A14" s="11" t="s">
        <v>51</v>
      </c>
      <c r="B14" s="24">
        <v>187</v>
      </c>
      <c r="C14" s="24">
        <v>100</v>
      </c>
      <c r="D14" s="24">
        <v>1438</v>
      </c>
      <c r="E14" s="24">
        <v>1225</v>
      </c>
      <c r="F14" s="13">
        <f t="shared" si="0"/>
        <v>-14.812239221140473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115</v>
      </c>
      <c r="C16" s="24">
        <v>0</v>
      </c>
      <c r="D16" s="24">
        <v>556</v>
      </c>
      <c r="E16" s="24">
        <v>249</v>
      </c>
      <c r="F16" s="13">
        <f t="shared" si="0"/>
        <v>-55.215827338129493</v>
      </c>
      <c r="G16" s="1"/>
      <c r="H16" s="1"/>
      <c r="I16" s="1"/>
    </row>
    <row r="17" spans="1:9" x14ac:dyDescent="0.25">
      <c r="A17" s="8" t="s">
        <v>54</v>
      </c>
      <c r="B17" s="23">
        <v>201</v>
      </c>
      <c r="C17" s="23">
        <v>565</v>
      </c>
      <c r="D17" s="23">
        <v>2694</v>
      </c>
      <c r="E17" s="23">
        <v>2744</v>
      </c>
      <c r="F17" s="10">
        <f t="shared" si="0"/>
        <v>1.8559762435040881</v>
      </c>
      <c r="G17" s="1"/>
      <c r="H17" s="1"/>
      <c r="I17" s="1"/>
    </row>
    <row r="18" spans="1:9" x14ac:dyDescent="0.25">
      <c r="A18" s="11" t="s">
        <v>55</v>
      </c>
      <c r="B18" s="24">
        <v>9</v>
      </c>
      <c r="C18" s="24">
        <v>0</v>
      </c>
      <c r="D18" s="24">
        <v>40</v>
      </c>
      <c r="E18" s="24">
        <v>6</v>
      </c>
      <c r="F18" s="13">
        <f t="shared" si="0"/>
        <v>-85</v>
      </c>
      <c r="G18" s="1"/>
      <c r="H18" s="1"/>
      <c r="I18" s="1"/>
    </row>
    <row r="19" spans="1:9" x14ac:dyDescent="0.25">
      <c r="A19" s="8" t="s">
        <v>56</v>
      </c>
      <c r="B19" s="23">
        <v>50</v>
      </c>
      <c r="C19" s="23">
        <v>28</v>
      </c>
      <c r="D19" s="23">
        <v>318</v>
      </c>
      <c r="E19" s="23">
        <v>229</v>
      </c>
      <c r="F19" s="10">
        <f t="shared" si="0"/>
        <v>-27.987421383647799</v>
      </c>
      <c r="G19" s="1"/>
      <c r="H19" s="1"/>
      <c r="I19" s="1"/>
    </row>
    <row r="20" spans="1:9" x14ac:dyDescent="0.25">
      <c r="A20" s="11" t="s">
        <v>57</v>
      </c>
      <c r="B20" s="24">
        <v>485</v>
      </c>
      <c r="C20" s="24">
        <v>585</v>
      </c>
      <c r="D20" s="24">
        <v>6666</v>
      </c>
      <c r="E20" s="24">
        <v>4129</v>
      </c>
      <c r="F20" s="13">
        <f t="shared" si="0"/>
        <v>-38.058805880588061</v>
      </c>
      <c r="G20" s="1"/>
      <c r="H20" s="1"/>
      <c r="I20" s="1"/>
    </row>
    <row r="21" spans="1:9" x14ac:dyDescent="0.25">
      <c r="A21" s="8" t="s">
        <v>58</v>
      </c>
      <c r="B21" s="23">
        <v>218</v>
      </c>
      <c r="C21" s="23">
        <v>227</v>
      </c>
      <c r="D21" s="23">
        <v>1409</v>
      </c>
      <c r="E21" s="23">
        <v>1321</v>
      </c>
      <c r="F21" s="10">
        <f t="shared" si="0"/>
        <v>-6.2455642299503182</v>
      </c>
      <c r="G21" s="1"/>
      <c r="H21" s="1"/>
      <c r="I21" s="1"/>
    </row>
    <row r="22" spans="1:9" x14ac:dyDescent="0.25">
      <c r="A22" s="11" t="s">
        <v>59</v>
      </c>
      <c r="B22" s="24">
        <v>446</v>
      </c>
      <c r="C22" s="24">
        <v>0</v>
      </c>
      <c r="D22" s="24">
        <v>1357</v>
      </c>
      <c r="E22" s="24">
        <v>0</v>
      </c>
      <c r="F22" s="13">
        <f t="shared" si="0"/>
        <v>-100</v>
      </c>
      <c r="G22" s="1"/>
      <c r="H22" s="1"/>
      <c r="I22" s="1"/>
    </row>
    <row r="23" spans="1:9" x14ac:dyDescent="0.25">
      <c r="A23" s="8" t="s">
        <v>60</v>
      </c>
      <c r="B23" s="23">
        <v>118</v>
      </c>
      <c r="C23" s="23">
        <v>52</v>
      </c>
      <c r="D23" s="23">
        <v>412</v>
      </c>
      <c r="E23" s="23">
        <v>253</v>
      </c>
      <c r="F23" s="10">
        <f t="shared" si="0"/>
        <v>-38.592233009708735</v>
      </c>
      <c r="G23" s="1"/>
      <c r="H23" s="1"/>
      <c r="I23" s="1"/>
    </row>
    <row r="24" spans="1:9" x14ac:dyDescent="0.25">
      <c r="A24" s="11" t="s">
        <v>61</v>
      </c>
      <c r="B24" s="24">
        <v>140</v>
      </c>
      <c r="C24" s="24">
        <v>125</v>
      </c>
      <c r="D24" s="24">
        <v>1228</v>
      </c>
      <c r="E24" s="24">
        <v>1068</v>
      </c>
      <c r="F24" s="13">
        <f t="shared" si="0"/>
        <v>-13.029315960912058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235</v>
      </c>
      <c r="C26" s="24">
        <v>480</v>
      </c>
      <c r="D26" s="24">
        <v>1223</v>
      </c>
      <c r="E26" s="24">
        <v>1883</v>
      </c>
      <c r="F26" s="13">
        <f t="shared" si="0"/>
        <v>53.965658217497946</v>
      </c>
      <c r="G26" s="1"/>
      <c r="H26" s="1"/>
      <c r="I26" s="1"/>
    </row>
    <row r="27" spans="1:9" x14ac:dyDescent="0.25">
      <c r="A27" s="8" t="s">
        <v>64</v>
      </c>
      <c r="B27" s="23">
        <v>1007</v>
      </c>
      <c r="C27" s="23">
        <v>1486</v>
      </c>
      <c r="D27" s="23">
        <v>13721</v>
      </c>
      <c r="E27" s="23">
        <v>15261</v>
      </c>
      <c r="F27" s="10">
        <f t="shared" si="0"/>
        <v>11.22367174404198</v>
      </c>
      <c r="G27" s="1"/>
      <c r="H27" s="1"/>
      <c r="I27" s="1"/>
    </row>
    <row r="28" spans="1:9" x14ac:dyDescent="0.25">
      <c r="A28" s="11" t="s">
        <v>65</v>
      </c>
      <c r="B28" s="24">
        <v>729</v>
      </c>
      <c r="C28" s="24">
        <v>748</v>
      </c>
      <c r="D28" s="24">
        <v>2748</v>
      </c>
      <c r="E28" s="24">
        <v>3997</v>
      </c>
      <c r="F28" s="13">
        <f t="shared" si="0"/>
        <v>45.45123726346435</v>
      </c>
      <c r="G28" s="1"/>
      <c r="H28" s="1"/>
      <c r="I28" s="1"/>
    </row>
    <row r="29" spans="1:9" x14ac:dyDescent="0.25">
      <c r="A29" s="8" t="s">
        <v>66</v>
      </c>
      <c r="B29" s="23">
        <v>397</v>
      </c>
      <c r="C29" s="23">
        <v>227</v>
      </c>
      <c r="D29" s="23">
        <v>4343</v>
      </c>
      <c r="E29" s="23">
        <v>3936</v>
      </c>
      <c r="F29" s="10">
        <f t="shared" si="0"/>
        <v>-9.371402256504723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342</v>
      </c>
      <c r="C31" s="23">
        <v>387</v>
      </c>
      <c r="D31" s="23">
        <v>1708</v>
      </c>
      <c r="E31" s="23">
        <v>1515</v>
      </c>
      <c r="F31" s="10">
        <f t="shared" si="0"/>
        <v>-11.29976580796253</v>
      </c>
      <c r="G31" s="1"/>
      <c r="H31" s="1"/>
      <c r="I31" s="1"/>
    </row>
    <row r="32" spans="1:9" x14ac:dyDescent="0.25">
      <c r="A32" s="11" t="s">
        <v>69</v>
      </c>
      <c r="B32" s="24">
        <v>261</v>
      </c>
      <c r="C32" s="24">
        <v>162</v>
      </c>
      <c r="D32" s="24">
        <v>1243</v>
      </c>
      <c r="E32" s="24">
        <v>310</v>
      </c>
      <c r="F32" s="13">
        <f t="shared" si="0"/>
        <v>-75.060337892196301</v>
      </c>
      <c r="G32" s="1"/>
      <c r="H32" s="1"/>
      <c r="I32" s="1"/>
    </row>
    <row r="33" spans="1:9" x14ac:dyDescent="0.25">
      <c r="A33" s="8" t="s">
        <v>70</v>
      </c>
      <c r="B33" s="23">
        <v>8488</v>
      </c>
      <c r="C33" s="23">
        <v>7627</v>
      </c>
      <c r="D33" s="23">
        <v>42374</v>
      </c>
      <c r="E33" s="23">
        <v>40902</v>
      </c>
      <c r="F33" s="10">
        <f t="shared" si="0"/>
        <v>-3.4738282909331133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21457</v>
      </c>
      <c r="C35" s="15">
        <f t="shared" ref="C35:E35" si="1">SUM(C7:C34)</f>
        <v>21405</v>
      </c>
      <c r="D35" s="15">
        <f t="shared" si="1"/>
        <v>132939</v>
      </c>
      <c r="E35" s="15">
        <f t="shared" si="1"/>
        <v>130407</v>
      </c>
      <c r="F35" s="16">
        <f t="shared" si="0"/>
        <v>-1.9046329519554064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26670</v>
      </c>
      <c r="C38" s="41">
        <f>D7</f>
        <v>25085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40902</v>
      </c>
      <c r="G38" s="42">
        <f>LOOKUP(E38,$A$38:$A$65,$C$38:$C$65)</f>
        <v>42374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184</v>
      </c>
      <c r="C39" s="41">
        <f t="shared" ref="C39:C65" si="5">D8</f>
        <v>171</v>
      </c>
      <c r="D39" s="41">
        <f t="shared" ref="D39:D65" si="6">_xlfn.RANK.EQ(B39,$B$38:$B$65)+COUNTIF($B$38:$B$65,B39)-1</f>
        <v>22</v>
      </c>
      <c r="E39" s="42" t="str">
        <f t="shared" si="2"/>
        <v>A CORUÑA</v>
      </c>
      <c r="F39" s="42">
        <f t="shared" ref="F39:F54" si="7">LOOKUP(E39,$A$38:$A$65,$B$38:$B$65)</f>
        <v>26670</v>
      </c>
      <c r="G39" s="42">
        <f t="shared" ref="G39:G65" si="8">LOOKUP(E39,$A$38:$A$65,$C$38:$C$65)</f>
        <v>25085</v>
      </c>
    </row>
    <row r="40" spans="1:9" x14ac:dyDescent="0.25">
      <c r="A40" s="42" t="str">
        <f t="shared" si="3"/>
        <v>ALMERIA</v>
      </c>
      <c r="B40" s="41">
        <f t="shared" si="4"/>
        <v>3541</v>
      </c>
      <c r="C40" s="41">
        <f t="shared" si="5"/>
        <v>1865</v>
      </c>
      <c r="D40" s="41">
        <f t="shared" si="6"/>
        <v>9</v>
      </c>
      <c r="E40" s="42" t="str">
        <f t="shared" si="2"/>
        <v>PASAIA</v>
      </c>
      <c r="F40" s="42">
        <f t="shared" si="7"/>
        <v>15261</v>
      </c>
      <c r="G40" s="42">
        <f t="shared" si="8"/>
        <v>13721</v>
      </c>
    </row>
    <row r="41" spans="1:9" x14ac:dyDescent="0.25">
      <c r="A41" s="42" t="str">
        <f t="shared" si="3"/>
        <v>AVILES</v>
      </c>
      <c r="B41" s="41">
        <f t="shared" si="4"/>
        <v>8695</v>
      </c>
      <c r="C41" s="41">
        <f t="shared" si="5"/>
        <v>9644</v>
      </c>
      <c r="D41" s="41">
        <f t="shared" si="6"/>
        <v>5</v>
      </c>
      <c r="E41" s="42" t="str">
        <f t="shared" si="2"/>
        <v>BAHIA DE CADIZ</v>
      </c>
      <c r="F41" s="42">
        <f t="shared" si="7"/>
        <v>9867</v>
      </c>
      <c r="G41" s="42">
        <f t="shared" si="8"/>
        <v>10168</v>
      </c>
    </row>
    <row r="42" spans="1:9" x14ac:dyDescent="0.25">
      <c r="A42" s="42" t="str">
        <f t="shared" si="3"/>
        <v>BAHIA DE ALGECIRAS</v>
      </c>
      <c r="B42" s="41">
        <f t="shared" si="4"/>
        <v>616</v>
      </c>
      <c r="C42" s="41">
        <f t="shared" si="5"/>
        <v>600</v>
      </c>
      <c r="D42" s="41">
        <f t="shared" si="6"/>
        <v>17</v>
      </c>
      <c r="E42" s="42" t="str">
        <f t="shared" si="2"/>
        <v>AVILES</v>
      </c>
      <c r="F42" s="42">
        <f t="shared" si="7"/>
        <v>8695</v>
      </c>
      <c r="G42" s="42">
        <f t="shared" si="8"/>
        <v>9644</v>
      </c>
    </row>
    <row r="43" spans="1:9" x14ac:dyDescent="0.25">
      <c r="A43" s="42" t="str">
        <f t="shared" si="3"/>
        <v>BAHIA DE CADIZ</v>
      </c>
      <c r="B43" s="41">
        <f t="shared" si="4"/>
        <v>9867</v>
      </c>
      <c r="C43" s="41">
        <f t="shared" si="5"/>
        <v>10168</v>
      </c>
      <c r="D43" s="41">
        <f t="shared" si="6"/>
        <v>4</v>
      </c>
      <c r="E43" s="42" t="str">
        <f t="shared" si="2"/>
        <v>GIJON</v>
      </c>
      <c r="F43" s="42">
        <f t="shared" si="7"/>
        <v>4129</v>
      </c>
      <c r="G43" s="42">
        <f t="shared" si="8"/>
        <v>6666</v>
      </c>
    </row>
    <row r="44" spans="1:9" x14ac:dyDescent="0.25">
      <c r="A44" s="42" t="str">
        <f t="shared" si="3"/>
        <v>BALEARES</v>
      </c>
      <c r="B44" s="41">
        <f t="shared" si="4"/>
        <v>1806</v>
      </c>
      <c r="C44" s="41">
        <f t="shared" si="5"/>
        <v>1928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3997</v>
      </c>
      <c r="G44" s="42">
        <f t="shared" si="8"/>
        <v>2748</v>
      </c>
    </row>
    <row r="45" spans="1:9" x14ac:dyDescent="0.25">
      <c r="A45" s="42" t="str">
        <f t="shared" si="3"/>
        <v>BARCELONA</v>
      </c>
      <c r="B45" s="41">
        <f t="shared" si="4"/>
        <v>1225</v>
      </c>
      <c r="C45" s="41">
        <f t="shared" si="5"/>
        <v>1438</v>
      </c>
      <c r="D45" s="41">
        <f t="shared" si="6"/>
        <v>15</v>
      </c>
      <c r="E45" s="42" t="str">
        <f t="shared" si="2"/>
        <v>SANTANDER</v>
      </c>
      <c r="F45" s="42">
        <f t="shared" si="7"/>
        <v>3936</v>
      </c>
      <c r="G45" s="42">
        <f t="shared" si="8"/>
        <v>4343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ALMERIA</v>
      </c>
      <c r="F46" s="42">
        <f t="shared" si="7"/>
        <v>3541</v>
      </c>
      <c r="G46" s="42">
        <f t="shared" si="8"/>
        <v>1865</v>
      </c>
    </row>
    <row r="47" spans="1:9" x14ac:dyDescent="0.25">
      <c r="A47" s="42" t="str">
        <f t="shared" si="3"/>
        <v>CARTAGENA</v>
      </c>
      <c r="B47" s="41">
        <f t="shared" si="4"/>
        <v>249</v>
      </c>
      <c r="C47" s="41">
        <f t="shared" si="5"/>
        <v>556</v>
      </c>
      <c r="D47" s="41">
        <f t="shared" si="6"/>
        <v>20</v>
      </c>
      <c r="E47" s="42" t="str">
        <f t="shared" si="2"/>
        <v>CASTELLON</v>
      </c>
      <c r="F47" s="42">
        <f t="shared" si="7"/>
        <v>2744</v>
      </c>
      <c r="G47" s="42">
        <f t="shared" si="8"/>
        <v>2694</v>
      </c>
    </row>
    <row r="48" spans="1:9" x14ac:dyDescent="0.25">
      <c r="A48" s="42" t="str">
        <f t="shared" si="3"/>
        <v>CASTELLON</v>
      </c>
      <c r="B48" s="41">
        <f t="shared" si="4"/>
        <v>2744</v>
      </c>
      <c r="C48" s="41">
        <f t="shared" si="5"/>
        <v>2694</v>
      </c>
      <c r="D48" s="41">
        <f t="shared" si="6"/>
        <v>10</v>
      </c>
      <c r="E48" s="42" t="str">
        <f t="shared" si="2"/>
        <v>MOTRIL</v>
      </c>
      <c r="F48" s="42">
        <f t="shared" si="7"/>
        <v>1883</v>
      </c>
      <c r="G48" s="42">
        <f t="shared" si="8"/>
        <v>1223</v>
      </c>
    </row>
    <row r="49" spans="1:7" x14ac:dyDescent="0.25">
      <c r="A49" s="42" t="str">
        <f t="shared" si="3"/>
        <v>CEUTA</v>
      </c>
      <c r="B49" s="41">
        <f t="shared" si="4"/>
        <v>6</v>
      </c>
      <c r="C49" s="41">
        <f t="shared" si="5"/>
        <v>40</v>
      </c>
      <c r="D49" s="41">
        <f t="shared" si="6"/>
        <v>23</v>
      </c>
      <c r="E49" s="42" t="str">
        <f t="shared" si="2"/>
        <v>BALEARES</v>
      </c>
      <c r="F49" s="42">
        <f t="shared" si="7"/>
        <v>1806</v>
      </c>
      <c r="G49" s="42">
        <f t="shared" si="8"/>
        <v>1928</v>
      </c>
    </row>
    <row r="50" spans="1:7" x14ac:dyDescent="0.25">
      <c r="A50" s="42" t="str">
        <f t="shared" si="3"/>
        <v>FERROL-SAN CIBRAO</v>
      </c>
      <c r="B50" s="41">
        <f t="shared" si="4"/>
        <v>229</v>
      </c>
      <c r="C50" s="41">
        <f t="shared" si="5"/>
        <v>318</v>
      </c>
      <c r="D50" s="41">
        <f t="shared" si="6"/>
        <v>21</v>
      </c>
      <c r="E50" s="42" t="str">
        <f t="shared" si="2"/>
        <v>TARRAGONA</v>
      </c>
      <c r="F50" s="42">
        <f t="shared" si="7"/>
        <v>1515</v>
      </c>
      <c r="G50" s="42">
        <f t="shared" si="8"/>
        <v>1708</v>
      </c>
    </row>
    <row r="51" spans="1:7" x14ac:dyDescent="0.25">
      <c r="A51" s="42" t="str">
        <f t="shared" si="3"/>
        <v>GIJON</v>
      </c>
      <c r="B51" s="41">
        <f t="shared" si="4"/>
        <v>4129</v>
      </c>
      <c r="C51" s="41">
        <f t="shared" si="5"/>
        <v>6666</v>
      </c>
      <c r="D51" s="41">
        <f t="shared" si="6"/>
        <v>6</v>
      </c>
      <c r="E51" s="42" t="str">
        <f t="shared" si="2"/>
        <v>HUELVA</v>
      </c>
      <c r="F51" s="42">
        <f t="shared" si="7"/>
        <v>1321</v>
      </c>
      <c r="G51" s="42">
        <f t="shared" si="8"/>
        <v>1409</v>
      </c>
    </row>
    <row r="52" spans="1:7" x14ac:dyDescent="0.25">
      <c r="A52" s="42" t="str">
        <f t="shared" si="3"/>
        <v>HUELVA</v>
      </c>
      <c r="B52" s="41">
        <f t="shared" si="4"/>
        <v>1321</v>
      </c>
      <c r="C52" s="41">
        <f t="shared" si="5"/>
        <v>1409</v>
      </c>
      <c r="D52" s="41">
        <f t="shared" si="6"/>
        <v>14</v>
      </c>
      <c r="E52" s="42" t="str">
        <f t="shared" si="2"/>
        <v>BARCELONA</v>
      </c>
      <c r="F52" s="42">
        <f t="shared" si="7"/>
        <v>1225</v>
      </c>
      <c r="G52" s="42">
        <f t="shared" si="8"/>
        <v>1438</v>
      </c>
    </row>
    <row r="53" spans="1:7" x14ac:dyDescent="0.25">
      <c r="A53" s="42" t="str">
        <f t="shared" si="3"/>
        <v>LAS PALMAS</v>
      </c>
      <c r="B53" s="41">
        <f t="shared" si="4"/>
        <v>0</v>
      </c>
      <c r="C53" s="41">
        <f t="shared" si="5"/>
        <v>1357</v>
      </c>
      <c r="D53" s="41">
        <f t="shared" si="6"/>
        <v>28</v>
      </c>
      <c r="E53" s="42" t="str">
        <f t="shared" si="2"/>
        <v>MARIN Y RIA DE PONTEVEDRA</v>
      </c>
      <c r="F53" s="42">
        <f t="shared" si="7"/>
        <v>1068</v>
      </c>
      <c r="G53" s="42">
        <f t="shared" si="8"/>
        <v>1228</v>
      </c>
    </row>
    <row r="54" spans="1:7" x14ac:dyDescent="0.25">
      <c r="A54" s="42" t="str">
        <f t="shared" si="3"/>
        <v>MALAGA</v>
      </c>
      <c r="B54" s="41">
        <f t="shared" si="4"/>
        <v>253</v>
      </c>
      <c r="C54" s="41">
        <f t="shared" si="5"/>
        <v>412</v>
      </c>
      <c r="D54" s="41">
        <f t="shared" si="6"/>
        <v>19</v>
      </c>
      <c r="E54" s="42" t="str">
        <f t="shared" si="2"/>
        <v>BAHIA DE ALGECIRAS</v>
      </c>
      <c r="F54" s="42">
        <f t="shared" si="7"/>
        <v>616</v>
      </c>
      <c r="G54" s="42">
        <f t="shared" si="8"/>
        <v>600</v>
      </c>
    </row>
    <row r="55" spans="1:7" x14ac:dyDescent="0.25">
      <c r="A55" s="42" t="str">
        <f t="shared" si="3"/>
        <v>MARIN Y RIA DE PONTEVEDRA</v>
      </c>
      <c r="B55" s="41">
        <f t="shared" si="4"/>
        <v>1068</v>
      </c>
      <c r="C55" s="41">
        <f t="shared" si="5"/>
        <v>1228</v>
      </c>
      <c r="D55" s="41">
        <f t="shared" si="6"/>
        <v>16</v>
      </c>
      <c r="E55" s="42" t="str">
        <f t="shared" si="2"/>
        <v>VALENCIA</v>
      </c>
      <c r="F55" s="42">
        <f t="shared" ref="F55:F65" si="9">LOOKUP(E55,$A$38:$A$65,$B$38:$B$65)</f>
        <v>310</v>
      </c>
      <c r="G55" s="42">
        <f t="shared" si="8"/>
        <v>1243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MALAGA</v>
      </c>
      <c r="F56" s="42">
        <f t="shared" si="9"/>
        <v>253</v>
      </c>
      <c r="G56" s="42">
        <f t="shared" si="8"/>
        <v>412</v>
      </c>
    </row>
    <row r="57" spans="1:7" x14ac:dyDescent="0.25">
      <c r="A57" s="42" t="str">
        <f t="shared" si="3"/>
        <v>MOTRIL</v>
      </c>
      <c r="B57" s="41">
        <f t="shared" si="4"/>
        <v>1883</v>
      </c>
      <c r="C57" s="41">
        <f t="shared" si="5"/>
        <v>1223</v>
      </c>
      <c r="D57" s="41">
        <f t="shared" si="6"/>
        <v>11</v>
      </c>
      <c r="E57" s="42" t="str">
        <f t="shared" si="2"/>
        <v>CARTAGENA</v>
      </c>
      <c r="F57" s="42">
        <f t="shared" si="9"/>
        <v>249</v>
      </c>
      <c r="G57" s="42">
        <f t="shared" si="8"/>
        <v>556</v>
      </c>
    </row>
    <row r="58" spans="1:7" x14ac:dyDescent="0.25">
      <c r="A58" s="42" t="str">
        <f t="shared" si="3"/>
        <v>PASAIA</v>
      </c>
      <c r="B58" s="41">
        <f t="shared" si="4"/>
        <v>15261</v>
      </c>
      <c r="C58" s="41">
        <f t="shared" si="5"/>
        <v>13721</v>
      </c>
      <c r="D58" s="41">
        <f t="shared" si="6"/>
        <v>3</v>
      </c>
      <c r="E58" s="42" t="str">
        <f t="shared" si="2"/>
        <v>FERROL-SAN CIBRAO</v>
      </c>
      <c r="F58" s="42">
        <f t="shared" si="9"/>
        <v>229</v>
      </c>
      <c r="G58" s="42">
        <f t="shared" si="8"/>
        <v>318</v>
      </c>
    </row>
    <row r="59" spans="1:7" x14ac:dyDescent="0.25">
      <c r="A59" s="42" t="str">
        <f t="shared" si="3"/>
        <v>SANTA CRUZ DE TENERIFE</v>
      </c>
      <c r="B59" s="41">
        <f t="shared" si="4"/>
        <v>3997</v>
      </c>
      <c r="C59" s="41">
        <f t="shared" si="5"/>
        <v>2748</v>
      </c>
      <c r="D59" s="41">
        <f t="shared" si="6"/>
        <v>7</v>
      </c>
      <c r="E59" s="42" t="str">
        <f t="shared" si="2"/>
        <v>ALICANTE</v>
      </c>
      <c r="F59" s="42">
        <f t="shared" si="9"/>
        <v>184</v>
      </c>
      <c r="G59" s="42">
        <f t="shared" si="8"/>
        <v>171</v>
      </c>
    </row>
    <row r="60" spans="1:7" x14ac:dyDescent="0.25">
      <c r="A60" s="42" t="str">
        <f t="shared" si="3"/>
        <v>SANTANDER</v>
      </c>
      <c r="B60" s="41">
        <f t="shared" si="4"/>
        <v>3936</v>
      </c>
      <c r="C60" s="41">
        <f t="shared" si="5"/>
        <v>4343</v>
      </c>
      <c r="D60" s="41">
        <f t="shared" si="6"/>
        <v>8</v>
      </c>
      <c r="E60" s="42" t="str">
        <f t="shared" si="2"/>
        <v>CEUTA</v>
      </c>
      <c r="F60" s="42">
        <f t="shared" si="9"/>
        <v>6</v>
      </c>
      <c r="G60" s="42">
        <f t="shared" si="8"/>
        <v>40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1515</v>
      </c>
      <c r="C62" s="41">
        <f t="shared" si="5"/>
        <v>1708</v>
      </c>
      <c r="D62" s="41">
        <f t="shared" si="6"/>
        <v>13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310</v>
      </c>
      <c r="C63" s="41">
        <f t="shared" si="5"/>
        <v>1243</v>
      </c>
      <c r="D63" s="41">
        <f t="shared" si="6"/>
        <v>18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40902</v>
      </c>
      <c r="C64" s="41">
        <f t="shared" si="5"/>
        <v>42374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Julio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41159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5">
        <v>3522</v>
      </c>
      <c r="C7" s="25">
        <v>3727</v>
      </c>
      <c r="D7" s="25">
        <v>33408</v>
      </c>
      <c r="E7" s="25">
        <v>26069</v>
      </c>
      <c r="F7" s="10">
        <f>((E7*100)/D7)-100</f>
        <v>-21.967792145593876</v>
      </c>
      <c r="G7" s="1"/>
      <c r="H7" s="1"/>
      <c r="I7" s="1"/>
    </row>
    <row r="8" spans="1:12" x14ac:dyDescent="0.25">
      <c r="A8" s="11" t="s">
        <v>45</v>
      </c>
      <c r="B8" s="26">
        <v>1960</v>
      </c>
      <c r="C8" s="26">
        <v>877</v>
      </c>
      <c r="D8" s="26">
        <v>6666</v>
      </c>
      <c r="E8" s="26">
        <v>10754</v>
      </c>
      <c r="F8" s="13">
        <f t="shared" ref="F8:F35" si="0">((E8*100)/D8)-100</f>
        <v>61.326132613261336</v>
      </c>
      <c r="G8" s="1"/>
      <c r="H8" s="1"/>
      <c r="I8" s="1"/>
    </row>
    <row r="9" spans="1:12" x14ac:dyDescent="0.25">
      <c r="A9" s="8" t="s">
        <v>46</v>
      </c>
      <c r="B9" s="25">
        <v>13926</v>
      </c>
      <c r="C9" s="25">
        <v>8427</v>
      </c>
      <c r="D9" s="25">
        <v>48954</v>
      </c>
      <c r="E9" s="25">
        <v>44207</v>
      </c>
      <c r="F9" s="10">
        <f t="shared" si="0"/>
        <v>-9.6968582751154173</v>
      </c>
      <c r="G9" s="1"/>
      <c r="H9" s="1"/>
      <c r="I9" s="1"/>
    </row>
    <row r="10" spans="1:12" x14ac:dyDescent="0.25">
      <c r="A10" s="11" t="s">
        <v>47</v>
      </c>
      <c r="B10" s="26">
        <v>2979</v>
      </c>
      <c r="C10" s="26">
        <v>1207</v>
      </c>
      <c r="D10" s="26">
        <v>21948</v>
      </c>
      <c r="E10" s="26">
        <v>15307</v>
      </c>
      <c r="F10" s="13">
        <f t="shared" si="0"/>
        <v>-30.257882267176967</v>
      </c>
      <c r="G10" s="1"/>
      <c r="H10" s="1"/>
      <c r="I10" s="1"/>
    </row>
    <row r="11" spans="1:12" x14ac:dyDescent="0.25">
      <c r="A11" s="8" t="s">
        <v>48</v>
      </c>
      <c r="B11" s="25">
        <v>339834</v>
      </c>
      <c r="C11" s="25">
        <v>262365</v>
      </c>
      <c r="D11" s="25">
        <v>1961601</v>
      </c>
      <c r="E11" s="25">
        <v>1814884</v>
      </c>
      <c r="F11" s="10">
        <f t="shared" si="0"/>
        <v>-7.4794517335584487</v>
      </c>
      <c r="G11" s="1"/>
      <c r="H11" s="1"/>
      <c r="I11" s="1"/>
    </row>
    <row r="12" spans="1:12" x14ac:dyDescent="0.25">
      <c r="A12" s="11" t="s">
        <v>49</v>
      </c>
      <c r="B12" s="26">
        <v>15543</v>
      </c>
      <c r="C12" s="26">
        <v>9166</v>
      </c>
      <c r="D12" s="26">
        <v>64761</v>
      </c>
      <c r="E12" s="26">
        <v>43138</v>
      </c>
      <c r="F12" s="13">
        <f t="shared" si="0"/>
        <v>-33.38892234523864</v>
      </c>
      <c r="G12" s="1"/>
      <c r="H12" s="1"/>
      <c r="I12" s="1"/>
    </row>
    <row r="13" spans="1:12" x14ac:dyDescent="0.25">
      <c r="A13" s="8" t="s">
        <v>50</v>
      </c>
      <c r="B13" s="25">
        <v>30862</v>
      </c>
      <c r="C13" s="25">
        <v>26161</v>
      </c>
      <c r="D13" s="25">
        <v>141023</v>
      </c>
      <c r="E13" s="25">
        <v>99846</v>
      </c>
      <c r="F13" s="10">
        <f t="shared" si="0"/>
        <v>-29.198783177212235</v>
      </c>
      <c r="G13" s="1"/>
      <c r="H13" s="1"/>
      <c r="I13" s="1"/>
    </row>
    <row r="14" spans="1:12" x14ac:dyDescent="0.25">
      <c r="A14" s="11" t="s">
        <v>51</v>
      </c>
      <c r="B14" s="26">
        <v>113930</v>
      </c>
      <c r="C14" s="26">
        <v>116047</v>
      </c>
      <c r="D14" s="26">
        <v>673571</v>
      </c>
      <c r="E14" s="26">
        <v>656958</v>
      </c>
      <c r="F14" s="13">
        <f t="shared" si="0"/>
        <v>-2.4664066594315983</v>
      </c>
      <c r="G14" s="1"/>
      <c r="H14" s="1"/>
      <c r="I14" s="1"/>
    </row>
    <row r="15" spans="1:12" x14ac:dyDescent="0.25">
      <c r="A15" s="8" t="s">
        <v>52</v>
      </c>
      <c r="B15" s="25">
        <v>10235</v>
      </c>
      <c r="C15" s="25">
        <v>10450</v>
      </c>
      <c r="D15" s="25">
        <v>80375</v>
      </c>
      <c r="E15" s="25">
        <v>70022</v>
      </c>
      <c r="F15" s="10">
        <f t="shared" si="0"/>
        <v>-12.880870917573873</v>
      </c>
      <c r="G15" s="1"/>
      <c r="H15" s="1"/>
      <c r="I15" s="1"/>
    </row>
    <row r="16" spans="1:12" x14ac:dyDescent="0.25">
      <c r="A16" s="11" t="s">
        <v>53</v>
      </c>
      <c r="B16" s="26">
        <v>6705</v>
      </c>
      <c r="C16" s="26">
        <v>5538</v>
      </c>
      <c r="D16" s="26">
        <v>34093</v>
      </c>
      <c r="E16" s="26">
        <v>31768</v>
      </c>
      <c r="F16" s="13">
        <f t="shared" si="0"/>
        <v>-6.8195817323204153</v>
      </c>
      <c r="G16" s="1"/>
      <c r="H16" s="1"/>
      <c r="I16" s="1"/>
    </row>
    <row r="17" spans="1:9" x14ac:dyDescent="0.25">
      <c r="A17" s="8" t="s">
        <v>54</v>
      </c>
      <c r="B17" s="25">
        <v>3622</v>
      </c>
      <c r="C17" s="25">
        <v>3086</v>
      </c>
      <c r="D17" s="25">
        <v>19677</v>
      </c>
      <c r="E17" s="25">
        <v>19662</v>
      </c>
      <c r="F17" s="10">
        <f t="shared" si="0"/>
        <v>-7.6231132794632117E-2</v>
      </c>
      <c r="G17" s="1"/>
      <c r="H17" s="1"/>
      <c r="I17" s="1"/>
    </row>
    <row r="18" spans="1:9" x14ac:dyDescent="0.25">
      <c r="A18" s="11" t="s">
        <v>55</v>
      </c>
      <c r="B18" s="26">
        <v>68957</v>
      </c>
      <c r="C18" s="26">
        <v>56286</v>
      </c>
      <c r="D18" s="26">
        <v>436364</v>
      </c>
      <c r="E18" s="26">
        <v>428182</v>
      </c>
      <c r="F18" s="13">
        <f t="shared" si="0"/>
        <v>-1.8750401041332481</v>
      </c>
      <c r="G18" s="1"/>
      <c r="H18" s="1"/>
      <c r="I18" s="1"/>
    </row>
    <row r="19" spans="1:9" x14ac:dyDescent="0.25">
      <c r="A19" s="8" t="s">
        <v>56</v>
      </c>
      <c r="B19" s="25">
        <v>651</v>
      </c>
      <c r="C19" s="25">
        <v>469</v>
      </c>
      <c r="D19" s="25">
        <v>9852</v>
      </c>
      <c r="E19" s="25">
        <v>6433</v>
      </c>
      <c r="F19" s="10">
        <f t="shared" si="0"/>
        <v>-34.703613479496553</v>
      </c>
      <c r="G19" s="1"/>
      <c r="H19" s="1"/>
      <c r="I19" s="1"/>
    </row>
    <row r="20" spans="1:9" x14ac:dyDescent="0.25">
      <c r="A20" s="11" t="s">
        <v>57</v>
      </c>
      <c r="B20" s="26">
        <v>6780</v>
      </c>
      <c r="C20" s="26">
        <v>9383</v>
      </c>
      <c r="D20" s="26">
        <v>58119</v>
      </c>
      <c r="E20" s="26">
        <v>54916</v>
      </c>
      <c r="F20" s="13">
        <f t="shared" si="0"/>
        <v>-5.5111065228238658</v>
      </c>
      <c r="G20" s="1"/>
      <c r="H20" s="1"/>
      <c r="I20" s="1"/>
    </row>
    <row r="21" spans="1:9" x14ac:dyDescent="0.25">
      <c r="A21" s="8" t="s">
        <v>58</v>
      </c>
      <c r="B21" s="25">
        <v>20957</v>
      </c>
      <c r="C21" s="25">
        <v>11288</v>
      </c>
      <c r="D21" s="25">
        <v>104752</v>
      </c>
      <c r="E21" s="25">
        <v>42518</v>
      </c>
      <c r="F21" s="10">
        <f t="shared" si="0"/>
        <v>-59.410798839162979</v>
      </c>
      <c r="G21" s="1"/>
      <c r="H21" s="1"/>
      <c r="I21" s="1"/>
    </row>
    <row r="22" spans="1:9" x14ac:dyDescent="0.25">
      <c r="A22" s="11" t="s">
        <v>59</v>
      </c>
      <c r="B22" s="26">
        <v>221733</v>
      </c>
      <c r="C22" s="26">
        <v>187759</v>
      </c>
      <c r="D22" s="26">
        <v>1430646</v>
      </c>
      <c r="E22" s="26">
        <v>1444931</v>
      </c>
      <c r="F22" s="13">
        <f t="shared" si="0"/>
        <v>0.99849997833146631</v>
      </c>
      <c r="G22" s="1"/>
      <c r="H22" s="1"/>
      <c r="I22" s="1"/>
    </row>
    <row r="23" spans="1:9" x14ac:dyDescent="0.25">
      <c r="A23" s="8" t="s">
        <v>60</v>
      </c>
      <c r="B23" s="25">
        <v>7553</v>
      </c>
      <c r="C23" s="25">
        <v>5514</v>
      </c>
      <c r="D23" s="25">
        <v>42629</v>
      </c>
      <c r="E23" s="25">
        <v>47668</v>
      </c>
      <c r="F23" s="10">
        <f t="shared" si="0"/>
        <v>11.820591616036026</v>
      </c>
      <c r="G23" s="1"/>
      <c r="H23" s="1"/>
      <c r="I23" s="1"/>
    </row>
    <row r="24" spans="1:9" x14ac:dyDescent="0.25">
      <c r="A24" s="11" t="s">
        <v>61</v>
      </c>
      <c r="B24" s="26">
        <v>2673</v>
      </c>
      <c r="C24" s="26">
        <v>799</v>
      </c>
      <c r="D24" s="26">
        <v>22382</v>
      </c>
      <c r="E24" s="26">
        <v>13680</v>
      </c>
      <c r="F24" s="13">
        <f t="shared" si="0"/>
        <v>-38.879456706281836</v>
      </c>
      <c r="G24" s="1"/>
      <c r="H24" s="1"/>
      <c r="I24" s="1"/>
    </row>
    <row r="25" spans="1:9" x14ac:dyDescent="0.25">
      <c r="A25" s="8" t="s">
        <v>62</v>
      </c>
      <c r="B25" s="25">
        <v>867</v>
      </c>
      <c r="C25" s="25">
        <v>626</v>
      </c>
      <c r="D25" s="25">
        <v>15598</v>
      </c>
      <c r="E25" s="25">
        <v>6707</v>
      </c>
      <c r="F25" s="10">
        <f t="shared" si="0"/>
        <v>-57.00089755096807</v>
      </c>
      <c r="G25" s="1"/>
      <c r="H25" s="1"/>
      <c r="I25" s="1"/>
    </row>
    <row r="26" spans="1:9" x14ac:dyDescent="0.25">
      <c r="A26" s="11" t="s">
        <v>63</v>
      </c>
      <c r="B26" s="26">
        <v>1817</v>
      </c>
      <c r="C26" s="26">
        <v>3293</v>
      </c>
      <c r="D26" s="26">
        <v>13662</v>
      </c>
      <c r="E26" s="26">
        <v>14782</v>
      </c>
      <c r="F26" s="13">
        <f t="shared" si="0"/>
        <v>8.1979212413994986</v>
      </c>
      <c r="G26" s="1"/>
      <c r="H26" s="1"/>
      <c r="I26" s="1"/>
    </row>
    <row r="27" spans="1:9" x14ac:dyDescent="0.25">
      <c r="A27" s="8" t="s">
        <v>64</v>
      </c>
      <c r="B27" s="25">
        <v>3322</v>
      </c>
      <c r="C27" s="25">
        <v>2416</v>
      </c>
      <c r="D27" s="25">
        <v>20156</v>
      </c>
      <c r="E27" s="25">
        <v>15579</v>
      </c>
      <c r="F27" s="10">
        <f t="shared" si="0"/>
        <v>-22.707878547330822</v>
      </c>
      <c r="G27" s="1"/>
      <c r="H27" s="1"/>
      <c r="I27" s="1"/>
    </row>
    <row r="28" spans="1:9" x14ac:dyDescent="0.25">
      <c r="A28" s="11" t="s">
        <v>65</v>
      </c>
      <c r="B28" s="26">
        <v>62473</v>
      </c>
      <c r="C28" s="26">
        <v>78240</v>
      </c>
      <c r="D28" s="26">
        <v>540326</v>
      </c>
      <c r="E28" s="26">
        <v>525641</v>
      </c>
      <c r="F28" s="13">
        <f t="shared" si="0"/>
        <v>-2.7178036962870493</v>
      </c>
      <c r="G28" s="1"/>
      <c r="H28" s="1"/>
      <c r="I28" s="1"/>
    </row>
    <row r="29" spans="1:9" x14ac:dyDescent="0.25">
      <c r="A29" s="8" t="s">
        <v>66</v>
      </c>
      <c r="B29" s="25">
        <v>3521</v>
      </c>
      <c r="C29" s="25">
        <v>6338</v>
      </c>
      <c r="D29" s="25">
        <v>28606</v>
      </c>
      <c r="E29" s="25">
        <v>27876</v>
      </c>
      <c r="F29" s="10">
        <f t="shared" si="0"/>
        <v>-2.5519121862546257</v>
      </c>
      <c r="G29" s="1"/>
      <c r="H29" s="1"/>
      <c r="I29" s="1"/>
    </row>
    <row r="30" spans="1:9" x14ac:dyDescent="0.25">
      <c r="A30" s="11" t="s">
        <v>67</v>
      </c>
      <c r="B30" s="26">
        <v>1607</v>
      </c>
      <c r="C30" s="26">
        <v>307</v>
      </c>
      <c r="D30" s="26">
        <v>11298</v>
      </c>
      <c r="E30" s="26">
        <v>10729</v>
      </c>
      <c r="F30" s="13">
        <f t="shared" si="0"/>
        <v>-5.0362896087803222</v>
      </c>
      <c r="G30" s="1"/>
      <c r="H30" s="1"/>
      <c r="I30" s="1"/>
    </row>
    <row r="31" spans="1:9" x14ac:dyDescent="0.25">
      <c r="A31" s="8" t="s">
        <v>68</v>
      </c>
      <c r="B31" s="25">
        <v>6816</v>
      </c>
      <c r="C31" s="25">
        <v>7922</v>
      </c>
      <c r="D31" s="25">
        <v>91712</v>
      </c>
      <c r="E31" s="25">
        <v>58327</v>
      </c>
      <c r="F31" s="10">
        <f t="shared" si="0"/>
        <v>-36.401997557571526</v>
      </c>
      <c r="G31" s="1"/>
      <c r="H31" s="1"/>
      <c r="I31" s="1"/>
    </row>
    <row r="32" spans="1:9" x14ac:dyDescent="0.25">
      <c r="A32" s="11" t="s">
        <v>69</v>
      </c>
      <c r="B32" s="26">
        <v>25672</v>
      </c>
      <c r="C32" s="26">
        <v>25081</v>
      </c>
      <c r="D32" s="26">
        <v>164682</v>
      </c>
      <c r="E32" s="26">
        <v>50187</v>
      </c>
      <c r="F32" s="13">
        <f t="shared" si="0"/>
        <v>-69.524902539439651</v>
      </c>
      <c r="G32" s="1"/>
      <c r="H32" s="1"/>
      <c r="I32" s="1"/>
    </row>
    <row r="33" spans="1:9" x14ac:dyDescent="0.25">
      <c r="A33" s="8" t="s">
        <v>70</v>
      </c>
      <c r="B33" s="25">
        <v>24995</v>
      </c>
      <c r="C33" s="25">
        <v>20047</v>
      </c>
      <c r="D33" s="25">
        <v>157594</v>
      </c>
      <c r="E33" s="25">
        <v>152832</v>
      </c>
      <c r="F33" s="10">
        <f t="shared" si="0"/>
        <v>-3.0216886429686411</v>
      </c>
      <c r="G33" s="1"/>
      <c r="H33" s="1"/>
      <c r="I33" s="1"/>
    </row>
    <row r="34" spans="1:9" x14ac:dyDescent="0.25">
      <c r="A34" s="11" t="s">
        <v>71</v>
      </c>
      <c r="B34" s="26">
        <v>1410</v>
      </c>
      <c r="C34" s="26">
        <v>405</v>
      </c>
      <c r="D34" s="26">
        <v>6669</v>
      </c>
      <c r="E34" s="26">
        <v>2875</v>
      </c>
      <c r="F34" s="13">
        <f t="shared" si="0"/>
        <v>-56.890088469035838</v>
      </c>
      <c r="G34" s="1"/>
      <c r="H34" s="1"/>
      <c r="I34" s="1"/>
    </row>
    <row r="35" spans="1:9" x14ac:dyDescent="0.25">
      <c r="A35" s="14" t="s">
        <v>72</v>
      </c>
      <c r="B35" s="15">
        <f>SUM(B7:B34)</f>
        <v>1004922</v>
      </c>
      <c r="C35" s="15">
        <f t="shared" ref="C35:E35" si="1">SUM(C7:C34)</f>
        <v>863224</v>
      </c>
      <c r="D35" s="15">
        <f t="shared" si="1"/>
        <v>6241124</v>
      </c>
      <c r="E35" s="15">
        <f t="shared" si="1"/>
        <v>5736478</v>
      </c>
      <c r="F35" s="16">
        <f t="shared" si="0"/>
        <v>-8.0858191569339084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26069</v>
      </c>
      <c r="C38" s="41">
        <f>D7</f>
        <v>33408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1814884</v>
      </c>
      <c r="G38" s="42">
        <f>LOOKUP(E38,$A$38:$A$65,$C$38:$C$65)</f>
        <v>1961601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10754</v>
      </c>
      <c r="C39" s="41">
        <f t="shared" ref="C39:C65" si="5">D8</f>
        <v>6666</v>
      </c>
      <c r="D39" s="41">
        <f t="shared" ref="D39:D65" si="6">_xlfn.RANK.EQ(B39,$B$38:$B$65)+COUNTIF($B$38:$B$65,B39)-1</f>
        <v>24</v>
      </c>
      <c r="E39" s="42" t="str">
        <f t="shared" si="2"/>
        <v>LAS PALMAS</v>
      </c>
      <c r="F39" s="42">
        <f t="shared" ref="F39:F54" si="7">LOOKUP(E39,$A$38:$A$65,$B$38:$B$65)</f>
        <v>1444931</v>
      </c>
      <c r="G39" s="42">
        <f t="shared" ref="G39:G65" si="8">LOOKUP(E39,$A$38:$A$65,$C$38:$C$65)</f>
        <v>1430646</v>
      </c>
    </row>
    <row r="40" spans="1:9" x14ac:dyDescent="0.25">
      <c r="A40" s="42" t="str">
        <f t="shared" si="3"/>
        <v>ALMERIA</v>
      </c>
      <c r="B40" s="41">
        <f t="shared" si="4"/>
        <v>44207</v>
      </c>
      <c r="C40" s="41">
        <f t="shared" si="5"/>
        <v>48954</v>
      </c>
      <c r="D40" s="41">
        <f t="shared" si="6"/>
        <v>13</v>
      </c>
      <c r="E40" s="42" t="str">
        <f t="shared" si="2"/>
        <v>BARCELONA</v>
      </c>
      <c r="F40" s="42">
        <f t="shared" si="7"/>
        <v>656958</v>
      </c>
      <c r="G40" s="42">
        <f t="shared" si="8"/>
        <v>673571</v>
      </c>
    </row>
    <row r="41" spans="1:9" x14ac:dyDescent="0.25">
      <c r="A41" s="42" t="str">
        <f t="shared" si="3"/>
        <v>AVILES</v>
      </c>
      <c r="B41" s="41">
        <f t="shared" si="4"/>
        <v>15307</v>
      </c>
      <c r="C41" s="41">
        <f t="shared" si="5"/>
        <v>21948</v>
      </c>
      <c r="D41" s="41">
        <f t="shared" si="6"/>
        <v>21</v>
      </c>
      <c r="E41" s="42" t="str">
        <f t="shared" si="2"/>
        <v>SANTA CRUZ DE TENERIFE</v>
      </c>
      <c r="F41" s="42">
        <f t="shared" si="7"/>
        <v>525641</v>
      </c>
      <c r="G41" s="42">
        <f t="shared" si="8"/>
        <v>540326</v>
      </c>
    </row>
    <row r="42" spans="1:9" x14ac:dyDescent="0.25">
      <c r="A42" s="42" t="str">
        <f t="shared" si="3"/>
        <v>BAHIA DE ALGECIRAS</v>
      </c>
      <c r="B42" s="41">
        <f t="shared" si="4"/>
        <v>1814884</v>
      </c>
      <c r="C42" s="41">
        <f t="shared" si="5"/>
        <v>1961601</v>
      </c>
      <c r="D42" s="41">
        <f t="shared" si="6"/>
        <v>1</v>
      </c>
      <c r="E42" s="42" t="str">
        <f t="shared" si="2"/>
        <v>CEUTA</v>
      </c>
      <c r="F42" s="42">
        <f t="shared" si="7"/>
        <v>428182</v>
      </c>
      <c r="G42" s="42">
        <f t="shared" si="8"/>
        <v>436364</v>
      </c>
    </row>
    <row r="43" spans="1:9" x14ac:dyDescent="0.25">
      <c r="A43" s="42" t="str">
        <f t="shared" si="3"/>
        <v>BAHIA DE CADIZ</v>
      </c>
      <c r="B43" s="41">
        <f t="shared" si="4"/>
        <v>43138</v>
      </c>
      <c r="C43" s="41">
        <f t="shared" si="5"/>
        <v>64761</v>
      </c>
      <c r="D43" s="41">
        <f t="shared" si="6"/>
        <v>14</v>
      </c>
      <c r="E43" s="42" t="str">
        <f t="shared" si="2"/>
        <v>VIGO</v>
      </c>
      <c r="F43" s="42">
        <f t="shared" si="7"/>
        <v>152832</v>
      </c>
      <c r="G43" s="42">
        <f t="shared" si="8"/>
        <v>157594</v>
      </c>
    </row>
    <row r="44" spans="1:9" x14ac:dyDescent="0.25">
      <c r="A44" s="42" t="str">
        <f t="shared" si="3"/>
        <v>BALEARES</v>
      </c>
      <c r="B44" s="41">
        <f t="shared" si="4"/>
        <v>99846</v>
      </c>
      <c r="C44" s="41">
        <f t="shared" si="5"/>
        <v>141023</v>
      </c>
      <c r="D44" s="41">
        <f t="shared" si="6"/>
        <v>7</v>
      </c>
      <c r="E44" s="42" t="str">
        <f t="shared" si="2"/>
        <v>BALEARES</v>
      </c>
      <c r="F44" s="42">
        <f t="shared" si="7"/>
        <v>99846</v>
      </c>
      <c r="G44" s="42">
        <f t="shared" si="8"/>
        <v>141023</v>
      </c>
    </row>
    <row r="45" spans="1:9" x14ac:dyDescent="0.25">
      <c r="A45" s="42" t="str">
        <f t="shared" si="3"/>
        <v>BARCELONA</v>
      </c>
      <c r="B45" s="41">
        <f t="shared" si="4"/>
        <v>656958</v>
      </c>
      <c r="C45" s="41">
        <f t="shared" si="5"/>
        <v>673571</v>
      </c>
      <c r="D45" s="41">
        <f t="shared" si="6"/>
        <v>3</v>
      </c>
      <c r="E45" s="42" t="str">
        <f t="shared" si="2"/>
        <v>BILBAO</v>
      </c>
      <c r="F45" s="42">
        <f t="shared" si="7"/>
        <v>70022</v>
      </c>
      <c r="G45" s="42">
        <f t="shared" si="8"/>
        <v>80375</v>
      </c>
    </row>
    <row r="46" spans="1:9" x14ac:dyDescent="0.25">
      <c r="A46" s="42" t="str">
        <f t="shared" si="3"/>
        <v>BILBAO</v>
      </c>
      <c r="B46" s="41">
        <f t="shared" si="4"/>
        <v>70022</v>
      </c>
      <c r="C46" s="41">
        <f t="shared" si="5"/>
        <v>80375</v>
      </c>
      <c r="D46" s="41">
        <f t="shared" si="6"/>
        <v>8</v>
      </c>
      <c r="E46" s="42" t="str">
        <f t="shared" si="2"/>
        <v>TARRAGONA</v>
      </c>
      <c r="F46" s="42">
        <f t="shared" si="7"/>
        <v>58327</v>
      </c>
      <c r="G46" s="42">
        <f t="shared" si="8"/>
        <v>91712</v>
      </c>
    </row>
    <row r="47" spans="1:9" x14ac:dyDescent="0.25">
      <c r="A47" s="42" t="str">
        <f t="shared" si="3"/>
        <v>CARTAGENA</v>
      </c>
      <c r="B47" s="41">
        <f t="shared" si="4"/>
        <v>31768</v>
      </c>
      <c r="C47" s="41">
        <f t="shared" si="5"/>
        <v>34093</v>
      </c>
      <c r="D47" s="41">
        <f t="shared" si="6"/>
        <v>16</v>
      </c>
      <c r="E47" s="42" t="str">
        <f t="shared" si="2"/>
        <v>GIJON</v>
      </c>
      <c r="F47" s="42">
        <f t="shared" si="7"/>
        <v>54916</v>
      </c>
      <c r="G47" s="42">
        <f t="shared" si="8"/>
        <v>58119</v>
      </c>
    </row>
    <row r="48" spans="1:9" x14ac:dyDescent="0.25">
      <c r="A48" s="42" t="str">
        <f t="shared" si="3"/>
        <v>CASTELLON</v>
      </c>
      <c r="B48" s="41">
        <f t="shared" si="4"/>
        <v>19662</v>
      </c>
      <c r="C48" s="41">
        <f t="shared" si="5"/>
        <v>19677</v>
      </c>
      <c r="D48" s="41">
        <f t="shared" si="6"/>
        <v>19</v>
      </c>
      <c r="E48" s="42" t="str">
        <f t="shared" si="2"/>
        <v>VALENCIA</v>
      </c>
      <c r="F48" s="42">
        <f t="shared" si="7"/>
        <v>50187</v>
      </c>
      <c r="G48" s="42">
        <f t="shared" si="8"/>
        <v>164682</v>
      </c>
    </row>
    <row r="49" spans="1:7" x14ac:dyDescent="0.25">
      <c r="A49" s="42" t="str">
        <f t="shared" si="3"/>
        <v>CEUTA</v>
      </c>
      <c r="B49" s="41">
        <f t="shared" si="4"/>
        <v>428182</v>
      </c>
      <c r="C49" s="41">
        <f t="shared" si="5"/>
        <v>436364</v>
      </c>
      <c r="D49" s="41">
        <f t="shared" si="6"/>
        <v>5</v>
      </c>
      <c r="E49" s="42" t="str">
        <f t="shared" si="2"/>
        <v>MALAGA</v>
      </c>
      <c r="F49" s="42">
        <f t="shared" si="7"/>
        <v>47668</v>
      </c>
      <c r="G49" s="42">
        <f t="shared" si="8"/>
        <v>42629</v>
      </c>
    </row>
    <row r="50" spans="1:7" x14ac:dyDescent="0.25">
      <c r="A50" s="42" t="str">
        <f t="shared" si="3"/>
        <v>FERROL-SAN CIBRAO</v>
      </c>
      <c r="B50" s="41">
        <f t="shared" si="4"/>
        <v>6433</v>
      </c>
      <c r="C50" s="41">
        <f t="shared" si="5"/>
        <v>9852</v>
      </c>
      <c r="D50" s="41">
        <f t="shared" si="6"/>
        <v>27</v>
      </c>
      <c r="E50" s="42" t="str">
        <f t="shared" si="2"/>
        <v>ALMERIA</v>
      </c>
      <c r="F50" s="42">
        <f t="shared" si="7"/>
        <v>44207</v>
      </c>
      <c r="G50" s="42">
        <f t="shared" si="8"/>
        <v>48954</v>
      </c>
    </row>
    <row r="51" spans="1:7" x14ac:dyDescent="0.25">
      <c r="A51" s="42" t="str">
        <f t="shared" si="3"/>
        <v>GIJON</v>
      </c>
      <c r="B51" s="41">
        <f t="shared" si="4"/>
        <v>54916</v>
      </c>
      <c r="C51" s="41">
        <f t="shared" si="5"/>
        <v>58119</v>
      </c>
      <c r="D51" s="41">
        <f t="shared" si="6"/>
        <v>10</v>
      </c>
      <c r="E51" s="42" t="str">
        <f t="shared" si="2"/>
        <v>BAHIA DE CADIZ</v>
      </c>
      <c r="F51" s="42">
        <f t="shared" si="7"/>
        <v>43138</v>
      </c>
      <c r="G51" s="42">
        <f t="shared" si="8"/>
        <v>64761</v>
      </c>
    </row>
    <row r="52" spans="1:7" x14ac:dyDescent="0.25">
      <c r="A52" s="42" t="str">
        <f t="shared" si="3"/>
        <v>HUELVA</v>
      </c>
      <c r="B52" s="41">
        <f t="shared" si="4"/>
        <v>42518</v>
      </c>
      <c r="C52" s="41">
        <f t="shared" si="5"/>
        <v>104752</v>
      </c>
      <c r="D52" s="41">
        <f t="shared" si="6"/>
        <v>15</v>
      </c>
      <c r="E52" s="42" t="str">
        <f t="shared" si="2"/>
        <v>HUELVA</v>
      </c>
      <c r="F52" s="42">
        <f t="shared" si="7"/>
        <v>42518</v>
      </c>
      <c r="G52" s="42">
        <f t="shared" si="8"/>
        <v>104752</v>
      </c>
    </row>
    <row r="53" spans="1:7" x14ac:dyDescent="0.25">
      <c r="A53" s="42" t="str">
        <f t="shared" si="3"/>
        <v>LAS PALMAS</v>
      </c>
      <c r="B53" s="41">
        <f t="shared" si="4"/>
        <v>1444931</v>
      </c>
      <c r="C53" s="41">
        <f t="shared" si="5"/>
        <v>1430646</v>
      </c>
      <c r="D53" s="41">
        <f t="shared" si="6"/>
        <v>2</v>
      </c>
      <c r="E53" s="42" t="str">
        <f t="shared" si="2"/>
        <v>CARTAGENA</v>
      </c>
      <c r="F53" s="42">
        <f t="shared" si="7"/>
        <v>31768</v>
      </c>
      <c r="G53" s="42">
        <f t="shared" si="8"/>
        <v>34093</v>
      </c>
    </row>
    <row r="54" spans="1:7" x14ac:dyDescent="0.25">
      <c r="A54" s="42" t="str">
        <f t="shared" si="3"/>
        <v>MALAGA</v>
      </c>
      <c r="B54" s="41">
        <f t="shared" si="4"/>
        <v>47668</v>
      </c>
      <c r="C54" s="41">
        <f t="shared" si="5"/>
        <v>42629</v>
      </c>
      <c r="D54" s="41">
        <f t="shared" si="6"/>
        <v>12</v>
      </c>
      <c r="E54" s="42" t="str">
        <f t="shared" si="2"/>
        <v>SANTANDER</v>
      </c>
      <c r="F54" s="42">
        <f t="shared" si="7"/>
        <v>27876</v>
      </c>
      <c r="G54" s="42">
        <f t="shared" si="8"/>
        <v>28606</v>
      </c>
    </row>
    <row r="55" spans="1:7" x14ac:dyDescent="0.25">
      <c r="A55" s="42" t="str">
        <f t="shared" si="3"/>
        <v>MARIN Y RIA DE PONTEVEDRA</v>
      </c>
      <c r="B55" s="41">
        <f t="shared" si="4"/>
        <v>13680</v>
      </c>
      <c r="C55" s="41">
        <f t="shared" si="5"/>
        <v>22382</v>
      </c>
      <c r="D55" s="41">
        <f t="shared" si="6"/>
        <v>23</v>
      </c>
      <c r="E55" s="42" t="str">
        <f t="shared" si="2"/>
        <v>A CORUÑA</v>
      </c>
      <c r="F55" s="42">
        <f t="shared" ref="F55:F65" si="9">LOOKUP(E55,$A$38:$A$65,$B$38:$B$65)</f>
        <v>26069</v>
      </c>
      <c r="G55" s="42">
        <f t="shared" si="8"/>
        <v>33408</v>
      </c>
    </row>
    <row r="56" spans="1:7" x14ac:dyDescent="0.25">
      <c r="A56" s="42" t="str">
        <f t="shared" si="3"/>
        <v>MELILLA</v>
      </c>
      <c r="B56" s="41">
        <f t="shared" si="4"/>
        <v>6707</v>
      </c>
      <c r="C56" s="41">
        <f t="shared" si="5"/>
        <v>15598</v>
      </c>
      <c r="D56" s="41">
        <f t="shared" si="6"/>
        <v>26</v>
      </c>
      <c r="E56" s="42" t="str">
        <f t="shared" si="2"/>
        <v>CASTELLON</v>
      </c>
      <c r="F56" s="42">
        <f t="shared" si="9"/>
        <v>19662</v>
      </c>
      <c r="G56" s="42">
        <f t="shared" si="8"/>
        <v>19677</v>
      </c>
    </row>
    <row r="57" spans="1:7" x14ac:dyDescent="0.25">
      <c r="A57" s="42" t="str">
        <f t="shared" si="3"/>
        <v>MOTRIL</v>
      </c>
      <c r="B57" s="41">
        <f t="shared" si="4"/>
        <v>14782</v>
      </c>
      <c r="C57" s="41">
        <f t="shared" si="5"/>
        <v>13662</v>
      </c>
      <c r="D57" s="41">
        <f t="shared" si="6"/>
        <v>22</v>
      </c>
      <c r="E57" s="42" t="str">
        <f t="shared" si="2"/>
        <v>PASAIA</v>
      </c>
      <c r="F57" s="42">
        <f t="shared" si="9"/>
        <v>15579</v>
      </c>
      <c r="G57" s="42">
        <f t="shared" si="8"/>
        <v>20156</v>
      </c>
    </row>
    <row r="58" spans="1:7" x14ac:dyDescent="0.25">
      <c r="A58" s="42" t="str">
        <f t="shared" si="3"/>
        <v>PASAIA</v>
      </c>
      <c r="B58" s="41">
        <f t="shared" si="4"/>
        <v>15579</v>
      </c>
      <c r="C58" s="41">
        <f t="shared" si="5"/>
        <v>20156</v>
      </c>
      <c r="D58" s="41">
        <f t="shared" si="6"/>
        <v>20</v>
      </c>
      <c r="E58" s="42" t="str">
        <f t="shared" si="2"/>
        <v>AVILES</v>
      </c>
      <c r="F58" s="42">
        <f t="shared" si="9"/>
        <v>15307</v>
      </c>
      <c r="G58" s="42">
        <f t="shared" si="8"/>
        <v>21948</v>
      </c>
    </row>
    <row r="59" spans="1:7" x14ac:dyDescent="0.25">
      <c r="A59" s="42" t="str">
        <f t="shared" si="3"/>
        <v>SANTA CRUZ DE TENERIFE</v>
      </c>
      <c r="B59" s="41">
        <f t="shared" si="4"/>
        <v>525641</v>
      </c>
      <c r="C59" s="41">
        <f t="shared" si="5"/>
        <v>540326</v>
      </c>
      <c r="D59" s="41">
        <f t="shared" si="6"/>
        <v>4</v>
      </c>
      <c r="E59" s="42" t="str">
        <f t="shared" si="2"/>
        <v>MOTRIL</v>
      </c>
      <c r="F59" s="42">
        <f t="shared" si="9"/>
        <v>14782</v>
      </c>
      <c r="G59" s="42">
        <f t="shared" si="8"/>
        <v>13662</v>
      </c>
    </row>
    <row r="60" spans="1:7" x14ac:dyDescent="0.25">
      <c r="A60" s="42" t="str">
        <f t="shared" si="3"/>
        <v>SANTANDER</v>
      </c>
      <c r="B60" s="41">
        <f t="shared" si="4"/>
        <v>27876</v>
      </c>
      <c r="C60" s="41">
        <f t="shared" si="5"/>
        <v>28606</v>
      </c>
      <c r="D60" s="41">
        <f t="shared" si="6"/>
        <v>17</v>
      </c>
      <c r="E60" s="42" t="str">
        <f t="shared" si="2"/>
        <v>MARIN Y RIA DE PONTEVEDRA</v>
      </c>
      <c r="F60" s="42">
        <f t="shared" si="9"/>
        <v>13680</v>
      </c>
      <c r="G60" s="42">
        <f t="shared" si="8"/>
        <v>22382</v>
      </c>
    </row>
    <row r="61" spans="1:7" x14ac:dyDescent="0.25">
      <c r="A61" s="42" t="str">
        <f t="shared" si="3"/>
        <v>SEVILLA</v>
      </c>
      <c r="B61" s="41">
        <f t="shared" si="4"/>
        <v>10729</v>
      </c>
      <c r="C61" s="41">
        <f t="shared" si="5"/>
        <v>11298</v>
      </c>
      <c r="D61" s="41">
        <f t="shared" si="6"/>
        <v>25</v>
      </c>
      <c r="E61" s="42" t="str">
        <f t="shared" si="2"/>
        <v>ALICANTE</v>
      </c>
      <c r="F61" s="42">
        <f t="shared" si="9"/>
        <v>10754</v>
      </c>
      <c r="G61" s="42">
        <f t="shared" si="8"/>
        <v>6666</v>
      </c>
    </row>
    <row r="62" spans="1:7" x14ac:dyDescent="0.25">
      <c r="A62" s="42" t="str">
        <f t="shared" si="3"/>
        <v>TARRAGONA</v>
      </c>
      <c r="B62" s="41">
        <f t="shared" si="4"/>
        <v>58327</v>
      </c>
      <c r="C62" s="41">
        <f t="shared" si="5"/>
        <v>91712</v>
      </c>
      <c r="D62" s="41">
        <f t="shared" si="6"/>
        <v>9</v>
      </c>
      <c r="E62" s="42" t="str">
        <f t="shared" si="2"/>
        <v>SEVILLA</v>
      </c>
      <c r="F62" s="42">
        <f t="shared" si="9"/>
        <v>10729</v>
      </c>
      <c r="G62" s="42">
        <f t="shared" si="8"/>
        <v>11298</v>
      </c>
    </row>
    <row r="63" spans="1:7" x14ac:dyDescent="0.25">
      <c r="A63" s="42" t="str">
        <f t="shared" si="3"/>
        <v>VALENCIA</v>
      </c>
      <c r="B63" s="41">
        <f t="shared" si="4"/>
        <v>50187</v>
      </c>
      <c r="C63" s="41">
        <f t="shared" si="5"/>
        <v>164682</v>
      </c>
      <c r="D63" s="41">
        <f t="shared" si="6"/>
        <v>11</v>
      </c>
      <c r="E63" s="42" t="str">
        <f t="shared" si="2"/>
        <v>MELILLA</v>
      </c>
      <c r="F63" s="42">
        <f t="shared" si="9"/>
        <v>6707</v>
      </c>
      <c r="G63" s="42">
        <f t="shared" si="8"/>
        <v>15598</v>
      </c>
    </row>
    <row r="64" spans="1:7" x14ac:dyDescent="0.25">
      <c r="A64" s="42" t="str">
        <f t="shared" si="3"/>
        <v>VIGO</v>
      </c>
      <c r="B64" s="41">
        <f t="shared" si="4"/>
        <v>152832</v>
      </c>
      <c r="C64" s="41">
        <f t="shared" si="5"/>
        <v>157594</v>
      </c>
      <c r="D64" s="41">
        <f t="shared" si="6"/>
        <v>6</v>
      </c>
      <c r="E64" s="42" t="str">
        <f t="shared" si="2"/>
        <v>FERROL-SAN CIBRAO</v>
      </c>
      <c r="F64" s="42">
        <f t="shared" si="9"/>
        <v>6433</v>
      </c>
      <c r="G64" s="42">
        <f t="shared" si="8"/>
        <v>9852</v>
      </c>
    </row>
    <row r="65" spans="1:7" x14ac:dyDescent="0.25">
      <c r="A65" s="42" t="str">
        <f t="shared" si="3"/>
        <v>VILAGARCIA</v>
      </c>
      <c r="B65" s="41">
        <f t="shared" si="4"/>
        <v>2875</v>
      </c>
      <c r="C65" s="41">
        <f t="shared" si="5"/>
        <v>6669</v>
      </c>
      <c r="D65" s="41">
        <f t="shared" si="6"/>
        <v>28</v>
      </c>
      <c r="E65" s="42" t="str">
        <f t="shared" si="2"/>
        <v>VILAGARCIA</v>
      </c>
      <c r="F65" s="42">
        <f t="shared" si="9"/>
        <v>2875</v>
      </c>
      <c r="G65" s="42">
        <f t="shared" si="8"/>
        <v>6669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Julio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41159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840</v>
      </c>
      <c r="C8" s="28">
        <v>840</v>
      </c>
      <c r="D8" s="28">
        <v>21896</v>
      </c>
      <c r="E8" s="28">
        <v>31707</v>
      </c>
      <c r="F8" s="13">
        <f t="shared" ref="F8:F35" si="0">((E8*100)/D8)-100</f>
        <v>44.807270734380722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3004</v>
      </c>
      <c r="C10" s="28">
        <v>0</v>
      </c>
      <c r="D10" s="28">
        <v>3004</v>
      </c>
      <c r="E10" s="28">
        <v>422</v>
      </c>
      <c r="F10" s="13">
        <f t="shared" si="0"/>
        <v>-85.952063914780297</v>
      </c>
      <c r="G10" s="1"/>
      <c r="H10" s="1"/>
      <c r="I10" s="1"/>
    </row>
    <row r="11" spans="1:12" x14ac:dyDescent="0.25">
      <c r="A11" s="8" t="s">
        <v>48</v>
      </c>
      <c r="B11" s="27">
        <v>3700154</v>
      </c>
      <c r="C11" s="27">
        <v>4251094</v>
      </c>
      <c r="D11" s="27">
        <v>21647865</v>
      </c>
      <c r="E11" s="27">
        <v>29080730</v>
      </c>
      <c r="F11" s="10">
        <f t="shared" si="0"/>
        <v>34.335325908582661</v>
      </c>
      <c r="G11" s="1"/>
      <c r="H11" s="1"/>
      <c r="I11" s="1"/>
    </row>
    <row r="12" spans="1:12" x14ac:dyDescent="0.25">
      <c r="A12" s="11" t="s">
        <v>49</v>
      </c>
      <c r="B12" s="28">
        <v>8469</v>
      </c>
      <c r="C12" s="28">
        <v>6711</v>
      </c>
      <c r="D12" s="28">
        <v>105699</v>
      </c>
      <c r="E12" s="28">
        <v>47287</v>
      </c>
      <c r="F12" s="13">
        <f t="shared" si="0"/>
        <v>-55.262585265707337</v>
      </c>
      <c r="G12" s="1"/>
      <c r="H12" s="1"/>
      <c r="I12" s="1"/>
    </row>
    <row r="13" spans="1:12" x14ac:dyDescent="0.25">
      <c r="A13" s="8" t="s">
        <v>50</v>
      </c>
      <c r="B13" s="27">
        <v>0</v>
      </c>
      <c r="C13" s="27">
        <v>2194</v>
      </c>
      <c r="D13" s="27">
        <v>0</v>
      </c>
      <c r="E13" s="27">
        <v>39594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28">
        <v>556261</v>
      </c>
      <c r="C14" s="28">
        <v>423300</v>
      </c>
      <c r="D14" s="28">
        <v>4677980</v>
      </c>
      <c r="E14" s="28">
        <v>3063847</v>
      </c>
      <c r="F14" s="13">
        <f t="shared" si="0"/>
        <v>-34.50491451438441</v>
      </c>
      <c r="G14" s="1"/>
      <c r="H14" s="1"/>
      <c r="I14" s="1"/>
    </row>
    <row r="15" spans="1:12" x14ac:dyDescent="0.25">
      <c r="A15" s="8" t="s">
        <v>52</v>
      </c>
      <c r="B15" s="27">
        <v>5311</v>
      </c>
      <c r="C15" s="27">
        <v>46934</v>
      </c>
      <c r="D15" s="27">
        <v>198384</v>
      </c>
      <c r="E15" s="27">
        <v>565362</v>
      </c>
      <c r="F15" s="10">
        <f t="shared" si="0"/>
        <v>184.98366803774496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0</v>
      </c>
      <c r="D16" s="28">
        <v>450</v>
      </c>
      <c r="E16" s="28">
        <v>18544</v>
      </c>
      <c r="F16" s="13">
        <f t="shared" si="0"/>
        <v>4020.8888888888887</v>
      </c>
      <c r="G16" s="1"/>
      <c r="H16" s="1"/>
      <c r="I16" s="1"/>
    </row>
    <row r="17" spans="1:9" x14ac:dyDescent="0.25">
      <c r="A17" s="8" t="s">
        <v>54</v>
      </c>
      <c r="B17" s="27">
        <v>0</v>
      </c>
      <c r="C17" s="27">
        <v>104</v>
      </c>
      <c r="D17" s="27">
        <v>35828</v>
      </c>
      <c r="E17" s="27">
        <v>3988</v>
      </c>
      <c r="F17" s="10">
        <f t="shared" si="0"/>
        <v>-88.869040973540251</v>
      </c>
      <c r="G17" s="1"/>
      <c r="H17" s="1"/>
      <c r="I17" s="1"/>
    </row>
    <row r="18" spans="1:9" x14ac:dyDescent="0.25">
      <c r="A18" s="11" t="s">
        <v>55</v>
      </c>
      <c r="B18" s="28">
        <v>900</v>
      </c>
      <c r="C18" s="28">
        <v>17</v>
      </c>
      <c r="D18" s="28">
        <v>1024</v>
      </c>
      <c r="E18" s="28">
        <v>13493</v>
      </c>
      <c r="F18" s="13">
        <f t="shared" si="0"/>
        <v>1217.67578125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38411</v>
      </c>
      <c r="C20" s="28">
        <v>7150</v>
      </c>
      <c r="D20" s="28">
        <v>459362</v>
      </c>
      <c r="E20" s="28">
        <v>302469</v>
      </c>
      <c r="F20" s="13">
        <f t="shared" si="0"/>
        <v>-34.154544781675455</v>
      </c>
      <c r="G20" s="1"/>
      <c r="H20" s="1"/>
      <c r="I20" s="1"/>
    </row>
    <row r="21" spans="1:9" x14ac:dyDescent="0.25">
      <c r="A21" s="8" t="s">
        <v>58</v>
      </c>
      <c r="B21" s="27">
        <v>58992</v>
      </c>
      <c r="C21" s="27">
        <v>194515</v>
      </c>
      <c r="D21" s="27">
        <v>514603</v>
      </c>
      <c r="E21" s="27">
        <v>1040958</v>
      </c>
      <c r="F21" s="10">
        <f t="shared" si="0"/>
        <v>102.28370219372994</v>
      </c>
      <c r="G21" s="1"/>
      <c r="H21" s="1"/>
      <c r="I21" s="1"/>
    </row>
    <row r="22" spans="1:9" x14ac:dyDescent="0.25">
      <c r="A22" s="11" t="s">
        <v>59</v>
      </c>
      <c r="B22" s="28">
        <v>1152988</v>
      </c>
      <c r="C22" s="28">
        <v>1094209</v>
      </c>
      <c r="D22" s="28">
        <v>5904688</v>
      </c>
      <c r="E22" s="28">
        <v>6997778</v>
      </c>
      <c r="F22" s="13">
        <f t="shared" si="0"/>
        <v>18.512239766097721</v>
      </c>
      <c r="G22" s="1"/>
      <c r="H22" s="1"/>
      <c r="I22" s="1"/>
    </row>
    <row r="23" spans="1:9" x14ac:dyDescent="0.25">
      <c r="A23" s="8" t="s">
        <v>60</v>
      </c>
      <c r="B23" s="27">
        <v>474695</v>
      </c>
      <c r="C23" s="27">
        <v>155278</v>
      </c>
      <c r="D23" s="27">
        <v>1061833</v>
      </c>
      <c r="E23" s="27">
        <v>3020044</v>
      </c>
      <c r="F23" s="10">
        <f t="shared" si="0"/>
        <v>184.41798286547885</v>
      </c>
      <c r="G23" s="1"/>
      <c r="H23" s="1"/>
      <c r="I23" s="1"/>
    </row>
    <row r="24" spans="1:9" x14ac:dyDescent="0.25">
      <c r="A24" s="11" t="s">
        <v>61</v>
      </c>
      <c r="B24" s="28">
        <v>815</v>
      </c>
      <c r="C24" s="28">
        <v>3171</v>
      </c>
      <c r="D24" s="28">
        <v>35355</v>
      </c>
      <c r="E24" s="28">
        <v>19557</v>
      </c>
      <c r="F24" s="13">
        <f t="shared" si="0"/>
        <v>-44.683920237590158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2730</v>
      </c>
      <c r="D27" s="27">
        <v>0</v>
      </c>
      <c r="E27" s="27">
        <v>12693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14761</v>
      </c>
      <c r="C28" s="28">
        <v>12002</v>
      </c>
      <c r="D28" s="28">
        <v>110999</v>
      </c>
      <c r="E28" s="28">
        <v>92430</v>
      </c>
      <c r="F28" s="13">
        <f t="shared" si="0"/>
        <v>-16.728979540356221</v>
      </c>
      <c r="G28" s="1"/>
      <c r="H28" s="1"/>
      <c r="I28" s="1"/>
    </row>
    <row r="29" spans="1:9" x14ac:dyDescent="0.25">
      <c r="A29" s="8" t="s">
        <v>66</v>
      </c>
      <c r="B29" s="27">
        <v>3062</v>
      </c>
      <c r="C29" s="27">
        <v>88</v>
      </c>
      <c r="D29" s="27">
        <v>3364</v>
      </c>
      <c r="E29" s="27">
        <v>113</v>
      </c>
      <c r="F29" s="10">
        <f t="shared" si="0"/>
        <v>-96.640903686087995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2053</v>
      </c>
      <c r="D30" s="28">
        <v>0</v>
      </c>
      <c r="E30" s="28">
        <v>2053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377640</v>
      </c>
      <c r="C31" s="27">
        <v>596512</v>
      </c>
      <c r="D31" s="27">
        <v>3024600</v>
      </c>
      <c r="E31" s="27">
        <v>3414103</v>
      </c>
      <c r="F31" s="10">
        <f t="shared" si="0"/>
        <v>12.877835085631162</v>
      </c>
      <c r="G31" s="1"/>
      <c r="H31" s="1"/>
      <c r="I31" s="1"/>
    </row>
    <row r="32" spans="1:9" x14ac:dyDescent="0.25">
      <c r="A32" s="11" t="s">
        <v>69</v>
      </c>
      <c r="B32" s="28">
        <v>3140494</v>
      </c>
      <c r="C32" s="28">
        <v>2711687</v>
      </c>
      <c r="D32" s="28">
        <v>18602481</v>
      </c>
      <c r="E32" s="28">
        <v>18783144</v>
      </c>
      <c r="F32" s="13">
        <f t="shared" si="0"/>
        <v>0.97117690914453192</v>
      </c>
      <c r="G32" s="1"/>
      <c r="H32" s="1"/>
      <c r="I32" s="1"/>
    </row>
    <row r="33" spans="1:9" x14ac:dyDescent="0.25">
      <c r="A33" s="8" t="s">
        <v>70</v>
      </c>
      <c r="B33" s="27">
        <v>33841</v>
      </c>
      <c r="C33" s="27">
        <v>30610</v>
      </c>
      <c r="D33" s="27">
        <v>188977</v>
      </c>
      <c r="E33" s="27">
        <v>191066</v>
      </c>
      <c r="F33" s="10">
        <f t="shared" si="0"/>
        <v>1.1054255279743046</v>
      </c>
      <c r="G33" s="1"/>
      <c r="H33" s="1"/>
      <c r="I33" s="1"/>
    </row>
    <row r="34" spans="1:9" x14ac:dyDescent="0.25">
      <c r="A34" s="11" t="s">
        <v>71</v>
      </c>
      <c r="B34" s="28">
        <v>5545</v>
      </c>
      <c r="C34" s="28">
        <v>4</v>
      </c>
      <c r="D34" s="28">
        <v>24699</v>
      </c>
      <c r="E34" s="28">
        <v>23717</v>
      </c>
      <c r="F34" s="13">
        <f t="shared" si="0"/>
        <v>-3.9758694683995373</v>
      </c>
      <c r="G34" s="1"/>
      <c r="H34" s="1"/>
      <c r="I34" s="1"/>
    </row>
    <row r="35" spans="1:9" x14ac:dyDescent="0.25">
      <c r="A35" s="14" t="s">
        <v>72</v>
      </c>
      <c r="B35" s="15">
        <f>SUM(B7:B34)</f>
        <v>9576183</v>
      </c>
      <c r="C35" s="15">
        <f t="shared" ref="C35:E35" si="1">SUM(C7:C34)</f>
        <v>9541203</v>
      </c>
      <c r="D35" s="15">
        <f t="shared" si="1"/>
        <v>56623091</v>
      </c>
      <c r="E35" s="15">
        <f t="shared" si="1"/>
        <v>66765099</v>
      </c>
      <c r="F35" s="16">
        <f t="shared" si="0"/>
        <v>17.911434753712044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29080730</v>
      </c>
      <c r="G38" s="42">
        <f>LOOKUP(E38,$A$38:$A$65,$C$38:$C$65)</f>
        <v>21647865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31707</v>
      </c>
      <c r="C39" s="41">
        <f t="shared" ref="C39:C65" si="5">D8</f>
        <v>21896</v>
      </c>
      <c r="D39" s="41">
        <f t="shared" ref="D39:D65" si="6">_xlfn.RANK.EQ(B39,$B$38:$B$65)+COUNTIF($B$38:$B$65,B39)-1</f>
        <v>14</v>
      </c>
      <c r="E39" s="42" t="str">
        <f t="shared" si="2"/>
        <v>VALENCIA</v>
      </c>
      <c r="F39" s="42">
        <f t="shared" ref="F39:F54" si="7">LOOKUP(E39,$A$38:$A$65,$B$38:$B$65)</f>
        <v>18783144</v>
      </c>
      <c r="G39" s="42">
        <f t="shared" ref="G39:G65" si="8">LOOKUP(E39,$A$38:$A$65,$C$38:$C$65)</f>
        <v>18602481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6997778</v>
      </c>
      <c r="G40" s="42">
        <f t="shared" si="8"/>
        <v>5904688</v>
      </c>
    </row>
    <row r="41" spans="1:9" x14ac:dyDescent="0.25">
      <c r="A41" s="42" t="str">
        <f t="shared" si="3"/>
        <v>AVILES</v>
      </c>
      <c r="B41" s="41">
        <f t="shared" si="4"/>
        <v>422</v>
      </c>
      <c r="C41" s="41">
        <f t="shared" si="5"/>
        <v>3004</v>
      </c>
      <c r="D41" s="41">
        <f t="shared" si="6"/>
        <v>22</v>
      </c>
      <c r="E41" s="42" t="str">
        <f t="shared" si="2"/>
        <v>TARRAGONA</v>
      </c>
      <c r="F41" s="42">
        <f t="shared" si="7"/>
        <v>3414103</v>
      </c>
      <c r="G41" s="42">
        <f t="shared" si="8"/>
        <v>3024600</v>
      </c>
    </row>
    <row r="42" spans="1:9" x14ac:dyDescent="0.25">
      <c r="A42" s="42" t="str">
        <f t="shared" si="3"/>
        <v>BAHIA DE ALGECIRAS</v>
      </c>
      <c r="B42" s="41">
        <f t="shared" si="4"/>
        <v>29080730</v>
      </c>
      <c r="C42" s="41">
        <f t="shared" si="5"/>
        <v>21647865</v>
      </c>
      <c r="D42" s="41">
        <f t="shared" si="6"/>
        <v>1</v>
      </c>
      <c r="E42" s="42" t="str">
        <f t="shared" si="2"/>
        <v>BARCELONA</v>
      </c>
      <c r="F42" s="42">
        <f t="shared" si="7"/>
        <v>3063847</v>
      </c>
      <c r="G42" s="42">
        <f t="shared" si="8"/>
        <v>4677980</v>
      </c>
    </row>
    <row r="43" spans="1:9" x14ac:dyDescent="0.25">
      <c r="A43" s="42" t="str">
        <f t="shared" si="3"/>
        <v>BAHIA DE CADIZ</v>
      </c>
      <c r="B43" s="41">
        <f t="shared" si="4"/>
        <v>47287</v>
      </c>
      <c r="C43" s="41">
        <f t="shared" si="5"/>
        <v>105699</v>
      </c>
      <c r="D43" s="41">
        <f t="shared" si="6"/>
        <v>12</v>
      </c>
      <c r="E43" s="42" t="str">
        <f t="shared" si="2"/>
        <v>MALAGA</v>
      </c>
      <c r="F43" s="42">
        <f t="shared" si="7"/>
        <v>3020044</v>
      </c>
      <c r="G43" s="42">
        <f t="shared" si="8"/>
        <v>1061833</v>
      </c>
    </row>
    <row r="44" spans="1:9" x14ac:dyDescent="0.25">
      <c r="A44" s="42" t="str">
        <f t="shared" si="3"/>
        <v>BALEARES</v>
      </c>
      <c r="B44" s="41">
        <f t="shared" si="4"/>
        <v>39594</v>
      </c>
      <c r="C44" s="41">
        <f t="shared" si="5"/>
        <v>0</v>
      </c>
      <c r="D44" s="41">
        <f t="shared" si="6"/>
        <v>13</v>
      </c>
      <c r="E44" s="42" t="str">
        <f t="shared" si="2"/>
        <v>HUELVA</v>
      </c>
      <c r="F44" s="42">
        <f t="shared" si="7"/>
        <v>1040958</v>
      </c>
      <c r="G44" s="42">
        <f t="shared" si="8"/>
        <v>514603</v>
      </c>
    </row>
    <row r="45" spans="1:9" x14ac:dyDescent="0.25">
      <c r="A45" s="42" t="str">
        <f t="shared" si="3"/>
        <v>BARCELONA</v>
      </c>
      <c r="B45" s="41">
        <f t="shared" si="4"/>
        <v>3063847</v>
      </c>
      <c r="C45" s="41">
        <f t="shared" si="5"/>
        <v>4677980</v>
      </c>
      <c r="D45" s="41">
        <f t="shared" si="6"/>
        <v>5</v>
      </c>
      <c r="E45" s="42" t="str">
        <f t="shared" si="2"/>
        <v>BILBAO</v>
      </c>
      <c r="F45" s="42">
        <f t="shared" si="7"/>
        <v>565362</v>
      </c>
      <c r="G45" s="42">
        <f t="shared" si="8"/>
        <v>198384</v>
      </c>
    </row>
    <row r="46" spans="1:9" x14ac:dyDescent="0.25">
      <c r="A46" s="42" t="str">
        <f t="shared" si="3"/>
        <v>BILBAO</v>
      </c>
      <c r="B46" s="41">
        <f t="shared" si="4"/>
        <v>565362</v>
      </c>
      <c r="C46" s="41">
        <f t="shared" si="5"/>
        <v>198384</v>
      </c>
      <c r="D46" s="41">
        <f t="shared" si="6"/>
        <v>8</v>
      </c>
      <c r="E46" s="42" t="str">
        <f t="shared" si="2"/>
        <v>GIJON</v>
      </c>
      <c r="F46" s="42">
        <f t="shared" si="7"/>
        <v>302469</v>
      </c>
      <c r="G46" s="42">
        <f t="shared" si="8"/>
        <v>459362</v>
      </c>
    </row>
    <row r="47" spans="1:9" x14ac:dyDescent="0.25">
      <c r="A47" s="42" t="str">
        <f t="shared" si="3"/>
        <v>CARTAGENA</v>
      </c>
      <c r="B47" s="41">
        <f t="shared" si="4"/>
        <v>18544</v>
      </c>
      <c r="C47" s="41">
        <f t="shared" si="5"/>
        <v>450</v>
      </c>
      <c r="D47" s="41">
        <f t="shared" si="6"/>
        <v>17</v>
      </c>
      <c r="E47" s="42" t="str">
        <f t="shared" si="2"/>
        <v>VIGO</v>
      </c>
      <c r="F47" s="42">
        <f t="shared" si="7"/>
        <v>191066</v>
      </c>
      <c r="G47" s="42">
        <f t="shared" si="8"/>
        <v>188977</v>
      </c>
    </row>
    <row r="48" spans="1:9" x14ac:dyDescent="0.25">
      <c r="A48" s="42" t="str">
        <f t="shared" si="3"/>
        <v>CASTELLON</v>
      </c>
      <c r="B48" s="41">
        <f t="shared" si="4"/>
        <v>3988</v>
      </c>
      <c r="C48" s="41">
        <f t="shared" si="5"/>
        <v>35828</v>
      </c>
      <c r="D48" s="41">
        <f t="shared" si="6"/>
        <v>20</v>
      </c>
      <c r="E48" s="42" t="str">
        <f t="shared" si="2"/>
        <v>SANTA CRUZ DE TENERIFE</v>
      </c>
      <c r="F48" s="42">
        <f t="shared" si="7"/>
        <v>92430</v>
      </c>
      <c r="G48" s="42">
        <f t="shared" si="8"/>
        <v>110999</v>
      </c>
    </row>
    <row r="49" spans="1:7" x14ac:dyDescent="0.25">
      <c r="A49" s="42" t="str">
        <f t="shared" si="3"/>
        <v>CEUTA</v>
      </c>
      <c r="B49" s="41">
        <f t="shared" si="4"/>
        <v>13493</v>
      </c>
      <c r="C49" s="41">
        <f t="shared" si="5"/>
        <v>1024</v>
      </c>
      <c r="D49" s="41">
        <f t="shared" si="6"/>
        <v>18</v>
      </c>
      <c r="E49" s="42" t="str">
        <f t="shared" si="2"/>
        <v>BAHIA DE CADIZ</v>
      </c>
      <c r="F49" s="42">
        <f t="shared" si="7"/>
        <v>47287</v>
      </c>
      <c r="G49" s="42">
        <f t="shared" si="8"/>
        <v>105699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39594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302469</v>
      </c>
      <c r="C51" s="41">
        <f t="shared" si="5"/>
        <v>459362</v>
      </c>
      <c r="D51" s="41">
        <f t="shared" si="6"/>
        <v>9</v>
      </c>
      <c r="E51" s="42" t="str">
        <f t="shared" si="2"/>
        <v>ALICANTE</v>
      </c>
      <c r="F51" s="42">
        <f t="shared" si="7"/>
        <v>31707</v>
      </c>
      <c r="G51" s="42">
        <f t="shared" si="8"/>
        <v>21896</v>
      </c>
    </row>
    <row r="52" spans="1:7" x14ac:dyDescent="0.25">
      <c r="A52" s="42" t="str">
        <f t="shared" si="3"/>
        <v>HUELVA</v>
      </c>
      <c r="B52" s="41">
        <f t="shared" si="4"/>
        <v>1040958</v>
      </c>
      <c r="C52" s="41">
        <f t="shared" si="5"/>
        <v>514603</v>
      </c>
      <c r="D52" s="41">
        <f t="shared" si="6"/>
        <v>7</v>
      </c>
      <c r="E52" s="42" t="str">
        <f t="shared" si="2"/>
        <v>VILAGARCIA</v>
      </c>
      <c r="F52" s="42">
        <f t="shared" si="7"/>
        <v>23717</v>
      </c>
      <c r="G52" s="42">
        <f t="shared" si="8"/>
        <v>24699</v>
      </c>
    </row>
    <row r="53" spans="1:7" x14ac:dyDescent="0.25">
      <c r="A53" s="42" t="str">
        <f t="shared" si="3"/>
        <v>LAS PALMAS</v>
      </c>
      <c r="B53" s="41">
        <f t="shared" si="4"/>
        <v>6997778</v>
      </c>
      <c r="C53" s="41">
        <f t="shared" si="5"/>
        <v>5904688</v>
      </c>
      <c r="D53" s="41">
        <f t="shared" si="6"/>
        <v>3</v>
      </c>
      <c r="E53" s="42" t="str">
        <f t="shared" si="2"/>
        <v>MARIN Y RIA DE PONTEVEDRA</v>
      </c>
      <c r="F53" s="42">
        <f t="shared" si="7"/>
        <v>19557</v>
      </c>
      <c r="G53" s="42">
        <f t="shared" si="8"/>
        <v>35355</v>
      </c>
    </row>
    <row r="54" spans="1:7" x14ac:dyDescent="0.25">
      <c r="A54" s="42" t="str">
        <f t="shared" si="3"/>
        <v>MALAGA</v>
      </c>
      <c r="B54" s="41">
        <f t="shared" si="4"/>
        <v>3020044</v>
      </c>
      <c r="C54" s="41">
        <f t="shared" si="5"/>
        <v>1061833</v>
      </c>
      <c r="D54" s="41">
        <f t="shared" si="6"/>
        <v>6</v>
      </c>
      <c r="E54" s="42" t="str">
        <f t="shared" si="2"/>
        <v>CARTAGENA</v>
      </c>
      <c r="F54" s="42">
        <f t="shared" si="7"/>
        <v>18544</v>
      </c>
      <c r="G54" s="42">
        <f t="shared" si="8"/>
        <v>450</v>
      </c>
    </row>
    <row r="55" spans="1:7" x14ac:dyDescent="0.25">
      <c r="A55" s="42" t="str">
        <f t="shared" si="3"/>
        <v>MARIN Y RIA DE PONTEVEDRA</v>
      </c>
      <c r="B55" s="41">
        <f t="shared" si="4"/>
        <v>19557</v>
      </c>
      <c r="C55" s="41">
        <f t="shared" si="5"/>
        <v>35355</v>
      </c>
      <c r="D55" s="41">
        <f t="shared" si="6"/>
        <v>16</v>
      </c>
      <c r="E55" s="42" t="str">
        <f t="shared" si="2"/>
        <v>CEUTA</v>
      </c>
      <c r="F55" s="42">
        <f t="shared" ref="F55:F65" si="9">LOOKUP(E55,$A$38:$A$65,$B$38:$B$65)</f>
        <v>13493</v>
      </c>
      <c r="G55" s="42">
        <f t="shared" si="8"/>
        <v>1024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PASAIA</v>
      </c>
      <c r="F56" s="42">
        <f t="shared" si="9"/>
        <v>12693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CASTELLON</v>
      </c>
      <c r="F57" s="42">
        <f t="shared" si="9"/>
        <v>3988</v>
      </c>
      <c r="G57" s="42">
        <f t="shared" si="8"/>
        <v>35828</v>
      </c>
    </row>
    <row r="58" spans="1:7" x14ac:dyDescent="0.25">
      <c r="A58" s="42" t="str">
        <f t="shared" si="3"/>
        <v>PASAIA</v>
      </c>
      <c r="B58" s="41">
        <f t="shared" si="4"/>
        <v>12693</v>
      </c>
      <c r="C58" s="41">
        <f t="shared" si="5"/>
        <v>0</v>
      </c>
      <c r="D58" s="41">
        <f t="shared" si="6"/>
        <v>19</v>
      </c>
      <c r="E58" s="42" t="str">
        <f t="shared" si="2"/>
        <v>SEVILLA</v>
      </c>
      <c r="F58" s="42">
        <f t="shared" si="9"/>
        <v>2053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92430</v>
      </c>
      <c r="C59" s="41">
        <f t="shared" si="5"/>
        <v>110999</v>
      </c>
      <c r="D59" s="41">
        <f t="shared" si="6"/>
        <v>11</v>
      </c>
      <c r="E59" s="42" t="str">
        <f t="shared" si="2"/>
        <v>AVILES</v>
      </c>
      <c r="F59" s="42">
        <f t="shared" si="9"/>
        <v>422</v>
      </c>
      <c r="G59" s="42">
        <f t="shared" si="8"/>
        <v>3004</v>
      </c>
    </row>
    <row r="60" spans="1:7" x14ac:dyDescent="0.25">
      <c r="A60" s="42" t="str">
        <f t="shared" si="3"/>
        <v>SANTANDER</v>
      </c>
      <c r="B60" s="41">
        <f t="shared" si="4"/>
        <v>113</v>
      </c>
      <c r="C60" s="41">
        <f t="shared" si="5"/>
        <v>3364</v>
      </c>
      <c r="D60" s="41">
        <f t="shared" si="6"/>
        <v>23</v>
      </c>
      <c r="E60" s="42" t="str">
        <f t="shared" si="2"/>
        <v>SANTANDER</v>
      </c>
      <c r="F60" s="42">
        <f t="shared" si="9"/>
        <v>113</v>
      </c>
      <c r="G60" s="42">
        <f t="shared" si="8"/>
        <v>3364</v>
      </c>
    </row>
    <row r="61" spans="1:7" x14ac:dyDescent="0.25">
      <c r="A61" s="42" t="str">
        <f t="shared" si="3"/>
        <v>SEVILLA</v>
      </c>
      <c r="B61" s="41">
        <f t="shared" si="4"/>
        <v>2053</v>
      </c>
      <c r="C61" s="41">
        <f t="shared" si="5"/>
        <v>0</v>
      </c>
      <c r="D61" s="41">
        <f t="shared" si="6"/>
        <v>21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3414103</v>
      </c>
      <c r="C62" s="41">
        <f t="shared" si="5"/>
        <v>3024600</v>
      </c>
      <c r="D62" s="41">
        <f t="shared" si="6"/>
        <v>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18783144</v>
      </c>
      <c r="C63" s="41">
        <f t="shared" si="5"/>
        <v>18602481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191066</v>
      </c>
      <c r="C64" s="41">
        <f t="shared" si="5"/>
        <v>188977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23717</v>
      </c>
      <c r="C65" s="41">
        <f t="shared" si="5"/>
        <v>24699</v>
      </c>
      <c r="D65" s="41">
        <f t="shared" si="6"/>
        <v>15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Julio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41159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840</v>
      </c>
      <c r="C8" s="30">
        <v>840</v>
      </c>
      <c r="D8" s="30">
        <v>21896</v>
      </c>
      <c r="E8" s="30">
        <v>31707</v>
      </c>
      <c r="F8" s="13">
        <f t="shared" ref="F8:F35" si="0">((E8*100)/D8)-100</f>
        <v>44.807270734380722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3672009</v>
      </c>
      <c r="C11" s="29">
        <v>4196479</v>
      </c>
      <c r="D11" s="29">
        <v>21480223</v>
      </c>
      <c r="E11" s="29">
        <v>28791857</v>
      </c>
      <c r="F11" s="10">
        <f t="shared" si="0"/>
        <v>34.038911048549181</v>
      </c>
      <c r="G11" s="1"/>
      <c r="H11" s="1"/>
      <c r="I11" s="1"/>
    </row>
    <row r="12" spans="1:12" x14ac:dyDescent="0.25">
      <c r="A12" s="11" t="s">
        <v>49</v>
      </c>
      <c r="B12" s="30">
        <v>231</v>
      </c>
      <c r="C12" s="30">
        <v>0</v>
      </c>
      <c r="D12" s="30">
        <v>3069</v>
      </c>
      <c r="E12" s="30">
        <v>5127</v>
      </c>
      <c r="F12" s="13">
        <f t="shared" si="0"/>
        <v>67.057673509286417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57</v>
      </c>
      <c r="D13" s="29">
        <v>0</v>
      </c>
      <c r="E13" s="29">
        <v>57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0">
        <v>528909</v>
      </c>
      <c r="C14" s="30">
        <v>331436</v>
      </c>
      <c r="D14" s="30">
        <v>4508820</v>
      </c>
      <c r="E14" s="30">
        <v>2630638</v>
      </c>
      <c r="F14" s="13">
        <f t="shared" si="0"/>
        <v>-41.655732541995469</v>
      </c>
      <c r="G14" s="1"/>
      <c r="H14" s="1"/>
      <c r="I14" s="1"/>
    </row>
    <row r="15" spans="1:12" x14ac:dyDescent="0.25">
      <c r="A15" s="8" t="s">
        <v>52</v>
      </c>
      <c r="B15" s="29">
        <v>965</v>
      </c>
      <c r="C15" s="29">
        <v>330</v>
      </c>
      <c r="D15" s="29">
        <v>33347</v>
      </c>
      <c r="E15" s="29">
        <v>8713</v>
      </c>
      <c r="F15" s="10">
        <f t="shared" si="0"/>
        <v>-73.871712597834886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228</v>
      </c>
      <c r="E16" s="30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29">
        <v>0</v>
      </c>
      <c r="C17" s="29">
        <v>104</v>
      </c>
      <c r="D17" s="29">
        <v>16338</v>
      </c>
      <c r="E17" s="29">
        <v>3953</v>
      </c>
      <c r="F17" s="10">
        <f t="shared" si="0"/>
        <v>-75.804872077365644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60</v>
      </c>
      <c r="E18" s="30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1105410</v>
      </c>
      <c r="C22" s="30">
        <v>1053394</v>
      </c>
      <c r="D22" s="30">
        <v>5597603</v>
      </c>
      <c r="E22" s="30">
        <v>6667444</v>
      </c>
      <c r="F22" s="13">
        <f t="shared" si="0"/>
        <v>19.112484397339358</v>
      </c>
      <c r="G22" s="1"/>
      <c r="H22" s="1"/>
      <c r="I22" s="1"/>
    </row>
    <row r="23" spans="1:9" x14ac:dyDescent="0.25">
      <c r="A23" s="8" t="s">
        <v>60</v>
      </c>
      <c r="B23" s="29">
        <v>474695</v>
      </c>
      <c r="C23" s="29">
        <v>155278</v>
      </c>
      <c r="D23" s="29">
        <v>1061833</v>
      </c>
      <c r="E23" s="29">
        <v>3020044</v>
      </c>
      <c r="F23" s="10">
        <f t="shared" si="0"/>
        <v>184.41798286547885</v>
      </c>
      <c r="G23" s="1"/>
      <c r="H23" s="1"/>
      <c r="I23" s="1"/>
    </row>
    <row r="24" spans="1:9" x14ac:dyDescent="0.25">
      <c r="A24" s="11" t="s">
        <v>61</v>
      </c>
      <c r="B24" s="30">
        <v>815</v>
      </c>
      <c r="C24" s="30">
        <v>3171</v>
      </c>
      <c r="D24" s="30">
        <v>35232</v>
      </c>
      <c r="E24" s="30">
        <v>17473</v>
      </c>
      <c r="F24" s="13">
        <f t="shared" si="0"/>
        <v>-50.405881017257038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11202</v>
      </c>
      <c r="C28" s="30">
        <v>8373</v>
      </c>
      <c r="D28" s="30">
        <v>98815</v>
      </c>
      <c r="E28" s="30">
        <v>38784</v>
      </c>
      <c r="F28" s="13">
        <f t="shared" si="0"/>
        <v>-60.750898142994487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116</v>
      </c>
      <c r="E29" s="29">
        <v>5</v>
      </c>
      <c r="F29" s="18">
        <f t="shared" si="0"/>
        <v>-95.689655172413794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169670</v>
      </c>
      <c r="C31" s="29">
        <v>119592</v>
      </c>
      <c r="D31" s="29">
        <v>1018307</v>
      </c>
      <c r="E31" s="29">
        <v>885087</v>
      </c>
      <c r="F31" s="10">
        <f t="shared" si="0"/>
        <v>-13.082498696365633</v>
      </c>
      <c r="G31" s="1"/>
      <c r="H31" s="1"/>
      <c r="I31" s="1"/>
    </row>
    <row r="32" spans="1:9" x14ac:dyDescent="0.25">
      <c r="A32" s="11" t="s">
        <v>69</v>
      </c>
      <c r="B32" s="30">
        <v>3122013</v>
      </c>
      <c r="C32" s="30">
        <v>2691470</v>
      </c>
      <c r="D32" s="30">
        <v>18562694</v>
      </c>
      <c r="E32" s="30">
        <v>18650516</v>
      </c>
      <c r="F32" s="13">
        <f t="shared" si="0"/>
        <v>0.47311020695595118</v>
      </c>
      <c r="G32" s="1"/>
      <c r="H32" s="1"/>
      <c r="I32" s="1"/>
    </row>
    <row r="33" spans="1:9" x14ac:dyDescent="0.25">
      <c r="A33" s="8" t="s">
        <v>70</v>
      </c>
      <c r="B33" s="29">
        <v>16306</v>
      </c>
      <c r="C33" s="29">
        <v>5683</v>
      </c>
      <c r="D33" s="29">
        <v>94492</v>
      </c>
      <c r="E33" s="29">
        <v>78392</v>
      </c>
      <c r="F33" s="10">
        <f t="shared" si="0"/>
        <v>-17.038479447995599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4</v>
      </c>
      <c r="D34" s="30">
        <v>0</v>
      </c>
      <c r="E34" s="30">
        <v>78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9103065</v>
      </c>
      <c r="C35" s="15">
        <f t="shared" ref="C35:E35" si="1">SUM(C7:C34)</f>
        <v>8566211</v>
      </c>
      <c r="D35" s="15">
        <f t="shared" si="1"/>
        <v>52533073</v>
      </c>
      <c r="E35" s="15">
        <f t="shared" si="1"/>
        <v>60829875</v>
      </c>
      <c r="F35" s="16">
        <f t="shared" si="0"/>
        <v>15.793483088263272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28791857</v>
      </c>
      <c r="G38" s="42">
        <f>LOOKUP(E38,$A$38:$A$65,$C$38:$C$65)</f>
        <v>21480223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31707</v>
      </c>
      <c r="C39" s="41">
        <f t="shared" ref="C39:C65" si="5">D8</f>
        <v>21896</v>
      </c>
      <c r="D39" s="41">
        <f t="shared" ref="D39:D65" si="6">_xlfn.RANK.EQ(B39,$B$38:$B$65)+COUNTIF($B$38:$B$65,B39)-1</f>
        <v>9</v>
      </c>
      <c r="E39" s="42" t="str">
        <f t="shared" si="2"/>
        <v>VALENCIA</v>
      </c>
      <c r="F39" s="42">
        <f t="shared" ref="F39:F54" si="7">LOOKUP(E39,$A$38:$A$65,$B$38:$B$65)</f>
        <v>18650516</v>
      </c>
      <c r="G39" s="42">
        <f t="shared" ref="G39:G65" si="8">LOOKUP(E39,$A$38:$A$65,$C$38:$C$65)</f>
        <v>18562694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6667444</v>
      </c>
      <c r="G40" s="42">
        <f t="shared" si="8"/>
        <v>5597603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MALAGA</v>
      </c>
      <c r="F41" s="42">
        <f t="shared" si="7"/>
        <v>3020044</v>
      </c>
      <c r="G41" s="42">
        <f t="shared" si="8"/>
        <v>1061833</v>
      </c>
    </row>
    <row r="42" spans="1:9" x14ac:dyDescent="0.25">
      <c r="A42" s="42" t="str">
        <f t="shared" si="3"/>
        <v>BAHIA DE ALGECIRAS</v>
      </c>
      <c r="B42" s="41">
        <f t="shared" si="4"/>
        <v>28791857</v>
      </c>
      <c r="C42" s="41">
        <f t="shared" si="5"/>
        <v>21480223</v>
      </c>
      <c r="D42" s="41">
        <f t="shared" si="6"/>
        <v>1</v>
      </c>
      <c r="E42" s="42" t="str">
        <f t="shared" si="2"/>
        <v>BARCELONA</v>
      </c>
      <c r="F42" s="42">
        <f t="shared" si="7"/>
        <v>2630638</v>
      </c>
      <c r="G42" s="42">
        <f t="shared" si="8"/>
        <v>4508820</v>
      </c>
    </row>
    <row r="43" spans="1:9" x14ac:dyDescent="0.25">
      <c r="A43" s="42" t="str">
        <f t="shared" si="3"/>
        <v>BAHIA DE CADIZ</v>
      </c>
      <c r="B43" s="41">
        <f t="shared" si="4"/>
        <v>5127</v>
      </c>
      <c r="C43" s="41">
        <f t="shared" si="5"/>
        <v>3069</v>
      </c>
      <c r="D43" s="41">
        <f t="shared" si="6"/>
        <v>12</v>
      </c>
      <c r="E43" s="42" t="str">
        <f t="shared" si="2"/>
        <v>TARRAGONA</v>
      </c>
      <c r="F43" s="42">
        <f t="shared" si="7"/>
        <v>885087</v>
      </c>
      <c r="G43" s="42">
        <f t="shared" si="8"/>
        <v>1018307</v>
      </c>
    </row>
    <row r="44" spans="1:9" x14ac:dyDescent="0.25">
      <c r="A44" s="42" t="str">
        <f t="shared" si="3"/>
        <v>BALEARES</v>
      </c>
      <c r="B44" s="41">
        <f t="shared" si="4"/>
        <v>57</v>
      </c>
      <c r="C44" s="41">
        <f t="shared" si="5"/>
        <v>0</v>
      </c>
      <c r="D44" s="41">
        <f t="shared" si="6"/>
        <v>15</v>
      </c>
      <c r="E44" s="42" t="str">
        <f t="shared" si="2"/>
        <v>VIGO</v>
      </c>
      <c r="F44" s="42">
        <f t="shared" si="7"/>
        <v>78392</v>
      </c>
      <c r="G44" s="42">
        <f t="shared" si="8"/>
        <v>94492</v>
      </c>
    </row>
    <row r="45" spans="1:9" x14ac:dyDescent="0.25">
      <c r="A45" s="42" t="str">
        <f t="shared" si="3"/>
        <v>BARCELONA</v>
      </c>
      <c r="B45" s="41">
        <f t="shared" si="4"/>
        <v>2630638</v>
      </c>
      <c r="C45" s="41">
        <f t="shared" si="5"/>
        <v>4508820</v>
      </c>
      <c r="D45" s="41">
        <f t="shared" si="6"/>
        <v>5</v>
      </c>
      <c r="E45" s="42" t="str">
        <f t="shared" si="2"/>
        <v>SANTA CRUZ DE TENERIFE</v>
      </c>
      <c r="F45" s="42">
        <f t="shared" si="7"/>
        <v>38784</v>
      </c>
      <c r="G45" s="42">
        <f t="shared" si="8"/>
        <v>98815</v>
      </c>
    </row>
    <row r="46" spans="1:9" x14ac:dyDescent="0.25">
      <c r="A46" s="42" t="str">
        <f t="shared" si="3"/>
        <v>BILBAO</v>
      </c>
      <c r="B46" s="41">
        <f t="shared" si="4"/>
        <v>8713</v>
      </c>
      <c r="C46" s="41">
        <f t="shared" si="5"/>
        <v>33347</v>
      </c>
      <c r="D46" s="41">
        <f t="shared" si="6"/>
        <v>11</v>
      </c>
      <c r="E46" s="42" t="str">
        <f t="shared" si="2"/>
        <v>ALICANTE</v>
      </c>
      <c r="F46" s="42">
        <f t="shared" si="7"/>
        <v>31707</v>
      </c>
      <c r="G46" s="42">
        <f t="shared" si="8"/>
        <v>21896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228</v>
      </c>
      <c r="D47" s="41">
        <f t="shared" si="6"/>
        <v>28</v>
      </c>
      <c r="E47" s="42" t="str">
        <f t="shared" si="2"/>
        <v>MARIN Y RIA DE PONTEVEDRA</v>
      </c>
      <c r="F47" s="42">
        <f t="shared" si="7"/>
        <v>17473</v>
      </c>
      <c r="G47" s="42">
        <f t="shared" si="8"/>
        <v>35232</v>
      </c>
    </row>
    <row r="48" spans="1:9" x14ac:dyDescent="0.25">
      <c r="A48" s="42" t="str">
        <f t="shared" si="3"/>
        <v>CASTELLON</v>
      </c>
      <c r="B48" s="41">
        <f t="shared" si="4"/>
        <v>3953</v>
      </c>
      <c r="C48" s="41">
        <f t="shared" si="5"/>
        <v>16338</v>
      </c>
      <c r="D48" s="41">
        <f t="shared" si="6"/>
        <v>13</v>
      </c>
      <c r="E48" s="42" t="str">
        <f t="shared" si="2"/>
        <v>BILBAO</v>
      </c>
      <c r="F48" s="42">
        <f t="shared" si="7"/>
        <v>8713</v>
      </c>
      <c r="G48" s="42">
        <f t="shared" si="8"/>
        <v>33347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60</v>
      </c>
      <c r="D49" s="41">
        <f t="shared" si="6"/>
        <v>28</v>
      </c>
      <c r="E49" s="42" t="str">
        <f t="shared" si="2"/>
        <v>BAHIA DE CADIZ</v>
      </c>
      <c r="F49" s="42">
        <f t="shared" si="7"/>
        <v>5127</v>
      </c>
      <c r="G49" s="42">
        <f t="shared" si="8"/>
        <v>3069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3953</v>
      </c>
      <c r="G50" s="42">
        <f t="shared" si="8"/>
        <v>16338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VILAGARCIA</v>
      </c>
      <c r="F51" s="42">
        <f t="shared" si="7"/>
        <v>78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57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6667444</v>
      </c>
      <c r="C53" s="41">
        <f t="shared" si="5"/>
        <v>5597603</v>
      </c>
      <c r="D53" s="41">
        <f t="shared" si="6"/>
        <v>3</v>
      </c>
      <c r="E53" s="42" t="str">
        <f t="shared" si="2"/>
        <v>SANTANDER</v>
      </c>
      <c r="F53" s="42">
        <f t="shared" si="7"/>
        <v>5</v>
      </c>
      <c r="G53" s="42">
        <f t="shared" si="8"/>
        <v>116</v>
      </c>
    </row>
    <row r="54" spans="1:7" x14ac:dyDescent="0.25">
      <c r="A54" s="42" t="str">
        <f t="shared" si="3"/>
        <v>MALAGA</v>
      </c>
      <c r="B54" s="41">
        <f t="shared" si="4"/>
        <v>3020044</v>
      </c>
      <c r="C54" s="41">
        <f t="shared" si="5"/>
        <v>1061833</v>
      </c>
      <c r="D54" s="41">
        <f t="shared" si="6"/>
        <v>4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17473</v>
      </c>
      <c r="C55" s="41">
        <f t="shared" si="5"/>
        <v>35232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38784</v>
      </c>
      <c r="C59" s="41">
        <f t="shared" si="5"/>
        <v>98815</v>
      </c>
      <c r="D59" s="41">
        <f t="shared" si="6"/>
        <v>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</v>
      </c>
      <c r="C60" s="41">
        <f t="shared" si="5"/>
        <v>116</v>
      </c>
      <c r="D60" s="41">
        <f t="shared" si="6"/>
        <v>16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885087</v>
      </c>
      <c r="C62" s="41">
        <f t="shared" si="5"/>
        <v>1018307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18650516</v>
      </c>
      <c r="C63" s="41">
        <f t="shared" si="5"/>
        <v>18562694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78392</v>
      </c>
      <c r="C64" s="41">
        <f t="shared" si="5"/>
        <v>94492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78</v>
      </c>
      <c r="C65" s="41">
        <f t="shared" si="5"/>
        <v>0</v>
      </c>
      <c r="D65" s="41">
        <f t="shared" si="6"/>
        <v>14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Julio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41159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1">
        <v>5355</v>
      </c>
      <c r="C7" s="31">
        <v>5547</v>
      </c>
      <c r="D7" s="31">
        <v>33713</v>
      </c>
      <c r="E7" s="31">
        <v>32086</v>
      </c>
      <c r="F7" s="10">
        <f>((E7*100)/D7)-100</f>
        <v>-4.8260315012013137</v>
      </c>
      <c r="G7" s="1"/>
      <c r="H7" s="1"/>
      <c r="I7" s="1"/>
    </row>
    <row r="8" spans="1:12" x14ac:dyDescent="0.25">
      <c r="A8" s="11" t="s">
        <v>45</v>
      </c>
      <c r="B8" s="32">
        <v>116287</v>
      </c>
      <c r="C8" s="32">
        <v>113360</v>
      </c>
      <c r="D8" s="32">
        <v>745949</v>
      </c>
      <c r="E8" s="32">
        <v>832459</v>
      </c>
      <c r="F8" s="13">
        <f t="shared" ref="F8:F35" si="0">((E8*100)/D8)-100</f>
        <v>11.597307590733408</v>
      </c>
      <c r="G8" s="1"/>
      <c r="H8" s="1"/>
      <c r="I8" s="1"/>
    </row>
    <row r="9" spans="1:12" x14ac:dyDescent="0.25">
      <c r="A9" s="8" t="s">
        <v>46</v>
      </c>
      <c r="B9" s="31">
        <v>3068</v>
      </c>
      <c r="C9" s="31">
        <v>4728</v>
      </c>
      <c r="D9" s="31">
        <v>27775</v>
      </c>
      <c r="E9" s="31">
        <v>40567</v>
      </c>
      <c r="F9" s="10">
        <f t="shared" si="0"/>
        <v>46.055805580558058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4</v>
      </c>
      <c r="D10" s="32">
        <v>29</v>
      </c>
      <c r="E10" s="32">
        <v>21</v>
      </c>
      <c r="F10" s="17">
        <f t="shared" si="0"/>
        <v>-27.58620689655173</v>
      </c>
      <c r="G10" s="1"/>
      <c r="H10" s="1"/>
      <c r="I10" s="1"/>
    </row>
    <row r="11" spans="1:12" x14ac:dyDescent="0.25">
      <c r="A11" s="8" t="s">
        <v>48</v>
      </c>
      <c r="B11" s="31">
        <v>3848066</v>
      </c>
      <c r="C11" s="31">
        <v>4432778</v>
      </c>
      <c r="D11" s="31">
        <v>22896863</v>
      </c>
      <c r="E11" s="31">
        <v>30440704</v>
      </c>
      <c r="F11" s="10">
        <f t="shared" si="0"/>
        <v>32.947050432192384</v>
      </c>
      <c r="G11" s="1"/>
      <c r="H11" s="1"/>
      <c r="I11" s="1"/>
    </row>
    <row r="12" spans="1:12" x14ac:dyDescent="0.25">
      <c r="A12" s="11" t="s">
        <v>49</v>
      </c>
      <c r="B12" s="32">
        <v>76876</v>
      </c>
      <c r="C12" s="32">
        <v>90373</v>
      </c>
      <c r="D12" s="32">
        <v>485728</v>
      </c>
      <c r="E12" s="32">
        <v>533456</v>
      </c>
      <c r="F12" s="13">
        <f t="shared" si="0"/>
        <v>9.8260754990447339</v>
      </c>
      <c r="G12" s="1"/>
      <c r="H12" s="1"/>
      <c r="I12" s="1"/>
    </row>
    <row r="13" spans="1:12" x14ac:dyDescent="0.25">
      <c r="A13" s="8" t="s">
        <v>50</v>
      </c>
      <c r="B13" s="31">
        <v>37133</v>
      </c>
      <c r="C13" s="31">
        <v>29461</v>
      </c>
      <c r="D13" s="31">
        <v>221203</v>
      </c>
      <c r="E13" s="31">
        <v>165530</v>
      </c>
      <c r="F13" s="10">
        <f t="shared" si="0"/>
        <v>-25.168284336107561</v>
      </c>
      <c r="G13" s="1"/>
      <c r="H13" s="1"/>
      <c r="I13" s="1"/>
    </row>
    <row r="14" spans="1:12" x14ac:dyDescent="0.25">
      <c r="A14" s="11" t="s">
        <v>51</v>
      </c>
      <c r="B14" s="32">
        <v>1699301</v>
      </c>
      <c r="C14" s="32">
        <v>1550862</v>
      </c>
      <c r="D14" s="32">
        <v>12062917</v>
      </c>
      <c r="E14" s="32">
        <v>10081010</v>
      </c>
      <c r="F14" s="13">
        <f t="shared" si="0"/>
        <v>-16.429749122869694</v>
      </c>
      <c r="G14" s="1"/>
      <c r="H14" s="1"/>
      <c r="I14" s="1"/>
    </row>
    <row r="15" spans="1:12" x14ac:dyDescent="0.25">
      <c r="A15" s="8" t="s">
        <v>52</v>
      </c>
      <c r="B15" s="31">
        <v>506532</v>
      </c>
      <c r="C15" s="31">
        <v>537146</v>
      </c>
      <c r="D15" s="31">
        <v>3419127</v>
      </c>
      <c r="E15" s="31">
        <v>3679089</v>
      </c>
      <c r="F15" s="10">
        <f t="shared" si="0"/>
        <v>7.6031688790735217</v>
      </c>
      <c r="G15" s="1"/>
      <c r="H15" s="1"/>
      <c r="I15" s="1"/>
    </row>
    <row r="16" spans="1:12" x14ac:dyDescent="0.25">
      <c r="A16" s="11" t="s">
        <v>53</v>
      </c>
      <c r="B16" s="32">
        <v>83436</v>
      </c>
      <c r="C16" s="32">
        <v>77439</v>
      </c>
      <c r="D16" s="32">
        <v>493605</v>
      </c>
      <c r="E16" s="32">
        <v>488441</v>
      </c>
      <c r="F16" s="13">
        <f t="shared" si="0"/>
        <v>-1.0461806505201565</v>
      </c>
      <c r="G16" s="1"/>
      <c r="H16" s="1"/>
      <c r="I16" s="1"/>
    </row>
    <row r="17" spans="1:9" x14ac:dyDescent="0.25">
      <c r="A17" s="8" t="s">
        <v>54</v>
      </c>
      <c r="B17" s="31">
        <v>176322</v>
      </c>
      <c r="C17" s="31">
        <v>219714</v>
      </c>
      <c r="D17" s="31">
        <v>989185</v>
      </c>
      <c r="E17" s="31">
        <v>1206358</v>
      </c>
      <c r="F17" s="10">
        <f t="shared" si="0"/>
        <v>21.954740518709841</v>
      </c>
      <c r="G17" s="1"/>
      <c r="H17" s="1"/>
      <c r="I17" s="1"/>
    </row>
    <row r="18" spans="1:9" x14ac:dyDescent="0.25">
      <c r="A18" s="11" t="s">
        <v>55</v>
      </c>
      <c r="B18" s="32">
        <v>6762</v>
      </c>
      <c r="C18" s="32">
        <v>5815</v>
      </c>
      <c r="D18" s="32">
        <v>38737</v>
      </c>
      <c r="E18" s="32">
        <v>38320</v>
      </c>
      <c r="F18" s="13">
        <f t="shared" si="0"/>
        <v>-1.0764901773498252</v>
      </c>
      <c r="G18" s="1"/>
      <c r="H18" s="1"/>
      <c r="I18" s="1"/>
    </row>
    <row r="19" spans="1:9" x14ac:dyDescent="0.25">
      <c r="A19" s="8" t="s">
        <v>56</v>
      </c>
      <c r="B19" s="31">
        <v>623</v>
      </c>
      <c r="C19" s="31">
        <v>761</v>
      </c>
      <c r="D19" s="31">
        <v>3185</v>
      </c>
      <c r="E19" s="31">
        <v>4219</v>
      </c>
      <c r="F19" s="10">
        <f t="shared" si="0"/>
        <v>32.464678178963879</v>
      </c>
      <c r="G19" s="1"/>
      <c r="H19" s="1"/>
      <c r="I19" s="1"/>
    </row>
    <row r="20" spans="1:9" x14ac:dyDescent="0.25">
      <c r="A20" s="11" t="s">
        <v>57</v>
      </c>
      <c r="B20" s="32">
        <v>31494</v>
      </c>
      <c r="C20" s="32">
        <v>39057</v>
      </c>
      <c r="D20" s="32">
        <v>237559</v>
      </c>
      <c r="E20" s="32">
        <v>337859</v>
      </c>
      <c r="F20" s="13">
        <f t="shared" si="0"/>
        <v>42.221090339662993</v>
      </c>
      <c r="G20" s="1"/>
      <c r="H20" s="1"/>
      <c r="I20" s="1"/>
    </row>
    <row r="21" spans="1:9" x14ac:dyDescent="0.25">
      <c r="A21" s="8" t="s">
        <v>58</v>
      </c>
      <c r="B21" s="31">
        <v>2676</v>
      </c>
      <c r="C21" s="31">
        <v>742</v>
      </c>
      <c r="D21" s="31">
        <v>3632</v>
      </c>
      <c r="E21" s="31">
        <v>5080</v>
      </c>
      <c r="F21" s="10">
        <f t="shared" si="0"/>
        <v>39.867841409691636</v>
      </c>
      <c r="G21" s="1"/>
      <c r="H21" s="1"/>
      <c r="I21" s="1"/>
    </row>
    <row r="22" spans="1:9" x14ac:dyDescent="0.25">
      <c r="A22" s="11" t="s">
        <v>59</v>
      </c>
      <c r="B22" s="32">
        <v>1365504</v>
      </c>
      <c r="C22" s="32">
        <v>1308866</v>
      </c>
      <c r="D22" s="32">
        <v>7472110</v>
      </c>
      <c r="E22" s="32">
        <v>8512802</v>
      </c>
      <c r="F22" s="13">
        <f t="shared" si="0"/>
        <v>13.927685754090874</v>
      </c>
      <c r="G22" s="1"/>
      <c r="H22" s="1"/>
      <c r="I22" s="1"/>
    </row>
    <row r="23" spans="1:9" x14ac:dyDescent="0.25">
      <c r="A23" s="8" t="s">
        <v>60</v>
      </c>
      <c r="B23" s="31">
        <v>501621</v>
      </c>
      <c r="C23" s="31">
        <v>183367</v>
      </c>
      <c r="D23" s="31">
        <v>1196287</v>
      </c>
      <c r="E23" s="31">
        <v>3252411</v>
      </c>
      <c r="F23" s="10">
        <f t="shared" si="0"/>
        <v>171.87547804164052</v>
      </c>
      <c r="G23" s="1"/>
      <c r="H23" s="1"/>
      <c r="I23" s="1"/>
    </row>
    <row r="24" spans="1:9" x14ac:dyDescent="0.25">
      <c r="A24" s="11" t="s">
        <v>61</v>
      </c>
      <c r="B24" s="32">
        <v>35216</v>
      </c>
      <c r="C24" s="32">
        <v>32546</v>
      </c>
      <c r="D24" s="32">
        <v>253858</v>
      </c>
      <c r="E24" s="32">
        <v>214577</v>
      </c>
      <c r="F24" s="13">
        <f t="shared" si="0"/>
        <v>-15.473611231475871</v>
      </c>
      <c r="G24" s="1"/>
      <c r="H24" s="1"/>
      <c r="I24" s="1"/>
    </row>
    <row r="25" spans="1:9" x14ac:dyDescent="0.25">
      <c r="A25" s="8" t="s">
        <v>62</v>
      </c>
      <c r="B25" s="31">
        <v>21498</v>
      </c>
      <c r="C25" s="31">
        <v>24504</v>
      </c>
      <c r="D25" s="31">
        <v>107564</v>
      </c>
      <c r="E25" s="31">
        <v>147146</v>
      </c>
      <c r="F25" s="10">
        <f t="shared" si="0"/>
        <v>36.79855713807595</v>
      </c>
      <c r="G25" s="1"/>
      <c r="H25" s="1"/>
      <c r="I25" s="1"/>
    </row>
    <row r="26" spans="1:9" x14ac:dyDescent="0.25">
      <c r="A26" s="11" t="s">
        <v>63</v>
      </c>
      <c r="B26" s="32">
        <v>2089</v>
      </c>
      <c r="C26" s="32">
        <v>6261</v>
      </c>
      <c r="D26" s="32">
        <v>18100</v>
      </c>
      <c r="E26" s="32">
        <v>34944</v>
      </c>
      <c r="F26" s="13">
        <f t="shared" si="0"/>
        <v>93.060773480662988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14</v>
      </c>
      <c r="E27" s="31">
        <v>0</v>
      </c>
      <c r="F27" s="10">
        <f t="shared" si="0"/>
        <v>-100</v>
      </c>
      <c r="G27" s="1"/>
      <c r="H27" s="1"/>
      <c r="I27" s="1"/>
    </row>
    <row r="28" spans="1:9" x14ac:dyDescent="0.25">
      <c r="A28" s="11" t="s">
        <v>65</v>
      </c>
      <c r="B28" s="32">
        <v>215991</v>
      </c>
      <c r="C28" s="32">
        <v>209841</v>
      </c>
      <c r="D28" s="32">
        <v>1578883</v>
      </c>
      <c r="E28" s="32">
        <v>1465218</v>
      </c>
      <c r="F28" s="13">
        <f t="shared" si="0"/>
        <v>-7.1990768156981915</v>
      </c>
      <c r="G28" s="1"/>
      <c r="H28" s="1"/>
      <c r="I28" s="1"/>
    </row>
    <row r="29" spans="1:9" x14ac:dyDescent="0.25">
      <c r="A29" s="8" t="s">
        <v>66</v>
      </c>
      <c r="B29" s="31">
        <v>1458</v>
      </c>
      <c r="C29" s="31">
        <v>2425</v>
      </c>
      <c r="D29" s="31">
        <v>10215</v>
      </c>
      <c r="E29" s="31">
        <v>8542</v>
      </c>
      <c r="F29" s="10">
        <f t="shared" si="0"/>
        <v>-16.377875673029862</v>
      </c>
      <c r="G29" s="1"/>
      <c r="H29" s="1"/>
      <c r="I29" s="1"/>
    </row>
    <row r="30" spans="1:9" x14ac:dyDescent="0.25">
      <c r="A30" s="11" t="s">
        <v>67</v>
      </c>
      <c r="B30" s="32">
        <v>113084</v>
      </c>
      <c r="C30" s="32">
        <v>103877</v>
      </c>
      <c r="D30" s="32">
        <v>742689</v>
      </c>
      <c r="E30" s="32">
        <v>723795</v>
      </c>
      <c r="F30" s="13">
        <f t="shared" si="0"/>
        <v>-2.5439989012897684</v>
      </c>
      <c r="G30" s="1"/>
      <c r="H30" s="1"/>
      <c r="I30" s="1"/>
    </row>
    <row r="31" spans="1:9" x14ac:dyDescent="0.25">
      <c r="A31" s="8" t="s">
        <v>68</v>
      </c>
      <c r="B31" s="31">
        <v>243580</v>
      </c>
      <c r="C31" s="31">
        <v>174627</v>
      </c>
      <c r="D31" s="31">
        <v>1513928</v>
      </c>
      <c r="E31" s="31">
        <v>1307780</v>
      </c>
      <c r="F31" s="10">
        <f t="shared" si="0"/>
        <v>-13.616763809111134</v>
      </c>
      <c r="G31" s="1"/>
      <c r="H31" s="1"/>
      <c r="I31" s="1"/>
    </row>
    <row r="32" spans="1:9" x14ac:dyDescent="0.25">
      <c r="A32" s="11" t="s">
        <v>69</v>
      </c>
      <c r="B32" s="32">
        <v>4754477</v>
      </c>
      <c r="C32" s="32">
        <v>4503318</v>
      </c>
      <c r="D32" s="32">
        <v>29019289</v>
      </c>
      <c r="E32" s="32">
        <v>29876605</v>
      </c>
      <c r="F32" s="13">
        <f t="shared" si="0"/>
        <v>2.9542970539354059</v>
      </c>
      <c r="G32" s="1"/>
      <c r="H32" s="1"/>
      <c r="I32" s="1"/>
    </row>
    <row r="33" spans="1:9" x14ac:dyDescent="0.25">
      <c r="A33" s="8" t="s">
        <v>70</v>
      </c>
      <c r="B33" s="31">
        <v>199376</v>
      </c>
      <c r="C33" s="31">
        <v>188733</v>
      </c>
      <c r="D33" s="31">
        <v>1400267</v>
      </c>
      <c r="E33" s="31">
        <v>1316755</v>
      </c>
      <c r="F33" s="10">
        <f t="shared" si="0"/>
        <v>-5.9640054361061203</v>
      </c>
      <c r="G33" s="1"/>
      <c r="H33" s="1"/>
      <c r="I33" s="1"/>
    </row>
    <row r="34" spans="1:9" x14ac:dyDescent="0.25">
      <c r="A34" s="11" t="s">
        <v>71</v>
      </c>
      <c r="B34" s="32">
        <v>3751</v>
      </c>
      <c r="C34" s="32">
        <v>19774</v>
      </c>
      <c r="D34" s="32">
        <v>3902</v>
      </c>
      <c r="E34" s="32">
        <v>128342</v>
      </c>
      <c r="F34" s="13">
        <f t="shared" si="0"/>
        <v>3189.1337775499742</v>
      </c>
      <c r="G34" s="1"/>
      <c r="H34" s="1"/>
      <c r="I34" s="1"/>
    </row>
    <row r="35" spans="1:9" x14ac:dyDescent="0.25">
      <c r="A35" s="14" t="s">
        <v>72</v>
      </c>
      <c r="B35" s="15">
        <f>SUM(B7:B34)</f>
        <v>14051576</v>
      </c>
      <c r="C35" s="15">
        <f t="shared" ref="C35:E35" si="1">SUM(C7:C34)</f>
        <v>13865926</v>
      </c>
      <c r="D35" s="15">
        <f t="shared" si="1"/>
        <v>84976313</v>
      </c>
      <c r="E35" s="15">
        <f t="shared" si="1"/>
        <v>94874116</v>
      </c>
      <c r="F35" s="16">
        <f t="shared" si="0"/>
        <v>11.647719994629568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32086</v>
      </c>
      <c r="C38" s="41">
        <f>D7</f>
        <v>33713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30440704</v>
      </c>
      <c r="G38" s="42">
        <f>LOOKUP(E38,$A$38:$A$65,$C$38:$C$65)</f>
        <v>22896863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832459</v>
      </c>
      <c r="C39" s="41">
        <f t="shared" ref="C39:C65" si="5">D8</f>
        <v>745949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29876605</v>
      </c>
      <c r="G39" s="42">
        <f t="shared" ref="G39:G65" si="8">LOOKUP(E39,$A$38:$A$65,$C$38:$C$65)</f>
        <v>29019289</v>
      </c>
    </row>
    <row r="40" spans="1:9" x14ac:dyDescent="0.25">
      <c r="A40" s="42" t="str">
        <f t="shared" si="3"/>
        <v>ALMERIA</v>
      </c>
      <c r="B40" s="41">
        <f t="shared" si="4"/>
        <v>40567</v>
      </c>
      <c r="C40" s="41">
        <f t="shared" si="5"/>
        <v>27775</v>
      </c>
      <c r="D40" s="41">
        <f t="shared" si="6"/>
        <v>20</v>
      </c>
      <c r="E40" s="42" t="str">
        <f t="shared" si="2"/>
        <v>BARCELONA</v>
      </c>
      <c r="F40" s="42">
        <f t="shared" si="7"/>
        <v>10081010</v>
      </c>
      <c r="G40" s="42">
        <f t="shared" si="8"/>
        <v>12062917</v>
      </c>
    </row>
    <row r="41" spans="1:9" x14ac:dyDescent="0.25">
      <c r="A41" s="42" t="str">
        <f t="shared" si="3"/>
        <v>AVILES</v>
      </c>
      <c r="B41" s="41">
        <f t="shared" si="4"/>
        <v>21</v>
      </c>
      <c r="C41" s="41">
        <f t="shared" si="5"/>
        <v>29</v>
      </c>
      <c r="D41" s="41">
        <f t="shared" si="6"/>
        <v>27</v>
      </c>
      <c r="E41" s="42" t="str">
        <f t="shared" si="2"/>
        <v>LAS PALMAS</v>
      </c>
      <c r="F41" s="42">
        <f t="shared" si="7"/>
        <v>8512802</v>
      </c>
      <c r="G41" s="42">
        <f t="shared" si="8"/>
        <v>7472110</v>
      </c>
    </row>
    <row r="42" spans="1:9" x14ac:dyDescent="0.25">
      <c r="A42" s="42" t="str">
        <f t="shared" si="3"/>
        <v>BAHIA DE ALGECIRAS</v>
      </c>
      <c r="B42" s="41">
        <f t="shared" si="4"/>
        <v>30440704</v>
      </c>
      <c r="C42" s="41">
        <f t="shared" si="5"/>
        <v>22896863</v>
      </c>
      <c r="D42" s="41">
        <f t="shared" si="6"/>
        <v>1</v>
      </c>
      <c r="E42" s="42" t="str">
        <f t="shared" si="2"/>
        <v>BILBAO</v>
      </c>
      <c r="F42" s="42">
        <f t="shared" si="7"/>
        <v>3679089</v>
      </c>
      <c r="G42" s="42">
        <f t="shared" si="8"/>
        <v>3419127</v>
      </c>
    </row>
    <row r="43" spans="1:9" x14ac:dyDescent="0.25">
      <c r="A43" s="42" t="str">
        <f t="shared" si="3"/>
        <v>BAHIA DE CADIZ</v>
      </c>
      <c r="B43" s="41">
        <f t="shared" si="4"/>
        <v>533456</v>
      </c>
      <c r="C43" s="41">
        <f t="shared" si="5"/>
        <v>485728</v>
      </c>
      <c r="D43" s="41">
        <f t="shared" si="6"/>
        <v>13</v>
      </c>
      <c r="E43" s="42" t="str">
        <f t="shared" si="2"/>
        <v>MALAGA</v>
      </c>
      <c r="F43" s="42">
        <f t="shared" si="7"/>
        <v>3252411</v>
      </c>
      <c r="G43" s="42">
        <f t="shared" si="8"/>
        <v>1196287</v>
      </c>
    </row>
    <row r="44" spans="1:9" x14ac:dyDescent="0.25">
      <c r="A44" s="42" t="str">
        <f t="shared" si="3"/>
        <v>BALEARES</v>
      </c>
      <c r="B44" s="41">
        <f t="shared" si="4"/>
        <v>165530</v>
      </c>
      <c r="C44" s="41">
        <f t="shared" si="5"/>
        <v>221203</v>
      </c>
      <c r="D44" s="41">
        <f t="shared" si="6"/>
        <v>17</v>
      </c>
      <c r="E44" s="42" t="str">
        <f t="shared" si="2"/>
        <v>SANTA CRUZ DE TENERIFE</v>
      </c>
      <c r="F44" s="42">
        <f t="shared" si="7"/>
        <v>1465218</v>
      </c>
      <c r="G44" s="42">
        <f t="shared" si="8"/>
        <v>1578883</v>
      </c>
    </row>
    <row r="45" spans="1:9" x14ac:dyDescent="0.25">
      <c r="A45" s="42" t="str">
        <f t="shared" si="3"/>
        <v>BARCELONA</v>
      </c>
      <c r="B45" s="41">
        <f t="shared" si="4"/>
        <v>10081010</v>
      </c>
      <c r="C45" s="41">
        <f t="shared" si="5"/>
        <v>12062917</v>
      </c>
      <c r="D45" s="41">
        <f t="shared" si="6"/>
        <v>3</v>
      </c>
      <c r="E45" s="42" t="str">
        <f t="shared" si="2"/>
        <v>VIGO</v>
      </c>
      <c r="F45" s="42">
        <f t="shared" si="7"/>
        <v>1316755</v>
      </c>
      <c r="G45" s="42">
        <f t="shared" si="8"/>
        <v>1400267</v>
      </c>
    </row>
    <row r="46" spans="1:9" x14ac:dyDescent="0.25">
      <c r="A46" s="42" t="str">
        <f t="shared" si="3"/>
        <v>BILBAO</v>
      </c>
      <c r="B46" s="41">
        <f t="shared" si="4"/>
        <v>3679089</v>
      </c>
      <c r="C46" s="41">
        <f t="shared" si="5"/>
        <v>3419127</v>
      </c>
      <c r="D46" s="41">
        <f t="shared" si="6"/>
        <v>5</v>
      </c>
      <c r="E46" s="42" t="str">
        <f t="shared" si="2"/>
        <v>TARRAGONA</v>
      </c>
      <c r="F46" s="42">
        <f t="shared" si="7"/>
        <v>1307780</v>
      </c>
      <c r="G46" s="42">
        <f t="shared" si="8"/>
        <v>1513928</v>
      </c>
    </row>
    <row r="47" spans="1:9" x14ac:dyDescent="0.25">
      <c r="A47" s="42" t="str">
        <f t="shared" si="3"/>
        <v>CARTAGENA</v>
      </c>
      <c r="B47" s="41">
        <f t="shared" si="4"/>
        <v>488441</v>
      </c>
      <c r="C47" s="41">
        <f t="shared" si="5"/>
        <v>493605</v>
      </c>
      <c r="D47" s="41">
        <f t="shared" si="6"/>
        <v>14</v>
      </c>
      <c r="E47" s="42" t="str">
        <f t="shared" si="2"/>
        <v>CASTELLON</v>
      </c>
      <c r="F47" s="42">
        <f t="shared" si="7"/>
        <v>1206358</v>
      </c>
      <c r="G47" s="42">
        <f t="shared" si="8"/>
        <v>989185</v>
      </c>
    </row>
    <row r="48" spans="1:9" x14ac:dyDescent="0.25">
      <c r="A48" s="42" t="str">
        <f t="shared" si="3"/>
        <v>CASTELLON</v>
      </c>
      <c r="B48" s="41">
        <f t="shared" si="4"/>
        <v>1206358</v>
      </c>
      <c r="C48" s="41">
        <f t="shared" si="5"/>
        <v>989185</v>
      </c>
      <c r="D48" s="41">
        <f t="shared" si="6"/>
        <v>10</v>
      </c>
      <c r="E48" s="42" t="str">
        <f t="shared" si="2"/>
        <v>ALICANTE</v>
      </c>
      <c r="F48" s="42">
        <f t="shared" si="7"/>
        <v>832459</v>
      </c>
      <c r="G48" s="42">
        <f t="shared" si="8"/>
        <v>745949</v>
      </c>
    </row>
    <row r="49" spans="1:7" x14ac:dyDescent="0.25">
      <c r="A49" s="42" t="str">
        <f t="shared" si="3"/>
        <v>CEUTA</v>
      </c>
      <c r="B49" s="41">
        <f t="shared" si="4"/>
        <v>38320</v>
      </c>
      <c r="C49" s="41">
        <f t="shared" si="5"/>
        <v>38737</v>
      </c>
      <c r="D49" s="41">
        <f t="shared" si="6"/>
        <v>21</v>
      </c>
      <c r="E49" s="42" t="str">
        <f t="shared" si="2"/>
        <v>SEVILLA</v>
      </c>
      <c r="F49" s="42">
        <f t="shared" si="7"/>
        <v>723795</v>
      </c>
      <c r="G49" s="42">
        <f t="shared" si="8"/>
        <v>742689</v>
      </c>
    </row>
    <row r="50" spans="1:7" x14ac:dyDescent="0.25">
      <c r="A50" s="42" t="str">
        <f t="shared" si="3"/>
        <v>FERROL-SAN CIBRAO</v>
      </c>
      <c r="B50" s="41">
        <f t="shared" si="4"/>
        <v>4219</v>
      </c>
      <c r="C50" s="41">
        <f t="shared" si="5"/>
        <v>3185</v>
      </c>
      <c r="D50" s="41">
        <f t="shared" si="6"/>
        <v>26</v>
      </c>
      <c r="E50" s="42" t="str">
        <f t="shared" si="2"/>
        <v>BAHIA DE CADIZ</v>
      </c>
      <c r="F50" s="42">
        <f t="shared" si="7"/>
        <v>533456</v>
      </c>
      <c r="G50" s="42">
        <f t="shared" si="8"/>
        <v>485728</v>
      </c>
    </row>
    <row r="51" spans="1:7" x14ac:dyDescent="0.25">
      <c r="A51" s="42" t="str">
        <f t="shared" si="3"/>
        <v>GIJON</v>
      </c>
      <c r="B51" s="41">
        <f t="shared" si="4"/>
        <v>337859</v>
      </c>
      <c r="C51" s="41">
        <f t="shared" si="5"/>
        <v>237559</v>
      </c>
      <c r="D51" s="41">
        <f t="shared" si="6"/>
        <v>15</v>
      </c>
      <c r="E51" s="42" t="str">
        <f t="shared" si="2"/>
        <v>CARTAGENA</v>
      </c>
      <c r="F51" s="42">
        <f t="shared" si="7"/>
        <v>488441</v>
      </c>
      <c r="G51" s="42">
        <f t="shared" si="8"/>
        <v>493605</v>
      </c>
    </row>
    <row r="52" spans="1:7" x14ac:dyDescent="0.25">
      <c r="A52" s="42" t="str">
        <f t="shared" si="3"/>
        <v>HUELVA</v>
      </c>
      <c r="B52" s="41">
        <f t="shared" si="4"/>
        <v>5080</v>
      </c>
      <c r="C52" s="41">
        <f t="shared" si="5"/>
        <v>3632</v>
      </c>
      <c r="D52" s="41">
        <f t="shared" si="6"/>
        <v>25</v>
      </c>
      <c r="E52" s="42" t="str">
        <f t="shared" si="2"/>
        <v>GIJON</v>
      </c>
      <c r="F52" s="42">
        <f t="shared" si="7"/>
        <v>337859</v>
      </c>
      <c r="G52" s="42">
        <f t="shared" si="8"/>
        <v>237559</v>
      </c>
    </row>
    <row r="53" spans="1:7" x14ac:dyDescent="0.25">
      <c r="A53" s="42" t="str">
        <f t="shared" si="3"/>
        <v>LAS PALMAS</v>
      </c>
      <c r="B53" s="41">
        <f t="shared" si="4"/>
        <v>8512802</v>
      </c>
      <c r="C53" s="41">
        <f t="shared" si="5"/>
        <v>7472110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214577</v>
      </c>
      <c r="G53" s="42">
        <f t="shared" si="8"/>
        <v>253858</v>
      </c>
    </row>
    <row r="54" spans="1:7" x14ac:dyDescent="0.25">
      <c r="A54" s="42" t="str">
        <f t="shared" si="3"/>
        <v>MALAGA</v>
      </c>
      <c r="B54" s="41">
        <f t="shared" si="4"/>
        <v>3252411</v>
      </c>
      <c r="C54" s="41">
        <f t="shared" si="5"/>
        <v>1196287</v>
      </c>
      <c r="D54" s="41">
        <f t="shared" si="6"/>
        <v>6</v>
      </c>
      <c r="E54" s="42" t="str">
        <f t="shared" si="2"/>
        <v>BALEARES</v>
      </c>
      <c r="F54" s="42">
        <f t="shared" si="7"/>
        <v>165530</v>
      </c>
      <c r="G54" s="42">
        <f t="shared" si="8"/>
        <v>221203</v>
      </c>
    </row>
    <row r="55" spans="1:7" x14ac:dyDescent="0.25">
      <c r="A55" s="42" t="str">
        <f t="shared" si="3"/>
        <v>MARIN Y RIA DE PONTEVEDRA</v>
      </c>
      <c r="B55" s="41">
        <f t="shared" si="4"/>
        <v>214577</v>
      </c>
      <c r="C55" s="41">
        <f t="shared" si="5"/>
        <v>253858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147146</v>
      </c>
      <c r="G55" s="42">
        <f t="shared" si="8"/>
        <v>107564</v>
      </c>
    </row>
    <row r="56" spans="1:7" x14ac:dyDescent="0.25">
      <c r="A56" s="42" t="str">
        <f t="shared" si="3"/>
        <v>MELILLA</v>
      </c>
      <c r="B56" s="41">
        <f t="shared" si="4"/>
        <v>147146</v>
      </c>
      <c r="C56" s="41">
        <f t="shared" si="5"/>
        <v>107564</v>
      </c>
      <c r="D56" s="41">
        <f t="shared" si="6"/>
        <v>18</v>
      </c>
      <c r="E56" s="42" t="str">
        <f t="shared" si="2"/>
        <v>VILAGARCIA</v>
      </c>
      <c r="F56" s="42">
        <f t="shared" si="9"/>
        <v>128342</v>
      </c>
      <c r="G56" s="42">
        <f t="shared" si="8"/>
        <v>3902</v>
      </c>
    </row>
    <row r="57" spans="1:7" x14ac:dyDescent="0.25">
      <c r="A57" s="42" t="str">
        <f t="shared" si="3"/>
        <v>MOTRIL</v>
      </c>
      <c r="B57" s="41">
        <f t="shared" si="4"/>
        <v>34944</v>
      </c>
      <c r="C57" s="41">
        <f t="shared" si="5"/>
        <v>18100</v>
      </c>
      <c r="D57" s="41">
        <f t="shared" si="6"/>
        <v>22</v>
      </c>
      <c r="E57" s="42" t="str">
        <f t="shared" si="2"/>
        <v>ALMERIA</v>
      </c>
      <c r="F57" s="42">
        <f t="shared" si="9"/>
        <v>40567</v>
      </c>
      <c r="G57" s="42">
        <f t="shared" si="8"/>
        <v>27775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14</v>
      </c>
      <c r="D58" s="41">
        <f t="shared" si="6"/>
        <v>28</v>
      </c>
      <c r="E58" s="42" t="str">
        <f t="shared" si="2"/>
        <v>CEUTA</v>
      </c>
      <c r="F58" s="42">
        <f t="shared" si="9"/>
        <v>38320</v>
      </c>
      <c r="G58" s="42">
        <f t="shared" si="8"/>
        <v>38737</v>
      </c>
    </row>
    <row r="59" spans="1:7" x14ac:dyDescent="0.25">
      <c r="A59" s="42" t="str">
        <f t="shared" si="3"/>
        <v>SANTA CRUZ DE TENERIFE</v>
      </c>
      <c r="B59" s="41">
        <f t="shared" si="4"/>
        <v>1465218</v>
      </c>
      <c r="C59" s="41">
        <f t="shared" si="5"/>
        <v>1578883</v>
      </c>
      <c r="D59" s="41">
        <f t="shared" si="6"/>
        <v>7</v>
      </c>
      <c r="E59" s="42" t="str">
        <f t="shared" si="2"/>
        <v>MOTRIL</v>
      </c>
      <c r="F59" s="42">
        <f t="shared" si="9"/>
        <v>34944</v>
      </c>
      <c r="G59" s="42">
        <f t="shared" si="8"/>
        <v>18100</v>
      </c>
    </row>
    <row r="60" spans="1:7" x14ac:dyDescent="0.25">
      <c r="A60" s="42" t="str">
        <f t="shared" si="3"/>
        <v>SANTANDER</v>
      </c>
      <c r="B60" s="41">
        <f t="shared" si="4"/>
        <v>8542</v>
      </c>
      <c r="C60" s="41">
        <f t="shared" si="5"/>
        <v>10215</v>
      </c>
      <c r="D60" s="41">
        <f t="shared" si="6"/>
        <v>24</v>
      </c>
      <c r="E60" s="42" t="str">
        <f t="shared" si="2"/>
        <v>A CORUÑA</v>
      </c>
      <c r="F60" s="42">
        <f t="shared" si="9"/>
        <v>32086</v>
      </c>
      <c r="G60" s="42">
        <f t="shared" si="8"/>
        <v>33713</v>
      </c>
    </row>
    <row r="61" spans="1:7" x14ac:dyDescent="0.25">
      <c r="A61" s="42" t="str">
        <f t="shared" si="3"/>
        <v>SEVILLA</v>
      </c>
      <c r="B61" s="41">
        <f t="shared" si="4"/>
        <v>723795</v>
      </c>
      <c r="C61" s="41">
        <f t="shared" si="5"/>
        <v>742689</v>
      </c>
      <c r="D61" s="41">
        <f t="shared" si="6"/>
        <v>12</v>
      </c>
      <c r="E61" s="42" t="str">
        <f t="shared" si="2"/>
        <v>SANTANDER</v>
      </c>
      <c r="F61" s="42">
        <f t="shared" si="9"/>
        <v>8542</v>
      </c>
      <c r="G61" s="42">
        <f t="shared" si="8"/>
        <v>10215</v>
      </c>
    </row>
    <row r="62" spans="1:7" x14ac:dyDescent="0.25">
      <c r="A62" s="42" t="str">
        <f t="shared" si="3"/>
        <v>TARRAGONA</v>
      </c>
      <c r="B62" s="41">
        <f t="shared" si="4"/>
        <v>1307780</v>
      </c>
      <c r="C62" s="41">
        <f t="shared" si="5"/>
        <v>1513928</v>
      </c>
      <c r="D62" s="41">
        <f t="shared" si="6"/>
        <v>9</v>
      </c>
      <c r="E62" s="42" t="str">
        <f t="shared" si="2"/>
        <v>HUELVA</v>
      </c>
      <c r="F62" s="42">
        <f t="shared" si="9"/>
        <v>5080</v>
      </c>
      <c r="G62" s="42">
        <f t="shared" si="8"/>
        <v>3632</v>
      </c>
    </row>
    <row r="63" spans="1:7" x14ac:dyDescent="0.25">
      <c r="A63" s="42" t="str">
        <f t="shared" si="3"/>
        <v>VALENCIA</v>
      </c>
      <c r="B63" s="41">
        <f t="shared" si="4"/>
        <v>29876605</v>
      </c>
      <c r="C63" s="41">
        <f t="shared" si="5"/>
        <v>29019289</v>
      </c>
      <c r="D63" s="41">
        <f t="shared" si="6"/>
        <v>2</v>
      </c>
      <c r="E63" s="42" t="str">
        <f t="shared" si="2"/>
        <v>FERROL-SAN CIBRAO</v>
      </c>
      <c r="F63" s="42">
        <f t="shared" si="9"/>
        <v>4219</v>
      </c>
      <c r="G63" s="42">
        <f t="shared" si="8"/>
        <v>3185</v>
      </c>
    </row>
    <row r="64" spans="1:7" x14ac:dyDescent="0.25">
      <c r="A64" s="42" t="str">
        <f t="shared" si="3"/>
        <v>VIGO</v>
      </c>
      <c r="B64" s="41">
        <f t="shared" si="4"/>
        <v>1316755</v>
      </c>
      <c r="C64" s="41">
        <f t="shared" si="5"/>
        <v>1400267</v>
      </c>
      <c r="D64" s="41">
        <f t="shared" si="6"/>
        <v>8</v>
      </c>
      <c r="E64" s="42" t="str">
        <f t="shared" si="2"/>
        <v>AVILES</v>
      </c>
      <c r="F64" s="42">
        <f t="shared" si="9"/>
        <v>21</v>
      </c>
      <c r="G64" s="42">
        <f t="shared" si="8"/>
        <v>29</v>
      </c>
    </row>
    <row r="65" spans="1:7" x14ac:dyDescent="0.25">
      <c r="A65" s="42" t="str">
        <f t="shared" si="3"/>
        <v>VILAGARCIA</v>
      </c>
      <c r="B65" s="41">
        <f t="shared" si="4"/>
        <v>128342</v>
      </c>
      <c r="C65" s="41">
        <f t="shared" si="5"/>
        <v>3902</v>
      </c>
      <c r="D65" s="41">
        <f t="shared" si="6"/>
        <v>19</v>
      </c>
      <c r="E65" s="42" t="str">
        <f t="shared" si="2"/>
        <v>PASAIA</v>
      </c>
      <c r="F65" s="42">
        <f t="shared" si="9"/>
        <v>0</v>
      </c>
      <c r="G65" s="42">
        <f t="shared" si="8"/>
        <v>14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Julio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41159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1680</v>
      </c>
      <c r="C8" s="34">
        <v>1077</v>
      </c>
      <c r="D8" s="34">
        <v>8851</v>
      </c>
      <c r="E8" s="34">
        <v>16405</v>
      </c>
      <c r="F8" s="13">
        <f t="shared" ref="F8:F35" si="0">((E8*100)/D8)-100</f>
        <v>85.346288554965554</v>
      </c>
      <c r="G8" s="1"/>
      <c r="H8" s="1"/>
      <c r="I8" s="1"/>
    </row>
    <row r="9" spans="1:12" x14ac:dyDescent="0.25">
      <c r="A9" s="8" t="s">
        <v>46</v>
      </c>
      <c r="B9" s="33">
        <v>36560</v>
      </c>
      <c r="C9" s="33">
        <v>39326</v>
      </c>
      <c r="D9" s="33">
        <v>250944</v>
      </c>
      <c r="E9" s="33">
        <v>277055</v>
      </c>
      <c r="F9" s="10">
        <f t="shared" si="0"/>
        <v>10.405110303494013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314796</v>
      </c>
      <c r="C11" s="33">
        <v>359114</v>
      </c>
      <c r="D11" s="33">
        <v>2948089</v>
      </c>
      <c r="E11" s="33">
        <v>3299747</v>
      </c>
      <c r="F11" s="10">
        <f t="shared" si="0"/>
        <v>11.928337305963282</v>
      </c>
      <c r="G11" s="1"/>
      <c r="H11" s="1"/>
      <c r="I11" s="1"/>
    </row>
    <row r="12" spans="1:12" x14ac:dyDescent="0.25">
      <c r="A12" s="11" t="s">
        <v>49</v>
      </c>
      <c r="B12" s="34">
        <v>91852</v>
      </c>
      <c r="C12" s="34">
        <v>70524</v>
      </c>
      <c r="D12" s="34">
        <v>614832</v>
      </c>
      <c r="E12" s="34">
        <v>533863</v>
      </c>
      <c r="F12" s="13">
        <f t="shared" si="0"/>
        <v>-13.169288521091943</v>
      </c>
      <c r="G12" s="1"/>
      <c r="H12" s="1"/>
      <c r="I12" s="1"/>
    </row>
    <row r="13" spans="1:12" x14ac:dyDescent="0.25">
      <c r="A13" s="8" t="s">
        <v>50</v>
      </c>
      <c r="B13" s="33">
        <v>797408</v>
      </c>
      <c r="C13" s="33">
        <v>818098</v>
      </c>
      <c r="D13" s="33">
        <v>4801987</v>
      </c>
      <c r="E13" s="33">
        <v>5016420</v>
      </c>
      <c r="F13" s="10">
        <f t="shared" si="0"/>
        <v>4.4655056333971714</v>
      </c>
      <c r="G13" s="1"/>
      <c r="H13" s="1"/>
      <c r="I13" s="1"/>
    </row>
    <row r="14" spans="1:12" x14ac:dyDescent="0.25">
      <c r="A14" s="11" t="s">
        <v>51</v>
      </c>
      <c r="B14" s="34">
        <v>875059</v>
      </c>
      <c r="C14" s="34">
        <v>846312</v>
      </c>
      <c r="D14" s="34">
        <v>5215497</v>
      </c>
      <c r="E14" s="34">
        <v>5484523</v>
      </c>
      <c r="F14" s="13">
        <f t="shared" si="0"/>
        <v>5.1582044817588866</v>
      </c>
      <c r="G14" s="1"/>
      <c r="H14" s="1"/>
      <c r="I14" s="1"/>
    </row>
    <row r="15" spans="1:12" x14ac:dyDescent="0.25">
      <c r="A15" s="8" t="s">
        <v>52</v>
      </c>
      <c r="B15" s="33">
        <v>80400</v>
      </c>
      <c r="C15" s="33">
        <v>85996</v>
      </c>
      <c r="D15" s="33">
        <v>500639</v>
      </c>
      <c r="E15" s="33">
        <v>530058</v>
      </c>
      <c r="F15" s="10">
        <f t="shared" si="0"/>
        <v>5.8762901012506035</v>
      </c>
      <c r="G15" s="1"/>
      <c r="H15" s="1"/>
      <c r="I15" s="1"/>
    </row>
    <row r="16" spans="1:12" x14ac:dyDescent="0.25">
      <c r="A16" s="11" t="s">
        <v>53</v>
      </c>
      <c r="B16" s="34">
        <v>0</v>
      </c>
      <c r="C16" s="34">
        <v>0</v>
      </c>
      <c r="D16" s="34">
        <v>984</v>
      </c>
      <c r="E16" s="34">
        <v>17</v>
      </c>
      <c r="F16" s="17">
        <f t="shared" si="0"/>
        <v>-98.27235772357723</v>
      </c>
      <c r="G16" s="1"/>
      <c r="H16" s="1"/>
      <c r="I16" s="1"/>
    </row>
    <row r="17" spans="1:9" x14ac:dyDescent="0.25">
      <c r="A17" s="8" t="s">
        <v>54</v>
      </c>
      <c r="B17" s="33">
        <v>25292</v>
      </c>
      <c r="C17" s="33">
        <v>34168</v>
      </c>
      <c r="D17" s="33">
        <v>212149</v>
      </c>
      <c r="E17" s="33">
        <v>197243</v>
      </c>
      <c r="F17" s="10">
        <f t="shared" si="0"/>
        <v>-7.0261938543193736</v>
      </c>
      <c r="G17" s="1"/>
      <c r="H17" s="1"/>
      <c r="I17" s="1"/>
    </row>
    <row r="18" spans="1:9" x14ac:dyDescent="0.25">
      <c r="A18" s="11" t="s">
        <v>55</v>
      </c>
      <c r="B18" s="34">
        <v>79641</v>
      </c>
      <c r="C18" s="34">
        <v>83801</v>
      </c>
      <c r="D18" s="34">
        <v>493255</v>
      </c>
      <c r="E18" s="34">
        <v>529620</v>
      </c>
      <c r="F18" s="13">
        <f t="shared" si="0"/>
        <v>7.3724544099907803</v>
      </c>
      <c r="G18" s="1"/>
      <c r="H18" s="1"/>
      <c r="I18" s="1"/>
    </row>
    <row r="19" spans="1:9" x14ac:dyDescent="0.25">
      <c r="A19" s="8" t="s">
        <v>56</v>
      </c>
      <c r="B19" s="33">
        <v>7755</v>
      </c>
      <c r="C19" s="33">
        <v>5435</v>
      </c>
      <c r="D19" s="33">
        <v>49524</v>
      </c>
      <c r="E19" s="33">
        <v>37045</v>
      </c>
      <c r="F19" s="10">
        <f t="shared" si="0"/>
        <v>-25.197883854292868</v>
      </c>
      <c r="G19" s="1"/>
      <c r="H19" s="1"/>
      <c r="I19" s="1"/>
    </row>
    <row r="20" spans="1:9" x14ac:dyDescent="0.25">
      <c r="A20" s="11" t="s">
        <v>57</v>
      </c>
      <c r="B20" s="34">
        <v>59363</v>
      </c>
      <c r="C20" s="34">
        <v>63627</v>
      </c>
      <c r="D20" s="34">
        <v>342928</v>
      </c>
      <c r="E20" s="34">
        <v>358583</v>
      </c>
      <c r="F20" s="13">
        <f t="shared" si="0"/>
        <v>4.5650982130359665</v>
      </c>
      <c r="G20" s="1"/>
      <c r="H20" s="1"/>
      <c r="I20" s="1"/>
    </row>
    <row r="21" spans="1:9" x14ac:dyDescent="0.25">
      <c r="A21" s="8" t="s">
        <v>58</v>
      </c>
      <c r="B21" s="33">
        <v>3004</v>
      </c>
      <c r="C21" s="33">
        <v>10898</v>
      </c>
      <c r="D21" s="33">
        <v>10469</v>
      </c>
      <c r="E21" s="33">
        <v>77446</v>
      </c>
      <c r="F21" s="10">
        <f t="shared" si="0"/>
        <v>639.76502053682304</v>
      </c>
      <c r="G21" s="1"/>
      <c r="H21" s="1"/>
      <c r="I21" s="1"/>
    </row>
    <row r="22" spans="1:9" x14ac:dyDescent="0.25">
      <c r="A22" s="11" t="s">
        <v>59</v>
      </c>
      <c r="B22" s="34">
        <v>232465</v>
      </c>
      <c r="C22" s="34">
        <v>244933</v>
      </c>
      <c r="D22" s="34">
        <v>1440617</v>
      </c>
      <c r="E22" s="34">
        <v>1576927</v>
      </c>
      <c r="F22" s="13">
        <f t="shared" si="0"/>
        <v>9.4619180531674942</v>
      </c>
      <c r="G22" s="1"/>
      <c r="H22" s="1"/>
      <c r="I22" s="1"/>
    </row>
    <row r="23" spans="1:9" x14ac:dyDescent="0.25">
      <c r="A23" s="8" t="s">
        <v>60</v>
      </c>
      <c r="B23" s="33">
        <v>47110</v>
      </c>
      <c r="C23" s="33">
        <v>45608</v>
      </c>
      <c r="D23" s="33">
        <v>268328</v>
      </c>
      <c r="E23" s="33">
        <v>275170</v>
      </c>
      <c r="F23" s="10">
        <f t="shared" si="0"/>
        <v>2.5498643451298477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57362</v>
      </c>
      <c r="C25" s="33">
        <v>64945</v>
      </c>
      <c r="D25" s="33">
        <v>334801</v>
      </c>
      <c r="E25" s="33">
        <v>389717</v>
      </c>
      <c r="F25" s="10">
        <f t="shared" si="0"/>
        <v>16.40257944271373</v>
      </c>
      <c r="G25" s="1"/>
      <c r="H25" s="1"/>
      <c r="I25" s="1"/>
    </row>
    <row r="26" spans="1:9" x14ac:dyDescent="0.25">
      <c r="A26" s="11" t="s">
        <v>63</v>
      </c>
      <c r="B26" s="34">
        <v>26</v>
      </c>
      <c r="C26" s="34">
        <v>11950</v>
      </c>
      <c r="D26" s="34">
        <v>2130</v>
      </c>
      <c r="E26" s="34">
        <v>45699</v>
      </c>
      <c r="F26" s="13">
        <f t="shared" si="0"/>
        <v>2045.4929577464791</v>
      </c>
      <c r="G26" s="1"/>
      <c r="H26" s="1"/>
      <c r="I26" s="1"/>
    </row>
    <row r="27" spans="1:9" x14ac:dyDescent="0.25">
      <c r="A27" s="8" t="s">
        <v>64</v>
      </c>
      <c r="B27" s="33">
        <v>53407</v>
      </c>
      <c r="C27" s="33">
        <v>50340</v>
      </c>
      <c r="D27" s="33">
        <v>347354</v>
      </c>
      <c r="E27" s="33">
        <v>322371</v>
      </c>
      <c r="F27" s="10">
        <f t="shared" si="0"/>
        <v>-7.1923743500866522</v>
      </c>
      <c r="G27" s="1"/>
      <c r="H27" s="1"/>
      <c r="I27" s="1"/>
    </row>
    <row r="28" spans="1:9" x14ac:dyDescent="0.25">
      <c r="A28" s="11" t="s">
        <v>65</v>
      </c>
      <c r="B28" s="34">
        <v>276385</v>
      </c>
      <c r="C28" s="34">
        <v>281442</v>
      </c>
      <c r="D28" s="34">
        <v>1877217</v>
      </c>
      <c r="E28" s="34">
        <v>1997083</v>
      </c>
      <c r="F28" s="13">
        <f t="shared" si="0"/>
        <v>6.385303350651526</v>
      </c>
      <c r="G28" s="1"/>
      <c r="H28" s="1"/>
      <c r="I28" s="1"/>
    </row>
    <row r="29" spans="1:9" x14ac:dyDescent="0.25">
      <c r="A29" s="8" t="s">
        <v>66</v>
      </c>
      <c r="B29" s="33">
        <v>118151</v>
      </c>
      <c r="C29" s="33">
        <v>108730</v>
      </c>
      <c r="D29" s="33">
        <v>800678</v>
      </c>
      <c r="E29" s="33">
        <v>743696</v>
      </c>
      <c r="F29" s="10">
        <f t="shared" si="0"/>
        <v>-7.1167185810026012</v>
      </c>
      <c r="G29" s="1"/>
      <c r="H29" s="1"/>
      <c r="I29" s="1"/>
    </row>
    <row r="30" spans="1:9" x14ac:dyDescent="0.25">
      <c r="A30" s="11" t="s">
        <v>67</v>
      </c>
      <c r="B30" s="34">
        <v>16188</v>
      </c>
      <c r="C30" s="34">
        <v>15461</v>
      </c>
      <c r="D30" s="34">
        <v>166817</v>
      </c>
      <c r="E30" s="34">
        <v>117485</v>
      </c>
      <c r="F30" s="13">
        <f t="shared" si="0"/>
        <v>-29.572525581925106</v>
      </c>
      <c r="G30" s="1"/>
      <c r="H30" s="1"/>
      <c r="I30" s="1"/>
    </row>
    <row r="31" spans="1:9" x14ac:dyDescent="0.25">
      <c r="A31" s="8" t="s">
        <v>68</v>
      </c>
      <c r="B31" s="33">
        <v>10914</v>
      </c>
      <c r="C31" s="33">
        <v>7039</v>
      </c>
      <c r="D31" s="33">
        <v>80348</v>
      </c>
      <c r="E31" s="33">
        <v>68909</v>
      </c>
      <c r="F31" s="10">
        <f t="shared" si="0"/>
        <v>-14.236819833723303</v>
      </c>
      <c r="G31" s="1"/>
      <c r="H31" s="1"/>
      <c r="I31" s="1"/>
    </row>
    <row r="32" spans="1:9" x14ac:dyDescent="0.25">
      <c r="A32" s="11" t="s">
        <v>69</v>
      </c>
      <c r="B32" s="34">
        <v>544312</v>
      </c>
      <c r="C32" s="34">
        <v>388145</v>
      </c>
      <c r="D32" s="34">
        <v>3373649</v>
      </c>
      <c r="E32" s="34">
        <v>3227269</v>
      </c>
      <c r="F32" s="13">
        <f t="shared" si="0"/>
        <v>-4.338922039607553</v>
      </c>
      <c r="G32" s="1"/>
      <c r="H32" s="1"/>
      <c r="I32" s="1"/>
    </row>
    <row r="33" spans="1:9" x14ac:dyDescent="0.25">
      <c r="A33" s="8" t="s">
        <v>70</v>
      </c>
      <c r="B33" s="33">
        <v>86311</v>
      </c>
      <c r="C33" s="33">
        <v>89530</v>
      </c>
      <c r="D33" s="33">
        <v>617700</v>
      </c>
      <c r="E33" s="33">
        <v>534725</v>
      </c>
      <c r="F33" s="10">
        <f t="shared" si="0"/>
        <v>-13.432896227942365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1200</v>
      </c>
      <c r="E34" s="34">
        <v>1000</v>
      </c>
      <c r="F34" s="17">
        <f t="shared" si="0"/>
        <v>-16.666666666666671</v>
      </c>
      <c r="G34" s="1"/>
      <c r="H34" s="1"/>
      <c r="I34" s="1"/>
    </row>
    <row r="35" spans="1:9" x14ac:dyDescent="0.25">
      <c r="A35" s="14" t="s">
        <v>72</v>
      </c>
      <c r="B35" s="15">
        <f>SUM(B7:B34)</f>
        <v>3815441</v>
      </c>
      <c r="C35" s="15">
        <f t="shared" ref="C35:E35" si="1">SUM(C7:C34)</f>
        <v>3726499</v>
      </c>
      <c r="D35" s="15">
        <f t="shared" si="1"/>
        <v>24760987</v>
      </c>
      <c r="E35" s="15">
        <f t="shared" si="1"/>
        <v>25658076</v>
      </c>
      <c r="F35" s="16">
        <f t="shared" si="0"/>
        <v>3.6229937037647204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5484523</v>
      </c>
      <c r="G38" s="42">
        <f>LOOKUP(E38,$A$38:$A$65,$C$38:$C$65)</f>
        <v>5215497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16405</v>
      </c>
      <c r="C39" s="41">
        <f t="shared" ref="C39:C65" si="5">D8</f>
        <v>8851</v>
      </c>
      <c r="D39" s="41">
        <f t="shared" ref="D39:D65" si="6">_xlfn.RANK.EQ(B39,$B$38:$B$65)+COUNTIF($B$38:$B$65,B39)-1</f>
        <v>23</v>
      </c>
      <c r="E39" s="42" t="str">
        <f t="shared" si="2"/>
        <v>BALEARES</v>
      </c>
      <c r="F39" s="42">
        <f t="shared" ref="F39:F54" si="7">LOOKUP(E39,$A$38:$A$65,$B$38:$B$65)</f>
        <v>5016420</v>
      </c>
      <c r="G39" s="42">
        <f t="shared" ref="G39:G65" si="8">LOOKUP(E39,$A$38:$A$65,$C$38:$C$65)</f>
        <v>4801987</v>
      </c>
    </row>
    <row r="40" spans="1:9" x14ac:dyDescent="0.25">
      <c r="A40" s="42" t="str">
        <f t="shared" si="3"/>
        <v>ALMERIA</v>
      </c>
      <c r="B40" s="41">
        <f t="shared" si="4"/>
        <v>277055</v>
      </c>
      <c r="C40" s="41">
        <f t="shared" si="5"/>
        <v>250944</v>
      </c>
      <c r="D40" s="41">
        <f t="shared" si="6"/>
        <v>15</v>
      </c>
      <c r="E40" s="42" t="str">
        <f t="shared" si="2"/>
        <v>BAHIA DE ALGECIRAS</v>
      </c>
      <c r="F40" s="42">
        <f t="shared" si="7"/>
        <v>3299747</v>
      </c>
      <c r="G40" s="42">
        <f t="shared" si="8"/>
        <v>2948089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3227269</v>
      </c>
      <c r="G41" s="42">
        <f t="shared" si="8"/>
        <v>3373649</v>
      </c>
    </row>
    <row r="42" spans="1:9" x14ac:dyDescent="0.25">
      <c r="A42" s="42" t="str">
        <f t="shared" si="3"/>
        <v>BAHIA DE ALGECIRAS</v>
      </c>
      <c r="B42" s="41">
        <f t="shared" si="4"/>
        <v>3299747</v>
      </c>
      <c r="C42" s="41">
        <f t="shared" si="5"/>
        <v>2948089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1997083</v>
      </c>
      <c r="G42" s="42">
        <f t="shared" si="8"/>
        <v>1877217</v>
      </c>
    </row>
    <row r="43" spans="1:9" x14ac:dyDescent="0.25">
      <c r="A43" s="42" t="str">
        <f t="shared" si="3"/>
        <v>BAHIA DE CADIZ</v>
      </c>
      <c r="B43" s="41">
        <f t="shared" si="4"/>
        <v>533863</v>
      </c>
      <c r="C43" s="41">
        <f t="shared" si="5"/>
        <v>614832</v>
      </c>
      <c r="D43" s="41">
        <f t="shared" si="6"/>
        <v>9</v>
      </c>
      <c r="E43" s="42" t="str">
        <f t="shared" si="2"/>
        <v>LAS PALMAS</v>
      </c>
      <c r="F43" s="42">
        <f t="shared" si="7"/>
        <v>1576927</v>
      </c>
      <c r="G43" s="42">
        <f t="shared" si="8"/>
        <v>1440617</v>
      </c>
    </row>
    <row r="44" spans="1:9" x14ac:dyDescent="0.25">
      <c r="A44" s="42" t="str">
        <f t="shared" si="3"/>
        <v>BALEARES</v>
      </c>
      <c r="B44" s="41">
        <f t="shared" si="4"/>
        <v>5016420</v>
      </c>
      <c r="C44" s="41">
        <f t="shared" si="5"/>
        <v>4801987</v>
      </c>
      <c r="D44" s="41">
        <f t="shared" si="6"/>
        <v>2</v>
      </c>
      <c r="E44" s="42" t="str">
        <f t="shared" si="2"/>
        <v>SANTANDER</v>
      </c>
      <c r="F44" s="42">
        <f t="shared" si="7"/>
        <v>743696</v>
      </c>
      <c r="G44" s="42">
        <f t="shared" si="8"/>
        <v>800678</v>
      </c>
    </row>
    <row r="45" spans="1:9" x14ac:dyDescent="0.25">
      <c r="A45" s="42" t="str">
        <f t="shared" si="3"/>
        <v>BARCELONA</v>
      </c>
      <c r="B45" s="41">
        <f t="shared" si="4"/>
        <v>5484523</v>
      </c>
      <c r="C45" s="41">
        <f t="shared" si="5"/>
        <v>5215497</v>
      </c>
      <c r="D45" s="41">
        <f t="shared" si="6"/>
        <v>1</v>
      </c>
      <c r="E45" s="42" t="str">
        <f t="shared" si="2"/>
        <v>VIGO</v>
      </c>
      <c r="F45" s="42">
        <f t="shared" si="7"/>
        <v>534725</v>
      </c>
      <c r="G45" s="42">
        <f t="shared" si="8"/>
        <v>617700</v>
      </c>
    </row>
    <row r="46" spans="1:9" x14ac:dyDescent="0.25">
      <c r="A46" s="42" t="str">
        <f t="shared" si="3"/>
        <v>BILBAO</v>
      </c>
      <c r="B46" s="41">
        <f t="shared" si="4"/>
        <v>530058</v>
      </c>
      <c r="C46" s="41">
        <f t="shared" si="5"/>
        <v>500639</v>
      </c>
      <c r="D46" s="41">
        <f t="shared" si="6"/>
        <v>10</v>
      </c>
      <c r="E46" s="42" t="str">
        <f t="shared" si="2"/>
        <v>BAHIA DE CADIZ</v>
      </c>
      <c r="F46" s="42">
        <f t="shared" si="7"/>
        <v>533863</v>
      </c>
      <c r="G46" s="42">
        <f t="shared" si="8"/>
        <v>614832</v>
      </c>
    </row>
    <row r="47" spans="1:9" x14ac:dyDescent="0.25">
      <c r="A47" s="42" t="str">
        <f t="shared" si="3"/>
        <v>CARTAGENA</v>
      </c>
      <c r="B47" s="41">
        <f t="shared" si="4"/>
        <v>17</v>
      </c>
      <c r="C47" s="41">
        <f t="shared" si="5"/>
        <v>984</v>
      </c>
      <c r="D47" s="41">
        <f t="shared" si="6"/>
        <v>25</v>
      </c>
      <c r="E47" s="42" t="str">
        <f t="shared" si="2"/>
        <v>BILBAO</v>
      </c>
      <c r="F47" s="42">
        <f t="shared" si="7"/>
        <v>530058</v>
      </c>
      <c r="G47" s="42">
        <f t="shared" si="8"/>
        <v>500639</v>
      </c>
    </row>
    <row r="48" spans="1:9" x14ac:dyDescent="0.25">
      <c r="A48" s="42" t="str">
        <f t="shared" si="3"/>
        <v>CASTELLON</v>
      </c>
      <c r="B48" s="41">
        <f t="shared" si="4"/>
        <v>197243</v>
      </c>
      <c r="C48" s="41">
        <f t="shared" si="5"/>
        <v>212149</v>
      </c>
      <c r="D48" s="41">
        <f t="shared" si="6"/>
        <v>17</v>
      </c>
      <c r="E48" s="42" t="str">
        <f t="shared" si="2"/>
        <v>CEUTA</v>
      </c>
      <c r="F48" s="42">
        <f t="shared" si="7"/>
        <v>529620</v>
      </c>
      <c r="G48" s="42">
        <f t="shared" si="8"/>
        <v>493255</v>
      </c>
    </row>
    <row r="49" spans="1:7" x14ac:dyDescent="0.25">
      <c r="A49" s="42" t="str">
        <f t="shared" si="3"/>
        <v>CEUTA</v>
      </c>
      <c r="B49" s="41">
        <f t="shared" si="4"/>
        <v>529620</v>
      </c>
      <c r="C49" s="41">
        <f t="shared" si="5"/>
        <v>493255</v>
      </c>
      <c r="D49" s="41">
        <f t="shared" si="6"/>
        <v>11</v>
      </c>
      <c r="E49" s="42" t="str">
        <f t="shared" si="2"/>
        <v>MELILLA</v>
      </c>
      <c r="F49" s="42">
        <f t="shared" si="7"/>
        <v>389717</v>
      </c>
      <c r="G49" s="42">
        <f t="shared" si="8"/>
        <v>334801</v>
      </c>
    </row>
    <row r="50" spans="1:7" x14ac:dyDescent="0.25">
      <c r="A50" s="42" t="str">
        <f t="shared" si="3"/>
        <v>FERROL-SAN CIBRAO</v>
      </c>
      <c r="B50" s="41">
        <f t="shared" si="4"/>
        <v>37045</v>
      </c>
      <c r="C50" s="41">
        <f t="shared" si="5"/>
        <v>49524</v>
      </c>
      <c r="D50" s="41">
        <f t="shared" si="6"/>
        <v>22</v>
      </c>
      <c r="E50" s="42" t="str">
        <f t="shared" si="2"/>
        <v>GIJON</v>
      </c>
      <c r="F50" s="42">
        <f t="shared" si="7"/>
        <v>358583</v>
      </c>
      <c r="G50" s="42">
        <f t="shared" si="8"/>
        <v>342928</v>
      </c>
    </row>
    <row r="51" spans="1:7" x14ac:dyDescent="0.25">
      <c r="A51" s="42" t="str">
        <f t="shared" si="3"/>
        <v>GIJON</v>
      </c>
      <c r="B51" s="41">
        <f t="shared" si="4"/>
        <v>358583</v>
      </c>
      <c r="C51" s="41">
        <f t="shared" si="5"/>
        <v>342928</v>
      </c>
      <c r="D51" s="41">
        <f t="shared" si="6"/>
        <v>13</v>
      </c>
      <c r="E51" s="42" t="str">
        <f t="shared" si="2"/>
        <v>PASAIA</v>
      </c>
      <c r="F51" s="42">
        <f t="shared" si="7"/>
        <v>322371</v>
      </c>
      <c r="G51" s="42">
        <f t="shared" si="8"/>
        <v>347354</v>
      </c>
    </row>
    <row r="52" spans="1:7" x14ac:dyDescent="0.25">
      <c r="A52" s="42" t="str">
        <f t="shared" si="3"/>
        <v>HUELVA</v>
      </c>
      <c r="B52" s="41">
        <f t="shared" si="4"/>
        <v>77446</v>
      </c>
      <c r="C52" s="41">
        <f t="shared" si="5"/>
        <v>10469</v>
      </c>
      <c r="D52" s="41">
        <f t="shared" si="6"/>
        <v>19</v>
      </c>
      <c r="E52" s="42" t="str">
        <f t="shared" si="2"/>
        <v>ALMERIA</v>
      </c>
      <c r="F52" s="42">
        <f t="shared" si="7"/>
        <v>277055</v>
      </c>
      <c r="G52" s="42">
        <f t="shared" si="8"/>
        <v>250944</v>
      </c>
    </row>
    <row r="53" spans="1:7" x14ac:dyDescent="0.25">
      <c r="A53" s="42" t="str">
        <f t="shared" si="3"/>
        <v>LAS PALMAS</v>
      </c>
      <c r="B53" s="41">
        <f t="shared" si="4"/>
        <v>1576927</v>
      </c>
      <c r="C53" s="41">
        <f t="shared" si="5"/>
        <v>1440617</v>
      </c>
      <c r="D53" s="41">
        <f t="shared" si="6"/>
        <v>6</v>
      </c>
      <c r="E53" s="42" t="str">
        <f t="shared" si="2"/>
        <v>MALAGA</v>
      </c>
      <c r="F53" s="42">
        <f t="shared" si="7"/>
        <v>275170</v>
      </c>
      <c r="G53" s="42">
        <f t="shared" si="8"/>
        <v>268328</v>
      </c>
    </row>
    <row r="54" spans="1:7" x14ac:dyDescent="0.25">
      <c r="A54" s="42" t="str">
        <f t="shared" si="3"/>
        <v>MALAGA</v>
      </c>
      <c r="B54" s="41">
        <f t="shared" si="4"/>
        <v>275170</v>
      </c>
      <c r="C54" s="41">
        <f t="shared" si="5"/>
        <v>268328</v>
      </c>
      <c r="D54" s="41">
        <f t="shared" si="6"/>
        <v>16</v>
      </c>
      <c r="E54" s="42" t="str">
        <f t="shared" si="2"/>
        <v>CASTELLON</v>
      </c>
      <c r="F54" s="42">
        <f t="shared" si="7"/>
        <v>197243</v>
      </c>
      <c r="G54" s="42">
        <f t="shared" si="8"/>
        <v>212149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117485</v>
      </c>
      <c r="G55" s="42">
        <f t="shared" si="8"/>
        <v>166817</v>
      </c>
    </row>
    <row r="56" spans="1:7" x14ac:dyDescent="0.25">
      <c r="A56" s="42" t="str">
        <f t="shared" si="3"/>
        <v>MELILLA</v>
      </c>
      <c r="B56" s="41">
        <f t="shared" si="4"/>
        <v>389717</v>
      </c>
      <c r="C56" s="41">
        <f t="shared" si="5"/>
        <v>334801</v>
      </c>
      <c r="D56" s="41">
        <f t="shared" si="6"/>
        <v>12</v>
      </c>
      <c r="E56" s="42" t="str">
        <f t="shared" si="2"/>
        <v>HUELVA</v>
      </c>
      <c r="F56" s="42">
        <f t="shared" si="9"/>
        <v>77446</v>
      </c>
      <c r="G56" s="42">
        <f t="shared" si="8"/>
        <v>10469</v>
      </c>
    </row>
    <row r="57" spans="1:7" x14ac:dyDescent="0.25">
      <c r="A57" s="42" t="str">
        <f t="shared" si="3"/>
        <v>MOTRIL</v>
      </c>
      <c r="B57" s="41">
        <f t="shared" si="4"/>
        <v>45699</v>
      </c>
      <c r="C57" s="41">
        <f t="shared" si="5"/>
        <v>2130</v>
      </c>
      <c r="D57" s="41">
        <f t="shared" si="6"/>
        <v>21</v>
      </c>
      <c r="E57" s="42" t="str">
        <f t="shared" si="2"/>
        <v>TARRAGONA</v>
      </c>
      <c r="F57" s="42">
        <f t="shared" si="9"/>
        <v>68909</v>
      </c>
      <c r="G57" s="42">
        <f t="shared" si="8"/>
        <v>80348</v>
      </c>
    </row>
    <row r="58" spans="1:7" x14ac:dyDescent="0.25">
      <c r="A58" s="42" t="str">
        <f t="shared" si="3"/>
        <v>PASAIA</v>
      </c>
      <c r="B58" s="41">
        <f t="shared" si="4"/>
        <v>322371</v>
      </c>
      <c r="C58" s="41">
        <f t="shared" si="5"/>
        <v>347354</v>
      </c>
      <c r="D58" s="41">
        <f t="shared" si="6"/>
        <v>14</v>
      </c>
      <c r="E58" s="42" t="str">
        <f t="shared" si="2"/>
        <v>MOTRIL</v>
      </c>
      <c r="F58" s="42">
        <f t="shared" si="9"/>
        <v>45699</v>
      </c>
      <c r="G58" s="42">
        <f t="shared" si="8"/>
        <v>2130</v>
      </c>
    </row>
    <row r="59" spans="1:7" x14ac:dyDescent="0.25">
      <c r="A59" s="42" t="str">
        <f t="shared" si="3"/>
        <v>SANTA CRUZ DE TENERIFE</v>
      </c>
      <c r="B59" s="41">
        <f t="shared" si="4"/>
        <v>1997083</v>
      </c>
      <c r="C59" s="41">
        <f t="shared" si="5"/>
        <v>1877217</v>
      </c>
      <c r="D59" s="41">
        <f t="shared" si="6"/>
        <v>5</v>
      </c>
      <c r="E59" s="42" t="str">
        <f t="shared" si="2"/>
        <v>FERROL-SAN CIBRAO</v>
      </c>
      <c r="F59" s="42">
        <f t="shared" si="9"/>
        <v>37045</v>
      </c>
      <c r="G59" s="42">
        <f t="shared" si="8"/>
        <v>49524</v>
      </c>
    </row>
    <row r="60" spans="1:7" x14ac:dyDescent="0.25">
      <c r="A60" s="42" t="str">
        <f t="shared" si="3"/>
        <v>SANTANDER</v>
      </c>
      <c r="B60" s="41">
        <f t="shared" si="4"/>
        <v>743696</v>
      </c>
      <c r="C60" s="41">
        <f t="shared" si="5"/>
        <v>800678</v>
      </c>
      <c r="D60" s="41">
        <f t="shared" si="6"/>
        <v>7</v>
      </c>
      <c r="E60" s="42" t="str">
        <f t="shared" si="2"/>
        <v>ALICANTE</v>
      </c>
      <c r="F60" s="42">
        <f t="shared" si="9"/>
        <v>16405</v>
      </c>
      <c r="G60" s="42">
        <f t="shared" si="8"/>
        <v>8851</v>
      </c>
    </row>
    <row r="61" spans="1:7" x14ac:dyDescent="0.25">
      <c r="A61" s="42" t="str">
        <f t="shared" si="3"/>
        <v>SEVILLA</v>
      </c>
      <c r="B61" s="41">
        <f t="shared" si="4"/>
        <v>117485</v>
      </c>
      <c r="C61" s="41">
        <f t="shared" si="5"/>
        <v>166817</v>
      </c>
      <c r="D61" s="41">
        <f t="shared" si="6"/>
        <v>18</v>
      </c>
      <c r="E61" s="42" t="str">
        <f t="shared" si="2"/>
        <v>VILAGARCIA</v>
      </c>
      <c r="F61" s="42">
        <f t="shared" si="9"/>
        <v>1000</v>
      </c>
      <c r="G61" s="42">
        <f t="shared" si="8"/>
        <v>1200</v>
      </c>
    </row>
    <row r="62" spans="1:7" x14ac:dyDescent="0.25">
      <c r="A62" s="42" t="str">
        <f t="shared" si="3"/>
        <v>TARRAGONA</v>
      </c>
      <c r="B62" s="41">
        <f t="shared" si="4"/>
        <v>68909</v>
      </c>
      <c r="C62" s="41">
        <f t="shared" si="5"/>
        <v>80348</v>
      </c>
      <c r="D62" s="41">
        <f t="shared" si="6"/>
        <v>20</v>
      </c>
      <c r="E62" s="42" t="str">
        <f t="shared" si="2"/>
        <v>CARTAGENA</v>
      </c>
      <c r="F62" s="42">
        <f t="shared" si="9"/>
        <v>17</v>
      </c>
      <c r="G62" s="42">
        <f t="shared" si="8"/>
        <v>984</v>
      </c>
    </row>
    <row r="63" spans="1:7" x14ac:dyDescent="0.25">
      <c r="A63" s="42" t="str">
        <f t="shared" si="3"/>
        <v>VALENCIA</v>
      </c>
      <c r="B63" s="41">
        <f t="shared" si="4"/>
        <v>3227269</v>
      </c>
      <c r="C63" s="41">
        <f t="shared" si="5"/>
        <v>3373649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534725</v>
      </c>
      <c r="C64" s="41">
        <f t="shared" si="5"/>
        <v>617700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1000</v>
      </c>
      <c r="C65" s="41">
        <f t="shared" si="5"/>
        <v>1200</v>
      </c>
      <c r="D65" s="41">
        <f t="shared" si="6"/>
        <v>24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Julio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41159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5">
        <v>452</v>
      </c>
      <c r="C7" s="35">
        <v>534</v>
      </c>
      <c r="D7" s="35">
        <v>2960</v>
      </c>
      <c r="E7" s="35">
        <v>2868</v>
      </c>
      <c r="F7" s="10">
        <f>((E7*100)/D7)-100</f>
        <v>-3.1081081081081123</v>
      </c>
      <c r="G7" s="1"/>
      <c r="H7" s="1"/>
      <c r="I7" s="1"/>
    </row>
    <row r="8" spans="1:12" x14ac:dyDescent="0.25">
      <c r="A8" s="11" t="s">
        <v>45</v>
      </c>
      <c r="B8" s="36">
        <v>14625</v>
      </c>
      <c r="C8" s="36">
        <v>13358</v>
      </c>
      <c r="D8" s="36">
        <v>90417</v>
      </c>
      <c r="E8" s="36">
        <v>99044</v>
      </c>
      <c r="F8" s="13">
        <f t="shared" ref="F8:F35" si="0">((E8*100)/D8)-100</f>
        <v>9.5413473130053035</v>
      </c>
      <c r="G8" s="1"/>
      <c r="H8" s="1"/>
      <c r="I8" s="1"/>
    </row>
    <row r="9" spans="1:12" x14ac:dyDescent="0.25">
      <c r="A9" s="8" t="s">
        <v>46</v>
      </c>
      <c r="B9" s="35">
        <v>278</v>
      </c>
      <c r="C9" s="35">
        <v>387</v>
      </c>
      <c r="D9" s="35">
        <v>1944</v>
      </c>
      <c r="E9" s="35">
        <v>3410.25</v>
      </c>
      <c r="F9" s="10">
        <f t="shared" si="0"/>
        <v>75.424382716049394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2</v>
      </c>
      <c r="D10" s="36">
        <v>4</v>
      </c>
      <c r="E10" s="36">
        <v>4</v>
      </c>
      <c r="F10" s="17">
        <f t="shared" si="0"/>
        <v>0</v>
      </c>
      <c r="G10" s="1"/>
      <c r="H10" s="1"/>
      <c r="I10" s="1"/>
    </row>
    <row r="11" spans="1:12" x14ac:dyDescent="0.25">
      <c r="A11" s="8" t="s">
        <v>48</v>
      </c>
      <c r="B11" s="35">
        <v>330149</v>
      </c>
      <c r="C11" s="35">
        <v>331084</v>
      </c>
      <c r="D11" s="35">
        <v>1873330</v>
      </c>
      <c r="E11" s="35">
        <v>2291483</v>
      </c>
      <c r="F11" s="10">
        <f t="shared" si="0"/>
        <v>22.321374237320711</v>
      </c>
      <c r="G11" s="1"/>
      <c r="H11" s="1"/>
      <c r="I11" s="1"/>
    </row>
    <row r="12" spans="1:12" x14ac:dyDescent="0.25">
      <c r="A12" s="11" t="s">
        <v>49</v>
      </c>
      <c r="B12" s="36">
        <v>7341.5</v>
      </c>
      <c r="C12" s="36">
        <v>9279.5</v>
      </c>
      <c r="D12" s="36">
        <v>48705.5</v>
      </c>
      <c r="E12" s="36">
        <v>53586.5</v>
      </c>
      <c r="F12" s="13">
        <f t="shared" si="0"/>
        <v>10.021455482440388</v>
      </c>
      <c r="G12" s="1"/>
      <c r="H12" s="1"/>
      <c r="I12" s="1"/>
    </row>
    <row r="13" spans="1:12" x14ac:dyDescent="0.25">
      <c r="A13" s="8" t="s">
        <v>50</v>
      </c>
      <c r="B13" s="35">
        <v>6997</v>
      </c>
      <c r="C13" s="35">
        <v>6259</v>
      </c>
      <c r="D13" s="35">
        <v>42805</v>
      </c>
      <c r="E13" s="35">
        <v>34672</v>
      </c>
      <c r="F13" s="10">
        <f t="shared" si="0"/>
        <v>-19.000116808784014</v>
      </c>
      <c r="G13" s="1"/>
      <c r="H13" s="1"/>
      <c r="I13" s="1"/>
    </row>
    <row r="14" spans="1:12" x14ac:dyDescent="0.25">
      <c r="A14" s="11" t="s">
        <v>51</v>
      </c>
      <c r="B14" s="36">
        <v>170818</v>
      </c>
      <c r="C14" s="36">
        <v>160034</v>
      </c>
      <c r="D14" s="36">
        <v>1230821.5</v>
      </c>
      <c r="E14" s="36">
        <v>1009074.5</v>
      </c>
      <c r="F14" s="13">
        <f t="shared" si="0"/>
        <v>-18.016178625414</v>
      </c>
      <c r="G14" s="1"/>
      <c r="H14" s="1"/>
      <c r="I14" s="1"/>
    </row>
    <row r="15" spans="1:12" x14ac:dyDescent="0.25">
      <c r="A15" s="8" t="s">
        <v>52</v>
      </c>
      <c r="B15" s="35">
        <v>47068.5</v>
      </c>
      <c r="C15" s="35">
        <v>51820</v>
      </c>
      <c r="D15" s="35">
        <v>321362.25</v>
      </c>
      <c r="E15" s="35">
        <v>351353.75</v>
      </c>
      <c r="F15" s="10">
        <f t="shared" si="0"/>
        <v>9.3326145183511784</v>
      </c>
      <c r="G15" s="1"/>
      <c r="H15" s="1"/>
      <c r="I15" s="1"/>
    </row>
    <row r="16" spans="1:12" x14ac:dyDescent="0.25">
      <c r="A16" s="11" t="s">
        <v>53</v>
      </c>
      <c r="B16" s="36">
        <v>6230</v>
      </c>
      <c r="C16" s="36">
        <v>6430</v>
      </c>
      <c r="D16" s="36">
        <v>40646</v>
      </c>
      <c r="E16" s="36">
        <v>40042</v>
      </c>
      <c r="F16" s="13">
        <f t="shared" si="0"/>
        <v>-1.4860010825173475</v>
      </c>
      <c r="G16" s="1"/>
      <c r="H16" s="1"/>
      <c r="I16" s="1"/>
    </row>
    <row r="17" spans="1:9" x14ac:dyDescent="0.25">
      <c r="A17" s="8" t="s">
        <v>54</v>
      </c>
      <c r="B17" s="35">
        <v>13099</v>
      </c>
      <c r="C17" s="35">
        <v>17255</v>
      </c>
      <c r="D17" s="35">
        <v>75085</v>
      </c>
      <c r="E17" s="35">
        <v>92128</v>
      </c>
      <c r="F17" s="10">
        <f t="shared" si="0"/>
        <v>22.698275288006926</v>
      </c>
      <c r="G17" s="1"/>
      <c r="H17" s="1"/>
      <c r="I17" s="1"/>
    </row>
    <row r="18" spans="1:9" x14ac:dyDescent="0.25">
      <c r="A18" s="11" t="s">
        <v>55</v>
      </c>
      <c r="B18" s="36">
        <v>1089</v>
      </c>
      <c r="C18" s="36">
        <v>1481</v>
      </c>
      <c r="D18" s="36">
        <v>5909</v>
      </c>
      <c r="E18" s="36">
        <v>9024</v>
      </c>
      <c r="F18" s="13">
        <f t="shared" si="0"/>
        <v>52.716195633778995</v>
      </c>
      <c r="G18" s="1"/>
      <c r="H18" s="1"/>
      <c r="I18" s="1"/>
    </row>
    <row r="19" spans="1:9" x14ac:dyDescent="0.25">
      <c r="A19" s="8" t="s">
        <v>56</v>
      </c>
      <c r="B19" s="35">
        <v>87</v>
      </c>
      <c r="C19" s="35">
        <v>97</v>
      </c>
      <c r="D19" s="35">
        <v>314</v>
      </c>
      <c r="E19" s="35">
        <v>451</v>
      </c>
      <c r="F19" s="10">
        <f t="shared" si="0"/>
        <v>43.630573248407643</v>
      </c>
      <c r="G19" s="1"/>
      <c r="H19" s="1"/>
      <c r="I19" s="1"/>
    </row>
    <row r="20" spans="1:9" x14ac:dyDescent="0.25">
      <c r="A20" s="11" t="s">
        <v>57</v>
      </c>
      <c r="B20" s="36">
        <v>2499</v>
      </c>
      <c r="C20" s="36">
        <v>3254</v>
      </c>
      <c r="D20" s="36">
        <v>19875</v>
      </c>
      <c r="E20" s="36">
        <v>26937</v>
      </c>
      <c r="F20" s="13">
        <f t="shared" si="0"/>
        <v>35.532075471698107</v>
      </c>
      <c r="G20" s="1"/>
      <c r="H20" s="1"/>
      <c r="I20" s="1"/>
    </row>
    <row r="21" spans="1:9" x14ac:dyDescent="0.25">
      <c r="A21" s="8" t="s">
        <v>58</v>
      </c>
      <c r="B21" s="35">
        <v>181</v>
      </c>
      <c r="C21" s="35">
        <v>138</v>
      </c>
      <c r="D21" s="35">
        <v>528</v>
      </c>
      <c r="E21" s="35">
        <v>1019</v>
      </c>
      <c r="F21" s="10">
        <f t="shared" si="0"/>
        <v>92.992424242424249</v>
      </c>
      <c r="G21" s="1"/>
      <c r="H21" s="1"/>
      <c r="I21" s="1"/>
    </row>
    <row r="22" spans="1:9" x14ac:dyDescent="0.25">
      <c r="A22" s="11" t="s">
        <v>59</v>
      </c>
      <c r="B22" s="36">
        <v>110725</v>
      </c>
      <c r="C22" s="36">
        <v>105950</v>
      </c>
      <c r="D22" s="36">
        <v>682303</v>
      </c>
      <c r="E22" s="36">
        <v>725572</v>
      </c>
      <c r="F22" s="13">
        <f t="shared" si="0"/>
        <v>6.3416106920239201</v>
      </c>
      <c r="G22" s="1"/>
      <c r="H22" s="1"/>
      <c r="I22" s="1"/>
    </row>
    <row r="23" spans="1:9" x14ac:dyDescent="0.25">
      <c r="A23" s="8" t="s">
        <v>60</v>
      </c>
      <c r="B23" s="35">
        <v>51808</v>
      </c>
      <c r="C23" s="35">
        <v>23659</v>
      </c>
      <c r="D23" s="35">
        <v>211174</v>
      </c>
      <c r="E23" s="35">
        <v>269639</v>
      </c>
      <c r="F23" s="10">
        <f t="shared" si="0"/>
        <v>27.685699944121907</v>
      </c>
      <c r="G23" s="1"/>
      <c r="H23" s="1"/>
      <c r="I23" s="1"/>
    </row>
    <row r="24" spans="1:9" x14ac:dyDescent="0.25">
      <c r="A24" s="11" t="s">
        <v>61</v>
      </c>
      <c r="B24" s="36">
        <v>3781</v>
      </c>
      <c r="C24" s="36">
        <v>3423</v>
      </c>
      <c r="D24" s="36">
        <v>28988</v>
      </c>
      <c r="E24" s="36">
        <v>23658</v>
      </c>
      <c r="F24" s="13">
        <f t="shared" si="0"/>
        <v>-18.386918724989656</v>
      </c>
      <c r="G24" s="1"/>
      <c r="H24" s="1"/>
      <c r="I24" s="1"/>
    </row>
    <row r="25" spans="1:9" x14ac:dyDescent="0.25">
      <c r="A25" s="8" t="s">
        <v>62</v>
      </c>
      <c r="B25" s="35">
        <v>2768</v>
      </c>
      <c r="C25" s="35">
        <v>3028</v>
      </c>
      <c r="D25" s="35">
        <v>14163</v>
      </c>
      <c r="E25" s="35">
        <v>19302</v>
      </c>
      <c r="F25" s="10">
        <f t="shared" si="0"/>
        <v>36.284685447998299</v>
      </c>
      <c r="G25" s="1"/>
      <c r="H25" s="1"/>
      <c r="I25" s="1"/>
    </row>
    <row r="26" spans="1:9" x14ac:dyDescent="0.25">
      <c r="A26" s="11" t="s">
        <v>63</v>
      </c>
      <c r="B26" s="36">
        <v>257</v>
      </c>
      <c r="C26" s="36">
        <v>625</v>
      </c>
      <c r="D26" s="36">
        <v>2292</v>
      </c>
      <c r="E26" s="36">
        <v>4276</v>
      </c>
      <c r="F26" s="13">
        <f t="shared" si="0"/>
        <v>86.561954624781862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27991</v>
      </c>
      <c r="C28" s="36">
        <v>26838</v>
      </c>
      <c r="D28" s="36">
        <v>206239</v>
      </c>
      <c r="E28" s="36">
        <v>187136</v>
      </c>
      <c r="F28" s="13">
        <f t="shared" si="0"/>
        <v>-9.2625546089730904</v>
      </c>
      <c r="G28" s="1"/>
      <c r="H28" s="1"/>
      <c r="I28" s="1"/>
    </row>
    <row r="29" spans="1:9" x14ac:dyDescent="0.25">
      <c r="A29" s="8" t="s">
        <v>66</v>
      </c>
      <c r="B29" s="35">
        <v>166</v>
      </c>
      <c r="C29" s="35">
        <v>178</v>
      </c>
      <c r="D29" s="35">
        <v>1194</v>
      </c>
      <c r="E29" s="35">
        <v>691</v>
      </c>
      <c r="F29" s="10">
        <f t="shared" si="0"/>
        <v>-42.127303182579567</v>
      </c>
      <c r="G29" s="1"/>
      <c r="H29" s="1"/>
      <c r="I29" s="1"/>
    </row>
    <row r="30" spans="1:9" x14ac:dyDescent="0.25">
      <c r="A30" s="11" t="s">
        <v>67</v>
      </c>
      <c r="B30" s="36">
        <v>14058</v>
      </c>
      <c r="C30" s="36">
        <v>12903</v>
      </c>
      <c r="D30" s="36">
        <v>95680</v>
      </c>
      <c r="E30" s="36">
        <v>90566</v>
      </c>
      <c r="F30" s="13">
        <f t="shared" si="0"/>
        <v>-5.3448996655518357</v>
      </c>
      <c r="G30" s="1"/>
      <c r="H30" s="1"/>
      <c r="I30" s="1"/>
    </row>
    <row r="31" spans="1:9" x14ac:dyDescent="0.25">
      <c r="A31" s="8" t="s">
        <v>68</v>
      </c>
      <c r="B31" s="35">
        <v>21737</v>
      </c>
      <c r="C31" s="35">
        <v>15359</v>
      </c>
      <c r="D31" s="35">
        <v>133409</v>
      </c>
      <c r="E31" s="35">
        <v>117589</v>
      </c>
      <c r="F31" s="10">
        <f t="shared" si="0"/>
        <v>-11.858270431530102</v>
      </c>
      <c r="G31" s="1"/>
      <c r="H31" s="1"/>
      <c r="I31" s="1"/>
    </row>
    <row r="32" spans="1:9" x14ac:dyDescent="0.25">
      <c r="A32" s="11" t="s">
        <v>69</v>
      </c>
      <c r="B32" s="36">
        <v>381813</v>
      </c>
      <c r="C32" s="36">
        <v>366508</v>
      </c>
      <c r="D32" s="36">
        <v>2490733</v>
      </c>
      <c r="E32" s="36">
        <v>2534522</v>
      </c>
      <c r="F32" s="13">
        <f t="shared" si="0"/>
        <v>1.7580768392276553</v>
      </c>
      <c r="G32" s="1"/>
      <c r="H32" s="1"/>
      <c r="I32" s="1"/>
    </row>
    <row r="33" spans="1:9" x14ac:dyDescent="0.25">
      <c r="A33" s="8" t="s">
        <v>70</v>
      </c>
      <c r="B33" s="35">
        <v>17786</v>
      </c>
      <c r="C33" s="35">
        <v>16580.5</v>
      </c>
      <c r="D33" s="35">
        <v>130539.5</v>
      </c>
      <c r="E33" s="35">
        <v>115725</v>
      </c>
      <c r="F33" s="10">
        <f t="shared" si="0"/>
        <v>-11.348672240969208</v>
      </c>
      <c r="G33" s="1"/>
      <c r="H33" s="1"/>
      <c r="I33" s="1"/>
    </row>
    <row r="34" spans="1:9" x14ac:dyDescent="0.25">
      <c r="A34" s="11" t="s">
        <v>71</v>
      </c>
      <c r="B34" s="36">
        <v>460</v>
      </c>
      <c r="C34" s="36">
        <v>2318</v>
      </c>
      <c r="D34" s="36">
        <v>491</v>
      </c>
      <c r="E34" s="36">
        <v>14623</v>
      </c>
      <c r="F34" s="13">
        <f t="shared" si="0"/>
        <v>2878.2077393075356</v>
      </c>
      <c r="G34" s="1"/>
      <c r="H34" s="1"/>
      <c r="I34" s="1"/>
    </row>
    <row r="35" spans="1:9" x14ac:dyDescent="0.25">
      <c r="A35" s="14" t="s">
        <v>72</v>
      </c>
      <c r="B35" s="15">
        <f>SUM(B7:B34)</f>
        <v>1234264</v>
      </c>
      <c r="C35" s="15">
        <f t="shared" ref="C35:E35" si="1">SUM(C7:C34)</f>
        <v>1178782</v>
      </c>
      <c r="D35" s="15">
        <f t="shared" si="1"/>
        <v>7751911.75</v>
      </c>
      <c r="E35" s="15">
        <f t="shared" si="1"/>
        <v>8118396</v>
      </c>
      <c r="F35" s="16">
        <f t="shared" si="0"/>
        <v>4.7276628245929118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2868</v>
      </c>
      <c r="C38" s="41">
        <f>D7</f>
        <v>2960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2534522</v>
      </c>
      <c r="G38" s="42">
        <f>LOOKUP(E38,$A$38:$A$65,$C$38:$C$65)</f>
        <v>2490733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99044</v>
      </c>
      <c r="C39" s="41">
        <f t="shared" ref="C39:C65" si="5">D8</f>
        <v>90417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2291483</v>
      </c>
      <c r="G39" s="42">
        <f t="shared" ref="G39:G65" si="8">LOOKUP(E39,$A$38:$A$65,$C$38:$C$65)</f>
        <v>1873330</v>
      </c>
    </row>
    <row r="40" spans="1:9" x14ac:dyDescent="0.25">
      <c r="A40" s="42" t="str">
        <f t="shared" si="3"/>
        <v>ALMERIA</v>
      </c>
      <c r="B40" s="41">
        <f t="shared" si="4"/>
        <v>3410.25</v>
      </c>
      <c r="C40" s="41">
        <f t="shared" si="5"/>
        <v>1944</v>
      </c>
      <c r="D40" s="41">
        <f t="shared" si="6"/>
        <v>22</v>
      </c>
      <c r="E40" s="42" t="str">
        <f t="shared" si="2"/>
        <v>BARCELONA</v>
      </c>
      <c r="F40" s="42">
        <f t="shared" si="7"/>
        <v>1009074.5</v>
      </c>
      <c r="G40" s="42">
        <f t="shared" si="8"/>
        <v>1230821.5</v>
      </c>
    </row>
    <row r="41" spans="1:9" x14ac:dyDescent="0.25">
      <c r="A41" s="42" t="str">
        <f t="shared" si="3"/>
        <v>AVILES</v>
      </c>
      <c r="B41" s="41">
        <f t="shared" si="4"/>
        <v>4</v>
      </c>
      <c r="C41" s="41">
        <f t="shared" si="5"/>
        <v>4</v>
      </c>
      <c r="D41" s="41">
        <f t="shared" si="6"/>
        <v>27</v>
      </c>
      <c r="E41" s="42" t="str">
        <f t="shared" si="2"/>
        <v>LAS PALMAS</v>
      </c>
      <c r="F41" s="42">
        <f t="shared" si="7"/>
        <v>725572</v>
      </c>
      <c r="G41" s="42">
        <f t="shared" si="8"/>
        <v>682303</v>
      </c>
    </row>
    <row r="42" spans="1:9" x14ac:dyDescent="0.25">
      <c r="A42" s="42" t="str">
        <f t="shared" si="3"/>
        <v>BAHIA DE ALGECIRAS</v>
      </c>
      <c r="B42" s="41">
        <f t="shared" si="4"/>
        <v>2291483</v>
      </c>
      <c r="C42" s="41">
        <f t="shared" si="5"/>
        <v>1873330</v>
      </c>
      <c r="D42" s="41">
        <f t="shared" si="6"/>
        <v>2</v>
      </c>
      <c r="E42" s="42" t="str">
        <f t="shared" si="2"/>
        <v>BILBAO</v>
      </c>
      <c r="F42" s="42">
        <f t="shared" si="7"/>
        <v>351353.75</v>
      </c>
      <c r="G42" s="42">
        <f t="shared" si="8"/>
        <v>321362.25</v>
      </c>
    </row>
    <row r="43" spans="1:9" x14ac:dyDescent="0.25">
      <c r="A43" s="42" t="str">
        <f t="shared" si="3"/>
        <v>BAHIA DE CADIZ</v>
      </c>
      <c r="B43" s="41">
        <f t="shared" si="4"/>
        <v>53586.5</v>
      </c>
      <c r="C43" s="41">
        <f t="shared" si="5"/>
        <v>48705.5</v>
      </c>
      <c r="D43" s="41">
        <f t="shared" si="6"/>
        <v>13</v>
      </c>
      <c r="E43" s="42" t="str">
        <f t="shared" si="2"/>
        <v>MALAGA</v>
      </c>
      <c r="F43" s="42">
        <f t="shared" si="7"/>
        <v>269639</v>
      </c>
      <c r="G43" s="42">
        <f t="shared" si="8"/>
        <v>211174</v>
      </c>
    </row>
    <row r="44" spans="1:9" x14ac:dyDescent="0.25">
      <c r="A44" s="42" t="str">
        <f t="shared" si="3"/>
        <v>BALEARES</v>
      </c>
      <c r="B44" s="41">
        <f t="shared" si="4"/>
        <v>34672</v>
      </c>
      <c r="C44" s="41">
        <f t="shared" si="5"/>
        <v>42805</v>
      </c>
      <c r="D44" s="41">
        <f t="shared" si="6"/>
        <v>15</v>
      </c>
      <c r="E44" s="42" t="str">
        <f t="shared" si="2"/>
        <v>SANTA CRUZ DE TENERIFE</v>
      </c>
      <c r="F44" s="42">
        <f t="shared" si="7"/>
        <v>187136</v>
      </c>
      <c r="G44" s="42">
        <f t="shared" si="8"/>
        <v>206239</v>
      </c>
    </row>
    <row r="45" spans="1:9" x14ac:dyDescent="0.25">
      <c r="A45" s="42" t="str">
        <f t="shared" si="3"/>
        <v>BARCELONA</v>
      </c>
      <c r="B45" s="41">
        <f t="shared" si="4"/>
        <v>1009074.5</v>
      </c>
      <c r="C45" s="41">
        <f t="shared" si="5"/>
        <v>1230821.5</v>
      </c>
      <c r="D45" s="41">
        <f t="shared" si="6"/>
        <v>3</v>
      </c>
      <c r="E45" s="42" t="str">
        <f t="shared" si="2"/>
        <v>TARRAGONA</v>
      </c>
      <c r="F45" s="42">
        <f t="shared" si="7"/>
        <v>117589</v>
      </c>
      <c r="G45" s="42">
        <f t="shared" si="8"/>
        <v>133409</v>
      </c>
    </row>
    <row r="46" spans="1:9" x14ac:dyDescent="0.25">
      <c r="A46" s="42" t="str">
        <f t="shared" si="3"/>
        <v>BILBAO</v>
      </c>
      <c r="B46" s="41">
        <f t="shared" si="4"/>
        <v>351353.75</v>
      </c>
      <c r="C46" s="41">
        <f t="shared" si="5"/>
        <v>321362.25</v>
      </c>
      <c r="D46" s="41">
        <f t="shared" si="6"/>
        <v>5</v>
      </c>
      <c r="E46" s="42" t="str">
        <f t="shared" si="2"/>
        <v>VIGO</v>
      </c>
      <c r="F46" s="42">
        <f t="shared" si="7"/>
        <v>115725</v>
      </c>
      <c r="G46" s="42">
        <f t="shared" si="8"/>
        <v>130539.5</v>
      </c>
    </row>
    <row r="47" spans="1:9" x14ac:dyDescent="0.25">
      <c r="A47" s="42" t="str">
        <f t="shared" si="3"/>
        <v>CARTAGENA</v>
      </c>
      <c r="B47" s="41">
        <f t="shared" si="4"/>
        <v>40042</v>
      </c>
      <c r="C47" s="41">
        <f t="shared" si="5"/>
        <v>40646</v>
      </c>
      <c r="D47" s="41">
        <f t="shared" si="6"/>
        <v>14</v>
      </c>
      <c r="E47" s="42" t="str">
        <f t="shared" si="2"/>
        <v>ALICANTE</v>
      </c>
      <c r="F47" s="42">
        <f t="shared" si="7"/>
        <v>99044</v>
      </c>
      <c r="G47" s="42">
        <f t="shared" si="8"/>
        <v>90417</v>
      </c>
    </row>
    <row r="48" spans="1:9" x14ac:dyDescent="0.25">
      <c r="A48" s="42" t="str">
        <f t="shared" si="3"/>
        <v>CASTELLON</v>
      </c>
      <c r="B48" s="41">
        <f t="shared" si="4"/>
        <v>92128</v>
      </c>
      <c r="C48" s="41">
        <f t="shared" si="5"/>
        <v>75085</v>
      </c>
      <c r="D48" s="41">
        <f t="shared" si="6"/>
        <v>11</v>
      </c>
      <c r="E48" s="42" t="str">
        <f t="shared" si="2"/>
        <v>CASTELLON</v>
      </c>
      <c r="F48" s="42">
        <f t="shared" si="7"/>
        <v>92128</v>
      </c>
      <c r="G48" s="42">
        <f t="shared" si="8"/>
        <v>75085</v>
      </c>
    </row>
    <row r="49" spans="1:7" x14ac:dyDescent="0.25">
      <c r="A49" s="42" t="str">
        <f t="shared" si="3"/>
        <v>CEUTA</v>
      </c>
      <c r="B49" s="41">
        <f t="shared" si="4"/>
        <v>9024</v>
      </c>
      <c r="C49" s="41">
        <f t="shared" si="5"/>
        <v>5909</v>
      </c>
      <c r="D49" s="41">
        <f t="shared" si="6"/>
        <v>20</v>
      </c>
      <c r="E49" s="42" t="str">
        <f t="shared" si="2"/>
        <v>SEVILLA</v>
      </c>
      <c r="F49" s="42">
        <f t="shared" si="7"/>
        <v>90566</v>
      </c>
      <c r="G49" s="42">
        <f t="shared" si="8"/>
        <v>95680</v>
      </c>
    </row>
    <row r="50" spans="1:7" x14ac:dyDescent="0.25">
      <c r="A50" s="42" t="str">
        <f t="shared" si="3"/>
        <v>FERROL-SAN CIBRAO</v>
      </c>
      <c r="B50" s="41">
        <f t="shared" si="4"/>
        <v>451</v>
      </c>
      <c r="C50" s="41">
        <f t="shared" si="5"/>
        <v>314</v>
      </c>
      <c r="D50" s="41">
        <f t="shared" si="6"/>
        <v>26</v>
      </c>
      <c r="E50" s="42" t="str">
        <f t="shared" si="2"/>
        <v>BAHIA DE CADIZ</v>
      </c>
      <c r="F50" s="42">
        <f t="shared" si="7"/>
        <v>53586.5</v>
      </c>
      <c r="G50" s="42">
        <f t="shared" si="8"/>
        <v>48705.5</v>
      </c>
    </row>
    <row r="51" spans="1:7" x14ac:dyDescent="0.25">
      <c r="A51" s="42" t="str">
        <f t="shared" si="3"/>
        <v>GIJON</v>
      </c>
      <c r="B51" s="41">
        <f t="shared" si="4"/>
        <v>26937</v>
      </c>
      <c r="C51" s="41">
        <f t="shared" si="5"/>
        <v>19875</v>
      </c>
      <c r="D51" s="41">
        <f t="shared" si="6"/>
        <v>16</v>
      </c>
      <c r="E51" s="42" t="str">
        <f t="shared" si="2"/>
        <v>CARTAGENA</v>
      </c>
      <c r="F51" s="42">
        <f t="shared" si="7"/>
        <v>40042</v>
      </c>
      <c r="G51" s="42">
        <f t="shared" si="8"/>
        <v>40646</v>
      </c>
    </row>
    <row r="52" spans="1:7" x14ac:dyDescent="0.25">
      <c r="A52" s="42" t="str">
        <f t="shared" si="3"/>
        <v>HUELVA</v>
      </c>
      <c r="B52" s="41">
        <f t="shared" si="4"/>
        <v>1019</v>
      </c>
      <c r="C52" s="41">
        <f t="shared" si="5"/>
        <v>528</v>
      </c>
      <c r="D52" s="41">
        <f t="shared" si="6"/>
        <v>24</v>
      </c>
      <c r="E52" s="42" t="str">
        <f t="shared" si="2"/>
        <v>BALEARES</v>
      </c>
      <c r="F52" s="42">
        <f t="shared" si="7"/>
        <v>34672</v>
      </c>
      <c r="G52" s="42">
        <f t="shared" si="8"/>
        <v>42805</v>
      </c>
    </row>
    <row r="53" spans="1:7" x14ac:dyDescent="0.25">
      <c r="A53" s="42" t="str">
        <f t="shared" si="3"/>
        <v>LAS PALMAS</v>
      </c>
      <c r="B53" s="41">
        <f t="shared" si="4"/>
        <v>725572</v>
      </c>
      <c r="C53" s="41">
        <f t="shared" si="5"/>
        <v>682303</v>
      </c>
      <c r="D53" s="41">
        <f t="shared" si="6"/>
        <v>4</v>
      </c>
      <c r="E53" s="42" t="str">
        <f t="shared" si="2"/>
        <v>GIJON</v>
      </c>
      <c r="F53" s="42">
        <f t="shared" si="7"/>
        <v>26937</v>
      </c>
      <c r="G53" s="42">
        <f t="shared" si="8"/>
        <v>19875</v>
      </c>
    </row>
    <row r="54" spans="1:7" x14ac:dyDescent="0.25">
      <c r="A54" s="42" t="str">
        <f t="shared" si="3"/>
        <v>MALAGA</v>
      </c>
      <c r="B54" s="41">
        <f t="shared" si="4"/>
        <v>269639</v>
      </c>
      <c r="C54" s="41">
        <f t="shared" si="5"/>
        <v>211174</v>
      </c>
      <c r="D54" s="41">
        <f t="shared" si="6"/>
        <v>6</v>
      </c>
      <c r="E54" s="42" t="str">
        <f t="shared" si="2"/>
        <v>MARIN Y RIA DE PONTEVEDRA</v>
      </c>
      <c r="F54" s="42">
        <f t="shared" si="7"/>
        <v>23658</v>
      </c>
      <c r="G54" s="42">
        <f t="shared" si="8"/>
        <v>28988</v>
      </c>
    </row>
    <row r="55" spans="1:7" x14ac:dyDescent="0.25">
      <c r="A55" s="42" t="str">
        <f t="shared" si="3"/>
        <v>MARIN Y RIA DE PONTEVEDRA</v>
      </c>
      <c r="B55" s="41">
        <f t="shared" si="4"/>
        <v>23658</v>
      </c>
      <c r="C55" s="41">
        <f t="shared" si="5"/>
        <v>28988</v>
      </c>
      <c r="D55" s="41">
        <f t="shared" si="6"/>
        <v>17</v>
      </c>
      <c r="E55" s="42" t="str">
        <f t="shared" si="2"/>
        <v>MELILLA</v>
      </c>
      <c r="F55" s="42">
        <f t="shared" ref="F55:F65" si="9">LOOKUP(E55,$A$38:$A$65,$B$38:$B$65)</f>
        <v>19302</v>
      </c>
      <c r="G55" s="42">
        <f t="shared" si="8"/>
        <v>14163</v>
      </c>
    </row>
    <row r="56" spans="1:7" x14ac:dyDescent="0.25">
      <c r="A56" s="42" t="str">
        <f t="shared" si="3"/>
        <v>MELILLA</v>
      </c>
      <c r="B56" s="41">
        <f t="shared" si="4"/>
        <v>19302</v>
      </c>
      <c r="C56" s="41">
        <f t="shared" si="5"/>
        <v>14163</v>
      </c>
      <c r="D56" s="41">
        <f t="shared" si="6"/>
        <v>18</v>
      </c>
      <c r="E56" s="42" t="str">
        <f t="shared" si="2"/>
        <v>VILAGARCIA</v>
      </c>
      <c r="F56" s="42">
        <f t="shared" si="9"/>
        <v>14623</v>
      </c>
      <c r="G56" s="42">
        <f t="shared" si="8"/>
        <v>491</v>
      </c>
    </row>
    <row r="57" spans="1:7" x14ac:dyDescent="0.25">
      <c r="A57" s="42" t="str">
        <f t="shared" si="3"/>
        <v>MOTRIL</v>
      </c>
      <c r="B57" s="41">
        <f t="shared" si="4"/>
        <v>4276</v>
      </c>
      <c r="C57" s="41">
        <f t="shared" si="5"/>
        <v>2292</v>
      </c>
      <c r="D57" s="41">
        <f t="shared" si="6"/>
        <v>21</v>
      </c>
      <c r="E57" s="42" t="str">
        <f t="shared" si="2"/>
        <v>CEUTA</v>
      </c>
      <c r="F57" s="42">
        <f t="shared" si="9"/>
        <v>9024</v>
      </c>
      <c r="G57" s="42">
        <f t="shared" si="8"/>
        <v>5909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4276</v>
      </c>
      <c r="G58" s="42">
        <f t="shared" si="8"/>
        <v>2292</v>
      </c>
    </row>
    <row r="59" spans="1:7" x14ac:dyDescent="0.25">
      <c r="A59" s="42" t="str">
        <f t="shared" si="3"/>
        <v>SANTA CRUZ DE TENERIFE</v>
      </c>
      <c r="B59" s="41">
        <f t="shared" si="4"/>
        <v>187136</v>
      </c>
      <c r="C59" s="41">
        <f t="shared" si="5"/>
        <v>206239</v>
      </c>
      <c r="D59" s="41">
        <f t="shared" si="6"/>
        <v>7</v>
      </c>
      <c r="E59" s="42" t="str">
        <f t="shared" si="2"/>
        <v>ALMERIA</v>
      </c>
      <c r="F59" s="42">
        <f t="shared" si="9"/>
        <v>3410.25</v>
      </c>
      <c r="G59" s="42">
        <f t="shared" si="8"/>
        <v>1944</v>
      </c>
    </row>
    <row r="60" spans="1:7" x14ac:dyDescent="0.25">
      <c r="A60" s="42" t="str">
        <f t="shared" si="3"/>
        <v>SANTANDER</v>
      </c>
      <c r="B60" s="41">
        <f t="shared" si="4"/>
        <v>691</v>
      </c>
      <c r="C60" s="41">
        <f t="shared" si="5"/>
        <v>1194</v>
      </c>
      <c r="D60" s="41">
        <f t="shared" si="6"/>
        <v>25</v>
      </c>
      <c r="E60" s="42" t="str">
        <f t="shared" si="2"/>
        <v>A CORUÑA</v>
      </c>
      <c r="F60" s="42">
        <f t="shared" si="9"/>
        <v>2868</v>
      </c>
      <c r="G60" s="42">
        <f t="shared" si="8"/>
        <v>2960</v>
      </c>
    </row>
    <row r="61" spans="1:7" x14ac:dyDescent="0.25">
      <c r="A61" s="42" t="str">
        <f t="shared" si="3"/>
        <v>SEVILLA</v>
      </c>
      <c r="B61" s="41">
        <f t="shared" si="4"/>
        <v>90566</v>
      </c>
      <c r="C61" s="41">
        <f t="shared" si="5"/>
        <v>95680</v>
      </c>
      <c r="D61" s="41">
        <f t="shared" si="6"/>
        <v>12</v>
      </c>
      <c r="E61" s="42" t="str">
        <f t="shared" si="2"/>
        <v>HUELVA</v>
      </c>
      <c r="F61" s="42">
        <f t="shared" si="9"/>
        <v>1019</v>
      </c>
      <c r="G61" s="42">
        <f t="shared" si="8"/>
        <v>528</v>
      </c>
    </row>
    <row r="62" spans="1:7" x14ac:dyDescent="0.25">
      <c r="A62" s="42" t="str">
        <f t="shared" si="3"/>
        <v>TARRAGONA</v>
      </c>
      <c r="B62" s="41">
        <f t="shared" si="4"/>
        <v>117589</v>
      </c>
      <c r="C62" s="41">
        <f t="shared" si="5"/>
        <v>133409</v>
      </c>
      <c r="D62" s="41">
        <f t="shared" si="6"/>
        <v>8</v>
      </c>
      <c r="E62" s="42" t="str">
        <f t="shared" si="2"/>
        <v>SANTANDER</v>
      </c>
      <c r="F62" s="42">
        <f t="shared" si="9"/>
        <v>691</v>
      </c>
      <c r="G62" s="42">
        <f t="shared" si="8"/>
        <v>1194</v>
      </c>
    </row>
    <row r="63" spans="1:7" x14ac:dyDescent="0.25">
      <c r="A63" s="42" t="str">
        <f t="shared" si="3"/>
        <v>VALENCIA</v>
      </c>
      <c r="B63" s="41">
        <f t="shared" si="4"/>
        <v>2534522</v>
      </c>
      <c r="C63" s="41">
        <f t="shared" si="5"/>
        <v>2490733</v>
      </c>
      <c r="D63" s="41">
        <f t="shared" si="6"/>
        <v>1</v>
      </c>
      <c r="E63" s="42" t="str">
        <f t="shared" si="2"/>
        <v>FERROL-SAN CIBRAO</v>
      </c>
      <c r="F63" s="42">
        <f t="shared" si="9"/>
        <v>451</v>
      </c>
      <c r="G63" s="42">
        <f t="shared" si="8"/>
        <v>314</v>
      </c>
    </row>
    <row r="64" spans="1:7" x14ac:dyDescent="0.25">
      <c r="A64" s="42" t="str">
        <f t="shared" si="3"/>
        <v>VIGO</v>
      </c>
      <c r="B64" s="41">
        <f t="shared" si="4"/>
        <v>115725</v>
      </c>
      <c r="C64" s="41">
        <f t="shared" si="5"/>
        <v>130539.5</v>
      </c>
      <c r="D64" s="41">
        <f t="shared" si="6"/>
        <v>9</v>
      </c>
      <c r="E64" s="42" t="str">
        <f t="shared" si="2"/>
        <v>AVILES</v>
      </c>
      <c r="F64" s="42">
        <f t="shared" si="9"/>
        <v>4</v>
      </c>
      <c r="G64" s="42">
        <f t="shared" si="8"/>
        <v>4</v>
      </c>
    </row>
    <row r="65" spans="1:7" x14ac:dyDescent="0.25">
      <c r="A65" s="42" t="str">
        <f t="shared" si="3"/>
        <v>VILAGARCIA</v>
      </c>
      <c r="B65" s="41">
        <f t="shared" si="4"/>
        <v>14623</v>
      </c>
      <c r="C65" s="41">
        <f t="shared" si="5"/>
        <v>491</v>
      </c>
      <c r="D65" s="41">
        <f t="shared" si="6"/>
        <v>19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Julio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41159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40</v>
      </c>
      <c r="C8" s="38">
        <v>51</v>
      </c>
      <c r="D8" s="38">
        <v>1185</v>
      </c>
      <c r="E8" s="38">
        <v>2073</v>
      </c>
      <c r="F8" s="13">
        <f t="shared" ref="F8:F35" si="0">((E8*100)/D8)-100</f>
        <v>74.936708860759495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311216</v>
      </c>
      <c r="C11" s="37">
        <v>305500</v>
      </c>
      <c r="D11" s="37">
        <v>1743713</v>
      </c>
      <c r="E11" s="37">
        <v>2118009</v>
      </c>
      <c r="F11" s="10">
        <f t="shared" si="0"/>
        <v>21.465459052034362</v>
      </c>
      <c r="G11" s="1"/>
      <c r="H11" s="1"/>
      <c r="I11" s="1"/>
    </row>
    <row r="12" spans="1:12" x14ac:dyDescent="0.25">
      <c r="A12" s="11" t="s">
        <v>49</v>
      </c>
      <c r="B12" s="38">
        <v>17</v>
      </c>
      <c r="C12" s="38">
        <v>0</v>
      </c>
      <c r="D12" s="38">
        <v>241</v>
      </c>
      <c r="E12" s="38">
        <v>474</v>
      </c>
      <c r="F12" s="13">
        <f t="shared" si="0"/>
        <v>96.680497925311215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7</v>
      </c>
      <c r="D13" s="37">
        <v>0</v>
      </c>
      <c r="E13" s="37">
        <v>7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8">
        <v>48839.5</v>
      </c>
      <c r="C14" s="38">
        <v>38369</v>
      </c>
      <c r="D14" s="38">
        <v>429346</v>
      </c>
      <c r="E14" s="38">
        <v>281122.5</v>
      </c>
      <c r="F14" s="13">
        <f t="shared" si="0"/>
        <v>-34.523088604528752</v>
      </c>
      <c r="G14" s="1"/>
      <c r="H14" s="1"/>
      <c r="I14" s="1"/>
    </row>
    <row r="15" spans="1:12" x14ac:dyDescent="0.25">
      <c r="A15" s="8" t="s">
        <v>52</v>
      </c>
      <c r="B15" s="37">
        <v>73</v>
      </c>
      <c r="C15" s="37">
        <v>22</v>
      </c>
      <c r="D15" s="37">
        <v>2113.75</v>
      </c>
      <c r="E15" s="37">
        <v>774.5</v>
      </c>
      <c r="F15" s="10">
        <f t="shared" si="0"/>
        <v>-63.358959195742166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2</v>
      </c>
      <c r="E16" s="38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37">
        <v>0</v>
      </c>
      <c r="C17" s="37">
        <v>10</v>
      </c>
      <c r="D17" s="37">
        <v>1151</v>
      </c>
      <c r="E17" s="37">
        <v>320</v>
      </c>
      <c r="F17" s="10">
        <f t="shared" si="0"/>
        <v>-72.198088618592521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10</v>
      </c>
      <c r="E18" s="38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76391</v>
      </c>
      <c r="C22" s="38">
        <v>70938</v>
      </c>
      <c r="D22" s="38">
        <v>432875</v>
      </c>
      <c r="E22" s="38">
        <v>479734</v>
      </c>
      <c r="F22" s="13">
        <f t="shared" si="0"/>
        <v>10.825064972567134</v>
      </c>
      <c r="G22" s="1"/>
      <c r="H22" s="1"/>
      <c r="I22" s="1"/>
    </row>
    <row r="23" spans="1:9" x14ac:dyDescent="0.25">
      <c r="A23" s="8" t="s">
        <v>60</v>
      </c>
      <c r="B23" s="37">
        <v>49249</v>
      </c>
      <c r="C23" s="37">
        <v>20223</v>
      </c>
      <c r="D23" s="37">
        <v>197390</v>
      </c>
      <c r="E23" s="37">
        <v>247585</v>
      </c>
      <c r="F23" s="10">
        <f t="shared" si="0"/>
        <v>25.429353057399055</v>
      </c>
      <c r="G23" s="1"/>
      <c r="H23" s="1"/>
      <c r="I23" s="1"/>
    </row>
    <row r="24" spans="1:9" x14ac:dyDescent="0.25">
      <c r="A24" s="11" t="s">
        <v>61</v>
      </c>
      <c r="B24" s="38">
        <v>262</v>
      </c>
      <c r="C24" s="38">
        <v>306</v>
      </c>
      <c r="D24" s="38">
        <v>3947</v>
      </c>
      <c r="E24" s="38">
        <v>2021</v>
      </c>
      <c r="F24" s="13">
        <f t="shared" si="0"/>
        <v>-48.796554345072209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853</v>
      </c>
      <c r="C28" s="38">
        <v>616</v>
      </c>
      <c r="D28" s="38">
        <v>9224</v>
      </c>
      <c r="E28" s="38">
        <v>2826</v>
      </c>
      <c r="F28" s="13">
        <f t="shared" si="0"/>
        <v>-69.362532523850831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44</v>
      </c>
      <c r="E29" s="37">
        <v>2</v>
      </c>
      <c r="F29" s="18">
        <f t="shared" si="0"/>
        <v>-95.454545454545453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13592</v>
      </c>
      <c r="C31" s="37">
        <v>9522</v>
      </c>
      <c r="D31" s="37">
        <v>85138</v>
      </c>
      <c r="E31" s="37">
        <v>68575</v>
      </c>
      <c r="F31" s="10">
        <f t="shared" si="0"/>
        <v>-19.454297728393897</v>
      </c>
      <c r="G31" s="1"/>
      <c r="H31" s="1"/>
      <c r="I31" s="1"/>
    </row>
    <row r="32" spans="1:9" x14ac:dyDescent="0.25">
      <c r="A32" s="11" t="s">
        <v>69</v>
      </c>
      <c r="B32" s="38">
        <v>200197</v>
      </c>
      <c r="C32" s="38">
        <v>185525</v>
      </c>
      <c r="D32" s="38">
        <v>1255184</v>
      </c>
      <c r="E32" s="38">
        <v>1278106</v>
      </c>
      <c r="F32" s="13">
        <f t="shared" si="0"/>
        <v>1.8261864395977057</v>
      </c>
      <c r="G32" s="1"/>
      <c r="H32" s="1"/>
      <c r="I32" s="1"/>
    </row>
    <row r="33" spans="1:9" x14ac:dyDescent="0.25">
      <c r="A33" s="8" t="s">
        <v>70</v>
      </c>
      <c r="B33" s="37">
        <v>1051</v>
      </c>
      <c r="C33" s="37">
        <v>279</v>
      </c>
      <c r="D33" s="37">
        <v>5346</v>
      </c>
      <c r="E33" s="37">
        <v>4773</v>
      </c>
      <c r="F33" s="10">
        <f t="shared" si="0"/>
        <v>-10.718294051627382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2</v>
      </c>
      <c r="D34" s="38">
        <v>0</v>
      </c>
      <c r="E34" s="38">
        <v>28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701780.5</v>
      </c>
      <c r="C35" s="15">
        <f t="shared" ref="C35:E35" si="1">SUM(C7:C34)</f>
        <v>631370</v>
      </c>
      <c r="D35" s="15">
        <f t="shared" si="1"/>
        <v>4166909.75</v>
      </c>
      <c r="E35" s="15">
        <f t="shared" si="1"/>
        <v>4486430</v>
      </c>
      <c r="F35" s="16">
        <f t="shared" si="0"/>
        <v>7.6680386466253623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2118009</v>
      </c>
      <c r="G38" s="42">
        <f>LOOKUP(E38,$A$38:$A$65,$C$38:$C$65)</f>
        <v>1743713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2073</v>
      </c>
      <c r="C39" s="41">
        <f t="shared" ref="C39:C65" si="5">D8</f>
        <v>1185</v>
      </c>
      <c r="D39" s="41">
        <f t="shared" ref="D39:D65" si="6">_xlfn.RANK.EQ(B39,$B$38:$B$65)+COUNTIF($B$38:$B$65,B39)-1</f>
        <v>9</v>
      </c>
      <c r="E39" s="42" t="str">
        <f t="shared" si="2"/>
        <v>VALENCIA</v>
      </c>
      <c r="F39" s="42">
        <f t="shared" ref="F39:F54" si="7">LOOKUP(E39,$A$38:$A$65,$B$38:$B$65)</f>
        <v>1278106</v>
      </c>
      <c r="G39" s="42">
        <f t="shared" ref="G39:G65" si="8">LOOKUP(E39,$A$38:$A$65,$C$38:$C$65)</f>
        <v>1255184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479734</v>
      </c>
      <c r="G40" s="42">
        <f t="shared" si="8"/>
        <v>432875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281122.5</v>
      </c>
      <c r="G41" s="42">
        <f t="shared" si="8"/>
        <v>429346</v>
      </c>
    </row>
    <row r="42" spans="1:9" x14ac:dyDescent="0.25">
      <c r="A42" s="42" t="str">
        <f t="shared" si="3"/>
        <v>BAHIA DE ALGECIRAS</v>
      </c>
      <c r="B42" s="41">
        <f t="shared" si="4"/>
        <v>2118009</v>
      </c>
      <c r="C42" s="41">
        <f t="shared" si="5"/>
        <v>1743713</v>
      </c>
      <c r="D42" s="41">
        <f t="shared" si="6"/>
        <v>1</v>
      </c>
      <c r="E42" s="42" t="str">
        <f t="shared" si="2"/>
        <v>MALAGA</v>
      </c>
      <c r="F42" s="42">
        <f t="shared" si="7"/>
        <v>247585</v>
      </c>
      <c r="G42" s="42">
        <f t="shared" si="8"/>
        <v>197390</v>
      </c>
    </row>
    <row r="43" spans="1:9" x14ac:dyDescent="0.25">
      <c r="A43" s="42" t="str">
        <f t="shared" si="3"/>
        <v>BAHIA DE CADIZ</v>
      </c>
      <c r="B43" s="41">
        <f t="shared" si="4"/>
        <v>474</v>
      </c>
      <c r="C43" s="41">
        <f t="shared" si="5"/>
        <v>241</v>
      </c>
      <c r="D43" s="41">
        <f t="shared" si="6"/>
        <v>12</v>
      </c>
      <c r="E43" s="42" t="str">
        <f t="shared" si="2"/>
        <v>TARRAGONA</v>
      </c>
      <c r="F43" s="42">
        <f t="shared" si="7"/>
        <v>68575</v>
      </c>
      <c r="G43" s="42">
        <f t="shared" si="8"/>
        <v>85138</v>
      </c>
    </row>
    <row r="44" spans="1:9" x14ac:dyDescent="0.25">
      <c r="A44" s="42" t="str">
        <f t="shared" si="3"/>
        <v>BALEARES</v>
      </c>
      <c r="B44" s="41">
        <f t="shared" si="4"/>
        <v>7</v>
      </c>
      <c r="C44" s="41">
        <f t="shared" si="5"/>
        <v>0</v>
      </c>
      <c r="D44" s="41">
        <f t="shared" si="6"/>
        <v>15</v>
      </c>
      <c r="E44" s="42" t="str">
        <f t="shared" si="2"/>
        <v>VIGO</v>
      </c>
      <c r="F44" s="42">
        <f t="shared" si="7"/>
        <v>4773</v>
      </c>
      <c r="G44" s="42">
        <f t="shared" si="8"/>
        <v>5346</v>
      </c>
    </row>
    <row r="45" spans="1:9" x14ac:dyDescent="0.25">
      <c r="A45" s="42" t="str">
        <f t="shared" si="3"/>
        <v>BARCELONA</v>
      </c>
      <c r="B45" s="41">
        <f t="shared" si="4"/>
        <v>281122.5</v>
      </c>
      <c r="C45" s="41">
        <f t="shared" si="5"/>
        <v>429346</v>
      </c>
      <c r="D45" s="41">
        <f t="shared" si="6"/>
        <v>4</v>
      </c>
      <c r="E45" s="42" t="str">
        <f t="shared" si="2"/>
        <v>SANTA CRUZ DE TENERIFE</v>
      </c>
      <c r="F45" s="42">
        <f t="shared" si="7"/>
        <v>2826</v>
      </c>
      <c r="G45" s="42">
        <f t="shared" si="8"/>
        <v>9224</v>
      </c>
    </row>
    <row r="46" spans="1:9" x14ac:dyDescent="0.25">
      <c r="A46" s="42" t="str">
        <f t="shared" si="3"/>
        <v>BILBAO</v>
      </c>
      <c r="B46" s="41">
        <f t="shared" si="4"/>
        <v>774.5</v>
      </c>
      <c r="C46" s="41">
        <f t="shared" si="5"/>
        <v>2113.75</v>
      </c>
      <c r="D46" s="41">
        <f t="shared" si="6"/>
        <v>11</v>
      </c>
      <c r="E46" s="42" t="str">
        <f t="shared" si="2"/>
        <v>ALICANTE</v>
      </c>
      <c r="F46" s="42">
        <f t="shared" si="7"/>
        <v>2073</v>
      </c>
      <c r="G46" s="42">
        <f t="shared" si="8"/>
        <v>1185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2</v>
      </c>
      <c r="D47" s="41">
        <f t="shared" si="6"/>
        <v>28</v>
      </c>
      <c r="E47" s="42" t="str">
        <f t="shared" si="2"/>
        <v>MARIN Y RIA DE PONTEVEDRA</v>
      </c>
      <c r="F47" s="42">
        <f t="shared" si="7"/>
        <v>2021</v>
      </c>
      <c r="G47" s="42">
        <f t="shared" si="8"/>
        <v>3947</v>
      </c>
    </row>
    <row r="48" spans="1:9" x14ac:dyDescent="0.25">
      <c r="A48" s="42" t="str">
        <f t="shared" si="3"/>
        <v>CASTELLON</v>
      </c>
      <c r="B48" s="41">
        <f t="shared" si="4"/>
        <v>320</v>
      </c>
      <c r="C48" s="41">
        <f t="shared" si="5"/>
        <v>1151</v>
      </c>
      <c r="D48" s="41">
        <f t="shared" si="6"/>
        <v>13</v>
      </c>
      <c r="E48" s="42" t="str">
        <f t="shared" si="2"/>
        <v>BILBAO</v>
      </c>
      <c r="F48" s="42">
        <f t="shared" si="7"/>
        <v>774.5</v>
      </c>
      <c r="G48" s="42">
        <f t="shared" si="8"/>
        <v>2113.75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10</v>
      </c>
      <c r="D49" s="41">
        <f t="shared" si="6"/>
        <v>28</v>
      </c>
      <c r="E49" s="42" t="str">
        <f t="shared" si="2"/>
        <v>BAHIA DE CADIZ</v>
      </c>
      <c r="F49" s="42">
        <f t="shared" si="7"/>
        <v>474</v>
      </c>
      <c r="G49" s="42">
        <f t="shared" si="8"/>
        <v>241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320</v>
      </c>
      <c r="G50" s="42">
        <f t="shared" si="8"/>
        <v>1151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VILAGARCIA</v>
      </c>
      <c r="F51" s="42">
        <f t="shared" si="7"/>
        <v>28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7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479734</v>
      </c>
      <c r="C53" s="41">
        <f t="shared" si="5"/>
        <v>432875</v>
      </c>
      <c r="D53" s="41">
        <f t="shared" si="6"/>
        <v>3</v>
      </c>
      <c r="E53" s="42" t="str">
        <f t="shared" si="2"/>
        <v>SANTANDER</v>
      </c>
      <c r="F53" s="42">
        <f t="shared" si="7"/>
        <v>2</v>
      </c>
      <c r="G53" s="42">
        <f t="shared" si="8"/>
        <v>44</v>
      </c>
    </row>
    <row r="54" spans="1:7" x14ac:dyDescent="0.25">
      <c r="A54" s="42" t="str">
        <f t="shared" si="3"/>
        <v>MALAGA</v>
      </c>
      <c r="B54" s="41">
        <f t="shared" si="4"/>
        <v>247585</v>
      </c>
      <c r="C54" s="41">
        <f t="shared" si="5"/>
        <v>197390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2021</v>
      </c>
      <c r="C55" s="41">
        <f t="shared" si="5"/>
        <v>3947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2826</v>
      </c>
      <c r="C59" s="41">
        <f t="shared" si="5"/>
        <v>9224</v>
      </c>
      <c r="D59" s="41">
        <f t="shared" si="6"/>
        <v>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</v>
      </c>
      <c r="C60" s="41">
        <f t="shared" si="5"/>
        <v>44</v>
      </c>
      <c r="D60" s="41">
        <f t="shared" si="6"/>
        <v>16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68575</v>
      </c>
      <c r="C62" s="41">
        <f t="shared" si="5"/>
        <v>85138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1278106</v>
      </c>
      <c r="C63" s="41">
        <f t="shared" si="5"/>
        <v>1255184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4773</v>
      </c>
      <c r="C64" s="41">
        <f t="shared" si="5"/>
        <v>5346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28</v>
      </c>
      <c r="C65" s="41">
        <f t="shared" si="5"/>
        <v>0</v>
      </c>
      <c r="D65" s="41">
        <f t="shared" si="6"/>
        <v>14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Julio</v>
      </c>
      <c r="C5" s="68"/>
      <c r="D5" s="67" t="s">
        <v>40</v>
      </c>
      <c r="E5" s="68"/>
      <c r="F5" s="68"/>
      <c r="L5" s="39">
        <f>'Resumen general'!I4</f>
        <v>41159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32</v>
      </c>
      <c r="C7" s="9">
        <v>70</v>
      </c>
      <c r="D7" s="9">
        <v>123</v>
      </c>
      <c r="E7" s="9">
        <v>110</v>
      </c>
      <c r="F7" s="10">
        <f>((E7*100)/D7)-100</f>
        <v>-10.569105691056905</v>
      </c>
      <c r="G7" s="1"/>
      <c r="H7" s="1"/>
      <c r="I7" s="1"/>
    </row>
    <row r="8" spans="1:12" x14ac:dyDescent="0.25">
      <c r="A8" s="11" t="s">
        <v>45</v>
      </c>
      <c r="B8" s="12">
        <v>10427</v>
      </c>
      <c r="C8" s="12">
        <v>9269</v>
      </c>
      <c r="D8" s="12">
        <v>65935</v>
      </c>
      <c r="E8" s="12">
        <v>70203</v>
      </c>
      <c r="F8" s="13">
        <f t="shared" ref="F8:F35" si="0">((E8*100)/D8)-100</f>
        <v>6.4730416319102204</v>
      </c>
      <c r="G8" s="1"/>
      <c r="H8" s="1"/>
      <c r="I8" s="1"/>
    </row>
    <row r="9" spans="1:12" x14ac:dyDescent="0.25">
      <c r="A9" s="8" t="s">
        <v>46</v>
      </c>
      <c r="B9" s="9">
        <v>278</v>
      </c>
      <c r="C9" s="9">
        <v>219</v>
      </c>
      <c r="D9" s="9">
        <v>1850</v>
      </c>
      <c r="E9" s="9">
        <v>2409.25</v>
      </c>
      <c r="F9" s="10">
        <f t="shared" si="0"/>
        <v>30.22972972972974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1613</v>
      </c>
      <c r="C11" s="9">
        <v>1562</v>
      </c>
      <c r="D11" s="9">
        <v>8693</v>
      </c>
      <c r="E11" s="9">
        <v>13826</v>
      </c>
      <c r="F11" s="10">
        <f t="shared" si="0"/>
        <v>59.04750949039456</v>
      </c>
      <c r="G11" s="1"/>
      <c r="H11" s="1"/>
      <c r="I11" s="1"/>
    </row>
    <row r="12" spans="1:12" x14ac:dyDescent="0.25">
      <c r="A12" s="11" t="s">
        <v>49</v>
      </c>
      <c r="B12" s="12">
        <v>3235</v>
      </c>
      <c r="C12" s="12">
        <v>3992</v>
      </c>
      <c r="D12" s="12">
        <v>22438.5</v>
      </c>
      <c r="E12" s="12">
        <v>20721.5</v>
      </c>
      <c r="F12" s="13">
        <f t="shared" si="0"/>
        <v>-7.6520266506228154</v>
      </c>
      <c r="G12" s="1"/>
      <c r="H12" s="1"/>
      <c r="I12" s="1"/>
    </row>
    <row r="13" spans="1:12" x14ac:dyDescent="0.25">
      <c r="A13" s="8" t="s">
        <v>50</v>
      </c>
      <c r="B13" s="9">
        <v>6995</v>
      </c>
      <c r="C13" s="9">
        <v>6252</v>
      </c>
      <c r="D13" s="9">
        <v>42797</v>
      </c>
      <c r="E13" s="9">
        <v>34663</v>
      </c>
      <c r="F13" s="10">
        <f t="shared" si="0"/>
        <v>-19.006005093814991</v>
      </c>
      <c r="G13" s="1"/>
      <c r="H13" s="1"/>
      <c r="I13" s="1"/>
    </row>
    <row r="14" spans="1:12" x14ac:dyDescent="0.25">
      <c r="A14" s="11" t="s">
        <v>51</v>
      </c>
      <c r="B14" s="12">
        <v>18090.5</v>
      </c>
      <c r="C14" s="12">
        <v>14879.5</v>
      </c>
      <c r="D14" s="12">
        <v>112063</v>
      </c>
      <c r="E14" s="12">
        <v>96752</v>
      </c>
      <c r="F14" s="13">
        <f t="shared" si="0"/>
        <v>-13.662850360957677</v>
      </c>
      <c r="G14" s="1"/>
      <c r="H14" s="1"/>
      <c r="I14" s="1"/>
    </row>
    <row r="15" spans="1:12" x14ac:dyDescent="0.25">
      <c r="A15" s="8" t="s">
        <v>52</v>
      </c>
      <c r="B15" s="9">
        <v>3115</v>
      </c>
      <c r="C15" s="9">
        <v>5113.5</v>
      </c>
      <c r="D15" s="9">
        <v>25857.75</v>
      </c>
      <c r="E15" s="9">
        <v>37286.5</v>
      </c>
      <c r="F15" s="10">
        <f t="shared" si="0"/>
        <v>44.198547824153309</v>
      </c>
      <c r="G15" s="1"/>
      <c r="H15" s="1"/>
      <c r="I15" s="1"/>
    </row>
    <row r="16" spans="1:12" x14ac:dyDescent="0.25">
      <c r="A16" s="11" t="s">
        <v>53</v>
      </c>
      <c r="B16" s="12">
        <v>2458</v>
      </c>
      <c r="C16" s="12">
        <v>1571</v>
      </c>
      <c r="D16" s="12">
        <v>17044</v>
      </c>
      <c r="E16" s="12">
        <v>10079</v>
      </c>
      <c r="F16" s="13">
        <f t="shared" si="0"/>
        <v>-40.864820464679653</v>
      </c>
      <c r="G16" s="1"/>
      <c r="H16" s="1"/>
      <c r="I16" s="1"/>
    </row>
    <row r="17" spans="1:9" x14ac:dyDescent="0.25">
      <c r="A17" s="8" t="s">
        <v>54</v>
      </c>
      <c r="B17" s="9">
        <v>551</v>
      </c>
      <c r="C17" s="9">
        <v>108</v>
      </c>
      <c r="D17" s="9">
        <v>2805</v>
      </c>
      <c r="E17" s="9">
        <v>3768</v>
      </c>
      <c r="F17" s="10">
        <f t="shared" si="0"/>
        <v>34.331550802139049</v>
      </c>
      <c r="G17" s="1"/>
      <c r="H17" s="1"/>
      <c r="I17" s="1"/>
    </row>
    <row r="18" spans="1:9" x14ac:dyDescent="0.25">
      <c r="A18" s="11" t="s">
        <v>55</v>
      </c>
      <c r="B18" s="12">
        <v>1052</v>
      </c>
      <c r="C18" s="12">
        <v>1481</v>
      </c>
      <c r="D18" s="12">
        <v>5614</v>
      </c>
      <c r="E18" s="12">
        <v>8897</v>
      </c>
      <c r="F18" s="13">
        <f t="shared" si="0"/>
        <v>58.478802992518695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397</v>
      </c>
      <c r="C20" s="12">
        <v>587</v>
      </c>
      <c r="D20" s="12">
        <v>5220</v>
      </c>
      <c r="E20" s="12">
        <v>5010</v>
      </c>
      <c r="F20" s="13">
        <f t="shared" si="0"/>
        <v>-4.0229885057471222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138</v>
      </c>
      <c r="D21" s="9">
        <v>43</v>
      </c>
      <c r="E21" s="9">
        <v>774</v>
      </c>
      <c r="F21" s="10">
        <f t="shared" si="0"/>
        <v>1700</v>
      </c>
      <c r="G21" s="1"/>
      <c r="H21" s="1"/>
      <c r="I21" s="1"/>
    </row>
    <row r="22" spans="1:9" x14ac:dyDescent="0.25">
      <c r="A22" s="11" t="s">
        <v>59</v>
      </c>
      <c r="B22" s="12">
        <v>27842</v>
      </c>
      <c r="C22" s="12">
        <v>29079</v>
      </c>
      <c r="D22" s="12">
        <v>200505</v>
      </c>
      <c r="E22" s="12">
        <v>198916</v>
      </c>
      <c r="F22" s="13">
        <f t="shared" si="0"/>
        <v>-0.79249894017605982</v>
      </c>
      <c r="G22" s="1"/>
      <c r="H22" s="1"/>
      <c r="I22" s="1"/>
    </row>
    <row r="23" spans="1:9" x14ac:dyDescent="0.25">
      <c r="A23" s="8" t="s">
        <v>60</v>
      </c>
      <c r="B23" s="9">
        <v>850</v>
      </c>
      <c r="C23" s="9">
        <v>1529</v>
      </c>
      <c r="D23" s="9">
        <v>5014</v>
      </c>
      <c r="E23" s="9">
        <v>8460</v>
      </c>
      <c r="F23" s="10">
        <f t="shared" si="0"/>
        <v>68.72756282409253</v>
      </c>
      <c r="G23" s="1"/>
      <c r="H23" s="1"/>
      <c r="I23" s="1"/>
    </row>
    <row r="24" spans="1:9" x14ac:dyDescent="0.25">
      <c r="A24" s="11" t="s">
        <v>61</v>
      </c>
      <c r="B24" s="12">
        <v>1980</v>
      </c>
      <c r="C24" s="12">
        <v>651</v>
      </c>
      <c r="D24" s="12">
        <v>16382</v>
      </c>
      <c r="E24" s="12">
        <v>3303</v>
      </c>
      <c r="F24" s="13">
        <f t="shared" si="0"/>
        <v>-79.837626663411058</v>
      </c>
      <c r="G24" s="1"/>
      <c r="H24" s="1"/>
      <c r="I24" s="1"/>
    </row>
    <row r="25" spans="1:9" x14ac:dyDescent="0.25">
      <c r="A25" s="8" t="s">
        <v>62</v>
      </c>
      <c r="B25" s="9">
        <v>1677</v>
      </c>
      <c r="C25" s="9">
        <v>1860</v>
      </c>
      <c r="D25" s="9">
        <v>8606</v>
      </c>
      <c r="E25" s="9">
        <v>11773</v>
      </c>
      <c r="F25" s="10">
        <f t="shared" si="0"/>
        <v>36.799907041598885</v>
      </c>
      <c r="G25" s="1"/>
      <c r="H25" s="1"/>
      <c r="I25" s="1"/>
    </row>
    <row r="26" spans="1:9" x14ac:dyDescent="0.25">
      <c r="A26" s="11" t="s">
        <v>63</v>
      </c>
      <c r="B26" s="12">
        <v>82</v>
      </c>
      <c r="C26" s="12">
        <v>176</v>
      </c>
      <c r="D26" s="12">
        <v>744</v>
      </c>
      <c r="E26" s="12">
        <v>1488</v>
      </c>
      <c r="F26" s="13">
        <f t="shared" si="0"/>
        <v>100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24247</v>
      </c>
      <c r="C28" s="12">
        <v>23361</v>
      </c>
      <c r="D28" s="12">
        <v>171818</v>
      </c>
      <c r="E28" s="12">
        <v>162528</v>
      </c>
      <c r="F28" s="13">
        <f t="shared" si="0"/>
        <v>-5.406884028448701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12305</v>
      </c>
      <c r="C30" s="12">
        <v>11140</v>
      </c>
      <c r="D30" s="12">
        <v>82061</v>
      </c>
      <c r="E30" s="12">
        <v>77927</v>
      </c>
      <c r="F30" s="13">
        <f t="shared" si="0"/>
        <v>-5.0377158455295472</v>
      </c>
      <c r="G30" s="1"/>
      <c r="H30" s="1"/>
      <c r="I30" s="1"/>
    </row>
    <row r="31" spans="1:9" x14ac:dyDescent="0.25">
      <c r="A31" s="8" t="s">
        <v>68</v>
      </c>
      <c r="B31" s="9">
        <v>2379</v>
      </c>
      <c r="C31" s="9">
        <v>1960</v>
      </c>
      <c r="D31" s="9">
        <v>16281</v>
      </c>
      <c r="E31" s="9">
        <v>13240</v>
      </c>
      <c r="F31" s="10">
        <f t="shared" si="0"/>
        <v>-18.678213868926974</v>
      </c>
      <c r="G31" s="1"/>
      <c r="H31" s="1"/>
      <c r="I31" s="1"/>
    </row>
    <row r="32" spans="1:9" x14ac:dyDescent="0.25">
      <c r="A32" s="11" t="s">
        <v>69</v>
      </c>
      <c r="B32" s="12">
        <v>14650</v>
      </c>
      <c r="C32" s="12">
        <v>15621</v>
      </c>
      <c r="D32" s="12">
        <v>88507</v>
      </c>
      <c r="E32" s="12">
        <v>89455</v>
      </c>
      <c r="F32" s="13">
        <f t="shared" si="0"/>
        <v>1.0711017207678424</v>
      </c>
      <c r="G32" s="1"/>
      <c r="H32" s="1"/>
      <c r="I32" s="1"/>
    </row>
    <row r="33" spans="1:9" x14ac:dyDescent="0.25">
      <c r="A33" s="8" t="s">
        <v>70</v>
      </c>
      <c r="B33" s="9">
        <v>1688</v>
      </c>
      <c r="C33" s="9">
        <v>1887</v>
      </c>
      <c r="D33" s="9">
        <v>18062</v>
      </c>
      <c r="E33" s="9">
        <v>12239</v>
      </c>
      <c r="F33" s="10">
        <f t="shared" si="0"/>
        <v>-32.238954711549113</v>
      </c>
      <c r="G33" s="1"/>
      <c r="H33" s="1"/>
      <c r="I33" s="1"/>
    </row>
    <row r="34" spans="1:9" x14ac:dyDescent="0.25">
      <c r="A34" s="11" t="s">
        <v>71</v>
      </c>
      <c r="B34" s="12">
        <v>459</v>
      </c>
      <c r="C34" s="12">
        <v>2276</v>
      </c>
      <c r="D34" s="12">
        <v>490</v>
      </c>
      <c r="E34" s="12">
        <v>14046</v>
      </c>
      <c r="F34" s="13">
        <f t="shared" si="0"/>
        <v>2766.5306122448978</v>
      </c>
      <c r="G34" s="1"/>
      <c r="H34" s="1"/>
      <c r="I34" s="1"/>
    </row>
    <row r="35" spans="1:9" x14ac:dyDescent="0.25">
      <c r="A35" s="14" t="s">
        <v>72</v>
      </c>
      <c r="B35" s="15">
        <f>SUM(B7:B34)</f>
        <v>136402.5</v>
      </c>
      <c r="C35" s="15">
        <f t="shared" ref="C35:E35" si="1">SUM(C7:C34)</f>
        <v>134782</v>
      </c>
      <c r="D35" s="15">
        <f t="shared" si="1"/>
        <v>918953.25</v>
      </c>
      <c r="E35" s="15">
        <f t="shared" si="1"/>
        <v>897874.25</v>
      </c>
      <c r="F35" s="16">
        <f t="shared" si="0"/>
        <v>-2.2938054792232379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110</v>
      </c>
      <c r="C38" s="41">
        <f>D7</f>
        <v>123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LAS PALMAS</v>
      </c>
      <c r="F38" s="42">
        <f>LOOKUP(E38,$A$38:$A$65,$B$38:$B$65)</f>
        <v>198916</v>
      </c>
      <c r="G38" s="42">
        <f>LOOKUP(E38,$A$38:$A$65,$C$38:$C$65)</f>
        <v>200505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70203</v>
      </c>
      <c r="C39" s="41">
        <f t="shared" ref="C39:C65" si="5">D8</f>
        <v>65935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162528</v>
      </c>
      <c r="G39" s="42">
        <f t="shared" ref="G39:G65" si="8">LOOKUP(E39,$A$38:$A$65,$C$38:$C$65)</f>
        <v>171818</v>
      </c>
    </row>
    <row r="40" spans="1:9" x14ac:dyDescent="0.25">
      <c r="A40" s="42" t="str">
        <f t="shared" si="3"/>
        <v>ALMERIA</v>
      </c>
      <c r="B40" s="41">
        <f t="shared" si="4"/>
        <v>2409.25</v>
      </c>
      <c r="C40" s="41">
        <f t="shared" si="5"/>
        <v>1850</v>
      </c>
      <c r="D40" s="41">
        <f t="shared" si="6"/>
        <v>21</v>
      </c>
      <c r="E40" s="42" t="str">
        <f t="shared" si="2"/>
        <v>BARCELONA</v>
      </c>
      <c r="F40" s="42">
        <f t="shared" si="7"/>
        <v>96752</v>
      </c>
      <c r="G40" s="42">
        <f t="shared" si="8"/>
        <v>112063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89455</v>
      </c>
      <c r="G41" s="42">
        <f t="shared" si="8"/>
        <v>88507</v>
      </c>
    </row>
    <row r="42" spans="1:9" x14ac:dyDescent="0.25">
      <c r="A42" s="42" t="str">
        <f t="shared" si="3"/>
        <v>BAHIA DE ALGECIRAS</v>
      </c>
      <c r="B42" s="41">
        <f t="shared" si="4"/>
        <v>13826</v>
      </c>
      <c r="C42" s="41">
        <f t="shared" si="5"/>
        <v>8693</v>
      </c>
      <c r="D42" s="41">
        <f t="shared" si="6"/>
        <v>11</v>
      </c>
      <c r="E42" s="42" t="str">
        <f t="shared" si="2"/>
        <v>SEVILLA</v>
      </c>
      <c r="F42" s="42">
        <f t="shared" si="7"/>
        <v>77927</v>
      </c>
      <c r="G42" s="42">
        <f t="shared" si="8"/>
        <v>82061</v>
      </c>
    </row>
    <row r="43" spans="1:9" x14ac:dyDescent="0.25">
      <c r="A43" s="42" t="str">
        <f t="shared" si="3"/>
        <v>BAHIA DE CADIZ</v>
      </c>
      <c r="B43" s="41">
        <f t="shared" si="4"/>
        <v>20721.5</v>
      </c>
      <c r="C43" s="41">
        <f t="shared" si="5"/>
        <v>22438.5</v>
      </c>
      <c r="D43" s="41">
        <f t="shared" si="6"/>
        <v>9</v>
      </c>
      <c r="E43" s="42" t="str">
        <f t="shared" si="2"/>
        <v>ALICANTE</v>
      </c>
      <c r="F43" s="42">
        <f t="shared" si="7"/>
        <v>70203</v>
      </c>
      <c r="G43" s="42">
        <f t="shared" si="8"/>
        <v>65935</v>
      </c>
    </row>
    <row r="44" spans="1:9" x14ac:dyDescent="0.25">
      <c r="A44" s="42" t="str">
        <f t="shared" si="3"/>
        <v>BALEARES</v>
      </c>
      <c r="B44" s="41">
        <f t="shared" si="4"/>
        <v>34663</v>
      </c>
      <c r="C44" s="41">
        <f t="shared" si="5"/>
        <v>42797</v>
      </c>
      <c r="D44" s="41">
        <f t="shared" si="6"/>
        <v>8</v>
      </c>
      <c r="E44" s="42" t="str">
        <f t="shared" si="2"/>
        <v>BILBAO</v>
      </c>
      <c r="F44" s="42">
        <f t="shared" si="7"/>
        <v>37286.5</v>
      </c>
      <c r="G44" s="42">
        <f t="shared" si="8"/>
        <v>25857.75</v>
      </c>
    </row>
    <row r="45" spans="1:9" x14ac:dyDescent="0.25">
      <c r="A45" s="42" t="str">
        <f t="shared" si="3"/>
        <v>BARCELONA</v>
      </c>
      <c r="B45" s="41">
        <f t="shared" si="4"/>
        <v>96752</v>
      </c>
      <c r="C45" s="41">
        <f t="shared" si="5"/>
        <v>112063</v>
      </c>
      <c r="D45" s="41">
        <f t="shared" si="6"/>
        <v>3</v>
      </c>
      <c r="E45" s="42" t="str">
        <f t="shared" si="2"/>
        <v>BALEARES</v>
      </c>
      <c r="F45" s="42">
        <f t="shared" si="7"/>
        <v>34663</v>
      </c>
      <c r="G45" s="42">
        <f t="shared" si="8"/>
        <v>42797</v>
      </c>
    </row>
    <row r="46" spans="1:9" x14ac:dyDescent="0.25">
      <c r="A46" s="42" t="str">
        <f t="shared" si="3"/>
        <v>BILBAO</v>
      </c>
      <c r="B46" s="41">
        <f t="shared" si="4"/>
        <v>37286.5</v>
      </c>
      <c r="C46" s="41">
        <f t="shared" si="5"/>
        <v>25857.75</v>
      </c>
      <c r="D46" s="41">
        <f t="shared" si="6"/>
        <v>7</v>
      </c>
      <c r="E46" s="42" t="str">
        <f t="shared" si="2"/>
        <v>BAHIA DE CADIZ</v>
      </c>
      <c r="F46" s="42">
        <f t="shared" si="7"/>
        <v>20721.5</v>
      </c>
      <c r="G46" s="42">
        <f t="shared" si="8"/>
        <v>22438.5</v>
      </c>
    </row>
    <row r="47" spans="1:9" x14ac:dyDescent="0.25">
      <c r="A47" s="42" t="str">
        <f t="shared" si="3"/>
        <v>CARTAGENA</v>
      </c>
      <c r="B47" s="41">
        <f t="shared" si="4"/>
        <v>10079</v>
      </c>
      <c r="C47" s="41">
        <f t="shared" si="5"/>
        <v>17044</v>
      </c>
      <c r="D47" s="41">
        <f t="shared" si="6"/>
        <v>15</v>
      </c>
      <c r="E47" s="42" t="str">
        <f t="shared" si="2"/>
        <v>VILAGARCIA</v>
      </c>
      <c r="F47" s="42">
        <f t="shared" si="7"/>
        <v>14046</v>
      </c>
      <c r="G47" s="42">
        <f t="shared" si="8"/>
        <v>490</v>
      </c>
    </row>
    <row r="48" spans="1:9" x14ac:dyDescent="0.25">
      <c r="A48" s="42" t="str">
        <f t="shared" si="3"/>
        <v>CASTELLON</v>
      </c>
      <c r="B48" s="41">
        <f t="shared" si="4"/>
        <v>3768</v>
      </c>
      <c r="C48" s="41">
        <f t="shared" si="5"/>
        <v>2805</v>
      </c>
      <c r="D48" s="41">
        <f t="shared" si="6"/>
        <v>19</v>
      </c>
      <c r="E48" s="42" t="str">
        <f t="shared" si="2"/>
        <v>BAHIA DE ALGECIRAS</v>
      </c>
      <c r="F48" s="42">
        <f t="shared" si="7"/>
        <v>13826</v>
      </c>
      <c r="G48" s="42">
        <f t="shared" si="8"/>
        <v>8693</v>
      </c>
    </row>
    <row r="49" spans="1:7" x14ac:dyDescent="0.25">
      <c r="A49" s="42" t="str">
        <f t="shared" si="3"/>
        <v>CEUTA</v>
      </c>
      <c r="B49" s="41">
        <f t="shared" si="4"/>
        <v>8897</v>
      </c>
      <c r="C49" s="41">
        <f t="shared" si="5"/>
        <v>5614</v>
      </c>
      <c r="D49" s="41">
        <f t="shared" si="6"/>
        <v>16</v>
      </c>
      <c r="E49" s="42" t="str">
        <f t="shared" si="2"/>
        <v>TARRAGONA</v>
      </c>
      <c r="F49" s="42">
        <f t="shared" si="7"/>
        <v>13240</v>
      </c>
      <c r="G49" s="42">
        <f t="shared" si="8"/>
        <v>16281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VIGO</v>
      </c>
      <c r="F50" s="42">
        <f t="shared" si="7"/>
        <v>12239</v>
      </c>
      <c r="G50" s="42">
        <f t="shared" si="8"/>
        <v>18062</v>
      </c>
    </row>
    <row r="51" spans="1:7" x14ac:dyDescent="0.25">
      <c r="A51" s="42" t="str">
        <f t="shared" si="3"/>
        <v>GIJON</v>
      </c>
      <c r="B51" s="41">
        <f t="shared" si="4"/>
        <v>5010</v>
      </c>
      <c r="C51" s="41">
        <f t="shared" si="5"/>
        <v>5220</v>
      </c>
      <c r="D51" s="41">
        <f t="shared" si="6"/>
        <v>18</v>
      </c>
      <c r="E51" s="42" t="str">
        <f t="shared" si="2"/>
        <v>MELILLA</v>
      </c>
      <c r="F51" s="42">
        <f t="shared" si="7"/>
        <v>11773</v>
      </c>
      <c r="G51" s="42">
        <f t="shared" si="8"/>
        <v>8606</v>
      </c>
    </row>
    <row r="52" spans="1:7" x14ac:dyDescent="0.25">
      <c r="A52" s="42" t="str">
        <f t="shared" si="3"/>
        <v>HUELVA</v>
      </c>
      <c r="B52" s="41">
        <f t="shared" si="4"/>
        <v>774</v>
      </c>
      <c r="C52" s="41">
        <f t="shared" si="5"/>
        <v>43</v>
      </c>
      <c r="D52" s="41">
        <f t="shared" si="6"/>
        <v>23</v>
      </c>
      <c r="E52" s="42" t="str">
        <f t="shared" si="2"/>
        <v>CARTAGENA</v>
      </c>
      <c r="F52" s="42">
        <f t="shared" si="7"/>
        <v>10079</v>
      </c>
      <c r="G52" s="42">
        <f t="shared" si="8"/>
        <v>17044</v>
      </c>
    </row>
    <row r="53" spans="1:7" x14ac:dyDescent="0.25">
      <c r="A53" s="42" t="str">
        <f t="shared" si="3"/>
        <v>LAS PALMAS</v>
      </c>
      <c r="B53" s="41">
        <f t="shared" si="4"/>
        <v>198916</v>
      </c>
      <c r="C53" s="41">
        <f t="shared" si="5"/>
        <v>200505</v>
      </c>
      <c r="D53" s="41">
        <f t="shared" si="6"/>
        <v>1</v>
      </c>
      <c r="E53" s="42" t="str">
        <f t="shared" si="2"/>
        <v>CEUTA</v>
      </c>
      <c r="F53" s="42">
        <f t="shared" si="7"/>
        <v>8897</v>
      </c>
      <c r="G53" s="42">
        <f t="shared" si="8"/>
        <v>5614</v>
      </c>
    </row>
    <row r="54" spans="1:7" x14ac:dyDescent="0.25">
      <c r="A54" s="42" t="str">
        <f t="shared" si="3"/>
        <v>MALAGA</v>
      </c>
      <c r="B54" s="41">
        <f t="shared" si="4"/>
        <v>8460</v>
      </c>
      <c r="C54" s="41">
        <f t="shared" si="5"/>
        <v>5014</v>
      </c>
      <c r="D54" s="41">
        <f t="shared" si="6"/>
        <v>17</v>
      </c>
      <c r="E54" s="42" t="str">
        <f t="shared" si="2"/>
        <v>MALAGA</v>
      </c>
      <c r="F54" s="42">
        <f t="shared" si="7"/>
        <v>8460</v>
      </c>
      <c r="G54" s="42">
        <f t="shared" si="8"/>
        <v>5014</v>
      </c>
    </row>
    <row r="55" spans="1:7" x14ac:dyDescent="0.25">
      <c r="A55" s="42" t="str">
        <f t="shared" si="3"/>
        <v>MARIN Y RIA DE PONTEVEDRA</v>
      </c>
      <c r="B55" s="41">
        <f t="shared" si="4"/>
        <v>3303</v>
      </c>
      <c r="C55" s="41">
        <f t="shared" si="5"/>
        <v>16382</v>
      </c>
      <c r="D55" s="41">
        <f t="shared" si="6"/>
        <v>20</v>
      </c>
      <c r="E55" s="42" t="str">
        <f t="shared" si="2"/>
        <v>GIJON</v>
      </c>
      <c r="F55" s="42">
        <f t="shared" si="7"/>
        <v>5010</v>
      </c>
      <c r="G55" s="42">
        <f t="shared" si="8"/>
        <v>5220</v>
      </c>
    </row>
    <row r="56" spans="1:7" x14ac:dyDescent="0.25">
      <c r="A56" s="42" t="str">
        <f t="shared" si="3"/>
        <v>MELILLA</v>
      </c>
      <c r="B56" s="41">
        <f t="shared" si="4"/>
        <v>11773</v>
      </c>
      <c r="C56" s="41">
        <f t="shared" si="5"/>
        <v>8606</v>
      </c>
      <c r="D56" s="41">
        <f t="shared" si="6"/>
        <v>14</v>
      </c>
      <c r="E56" s="42" t="str">
        <f t="shared" si="2"/>
        <v>CASTELLON</v>
      </c>
      <c r="F56" s="42">
        <f t="shared" si="7"/>
        <v>3768</v>
      </c>
      <c r="G56" s="42">
        <f t="shared" si="8"/>
        <v>2805</v>
      </c>
    </row>
    <row r="57" spans="1:7" x14ac:dyDescent="0.25">
      <c r="A57" s="42" t="str">
        <f t="shared" si="3"/>
        <v>MOTRIL</v>
      </c>
      <c r="B57" s="41">
        <f t="shared" si="4"/>
        <v>1488</v>
      </c>
      <c r="C57" s="41">
        <f t="shared" si="5"/>
        <v>744</v>
      </c>
      <c r="D57" s="41">
        <f t="shared" si="6"/>
        <v>22</v>
      </c>
      <c r="E57" s="42" t="str">
        <f t="shared" si="2"/>
        <v>MARIN Y RIA DE PONTEVEDRA</v>
      </c>
      <c r="F57" s="42">
        <f t="shared" si="7"/>
        <v>3303</v>
      </c>
      <c r="G57" s="42">
        <f t="shared" si="8"/>
        <v>16382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2409.25</v>
      </c>
      <c r="G58" s="42">
        <f t="shared" si="8"/>
        <v>1850</v>
      </c>
    </row>
    <row r="59" spans="1:7" x14ac:dyDescent="0.25">
      <c r="A59" s="42" t="str">
        <f t="shared" si="3"/>
        <v>SANTA CRUZ DE TENERIFE</v>
      </c>
      <c r="B59" s="41">
        <f t="shared" si="4"/>
        <v>162528</v>
      </c>
      <c r="C59" s="41">
        <f t="shared" si="5"/>
        <v>171818</v>
      </c>
      <c r="D59" s="41">
        <f t="shared" si="6"/>
        <v>2</v>
      </c>
      <c r="E59" s="42" t="str">
        <f t="shared" si="2"/>
        <v>MOTRIL</v>
      </c>
      <c r="F59" s="42">
        <f t="shared" si="7"/>
        <v>1488</v>
      </c>
      <c r="G59" s="42">
        <f t="shared" si="8"/>
        <v>744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HUELVA</v>
      </c>
      <c r="F60" s="42">
        <f t="shared" si="7"/>
        <v>774</v>
      </c>
      <c r="G60" s="42">
        <f t="shared" si="8"/>
        <v>43</v>
      </c>
    </row>
    <row r="61" spans="1:7" x14ac:dyDescent="0.25">
      <c r="A61" s="42" t="str">
        <f t="shared" si="3"/>
        <v>SEVILLA</v>
      </c>
      <c r="B61" s="41">
        <f t="shared" si="4"/>
        <v>77927</v>
      </c>
      <c r="C61" s="41">
        <f t="shared" si="5"/>
        <v>82061</v>
      </c>
      <c r="D61" s="41">
        <f t="shared" si="6"/>
        <v>5</v>
      </c>
      <c r="E61" s="42" t="str">
        <f t="shared" si="2"/>
        <v>A CORUÑA</v>
      </c>
      <c r="F61" s="42">
        <f t="shared" si="7"/>
        <v>110</v>
      </c>
      <c r="G61" s="42">
        <f t="shared" si="8"/>
        <v>123</v>
      </c>
    </row>
    <row r="62" spans="1:7" x14ac:dyDescent="0.25">
      <c r="A62" s="42" t="str">
        <f t="shared" si="3"/>
        <v>TARRAGONA</v>
      </c>
      <c r="B62" s="41">
        <f t="shared" si="4"/>
        <v>13240</v>
      </c>
      <c r="C62" s="41">
        <f t="shared" si="5"/>
        <v>16281</v>
      </c>
      <c r="D62" s="41">
        <f t="shared" si="6"/>
        <v>12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89455</v>
      </c>
      <c r="C63" s="41">
        <f t="shared" si="5"/>
        <v>88507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12239</v>
      </c>
      <c r="C64" s="41">
        <f t="shared" si="5"/>
        <v>18062</v>
      </c>
      <c r="D64" s="41">
        <f t="shared" si="6"/>
        <v>13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14046</v>
      </c>
      <c r="C65" s="41">
        <f t="shared" si="5"/>
        <v>490</v>
      </c>
      <c r="D65" s="41">
        <f t="shared" si="6"/>
        <v>10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Julio</v>
      </c>
      <c r="C5" s="68"/>
      <c r="D5" s="67" t="s">
        <v>40</v>
      </c>
      <c r="E5" s="68"/>
      <c r="F5" s="68"/>
      <c r="L5" s="39">
        <f>'Resumen general'!I4</f>
        <v>41159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420</v>
      </c>
      <c r="C7" s="9">
        <v>464</v>
      </c>
      <c r="D7" s="9">
        <v>2837</v>
      </c>
      <c r="E7" s="9">
        <v>2758</v>
      </c>
      <c r="F7" s="10">
        <f>((E7*100)/D7)-100</f>
        <v>-2.7846316531547473</v>
      </c>
      <c r="G7" s="1"/>
      <c r="H7" s="1"/>
      <c r="I7" s="1"/>
    </row>
    <row r="8" spans="1:12" x14ac:dyDescent="0.25">
      <c r="A8" s="11" t="s">
        <v>45</v>
      </c>
      <c r="B8" s="12">
        <v>4158</v>
      </c>
      <c r="C8" s="12">
        <v>4038</v>
      </c>
      <c r="D8" s="12">
        <v>23297</v>
      </c>
      <c r="E8" s="12">
        <v>26768</v>
      </c>
      <c r="F8" s="13">
        <f t="shared" ref="F8:F35" si="0">((E8*100)/D8)-100</f>
        <v>14.898914023264794</v>
      </c>
      <c r="G8" s="1"/>
      <c r="H8" s="1"/>
      <c r="I8" s="1"/>
    </row>
    <row r="9" spans="1:12" x14ac:dyDescent="0.25">
      <c r="A9" s="8" t="s">
        <v>46</v>
      </c>
      <c r="B9" s="9">
        <v>0</v>
      </c>
      <c r="C9" s="9">
        <v>168</v>
      </c>
      <c r="D9" s="9">
        <v>94</v>
      </c>
      <c r="E9" s="9">
        <v>1001</v>
      </c>
      <c r="F9" s="10">
        <f t="shared" si="0"/>
        <v>964.89361702127667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2</v>
      </c>
      <c r="D10" s="12">
        <v>4</v>
      </c>
      <c r="E10" s="12">
        <v>4</v>
      </c>
      <c r="F10" s="17">
        <f t="shared" si="0"/>
        <v>0</v>
      </c>
      <c r="G10" s="1"/>
      <c r="H10" s="1"/>
      <c r="I10" s="1"/>
    </row>
    <row r="11" spans="1:12" x14ac:dyDescent="0.25">
      <c r="A11" s="8" t="s">
        <v>48</v>
      </c>
      <c r="B11" s="9">
        <v>17320</v>
      </c>
      <c r="C11" s="9">
        <v>24022</v>
      </c>
      <c r="D11" s="9">
        <v>119055</v>
      </c>
      <c r="E11" s="9">
        <v>159648</v>
      </c>
      <c r="F11" s="10">
        <f t="shared" si="0"/>
        <v>34.096006047625053</v>
      </c>
      <c r="G11" s="1"/>
      <c r="H11" s="1"/>
      <c r="I11" s="1"/>
    </row>
    <row r="12" spans="1:12" x14ac:dyDescent="0.25">
      <c r="A12" s="11" t="s">
        <v>49</v>
      </c>
      <c r="B12" s="12">
        <v>4089.5</v>
      </c>
      <c r="C12" s="12">
        <v>5287.5</v>
      </c>
      <c r="D12" s="12">
        <v>26026</v>
      </c>
      <c r="E12" s="12">
        <v>32391</v>
      </c>
      <c r="F12" s="13">
        <f t="shared" si="0"/>
        <v>24.456312917851378</v>
      </c>
      <c r="G12" s="1"/>
      <c r="H12" s="1"/>
      <c r="I12" s="1"/>
    </row>
    <row r="13" spans="1:12" x14ac:dyDescent="0.25">
      <c r="A13" s="8" t="s">
        <v>50</v>
      </c>
      <c r="B13" s="9">
        <v>2</v>
      </c>
      <c r="C13" s="9">
        <v>0</v>
      </c>
      <c r="D13" s="9">
        <v>8</v>
      </c>
      <c r="E13" s="9">
        <v>2</v>
      </c>
      <c r="F13" s="10">
        <f t="shared" si="0"/>
        <v>-75</v>
      </c>
      <c r="G13" s="1"/>
      <c r="H13" s="1"/>
      <c r="I13" s="1"/>
    </row>
    <row r="14" spans="1:12" x14ac:dyDescent="0.25">
      <c r="A14" s="11" t="s">
        <v>51</v>
      </c>
      <c r="B14" s="12">
        <v>103888</v>
      </c>
      <c r="C14" s="12">
        <v>106783.5</v>
      </c>
      <c r="D14" s="12">
        <v>689412.5</v>
      </c>
      <c r="E14" s="12">
        <v>631129</v>
      </c>
      <c r="F14" s="13">
        <f t="shared" si="0"/>
        <v>-8.4540822802023428</v>
      </c>
      <c r="G14" s="1"/>
      <c r="H14" s="1"/>
      <c r="I14" s="1"/>
    </row>
    <row r="15" spans="1:12" x14ac:dyDescent="0.25">
      <c r="A15" s="8" t="s">
        <v>52</v>
      </c>
      <c r="B15" s="9">
        <v>43880.5</v>
      </c>
      <c r="C15" s="9">
        <v>46684.5</v>
      </c>
      <c r="D15" s="9">
        <v>293390.75</v>
      </c>
      <c r="E15" s="9">
        <v>313292.75</v>
      </c>
      <c r="F15" s="10">
        <f t="shared" si="0"/>
        <v>6.7834449450093501</v>
      </c>
      <c r="G15" s="1"/>
      <c r="H15" s="1"/>
      <c r="I15" s="1"/>
    </row>
    <row r="16" spans="1:12" x14ac:dyDescent="0.25">
      <c r="A16" s="11" t="s">
        <v>53</v>
      </c>
      <c r="B16" s="12">
        <v>3772</v>
      </c>
      <c r="C16" s="12">
        <v>4859</v>
      </c>
      <c r="D16" s="12">
        <v>23600</v>
      </c>
      <c r="E16" s="12">
        <v>29963</v>
      </c>
      <c r="F16" s="13">
        <f t="shared" si="0"/>
        <v>26.961864406779668</v>
      </c>
      <c r="G16" s="1"/>
      <c r="H16" s="1"/>
      <c r="I16" s="1"/>
    </row>
    <row r="17" spans="1:9" x14ac:dyDescent="0.25">
      <c r="A17" s="8" t="s">
        <v>54</v>
      </c>
      <c r="B17" s="9">
        <v>12548</v>
      </c>
      <c r="C17" s="9">
        <v>17137</v>
      </c>
      <c r="D17" s="9">
        <v>71129</v>
      </c>
      <c r="E17" s="9">
        <v>88040</v>
      </c>
      <c r="F17" s="10">
        <f t="shared" si="0"/>
        <v>23.775112823180422</v>
      </c>
      <c r="G17" s="1"/>
      <c r="H17" s="1"/>
      <c r="I17" s="1"/>
    </row>
    <row r="18" spans="1:9" x14ac:dyDescent="0.25">
      <c r="A18" s="11" t="s">
        <v>55</v>
      </c>
      <c r="B18" s="12">
        <v>37</v>
      </c>
      <c r="C18" s="12">
        <v>0</v>
      </c>
      <c r="D18" s="12">
        <v>285</v>
      </c>
      <c r="E18" s="12">
        <v>127</v>
      </c>
      <c r="F18" s="13">
        <f t="shared" si="0"/>
        <v>-55.438596491228068</v>
      </c>
      <c r="G18" s="1"/>
      <c r="H18" s="1"/>
      <c r="I18" s="1"/>
    </row>
    <row r="19" spans="1:9" x14ac:dyDescent="0.25">
      <c r="A19" s="8" t="s">
        <v>56</v>
      </c>
      <c r="B19" s="9">
        <v>87</v>
      </c>
      <c r="C19" s="9">
        <v>97</v>
      </c>
      <c r="D19" s="9">
        <v>314</v>
      </c>
      <c r="E19" s="9">
        <v>451</v>
      </c>
      <c r="F19" s="10">
        <f t="shared" si="0"/>
        <v>43.630573248407643</v>
      </c>
      <c r="G19" s="1"/>
      <c r="H19" s="1"/>
      <c r="I19" s="1"/>
    </row>
    <row r="20" spans="1:9" x14ac:dyDescent="0.25">
      <c r="A20" s="11" t="s">
        <v>57</v>
      </c>
      <c r="B20" s="12">
        <v>2102</v>
      </c>
      <c r="C20" s="12">
        <v>2667</v>
      </c>
      <c r="D20" s="12">
        <v>14655</v>
      </c>
      <c r="E20" s="12">
        <v>21927</v>
      </c>
      <c r="F20" s="13">
        <f t="shared" si="0"/>
        <v>49.621289662231334</v>
      </c>
      <c r="G20" s="1"/>
      <c r="H20" s="1"/>
      <c r="I20" s="1"/>
    </row>
    <row r="21" spans="1:9" x14ac:dyDescent="0.25">
      <c r="A21" s="8" t="s">
        <v>58</v>
      </c>
      <c r="B21" s="9">
        <v>181</v>
      </c>
      <c r="C21" s="9">
        <v>0</v>
      </c>
      <c r="D21" s="9">
        <v>485</v>
      </c>
      <c r="E21" s="9">
        <v>243</v>
      </c>
      <c r="F21" s="10">
        <f t="shared" si="0"/>
        <v>-49.896907216494846</v>
      </c>
      <c r="G21" s="1"/>
      <c r="H21" s="1"/>
      <c r="I21" s="1"/>
    </row>
    <row r="22" spans="1:9" x14ac:dyDescent="0.25">
      <c r="A22" s="11" t="s">
        <v>59</v>
      </c>
      <c r="B22" s="12">
        <v>6488</v>
      </c>
      <c r="C22" s="12">
        <v>5933</v>
      </c>
      <c r="D22" s="12">
        <v>48850</v>
      </c>
      <c r="E22" s="12">
        <v>46655</v>
      </c>
      <c r="F22" s="13">
        <f t="shared" si="0"/>
        <v>-4.4933469805527153</v>
      </c>
      <c r="G22" s="1"/>
      <c r="H22" s="1"/>
      <c r="I22" s="1"/>
    </row>
    <row r="23" spans="1:9" x14ac:dyDescent="0.25">
      <c r="A23" s="8" t="s">
        <v>60</v>
      </c>
      <c r="B23" s="9">
        <v>1709</v>
      </c>
      <c r="C23" s="9">
        <v>1907</v>
      </c>
      <c r="D23" s="9">
        <v>8770</v>
      </c>
      <c r="E23" s="9">
        <v>13594</v>
      </c>
      <c r="F23" s="10">
        <f t="shared" si="0"/>
        <v>55.005701254275948</v>
      </c>
      <c r="G23" s="1"/>
      <c r="H23" s="1"/>
      <c r="I23" s="1"/>
    </row>
    <row r="24" spans="1:9" x14ac:dyDescent="0.25">
      <c r="A24" s="11" t="s">
        <v>61</v>
      </c>
      <c r="B24" s="12">
        <v>1539</v>
      </c>
      <c r="C24" s="12">
        <v>2466</v>
      </c>
      <c r="D24" s="12">
        <v>8659</v>
      </c>
      <c r="E24" s="12">
        <v>18334</v>
      </c>
      <c r="F24" s="13">
        <f t="shared" si="0"/>
        <v>111.73345651922855</v>
      </c>
      <c r="G24" s="1"/>
      <c r="H24" s="1"/>
      <c r="I24" s="1"/>
    </row>
    <row r="25" spans="1:9" x14ac:dyDescent="0.25">
      <c r="A25" s="8" t="s">
        <v>62</v>
      </c>
      <c r="B25" s="9">
        <v>1091</v>
      </c>
      <c r="C25" s="9">
        <v>1168</v>
      </c>
      <c r="D25" s="9">
        <v>5557</v>
      </c>
      <c r="E25" s="9">
        <v>7529</v>
      </c>
      <c r="F25" s="10">
        <f t="shared" si="0"/>
        <v>35.486773438905885</v>
      </c>
      <c r="G25" s="1"/>
      <c r="H25" s="1"/>
      <c r="I25" s="1"/>
    </row>
    <row r="26" spans="1:9" x14ac:dyDescent="0.25">
      <c r="A26" s="11" t="s">
        <v>63</v>
      </c>
      <c r="B26" s="12">
        <v>175</v>
      </c>
      <c r="C26" s="12">
        <v>449</v>
      </c>
      <c r="D26" s="12">
        <v>1548</v>
      </c>
      <c r="E26" s="12">
        <v>2788</v>
      </c>
      <c r="F26" s="13">
        <f t="shared" si="0"/>
        <v>80.10335917312662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2891</v>
      </c>
      <c r="C28" s="12">
        <v>2861</v>
      </c>
      <c r="D28" s="12">
        <v>25197</v>
      </c>
      <c r="E28" s="12">
        <v>21782</v>
      </c>
      <c r="F28" s="13">
        <f t="shared" si="0"/>
        <v>-13.553200777870387</v>
      </c>
      <c r="G28" s="1"/>
      <c r="H28" s="1"/>
      <c r="I28" s="1"/>
    </row>
    <row r="29" spans="1:9" x14ac:dyDescent="0.25">
      <c r="A29" s="8" t="s">
        <v>66</v>
      </c>
      <c r="B29" s="9">
        <v>166</v>
      </c>
      <c r="C29" s="9">
        <v>178</v>
      </c>
      <c r="D29" s="9">
        <v>1150</v>
      </c>
      <c r="E29" s="9">
        <v>689</v>
      </c>
      <c r="F29" s="10">
        <f t="shared" si="0"/>
        <v>-40.086956521739133</v>
      </c>
      <c r="G29" s="1"/>
      <c r="H29" s="1"/>
      <c r="I29" s="1"/>
    </row>
    <row r="30" spans="1:9" x14ac:dyDescent="0.25">
      <c r="A30" s="11" t="s">
        <v>67</v>
      </c>
      <c r="B30" s="12">
        <v>1753</v>
      </c>
      <c r="C30" s="12">
        <v>1763</v>
      </c>
      <c r="D30" s="12">
        <v>13619</v>
      </c>
      <c r="E30" s="12">
        <v>12639</v>
      </c>
      <c r="F30" s="13">
        <f t="shared" si="0"/>
        <v>-7.1958293560467013</v>
      </c>
      <c r="G30" s="1"/>
      <c r="H30" s="1"/>
      <c r="I30" s="1"/>
    </row>
    <row r="31" spans="1:9" x14ac:dyDescent="0.25">
      <c r="A31" s="8" t="s">
        <v>68</v>
      </c>
      <c r="B31" s="9">
        <v>5766</v>
      </c>
      <c r="C31" s="9">
        <v>3877</v>
      </c>
      <c r="D31" s="9">
        <v>31990</v>
      </c>
      <c r="E31" s="9">
        <v>35774</v>
      </c>
      <c r="F31" s="10">
        <f t="shared" si="0"/>
        <v>11.828696467646139</v>
      </c>
      <c r="G31" s="1"/>
      <c r="H31" s="1"/>
      <c r="I31" s="1"/>
    </row>
    <row r="32" spans="1:9" x14ac:dyDescent="0.25">
      <c r="A32" s="11" t="s">
        <v>69</v>
      </c>
      <c r="B32" s="12">
        <v>166966</v>
      </c>
      <c r="C32" s="12">
        <v>165362</v>
      </c>
      <c r="D32" s="12">
        <v>1147042</v>
      </c>
      <c r="E32" s="12">
        <v>1166961</v>
      </c>
      <c r="F32" s="13">
        <f t="shared" si="0"/>
        <v>1.7365536745820975</v>
      </c>
      <c r="G32" s="1"/>
      <c r="H32" s="1"/>
      <c r="I32" s="1"/>
    </row>
    <row r="33" spans="1:9" x14ac:dyDescent="0.25">
      <c r="A33" s="8" t="s">
        <v>70</v>
      </c>
      <c r="B33" s="9">
        <v>15047</v>
      </c>
      <c r="C33" s="9">
        <v>14414.5</v>
      </c>
      <c r="D33" s="9">
        <v>107131.5</v>
      </c>
      <c r="E33" s="9">
        <v>98713</v>
      </c>
      <c r="F33" s="10">
        <f t="shared" si="0"/>
        <v>-7.8580996252269415</v>
      </c>
      <c r="G33" s="1"/>
      <c r="H33" s="1"/>
      <c r="I33" s="1"/>
    </row>
    <row r="34" spans="1:9" x14ac:dyDescent="0.25">
      <c r="A34" s="11" t="s">
        <v>71</v>
      </c>
      <c r="B34" s="12">
        <v>1</v>
      </c>
      <c r="C34" s="12">
        <v>40</v>
      </c>
      <c r="D34" s="12">
        <v>1</v>
      </c>
      <c r="E34" s="12">
        <v>549</v>
      </c>
      <c r="F34" s="13">
        <f t="shared" si="0"/>
        <v>54800</v>
      </c>
      <c r="G34" s="1"/>
      <c r="H34" s="1"/>
      <c r="I34" s="1"/>
    </row>
    <row r="35" spans="1:9" x14ac:dyDescent="0.25">
      <c r="A35" s="14" t="s">
        <v>72</v>
      </c>
      <c r="B35" s="15">
        <f>SUM(B7:B34)</f>
        <v>396077</v>
      </c>
      <c r="C35" s="15">
        <f t="shared" ref="C35:E35" si="1">SUM(C7:C34)</f>
        <v>412628</v>
      </c>
      <c r="D35" s="15">
        <f t="shared" si="1"/>
        <v>2664106.75</v>
      </c>
      <c r="E35" s="15">
        <f t="shared" si="1"/>
        <v>2733751.75</v>
      </c>
      <c r="F35" s="16">
        <f t="shared" si="0"/>
        <v>2.6141970474719187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2758</v>
      </c>
      <c r="C38" s="41">
        <f>D7</f>
        <v>2837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1166961</v>
      </c>
      <c r="G38" s="42">
        <f>LOOKUP(E38,$A$38:$A$65,$C$38:$C$65)</f>
        <v>1147042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26768</v>
      </c>
      <c r="C39" s="41">
        <f t="shared" ref="C39:C65" si="5">D8</f>
        <v>23297</v>
      </c>
      <c r="D39" s="41">
        <f t="shared" ref="D39:D65" si="6">_xlfn.RANK.EQ(B39,$B$38:$B$65)+COUNTIF($B$38:$B$65,B39)-1</f>
        <v>11</v>
      </c>
      <c r="E39" s="42" t="str">
        <f t="shared" si="2"/>
        <v>BARCELONA</v>
      </c>
      <c r="F39" s="42">
        <f t="shared" ref="F39:F65" si="7">LOOKUP(E39,$A$38:$A$65,$B$38:$B$65)</f>
        <v>631129</v>
      </c>
      <c r="G39" s="42">
        <f t="shared" ref="G39:G65" si="8">LOOKUP(E39,$A$38:$A$65,$C$38:$C$65)</f>
        <v>689412.5</v>
      </c>
    </row>
    <row r="40" spans="1:9" x14ac:dyDescent="0.25">
      <c r="A40" s="42" t="str">
        <f t="shared" si="3"/>
        <v>ALMERIA</v>
      </c>
      <c r="B40" s="41">
        <f t="shared" si="4"/>
        <v>1001</v>
      </c>
      <c r="C40" s="41">
        <f t="shared" si="5"/>
        <v>94</v>
      </c>
      <c r="D40" s="41">
        <f t="shared" si="6"/>
        <v>20</v>
      </c>
      <c r="E40" s="42" t="str">
        <f t="shared" si="2"/>
        <v>BILBAO</v>
      </c>
      <c r="F40" s="42">
        <f t="shared" si="7"/>
        <v>313292.75</v>
      </c>
      <c r="G40" s="42">
        <f t="shared" si="8"/>
        <v>293390.75</v>
      </c>
    </row>
    <row r="41" spans="1:9" x14ac:dyDescent="0.25">
      <c r="A41" s="42" t="str">
        <f t="shared" si="3"/>
        <v>AVILES</v>
      </c>
      <c r="B41" s="41">
        <f t="shared" si="4"/>
        <v>4</v>
      </c>
      <c r="C41" s="41">
        <f t="shared" si="5"/>
        <v>4</v>
      </c>
      <c r="D41" s="41">
        <f t="shared" si="6"/>
        <v>26</v>
      </c>
      <c r="E41" s="42" t="str">
        <f t="shared" si="2"/>
        <v>BAHIA DE ALGECIRAS</v>
      </c>
      <c r="F41" s="42">
        <f t="shared" si="7"/>
        <v>159648</v>
      </c>
      <c r="G41" s="42">
        <f t="shared" si="8"/>
        <v>119055</v>
      </c>
    </row>
    <row r="42" spans="1:9" x14ac:dyDescent="0.25">
      <c r="A42" s="42" t="str">
        <f t="shared" si="3"/>
        <v>BAHIA DE ALGECIRAS</v>
      </c>
      <c r="B42" s="41">
        <f t="shared" si="4"/>
        <v>159648</v>
      </c>
      <c r="C42" s="41">
        <f t="shared" si="5"/>
        <v>119055</v>
      </c>
      <c r="D42" s="41">
        <f t="shared" si="6"/>
        <v>4</v>
      </c>
      <c r="E42" s="42" t="str">
        <f t="shared" si="2"/>
        <v>VIGO</v>
      </c>
      <c r="F42" s="42">
        <f t="shared" si="7"/>
        <v>98713</v>
      </c>
      <c r="G42" s="42">
        <f t="shared" si="8"/>
        <v>107131.5</v>
      </c>
    </row>
    <row r="43" spans="1:9" x14ac:dyDescent="0.25">
      <c r="A43" s="42" t="str">
        <f t="shared" si="3"/>
        <v>BAHIA DE CADIZ</v>
      </c>
      <c r="B43" s="41">
        <f t="shared" si="4"/>
        <v>32391</v>
      </c>
      <c r="C43" s="41">
        <f t="shared" si="5"/>
        <v>26026</v>
      </c>
      <c r="D43" s="41">
        <f t="shared" si="6"/>
        <v>9</v>
      </c>
      <c r="E43" s="42" t="str">
        <f t="shared" si="2"/>
        <v>CASTELLON</v>
      </c>
      <c r="F43" s="42">
        <f t="shared" si="7"/>
        <v>88040</v>
      </c>
      <c r="G43" s="42">
        <f t="shared" si="8"/>
        <v>71129</v>
      </c>
    </row>
    <row r="44" spans="1:9" x14ac:dyDescent="0.25">
      <c r="A44" s="42" t="str">
        <f t="shared" si="3"/>
        <v>BALEARES</v>
      </c>
      <c r="B44" s="41">
        <f t="shared" si="4"/>
        <v>2</v>
      </c>
      <c r="C44" s="41">
        <f t="shared" si="5"/>
        <v>8</v>
      </c>
      <c r="D44" s="41">
        <f t="shared" si="6"/>
        <v>27</v>
      </c>
      <c r="E44" s="42" t="str">
        <f t="shared" si="2"/>
        <v>LAS PALMAS</v>
      </c>
      <c r="F44" s="42">
        <f t="shared" si="7"/>
        <v>46655</v>
      </c>
      <c r="G44" s="42">
        <f t="shared" si="8"/>
        <v>48850</v>
      </c>
    </row>
    <row r="45" spans="1:9" x14ac:dyDescent="0.25">
      <c r="A45" s="42" t="str">
        <f t="shared" si="3"/>
        <v>BARCELONA</v>
      </c>
      <c r="B45" s="41">
        <f t="shared" si="4"/>
        <v>631129</v>
      </c>
      <c r="C45" s="41">
        <f t="shared" si="5"/>
        <v>689412.5</v>
      </c>
      <c r="D45" s="41">
        <f t="shared" si="6"/>
        <v>2</v>
      </c>
      <c r="E45" s="42" t="str">
        <f t="shared" si="2"/>
        <v>TARRAGONA</v>
      </c>
      <c r="F45" s="42">
        <f t="shared" si="7"/>
        <v>35774</v>
      </c>
      <c r="G45" s="42">
        <f t="shared" si="8"/>
        <v>31990</v>
      </c>
    </row>
    <row r="46" spans="1:9" x14ac:dyDescent="0.25">
      <c r="A46" s="42" t="str">
        <f t="shared" si="3"/>
        <v>BILBAO</v>
      </c>
      <c r="B46" s="41">
        <f t="shared" si="4"/>
        <v>313292.75</v>
      </c>
      <c r="C46" s="41">
        <f t="shared" si="5"/>
        <v>293390.75</v>
      </c>
      <c r="D46" s="41">
        <f t="shared" si="6"/>
        <v>3</v>
      </c>
      <c r="E46" s="42" t="str">
        <f t="shared" si="2"/>
        <v>BAHIA DE CADIZ</v>
      </c>
      <c r="F46" s="42">
        <f t="shared" si="7"/>
        <v>32391</v>
      </c>
      <c r="G46" s="42">
        <f t="shared" si="8"/>
        <v>26026</v>
      </c>
    </row>
    <row r="47" spans="1:9" x14ac:dyDescent="0.25">
      <c r="A47" s="42" t="str">
        <f t="shared" si="3"/>
        <v>CARTAGENA</v>
      </c>
      <c r="B47" s="41">
        <f t="shared" si="4"/>
        <v>29963</v>
      </c>
      <c r="C47" s="41">
        <f t="shared" si="5"/>
        <v>23600</v>
      </c>
      <c r="D47" s="41">
        <f t="shared" si="6"/>
        <v>10</v>
      </c>
      <c r="E47" s="42" t="str">
        <f t="shared" si="2"/>
        <v>CARTAGENA</v>
      </c>
      <c r="F47" s="42">
        <f t="shared" si="7"/>
        <v>29963</v>
      </c>
      <c r="G47" s="42">
        <f t="shared" si="8"/>
        <v>23600</v>
      </c>
    </row>
    <row r="48" spans="1:9" x14ac:dyDescent="0.25">
      <c r="A48" s="42" t="str">
        <f t="shared" si="3"/>
        <v>CASTELLON</v>
      </c>
      <c r="B48" s="41">
        <f t="shared" si="4"/>
        <v>88040</v>
      </c>
      <c r="C48" s="41">
        <f t="shared" si="5"/>
        <v>71129</v>
      </c>
      <c r="D48" s="41">
        <f t="shared" si="6"/>
        <v>6</v>
      </c>
      <c r="E48" s="42" t="str">
        <f t="shared" si="2"/>
        <v>ALICANTE</v>
      </c>
      <c r="F48" s="42">
        <f t="shared" si="7"/>
        <v>26768</v>
      </c>
      <c r="G48" s="42">
        <f t="shared" si="8"/>
        <v>23297</v>
      </c>
    </row>
    <row r="49" spans="1:7" x14ac:dyDescent="0.25">
      <c r="A49" s="42" t="str">
        <f t="shared" si="3"/>
        <v>CEUTA</v>
      </c>
      <c r="B49" s="41">
        <f t="shared" si="4"/>
        <v>127</v>
      </c>
      <c r="C49" s="41">
        <f t="shared" si="5"/>
        <v>285</v>
      </c>
      <c r="D49" s="41">
        <f t="shared" si="6"/>
        <v>25</v>
      </c>
      <c r="E49" s="42" t="str">
        <f t="shared" si="2"/>
        <v>GIJON</v>
      </c>
      <c r="F49" s="42">
        <f t="shared" si="7"/>
        <v>21927</v>
      </c>
      <c r="G49" s="42">
        <f t="shared" si="8"/>
        <v>14655</v>
      </c>
    </row>
    <row r="50" spans="1:7" x14ac:dyDescent="0.25">
      <c r="A50" s="42" t="str">
        <f t="shared" si="3"/>
        <v>FERROL-SAN CIBRAO</v>
      </c>
      <c r="B50" s="41">
        <f t="shared" si="4"/>
        <v>451</v>
      </c>
      <c r="C50" s="41">
        <f t="shared" si="5"/>
        <v>314</v>
      </c>
      <c r="D50" s="41">
        <f t="shared" si="6"/>
        <v>23</v>
      </c>
      <c r="E50" s="42" t="str">
        <f t="shared" si="2"/>
        <v>SANTA CRUZ DE TENERIFE</v>
      </c>
      <c r="F50" s="42">
        <f t="shared" si="7"/>
        <v>21782</v>
      </c>
      <c r="G50" s="42">
        <f t="shared" si="8"/>
        <v>25197</v>
      </c>
    </row>
    <row r="51" spans="1:7" x14ac:dyDescent="0.25">
      <c r="A51" s="42" t="str">
        <f t="shared" si="3"/>
        <v>GIJON</v>
      </c>
      <c r="B51" s="41">
        <f t="shared" si="4"/>
        <v>21927</v>
      </c>
      <c r="C51" s="41">
        <f t="shared" si="5"/>
        <v>14655</v>
      </c>
      <c r="D51" s="41">
        <f t="shared" si="6"/>
        <v>12</v>
      </c>
      <c r="E51" s="42" t="str">
        <f t="shared" si="2"/>
        <v>MARIN Y RIA DE PONTEVEDRA</v>
      </c>
      <c r="F51" s="42">
        <f t="shared" si="7"/>
        <v>18334</v>
      </c>
      <c r="G51" s="42">
        <f t="shared" si="8"/>
        <v>8659</v>
      </c>
    </row>
    <row r="52" spans="1:7" x14ac:dyDescent="0.25">
      <c r="A52" s="42" t="str">
        <f t="shared" si="3"/>
        <v>HUELVA</v>
      </c>
      <c r="B52" s="41">
        <f t="shared" si="4"/>
        <v>243</v>
      </c>
      <c r="C52" s="41">
        <f t="shared" si="5"/>
        <v>485</v>
      </c>
      <c r="D52" s="41">
        <f t="shared" si="6"/>
        <v>24</v>
      </c>
      <c r="E52" s="42" t="str">
        <f t="shared" si="2"/>
        <v>MALAGA</v>
      </c>
      <c r="F52" s="42">
        <f t="shared" si="7"/>
        <v>13594</v>
      </c>
      <c r="G52" s="42">
        <f t="shared" si="8"/>
        <v>8770</v>
      </c>
    </row>
    <row r="53" spans="1:7" x14ac:dyDescent="0.25">
      <c r="A53" s="42" t="str">
        <f t="shared" si="3"/>
        <v>LAS PALMAS</v>
      </c>
      <c r="B53" s="41">
        <f t="shared" si="4"/>
        <v>46655</v>
      </c>
      <c r="C53" s="41">
        <f t="shared" si="5"/>
        <v>48850</v>
      </c>
      <c r="D53" s="41">
        <f t="shared" si="6"/>
        <v>7</v>
      </c>
      <c r="E53" s="42" t="str">
        <f t="shared" si="2"/>
        <v>SEVILLA</v>
      </c>
      <c r="F53" s="42">
        <f t="shared" si="7"/>
        <v>12639</v>
      </c>
      <c r="G53" s="42">
        <f t="shared" si="8"/>
        <v>13619</v>
      </c>
    </row>
    <row r="54" spans="1:7" x14ac:dyDescent="0.25">
      <c r="A54" s="42" t="str">
        <f t="shared" si="3"/>
        <v>MALAGA</v>
      </c>
      <c r="B54" s="41">
        <f t="shared" si="4"/>
        <v>13594</v>
      </c>
      <c r="C54" s="41">
        <f t="shared" si="5"/>
        <v>8770</v>
      </c>
      <c r="D54" s="41">
        <f t="shared" si="6"/>
        <v>15</v>
      </c>
      <c r="E54" s="42" t="str">
        <f t="shared" si="2"/>
        <v>MELILLA</v>
      </c>
      <c r="F54" s="42">
        <f t="shared" si="7"/>
        <v>7529</v>
      </c>
      <c r="G54" s="42">
        <f t="shared" si="8"/>
        <v>5557</v>
      </c>
    </row>
    <row r="55" spans="1:7" x14ac:dyDescent="0.25">
      <c r="A55" s="42" t="str">
        <f t="shared" si="3"/>
        <v>MARIN Y RIA DE PONTEVEDRA</v>
      </c>
      <c r="B55" s="41">
        <f t="shared" si="4"/>
        <v>18334</v>
      </c>
      <c r="C55" s="41">
        <f t="shared" si="5"/>
        <v>8659</v>
      </c>
      <c r="D55" s="41">
        <f t="shared" si="6"/>
        <v>14</v>
      </c>
      <c r="E55" s="42" t="str">
        <f t="shared" si="2"/>
        <v>MOTRIL</v>
      </c>
      <c r="F55" s="42">
        <f t="shared" si="7"/>
        <v>2788</v>
      </c>
      <c r="G55" s="42">
        <f t="shared" si="8"/>
        <v>1548</v>
      </c>
    </row>
    <row r="56" spans="1:7" x14ac:dyDescent="0.25">
      <c r="A56" s="42" t="str">
        <f t="shared" si="3"/>
        <v>MELILLA</v>
      </c>
      <c r="B56" s="41">
        <f t="shared" si="4"/>
        <v>7529</v>
      </c>
      <c r="C56" s="41">
        <f t="shared" si="5"/>
        <v>5557</v>
      </c>
      <c r="D56" s="41">
        <f t="shared" si="6"/>
        <v>17</v>
      </c>
      <c r="E56" s="42" t="str">
        <f t="shared" si="2"/>
        <v>A CORUÑA</v>
      </c>
      <c r="F56" s="42">
        <f t="shared" si="7"/>
        <v>2758</v>
      </c>
      <c r="G56" s="42">
        <f t="shared" si="8"/>
        <v>2837</v>
      </c>
    </row>
    <row r="57" spans="1:7" x14ac:dyDescent="0.25">
      <c r="A57" s="42" t="str">
        <f t="shared" si="3"/>
        <v>MOTRIL</v>
      </c>
      <c r="B57" s="41">
        <f t="shared" si="4"/>
        <v>2788</v>
      </c>
      <c r="C57" s="41">
        <f t="shared" si="5"/>
        <v>1548</v>
      </c>
      <c r="D57" s="41">
        <f t="shared" si="6"/>
        <v>18</v>
      </c>
      <c r="E57" s="42" t="str">
        <f t="shared" si="2"/>
        <v>ALMERIA</v>
      </c>
      <c r="F57" s="42">
        <f t="shared" si="7"/>
        <v>1001</v>
      </c>
      <c r="G57" s="42">
        <f t="shared" si="8"/>
        <v>94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SANTANDER</v>
      </c>
      <c r="F58" s="42">
        <f t="shared" si="7"/>
        <v>689</v>
      </c>
      <c r="G58" s="42">
        <f t="shared" si="8"/>
        <v>1150</v>
      </c>
    </row>
    <row r="59" spans="1:7" x14ac:dyDescent="0.25">
      <c r="A59" s="42" t="str">
        <f t="shared" si="3"/>
        <v>SANTA CRUZ DE TENERIFE</v>
      </c>
      <c r="B59" s="41">
        <f t="shared" si="4"/>
        <v>21782</v>
      </c>
      <c r="C59" s="41">
        <f t="shared" si="5"/>
        <v>25197</v>
      </c>
      <c r="D59" s="41">
        <f t="shared" si="6"/>
        <v>13</v>
      </c>
      <c r="E59" s="42" t="str">
        <f t="shared" si="2"/>
        <v>VILAGARCIA</v>
      </c>
      <c r="F59" s="42">
        <f t="shared" si="7"/>
        <v>549</v>
      </c>
      <c r="G59" s="42">
        <f t="shared" si="8"/>
        <v>1</v>
      </c>
    </row>
    <row r="60" spans="1:7" x14ac:dyDescent="0.25">
      <c r="A60" s="42" t="str">
        <f t="shared" si="3"/>
        <v>SANTANDER</v>
      </c>
      <c r="B60" s="41">
        <f t="shared" si="4"/>
        <v>689</v>
      </c>
      <c r="C60" s="41">
        <f t="shared" si="5"/>
        <v>1150</v>
      </c>
      <c r="D60" s="41">
        <f t="shared" si="6"/>
        <v>21</v>
      </c>
      <c r="E60" s="42" t="str">
        <f t="shared" si="2"/>
        <v>FERROL-SAN CIBRAO</v>
      </c>
      <c r="F60" s="42">
        <f t="shared" si="7"/>
        <v>451</v>
      </c>
      <c r="G60" s="42">
        <f t="shared" si="8"/>
        <v>314</v>
      </c>
    </row>
    <row r="61" spans="1:7" x14ac:dyDescent="0.25">
      <c r="A61" s="42" t="str">
        <f t="shared" si="3"/>
        <v>SEVILLA</v>
      </c>
      <c r="B61" s="41">
        <f t="shared" si="4"/>
        <v>12639</v>
      </c>
      <c r="C61" s="41">
        <f t="shared" si="5"/>
        <v>13619</v>
      </c>
      <c r="D61" s="41">
        <f t="shared" si="6"/>
        <v>16</v>
      </c>
      <c r="E61" s="42" t="str">
        <f t="shared" si="2"/>
        <v>HUELVA</v>
      </c>
      <c r="F61" s="42">
        <f t="shared" si="7"/>
        <v>243</v>
      </c>
      <c r="G61" s="42">
        <f t="shared" si="8"/>
        <v>485</v>
      </c>
    </row>
    <row r="62" spans="1:7" x14ac:dyDescent="0.25">
      <c r="A62" s="42" t="str">
        <f t="shared" si="3"/>
        <v>TARRAGONA</v>
      </c>
      <c r="B62" s="41">
        <f t="shared" si="4"/>
        <v>35774</v>
      </c>
      <c r="C62" s="41">
        <f t="shared" si="5"/>
        <v>31990</v>
      </c>
      <c r="D62" s="41">
        <f t="shared" si="6"/>
        <v>8</v>
      </c>
      <c r="E62" s="42" t="str">
        <f t="shared" si="2"/>
        <v>CEUTA</v>
      </c>
      <c r="F62" s="42">
        <f t="shared" si="7"/>
        <v>127</v>
      </c>
      <c r="G62" s="42">
        <f t="shared" si="8"/>
        <v>285</v>
      </c>
    </row>
    <row r="63" spans="1:7" x14ac:dyDescent="0.25">
      <c r="A63" s="42" t="str">
        <f t="shared" si="3"/>
        <v>VALENCIA</v>
      </c>
      <c r="B63" s="41">
        <f t="shared" si="4"/>
        <v>1166961</v>
      </c>
      <c r="C63" s="41">
        <f t="shared" si="5"/>
        <v>1147042</v>
      </c>
      <c r="D63" s="41">
        <f t="shared" si="6"/>
        <v>1</v>
      </c>
      <c r="E63" s="42" t="str">
        <f t="shared" si="2"/>
        <v>AVILES</v>
      </c>
      <c r="F63" s="42">
        <f t="shared" si="7"/>
        <v>4</v>
      </c>
      <c r="G63" s="42">
        <f t="shared" si="8"/>
        <v>4</v>
      </c>
    </row>
    <row r="64" spans="1:7" x14ac:dyDescent="0.25">
      <c r="A64" s="42" t="str">
        <f t="shared" si="3"/>
        <v>VIGO</v>
      </c>
      <c r="B64" s="41">
        <f t="shared" si="4"/>
        <v>98713</v>
      </c>
      <c r="C64" s="41">
        <f t="shared" si="5"/>
        <v>107131.5</v>
      </c>
      <c r="D64" s="41">
        <f t="shared" si="6"/>
        <v>5</v>
      </c>
      <c r="E64" s="42" t="str">
        <f t="shared" si="2"/>
        <v>BALEARES</v>
      </c>
      <c r="F64" s="42">
        <f t="shared" si="7"/>
        <v>2</v>
      </c>
      <c r="G64" s="42">
        <f t="shared" si="8"/>
        <v>8</v>
      </c>
    </row>
    <row r="65" spans="1:7" x14ac:dyDescent="0.25">
      <c r="A65" s="42" t="str">
        <f t="shared" si="3"/>
        <v>VILAGARCIA</v>
      </c>
      <c r="B65" s="41">
        <f t="shared" si="4"/>
        <v>549</v>
      </c>
      <c r="C65" s="41">
        <f t="shared" si="5"/>
        <v>1</v>
      </c>
      <c r="D65" s="41">
        <f t="shared" si="6"/>
        <v>22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Julio</v>
      </c>
      <c r="C5" s="68"/>
      <c r="D5" s="67" t="s">
        <v>40</v>
      </c>
      <c r="E5" s="68"/>
      <c r="F5" s="68"/>
      <c r="L5" s="39">
        <f>'Resumen general'!I4</f>
        <v>41159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452</v>
      </c>
      <c r="C7" s="9">
        <v>534</v>
      </c>
      <c r="D7" s="9">
        <v>2960</v>
      </c>
      <c r="E7" s="9">
        <v>2868</v>
      </c>
      <c r="F7" s="10">
        <f>((E7*100)/D7)-100</f>
        <v>-3.1081081081081123</v>
      </c>
      <c r="G7" s="1"/>
      <c r="H7" s="1"/>
      <c r="I7" s="1"/>
    </row>
    <row r="8" spans="1:12" x14ac:dyDescent="0.25">
      <c r="A8" s="11" t="s">
        <v>45</v>
      </c>
      <c r="B8" s="12">
        <v>14585</v>
      </c>
      <c r="C8" s="12">
        <v>13307</v>
      </c>
      <c r="D8" s="12">
        <v>89232</v>
      </c>
      <c r="E8" s="12">
        <v>96971</v>
      </c>
      <c r="F8" s="13">
        <f t="shared" ref="F8:F35" si="0">((E8*100)/D8)-100</f>
        <v>8.6728976152053008</v>
      </c>
      <c r="G8" s="1"/>
      <c r="H8" s="1"/>
      <c r="I8" s="1"/>
    </row>
    <row r="9" spans="1:12" x14ac:dyDescent="0.25">
      <c r="A9" s="8" t="s">
        <v>46</v>
      </c>
      <c r="B9" s="9">
        <v>278</v>
      </c>
      <c r="C9" s="9">
        <v>387</v>
      </c>
      <c r="D9" s="9">
        <v>1944</v>
      </c>
      <c r="E9" s="9">
        <v>3410.25</v>
      </c>
      <c r="F9" s="10">
        <f t="shared" si="0"/>
        <v>75.424382716049394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2</v>
      </c>
      <c r="D10" s="12">
        <v>4</v>
      </c>
      <c r="E10" s="12">
        <v>4</v>
      </c>
      <c r="F10" s="17">
        <f t="shared" si="0"/>
        <v>0</v>
      </c>
      <c r="G10" s="1"/>
      <c r="H10" s="1"/>
      <c r="I10" s="1"/>
    </row>
    <row r="11" spans="1:12" x14ac:dyDescent="0.25">
      <c r="A11" s="8" t="s">
        <v>48</v>
      </c>
      <c r="B11" s="9">
        <v>18933</v>
      </c>
      <c r="C11" s="9">
        <v>25584</v>
      </c>
      <c r="D11" s="9">
        <v>129617</v>
      </c>
      <c r="E11" s="9">
        <v>173474</v>
      </c>
      <c r="F11" s="10">
        <f t="shared" si="0"/>
        <v>33.835839434642054</v>
      </c>
      <c r="G11" s="1"/>
      <c r="H11" s="1"/>
      <c r="I11" s="1"/>
    </row>
    <row r="12" spans="1:12" x14ac:dyDescent="0.25">
      <c r="A12" s="11" t="s">
        <v>49</v>
      </c>
      <c r="B12" s="12">
        <v>7324.5</v>
      </c>
      <c r="C12" s="12">
        <v>9279.5</v>
      </c>
      <c r="D12" s="12">
        <v>48464.5</v>
      </c>
      <c r="E12" s="12">
        <v>53112.5</v>
      </c>
      <c r="F12" s="13">
        <f t="shared" si="0"/>
        <v>9.5905250234707893</v>
      </c>
      <c r="G12" s="1"/>
      <c r="H12" s="1"/>
      <c r="I12" s="1"/>
    </row>
    <row r="13" spans="1:12" x14ac:dyDescent="0.25">
      <c r="A13" s="8" t="s">
        <v>50</v>
      </c>
      <c r="B13" s="9">
        <v>6997</v>
      </c>
      <c r="C13" s="9">
        <v>6252</v>
      </c>
      <c r="D13" s="9">
        <v>42805</v>
      </c>
      <c r="E13" s="9">
        <v>34665</v>
      </c>
      <c r="F13" s="10">
        <f t="shared" si="0"/>
        <v>-19.016470038546899</v>
      </c>
      <c r="G13" s="1"/>
      <c r="H13" s="1"/>
      <c r="I13" s="1"/>
    </row>
    <row r="14" spans="1:12" x14ac:dyDescent="0.25">
      <c r="A14" s="11" t="s">
        <v>51</v>
      </c>
      <c r="B14" s="12">
        <v>121978.5</v>
      </c>
      <c r="C14" s="12">
        <v>121665</v>
      </c>
      <c r="D14" s="12">
        <v>801475.5</v>
      </c>
      <c r="E14" s="12">
        <v>727952</v>
      </c>
      <c r="F14" s="13">
        <f t="shared" si="0"/>
        <v>-9.1735180925680169</v>
      </c>
      <c r="G14" s="1"/>
      <c r="H14" s="1"/>
      <c r="I14" s="1"/>
    </row>
    <row r="15" spans="1:12" x14ac:dyDescent="0.25">
      <c r="A15" s="8" t="s">
        <v>52</v>
      </c>
      <c r="B15" s="9">
        <v>46995.5</v>
      </c>
      <c r="C15" s="9">
        <v>51798</v>
      </c>
      <c r="D15" s="9">
        <v>319248.5</v>
      </c>
      <c r="E15" s="9">
        <v>350579.25</v>
      </c>
      <c r="F15" s="10">
        <f t="shared" si="0"/>
        <v>9.8139067215664255</v>
      </c>
      <c r="G15" s="1"/>
      <c r="H15" s="1"/>
      <c r="I15" s="1"/>
    </row>
    <row r="16" spans="1:12" x14ac:dyDescent="0.25">
      <c r="A16" s="11" t="s">
        <v>53</v>
      </c>
      <c r="B16" s="12">
        <v>6230</v>
      </c>
      <c r="C16" s="12">
        <v>6430</v>
      </c>
      <c r="D16" s="12">
        <v>40644</v>
      </c>
      <c r="E16" s="12">
        <v>40042</v>
      </c>
      <c r="F16" s="13">
        <f t="shared" si="0"/>
        <v>-1.4811534297805338</v>
      </c>
      <c r="G16" s="1"/>
      <c r="H16" s="1"/>
      <c r="I16" s="1"/>
    </row>
    <row r="17" spans="1:9" x14ac:dyDescent="0.25">
      <c r="A17" s="8" t="s">
        <v>54</v>
      </c>
      <c r="B17" s="9">
        <v>13099</v>
      </c>
      <c r="C17" s="9">
        <v>17245</v>
      </c>
      <c r="D17" s="9">
        <v>73934</v>
      </c>
      <c r="E17" s="9">
        <v>91808</v>
      </c>
      <c r="F17" s="10">
        <f t="shared" si="0"/>
        <v>24.175616090026239</v>
      </c>
      <c r="G17" s="1"/>
      <c r="H17" s="1"/>
      <c r="I17" s="1"/>
    </row>
    <row r="18" spans="1:9" x14ac:dyDescent="0.25">
      <c r="A18" s="11" t="s">
        <v>55</v>
      </c>
      <c r="B18" s="12">
        <v>1089</v>
      </c>
      <c r="C18" s="12">
        <v>1481</v>
      </c>
      <c r="D18" s="12">
        <v>5899</v>
      </c>
      <c r="E18" s="12">
        <v>9024</v>
      </c>
      <c r="F18" s="13">
        <f t="shared" si="0"/>
        <v>52.975080522122397</v>
      </c>
      <c r="G18" s="1"/>
      <c r="H18" s="1"/>
      <c r="I18" s="1"/>
    </row>
    <row r="19" spans="1:9" x14ac:dyDescent="0.25">
      <c r="A19" s="8" t="s">
        <v>56</v>
      </c>
      <c r="B19" s="9">
        <v>87</v>
      </c>
      <c r="C19" s="9">
        <v>97</v>
      </c>
      <c r="D19" s="9">
        <v>314</v>
      </c>
      <c r="E19" s="9">
        <v>451</v>
      </c>
      <c r="F19" s="10">
        <f t="shared" si="0"/>
        <v>43.630573248407643</v>
      </c>
      <c r="G19" s="1"/>
      <c r="H19" s="1"/>
      <c r="I19" s="1"/>
    </row>
    <row r="20" spans="1:9" x14ac:dyDescent="0.25">
      <c r="A20" s="11" t="s">
        <v>57</v>
      </c>
      <c r="B20" s="12">
        <v>2499</v>
      </c>
      <c r="C20" s="12">
        <v>3254</v>
      </c>
      <c r="D20" s="12">
        <v>19875</v>
      </c>
      <c r="E20" s="12">
        <v>26937</v>
      </c>
      <c r="F20" s="13">
        <f t="shared" si="0"/>
        <v>35.532075471698107</v>
      </c>
      <c r="G20" s="1"/>
      <c r="H20" s="1"/>
      <c r="I20" s="1"/>
    </row>
    <row r="21" spans="1:9" x14ac:dyDescent="0.25">
      <c r="A21" s="8" t="s">
        <v>58</v>
      </c>
      <c r="B21" s="9">
        <v>181</v>
      </c>
      <c r="C21" s="9">
        <v>138</v>
      </c>
      <c r="D21" s="9">
        <v>528</v>
      </c>
      <c r="E21" s="9">
        <v>1019</v>
      </c>
      <c r="F21" s="10">
        <f t="shared" si="0"/>
        <v>92.992424242424249</v>
      </c>
      <c r="G21" s="1"/>
      <c r="H21" s="1"/>
      <c r="I21" s="1"/>
    </row>
    <row r="22" spans="1:9" x14ac:dyDescent="0.25">
      <c r="A22" s="11" t="s">
        <v>59</v>
      </c>
      <c r="B22" s="12">
        <v>34334</v>
      </c>
      <c r="C22" s="12">
        <v>35012</v>
      </c>
      <c r="D22" s="12">
        <v>249428</v>
      </c>
      <c r="E22" s="12">
        <v>245838</v>
      </c>
      <c r="F22" s="13">
        <f t="shared" si="0"/>
        <v>-1.439293102618791</v>
      </c>
      <c r="G22" s="1"/>
      <c r="H22" s="1"/>
      <c r="I22" s="1"/>
    </row>
    <row r="23" spans="1:9" x14ac:dyDescent="0.25">
      <c r="A23" s="8" t="s">
        <v>60</v>
      </c>
      <c r="B23" s="9">
        <v>2559</v>
      </c>
      <c r="C23" s="9">
        <v>3436</v>
      </c>
      <c r="D23" s="9">
        <v>13784</v>
      </c>
      <c r="E23" s="9">
        <v>22054</v>
      </c>
      <c r="F23" s="10">
        <f t="shared" si="0"/>
        <v>59.997098084735939</v>
      </c>
      <c r="G23" s="1"/>
      <c r="H23" s="1"/>
      <c r="I23" s="1"/>
    </row>
    <row r="24" spans="1:9" x14ac:dyDescent="0.25">
      <c r="A24" s="11" t="s">
        <v>61</v>
      </c>
      <c r="B24" s="12">
        <v>3519</v>
      </c>
      <c r="C24" s="12">
        <v>3117</v>
      </c>
      <c r="D24" s="12">
        <v>25041</v>
      </c>
      <c r="E24" s="12">
        <v>21637</v>
      </c>
      <c r="F24" s="13">
        <f t="shared" si="0"/>
        <v>-13.593706321632524</v>
      </c>
      <c r="G24" s="1"/>
      <c r="H24" s="1"/>
      <c r="I24" s="1"/>
    </row>
    <row r="25" spans="1:9" x14ac:dyDescent="0.25">
      <c r="A25" s="8" t="s">
        <v>62</v>
      </c>
      <c r="B25" s="9">
        <v>2768</v>
      </c>
      <c r="C25" s="9">
        <v>3028</v>
      </c>
      <c r="D25" s="9">
        <v>14163</v>
      </c>
      <c r="E25" s="9">
        <v>19302</v>
      </c>
      <c r="F25" s="10">
        <f t="shared" si="0"/>
        <v>36.284685447998299</v>
      </c>
      <c r="G25" s="1"/>
      <c r="H25" s="1"/>
      <c r="I25" s="1"/>
    </row>
    <row r="26" spans="1:9" x14ac:dyDescent="0.25">
      <c r="A26" s="11" t="s">
        <v>63</v>
      </c>
      <c r="B26" s="12">
        <v>257</v>
      </c>
      <c r="C26" s="12">
        <v>625</v>
      </c>
      <c r="D26" s="12">
        <v>2292</v>
      </c>
      <c r="E26" s="12">
        <v>4276</v>
      </c>
      <c r="F26" s="13">
        <f t="shared" si="0"/>
        <v>86.561954624781862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27138</v>
      </c>
      <c r="C28" s="12">
        <v>26222</v>
      </c>
      <c r="D28" s="12">
        <v>197015</v>
      </c>
      <c r="E28" s="12">
        <v>184310</v>
      </c>
      <c r="F28" s="13">
        <f t="shared" si="0"/>
        <v>-6.4487475572925916</v>
      </c>
      <c r="G28" s="1"/>
      <c r="H28" s="1"/>
      <c r="I28" s="1"/>
    </row>
    <row r="29" spans="1:9" x14ac:dyDescent="0.25">
      <c r="A29" s="8" t="s">
        <v>66</v>
      </c>
      <c r="B29" s="9">
        <v>166</v>
      </c>
      <c r="C29" s="9">
        <v>178</v>
      </c>
      <c r="D29" s="9">
        <v>1150</v>
      </c>
      <c r="E29" s="9">
        <v>689</v>
      </c>
      <c r="F29" s="10">
        <f t="shared" si="0"/>
        <v>-40.086956521739133</v>
      </c>
      <c r="G29" s="1"/>
      <c r="H29" s="1"/>
      <c r="I29" s="1"/>
    </row>
    <row r="30" spans="1:9" x14ac:dyDescent="0.25">
      <c r="A30" s="11" t="s">
        <v>67</v>
      </c>
      <c r="B30" s="12">
        <v>14058</v>
      </c>
      <c r="C30" s="12">
        <v>12903</v>
      </c>
      <c r="D30" s="12">
        <v>95680</v>
      </c>
      <c r="E30" s="12">
        <v>90566</v>
      </c>
      <c r="F30" s="13">
        <f t="shared" si="0"/>
        <v>-5.3448996655518357</v>
      </c>
      <c r="G30" s="1"/>
      <c r="H30" s="1"/>
      <c r="I30" s="1"/>
    </row>
    <row r="31" spans="1:9" x14ac:dyDescent="0.25">
      <c r="A31" s="8" t="s">
        <v>68</v>
      </c>
      <c r="B31" s="9">
        <v>8145</v>
      </c>
      <c r="C31" s="9">
        <v>5837</v>
      </c>
      <c r="D31" s="9">
        <v>48271</v>
      </c>
      <c r="E31" s="9">
        <v>49014</v>
      </c>
      <c r="F31" s="10">
        <f t="shared" si="0"/>
        <v>1.5392264506639606</v>
      </c>
      <c r="G31" s="1"/>
      <c r="H31" s="1"/>
      <c r="I31" s="1"/>
    </row>
    <row r="32" spans="1:9" x14ac:dyDescent="0.25">
      <c r="A32" s="11" t="s">
        <v>69</v>
      </c>
      <c r="B32" s="12">
        <v>181616</v>
      </c>
      <c r="C32" s="12">
        <v>180983</v>
      </c>
      <c r="D32" s="12">
        <v>1235549</v>
      </c>
      <c r="E32" s="12">
        <v>1256416</v>
      </c>
      <c r="F32" s="13">
        <f t="shared" si="0"/>
        <v>1.6888848600905391</v>
      </c>
      <c r="G32" s="1"/>
      <c r="H32" s="1"/>
      <c r="I32" s="1"/>
    </row>
    <row r="33" spans="1:9" x14ac:dyDescent="0.25">
      <c r="A33" s="8" t="s">
        <v>70</v>
      </c>
      <c r="B33" s="9">
        <v>16735</v>
      </c>
      <c r="C33" s="9">
        <v>16301.5</v>
      </c>
      <c r="D33" s="9">
        <v>125193.5</v>
      </c>
      <c r="E33" s="9">
        <v>110952</v>
      </c>
      <c r="F33" s="10">
        <f t="shared" si="0"/>
        <v>-11.375590585773224</v>
      </c>
      <c r="G33" s="1"/>
      <c r="H33" s="1"/>
      <c r="I33" s="1"/>
    </row>
    <row r="34" spans="1:9" x14ac:dyDescent="0.25">
      <c r="A34" s="11" t="s">
        <v>71</v>
      </c>
      <c r="B34" s="12">
        <v>460</v>
      </c>
      <c r="C34" s="12">
        <v>2316</v>
      </c>
      <c r="D34" s="12">
        <v>491</v>
      </c>
      <c r="E34" s="12">
        <v>14595</v>
      </c>
      <c r="F34" s="13">
        <f t="shared" si="0"/>
        <v>2872.5050916496944</v>
      </c>
      <c r="G34" s="1"/>
      <c r="H34" s="1"/>
      <c r="I34" s="1"/>
    </row>
    <row r="35" spans="1:9" x14ac:dyDescent="0.25">
      <c r="A35" s="14" t="s">
        <v>72</v>
      </c>
      <c r="B35" s="15">
        <f>SUM(B7:B34)</f>
        <v>532483.5</v>
      </c>
      <c r="C35" s="15">
        <f t="shared" ref="C35:E35" si="1">SUM(C7:C34)</f>
        <v>547412</v>
      </c>
      <c r="D35" s="15">
        <f t="shared" si="1"/>
        <v>3585002</v>
      </c>
      <c r="E35" s="15">
        <f t="shared" si="1"/>
        <v>3631966</v>
      </c>
      <c r="F35" s="16">
        <f t="shared" si="0"/>
        <v>1.3100132161711429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2868</v>
      </c>
      <c r="C38" s="41">
        <f>D7</f>
        <v>2960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1256416</v>
      </c>
      <c r="G38" s="42">
        <f>LOOKUP(E38,$A$38:$A$65,$C$38:$C$65)</f>
        <v>1235549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96971</v>
      </c>
      <c r="C39" s="41">
        <f t="shared" ref="C39:C65" si="5">D8</f>
        <v>89232</v>
      </c>
      <c r="D39" s="41">
        <f t="shared" ref="D39:D65" si="6">_xlfn.RANK.EQ(B39,$B$38:$B$65)+COUNTIF($B$38:$B$65,B39)-1</f>
        <v>8</v>
      </c>
      <c r="E39" s="42" t="str">
        <f t="shared" si="2"/>
        <v>BARCELONA</v>
      </c>
      <c r="F39" s="42">
        <f t="shared" ref="F39:F65" si="7">LOOKUP(E39,$A$38:$A$65,$B$38:$B$65)</f>
        <v>727952</v>
      </c>
      <c r="G39" s="42">
        <f t="shared" ref="G39:G65" si="8">LOOKUP(E39,$A$38:$A$65,$C$38:$C$65)</f>
        <v>801475.5</v>
      </c>
    </row>
    <row r="40" spans="1:9" x14ac:dyDescent="0.25">
      <c r="A40" s="42" t="str">
        <f t="shared" si="3"/>
        <v>ALMERIA</v>
      </c>
      <c r="B40" s="41">
        <f t="shared" si="4"/>
        <v>3410.25</v>
      </c>
      <c r="C40" s="41">
        <f t="shared" si="5"/>
        <v>1944</v>
      </c>
      <c r="D40" s="41">
        <f t="shared" si="6"/>
        <v>22</v>
      </c>
      <c r="E40" s="42" t="str">
        <f t="shared" si="2"/>
        <v>BILBAO</v>
      </c>
      <c r="F40" s="42">
        <f t="shared" si="7"/>
        <v>350579.25</v>
      </c>
      <c r="G40" s="42">
        <f t="shared" si="8"/>
        <v>319248.5</v>
      </c>
    </row>
    <row r="41" spans="1:9" x14ac:dyDescent="0.25">
      <c r="A41" s="42" t="str">
        <f t="shared" si="3"/>
        <v>AVILES</v>
      </c>
      <c r="B41" s="41">
        <f t="shared" si="4"/>
        <v>4</v>
      </c>
      <c r="C41" s="41">
        <f t="shared" si="5"/>
        <v>4</v>
      </c>
      <c r="D41" s="41">
        <f t="shared" si="6"/>
        <v>27</v>
      </c>
      <c r="E41" s="42" t="str">
        <f t="shared" si="2"/>
        <v>LAS PALMAS</v>
      </c>
      <c r="F41" s="42">
        <f t="shared" si="7"/>
        <v>245838</v>
      </c>
      <c r="G41" s="42">
        <f t="shared" si="8"/>
        <v>249428</v>
      </c>
    </row>
    <row r="42" spans="1:9" x14ac:dyDescent="0.25">
      <c r="A42" s="42" t="str">
        <f t="shared" si="3"/>
        <v>BAHIA DE ALGECIRAS</v>
      </c>
      <c r="B42" s="41">
        <f t="shared" si="4"/>
        <v>173474</v>
      </c>
      <c r="C42" s="41">
        <f t="shared" si="5"/>
        <v>129617</v>
      </c>
      <c r="D42" s="41">
        <f t="shared" si="6"/>
        <v>6</v>
      </c>
      <c r="E42" s="42" t="str">
        <f t="shared" si="2"/>
        <v>SANTA CRUZ DE TENERIFE</v>
      </c>
      <c r="F42" s="42">
        <f t="shared" si="7"/>
        <v>184310</v>
      </c>
      <c r="G42" s="42">
        <f t="shared" si="8"/>
        <v>197015</v>
      </c>
    </row>
    <row r="43" spans="1:9" x14ac:dyDescent="0.25">
      <c r="A43" s="42" t="str">
        <f t="shared" si="3"/>
        <v>BAHIA DE CADIZ</v>
      </c>
      <c r="B43" s="41">
        <f t="shared" si="4"/>
        <v>53112.5</v>
      </c>
      <c r="C43" s="41">
        <f t="shared" si="5"/>
        <v>48464.5</v>
      </c>
      <c r="D43" s="41">
        <f t="shared" si="6"/>
        <v>11</v>
      </c>
      <c r="E43" s="42" t="str">
        <f t="shared" si="2"/>
        <v>BAHIA DE ALGECIRAS</v>
      </c>
      <c r="F43" s="42">
        <f t="shared" si="7"/>
        <v>173474</v>
      </c>
      <c r="G43" s="42">
        <f t="shared" si="8"/>
        <v>129617</v>
      </c>
    </row>
    <row r="44" spans="1:9" x14ac:dyDescent="0.25">
      <c r="A44" s="42" t="str">
        <f t="shared" si="3"/>
        <v>BALEARES</v>
      </c>
      <c r="B44" s="41">
        <f t="shared" si="4"/>
        <v>34665</v>
      </c>
      <c r="C44" s="41">
        <f t="shared" si="5"/>
        <v>42805</v>
      </c>
      <c r="D44" s="41">
        <f t="shared" si="6"/>
        <v>14</v>
      </c>
      <c r="E44" s="42" t="str">
        <f t="shared" si="2"/>
        <v>VIGO</v>
      </c>
      <c r="F44" s="42">
        <f t="shared" si="7"/>
        <v>110952</v>
      </c>
      <c r="G44" s="42">
        <f t="shared" si="8"/>
        <v>125193.5</v>
      </c>
    </row>
    <row r="45" spans="1:9" x14ac:dyDescent="0.25">
      <c r="A45" s="42" t="str">
        <f t="shared" si="3"/>
        <v>BARCELONA</v>
      </c>
      <c r="B45" s="41">
        <f t="shared" si="4"/>
        <v>727952</v>
      </c>
      <c r="C45" s="41">
        <f t="shared" si="5"/>
        <v>801475.5</v>
      </c>
      <c r="D45" s="41">
        <f t="shared" si="6"/>
        <v>2</v>
      </c>
      <c r="E45" s="42" t="str">
        <f t="shared" si="2"/>
        <v>ALICANTE</v>
      </c>
      <c r="F45" s="42">
        <f t="shared" si="7"/>
        <v>96971</v>
      </c>
      <c r="G45" s="42">
        <f t="shared" si="8"/>
        <v>89232</v>
      </c>
    </row>
    <row r="46" spans="1:9" x14ac:dyDescent="0.25">
      <c r="A46" s="42" t="str">
        <f t="shared" si="3"/>
        <v>BILBAO</v>
      </c>
      <c r="B46" s="41">
        <f t="shared" si="4"/>
        <v>350579.25</v>
      </c>
      <c r="C46" s="41">
        <f t="shared" si="5"/>
        <v>319248.5</v>
      </c>
      <c r="D46" s="41">
        <f t="shared" si="6"/>
        <v>3</v>
      </c>
      <c r="E46" s="42" t="str">
        <f t="shared" si="2"/>
        <v>CASTELLON</v>
      </c>
      <c r="F46" s="42">
        <f t="shared" si="7"/>
        <v>91808</v>
      </c>
      <c r="G46" s="42">
        <f t="shared" si="8"/>
        <v>73934</v>
      </c>
    </row>
    <row r="47" spans="1:9" x14ac:dyDescent="0.25">
      <c r="A47" s="42" t="str">
        <f t="shared" si="3"/>
        <v>CARTAGENA</v>
      </c>
      <c r="B47" s="41">
        <f t="shared" si="4"/>
        <v>40042</v>
      </c>
      <c r="C47" s="41">
        <f t="shared" si="5"/>
        <v>40644</v>
      </c>
      <c r="D47" s="41">
        <f t="shared" si="6"/>
        <v>13</v>
      </c>
      <c r="E47" s="42" t="str">
        <f t="shared" si="2"/>
        <v>SEVILLA</v>
      </c>
      <c r="F47" s="42">
        <f t="shared" si="7"/>
        <v>90566</v>
      </c>
      <c r="G47" s="42">
        <f t="shared" si="8"/>
        <v>95680</v>
      </c>
    </row>
    <row r="48" spans="1:9" x14ac:dyDescent="0.25">
      <c r="A48" s="42" t="str">
        <f t="shared" si="3"/>
        <v>CASTELLON</v>
      </c>
      <c r="B48" s="41">
        <f t="shared" si="4"/>
        <v>91808</v>
      </c>
      <c r="C48" s="41">
        <f t="shared" si="5"/>
        <v>73934</v>
      </c>
      <c r="D48" s="41">
        <f t="shared" si="6"/>
        <v>9</v>
      </c>
      <c r="E48" s="42" t="str">
        <f t="shared" si="2"/>
        <v>BAHIA DE CADIZ</v>
      </c>
      <c r="F48" s="42">
        <f t="shared" si="7"/>
        <v>53112.5</v>
      </c>
      <c r="G48" s="42">
        <f t="shared" si="8"/>
        <v>48464.5</v>
      </c>
    </row>
    <row r="49" spans="1:7" x14ac:dyDescent="0.25">
      <c r="A49" s="42" t="str">
        <f t="shared" si="3"/>
        <v>CEUTA</v>
      </c>
      <c r="B49" s="41">
        <f t="shared" si="4"/>
        <v>9024</v>
      </c>
      <c r="C49" s="41">
        <f t="shared" si="5"/>
        <v>5899</v>
      </c>
      <c r="D49" s="41">
        <f t="shared" si="6"/>
        <v>20</v>
      </c>
      <c r="E49" s="42" t="str">
        <f t="shared" si="2"/>
        <v>TARRAGONA</v>
      </c>
      <c r="F49" s="42">
        <f t="shared" si="7"/>
        <v>49014</v>
      </c>
      <c r="G49" s="42">
        <f t="shared" si="8"/>
        <v>48271</v>
      </c>
    </row>
    <row r="50" spans="1:7" x14ac:dyDescent="0.25">
      <c r="A50" s="42" t="str">
        <f t="shared" si="3"/>
        <v>FERROL-SAN CIBRAO</v>
      </c>
      <c r="B50" s="41">
        <f t="shared" si="4"/>
        <v>451</v>
      </c>
      <c r="C50" s="41">
        <f t="shared" si="5"/>
        <v>314</v>
      </c>
      <c r="D50" s="41">
        <f t="shared" si="6"/>
        <v>26</v>
      </c>
      <c r="E50" s="42" t="str">
        <f t="shared" si="2"/>
        <v>CARTAGENA</v>
      </c>
      <c r="F50" s="42">
        <f t="shared" si="7"/>
        <v>40042</v>
      </c>
      <c r="G50" s="42">
        <f t="shared" si="8"/>
        <v>40644</v>
      </c>
    </row>
    <row r="51" spans="1:7" x14ac:dyDescent="0.25">
      <c r="A51" s="42" t="str">
        <f t="shared" si="3"/>
        <v>GIJON</v>
      </c>
      <c r="B51" s="41">
        <f t="shared" si="4"/>
        <v>26937</v>
      </c>
      <c r="C51" s="41">
        <f t="shared" si="5"/>
        <v>19875</v>
      </c>
      <c r="D51" s="41">
        <f t="shared" si="6"/>
        <v>15</v>
      </c>
      <c r="E51" s="42" t="str">
        <f t="shared" si="2"/>
        <v>BALEARES</v>
      </c>
      <c r="F51" s="42">
        <f t="shared" si="7"/>
        <v>34665</v>
      </c>
      <c r="G51" s="42">
        <f t="shared" si="8"/>
        <v>42805</v>
      </c>
    </row>
    <row r="52" spans="1:7" x14ac:dyDescent="0.25">
      <c r="A52" s="42" t="str">
        <f t="shared" si="3"/>
        <v>HUELVA</v>
      </c>
      <c r="B52" s="41">
        <f t="shared" si="4"/>
        <v>1019</v>
      </c>
      <c r="C52" s="41">
        <f t="shared" si="5"/>
        <v>528</v>
      </c>
      <c r="D52" s="41">
        <f t="shared" si="6"/>
        <v>24</v>
      </c>
      <c r="E52" s="42" t="str">
        <f t="shared" si="2"/>
        <v>GIJON</v>
      </c>
      <c r="F52" s="42">
        <f t="shared" si="7"/>
        <v>26937</v>
      </c>
      <c r="G52" s="42">
        <f t="shared" si="8"/>
        <v>19875</v>
      </c>
    </row>
    <row r="53" spans="1:7" x14ac:dyDescent="0.25">
      <c r="A53" s="42" t="str">
        <f t="shared" si="3"/>
        <v>LAS PALMAS</v>
      </c>
      <c r="B53" s="41">
        <f t="shared" si="4"/>
        <v>245838</v>
      </c>
      <c r="C53" s="41">
        <f t="shared" si="5"/>
        <v>249428</v>
      </c>
      <c r="D53" s="41">
        <f t="shared" si="6"/>
        <v>4</v>
      </c>
      <c r="E53" s="42" t="str">
        <f t="shared" si="2"/>
        <v>MALAGA</v>
      </c>
      <c r="F53" s="42">
        <f t="shared" si="7"/>
        <v>22054</v>
      </c>
      <c r="G53" s="42">
        <f t="shared" si="8"/>
        <v>13784</v>
      </c>
    </row>
    <row r="54" spans="1:7" x14ac:dyDescent="0.25">
      <c r="A54" s="42" t="str">
        <f t="shared" si="3"/>
        <v>MALAGA</v>
      </c>
      <c r="B54" s="41">
        <f t="shared" si="4"/>
        <v>22054</v>
      </c>
      <c r="C54" s="41">
        <f t="shared" si="5"/>
        <v>13784</v>
      </c>
      <c r="D54" s="41">
        <f t="shared" si="6"/>
        <v>16</v>
      </c>
      <c r="E54" s="42" t="str">
        <f t="shared" si="2"/>
        <v>MARIN Y RIA DE PONTEVEDRA</v>
      </c>
      <c r="F54" s="42">
        <f t="shared" si="7"/>
        <v>21637</v>
      </c>
      <c r="G54" s="42">
        <f t="shared" si="8"/>
        <v>25041</v>
      </c>
    </row>
    <row r="55" spans="1:7" x14ac:dyDescent="0.25">
      <c r="A55" s="42" t="str">
        <f t="shared" si="3"/>
        <v>MARIN Y RIA DE PONTEVEDRA</v>
      </c>
      <c r="B55" s="41">
        <f t="shared" si="4"/>
        <v>21637</v>
      </c>
      <c r="C55" s="41">
        <f t="shared" si="5"/>
        <v>25041</v>
      </c>
      <c r="D55" s="41">
        <f t="shared" si="6"/>
        <v>17</v>
      </c>
      <c r="E55" s="42" t="str">
        <f t="shared" si="2"/>
        <v>MELILLA</v>
      </c>
      <c r="F55" s="42">
        <f t="shared" si="7"/>
        <v>19302</v>
      </c>
      <c r="G55" s="42">
        <f t="shared" si="8"/>
        <v>14163</v>
      </c>
    </row>
    <row r="56" spans="1:7" x14ac:dyDescent="0.25">
      <c r="A56" s="42" t="str">
        <f t="shared" si="3"/>
        <v>MELILLA</v>
      </c>
      <c r="B56" s="41">
        <f t="shared" si="4"/>
        <v>19302</v>
      </c>
      <c r="C56" s="41">
        <f t="shared" si="5"/>
        <v>14163</v>
      </c>
      <c r="D56" s="41">
        <f t="shared" si="6"/>
        <v>18</v>
      </c>
      <c r="E56" s="42" t="str">
        <f t="shared" si="2"/>
        <v>VILAGARCIA</v>
      </c>
      <c r="F56" s="42">
        <f t="shared" si="7"/>
        <v>14595</v>
      </c>
      <c r="G56" s="42">
        <f t="shared" si="8"/>
        <v>491</v>
      </c>
    </row>
    <row r="57" spans="1:7" x14ac:dyDescent="0.25">
      <c r="A57" s="42" t="str">
        <f t="shared" si="3"/>
        <v>MOTRIL</v>
      </c>
      <c r="B57" s="41">
        <f t="shared" si="4"/>
        <v>4276</v>
      </c>
      <c r="C57" s="41">
        <f t="shared" si="5"/>
        <v>2292</v>
      </c>
      <c r="D57" s="41">
        <f t="shared" si="6"/>
        <v>21</v>
      </c>
      <c r="E57" s="42" t="str">
        <f t="shared" si="2"/>
        <v>CEUTA</v>
      </c>
      <c r="F57" s="42">
        <f t="shared" si="7"/>
        <v>9024</v>
      </c>
      <c r="G57" s="42">
        <f t="shared" si="8"/>
        <v>5899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4276</v>
      </c>
      <c r="G58" s="42">
        <f t="shared" si="8"/>
        <v>2292</v>
      </c>
    </row>
    <row r="59" spans="1:7" x14ac:dyDescent="0.25">
      <c r="A59" s="42" t="str">
        <f t="shared" si="3"/>
        <v>SANTA CRUZ DE TENERIFE</v>
      </c>
      <c r="B59" s="41">
        <f t="shared" si="4"/>
        <v>184310</v>
      </c>
      <c r="C59" s="41">
        <f t="shared" si="5"/>
        <v>197015</v>
      </c>
      <c r="D59" s="41">
        <f t="shared" si="6"/>
        <v>5</v>
      </c>
      <c r="E59" s="42" t="str">
        <f t="shared" si="2"/>
        <v>ALMERIA</v>
      </c>
      <c r="F59" s="42">
        <f t="shared" si="7"/>
        <v>3410.25</v>
      </c>
      <c r="G59" s="42">
        <f t="shared" si="8"/>
        <v>1944</v>
      </c>
    </row>
    <row r="60" spans="1:7" x14ac:dyDescent="0.25">
      <c r="A60" s="42" t="str">
        <f t="shared" si="3"/>
        <v>SANTANDER</v>
      </c>
      <c r="B60" s="41">
        <f t="shared" si="4"/>
        <v>689</v>
      </c>
      <c r="C60" s="41">
        <f t="shared" si="5"/>
        <v>1150</v>
      </c>
      <c r="D60" s="41">
        <f t="shared" si="6"/>
        <v>25</v>
      </c>
      <c r="E60" s="42" t="str">
        <f t="shared" si="2"/>
        <v>A CORUÑA</v>
      </c>
      <c r="F60" s="42">
        <f t="shared" si="7"/>
        <v>2868</v>
      </c>
      <c r="G60" s="42">
        <f t="shared" si="8"/>
        <v>2960</v>
      </c>
    </row>
    <row r="61" spans="1:7" x14ac:dyDescent="0.25">
      <c r="A61" s="42" t="str">
        <f t="shared" si="3"/>
        <v>SEVILLA</v>
      </c>
      <c r="B61" s="41">
        <f t="shared" si="4"/>
        <v>90566</v>
      </c>
      <c r="C61" s="41">
        <f t="shared" si="5"/>
        <v>95680</v>
      </c>
      <c r="D61" s="41">
        <f t="shared" si="6"/>
        <v>10</v>
      </c>
      <c r="E61" s="42" t="str">
        <f t="shared" si="2"/>
        <v>HUELVA</v>
      </c>
      <c r="F61" s="42">
        <f t="shared" si="7"/>
        <v>1019</v>
      </c>
      <c r="G61" s="42">
        <f t="shared" si="8"/>
        <v>528</v>
      </c>
    </row>
    <row r="62" spans="1:7" x14ac:dyDescent="0.25">
      <c r="A62" s="42" t="str">
        <f t="shared" si="3"/>
        <v>TARRAGONA</v>
      </c>
      <c r="B62" s="41">
        <f t="shared" si="4"/>
        <v>49014</v>
      </c>
      <c r="C62" s="41">
        <f t="shared" si="5"/>
        <v>48271</v>
      </c>
      <c r="D62" s="41">
        <f t="shared" si="6"/>
        <v>12</v>
      </c>
      <c r="E62" s="42" t="str">
        <f t="shared" si="2"/>
        <v>SANTANDER</v>
      </c>
      <c r="F62" s="42">
        <f t="shared" si="7"/>
        <v>689</v>
      </c>
      <c r="G62" s="42">
        <f t="shared" si="8"/>
        <v>1150</v>
      </c>
    </row>
    <row r="63" spans="1:7" x14ac:dyDescent="0.25">
      <c r="A63" s="42" t="str">
        <f t="shared" si="3"/>
        <v>VALENCIA</v>
      </c>
      <c r="B63" s="41">
        <f t="shared" si="4"/>
        <v>1256416</v>
      </c>
      <c r="C63" s="41">
        <f t="shared" si="5"/>
        <v>1235549</v>
      </c>
      <c r="D63" s="41">
        <f t="shared" si="6"/>
        <v>1</v>
      </c>
      <c r="E63" s="42" t="str">
        <f t="shared" si="2"/>
        <v>FERROL-SAN CIBRAO</v>
      </c>
      <c r="F63" s="42">
        <f t="shared" si="7"/>
        <v>451</v>
      </c>
      <c r="G63" s="42">
        <f t="shared" si="8"/>
        <v>314</v>
      </c>
    </row>
    <row r="64" spans="1:7" x14ac:dyDescent="0.25">
      <c r="A64" s="42" t="str">
        <f t="shared" si="3"/>
        <v>VIGO</v>
      </c>
      <c r="B64" s="41">
        <f t="shared" si="4"/>
        <v>110952</v>
      </c>
      <c r="C64" s="41">
        <f t="shared" si="5"/>
        <v>125193.5</v>
      </c>
      <c r="D64" s="41">
        <f t="shared" si="6"/>
        <v>7</v>
      </c>
      <c r="E64" s="42" t="str">
        <f t="shared" si="2"/>
        <v>AVILES</v>
      </c>
      <c r="F64" s="42">
        <f t="shared" si="7"/>
        <v>4</v>
      </c>
      <c r="G64" s="42">
        <f t="shared" si="8"/>
        <v>4</v>
      </c>
    </row>
    <row r="65" spans="1:7" x14ac:dyDescent="0.25">
      <c r="A65" s="42" t="str">
        <f t="shared" si="3"/>
        <v>VILAGARCIA</v>
      </c>
      <c r="B65" s="41">
        <f t="shared" si="4"/>
        <v>14595</v>
      </c>
      <c r="C65" s="41">
        <f t="shared" si="5"/>
        <v>491</v>
      </c>
      <c r="D65" s="41">
        <f t="shared" si="6"/>
        <v>19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Julio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41159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11355</v>
      </c>
      <c r="C7" s="9">
        <v>15147</v>
      </c>
      <c r="D7" s="9">
        <v>54244</v>
      </c>
      <c r="E7" s="9">
        <v>86735</v>
      </c>
      <c r="F7" s="10">
        <f>((E7*100)/D7)-100</f>
        <v>59.897868888725014</v>
      </c>
      <c r="G7" s="1"/>
      <c r="H7" s="1"/>
      <c r="I7" s="1"/>
    </row>
    <row r="8" spans="1:12" x14ac:dyDescent="0.25">
      <c r="A8" s="11" t="s">
        <v>45</v>
      </c>
      <c r="B8" s="12">
        <v>55295</v>
      </c>
      <c r="C8" s="12">
        <v>42781</v>
      </c>
      <c r="D8" s="12">
        <v>187933</v>
      </c>
      <c r="E8" s="12">
        <v>148723</v>
      </c>
      <c r="F8" s="13">
        <f t="shared" ref="F8:F35" si="0">((E8*100)/D8)-100</f>
        <v>-20.863818488503881</v>
      </c>
      <c r="G8" s="1"/>
      <c r="H8" s="1"/>
      <c r="I8" s="1"/>
    </row>
    <row r="9" spans="1:12" x14ac:dyDescent="0.25">
      <c r="A9" s="8" t="s">
        <v>46</v>
      </c>
      <c r="B9" s="9">
        <v>258501</v>
      </c>
      <c r="C9" s="9">
        <v>120428</v>
      </c>
      <c r="D9" s="9">
        <v>545529</v>
      </c>
      <c r="E9" s="9">
        <v>387240</v>
      </c>
      <c r="F9" s="10">
        <f t="shared" si="0"/>
        <v>-29.015689358402582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902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779810</v>
      </c>
      <c r="C11" s="9">
        <v>622471</v>
      </c>
      <c r="D11" s="9">
        <v>2540154</v>
      </c>
      <c r="E11" s="9">
        <v>2568170</v>
      </c>
      <c r="F11" s="10">
        <f t="shared" si="0"/>
        <v>1.1029252557128473</v>
      </c>
      <c r="G11" s="1"/>
      <c r="H11" s="1"/>
      <c r="I11" s="1"/>
    </row>
    <row r="12" spans="1:12" x14ac:dyDescent="0.25">
      <c r="A12" s="11" t="s">
        <v>49</v>
      </c>
      <c r="B12" s="12">
        <v>22228</v>
      </c>
      <c r="C12" s="12">
        <v>21552</v>
      </c>
      <c r="D12" s="12">
        <v>185516</v>
      </c>
      <c r="E12" s="12">
        <v>172855</v>
      </c>
      <c r="F12" s="13">
        <f t="shared" si="0"/>
        <v>-6.8247482696910282</v>
      </c>
      <c r="G12" s="1"/>
      <c r="H12" s="1"/>
      <c r="I12" s="1"/>
    </row>
    <row r="13" spans="1:12" x14ac:dyDescent="0.25">
      <c r="A13" s="8" t="s">
        <v>50</v>
      </c>
      <c r="B13" s="9">
        <v>920535</v>
      </c>
      <c r="C13" s="9">
        <v>805858</v>
      </c>
      <c r="D13" s="9">
        <v>3038437</v>
      </c>
      <c r="E13" s="9">
        <v>2692337</v>
      </c>
      <c r="F13" s="10">
        <f t="shared" si="0"/>
        <v>-11.390724902309969</v>
      </c>
      <c r="G13" s="1"/>
      <c r="H13" s="1"/>
      <c r="I13" s="1"/>
    </row>
    <row r="14" spans="1:12" x14ac:dyDescent="0.25">
      <c r="A14" s="11" t="s">
        <v>51</v>
      </c>
      <c r="B14" s="12">
        <v>555189</v>
      </c>
      <c r="C14" s="12">
        <v>443875</v>
      </c>
      <c r="D14" s="12">
        <v>1999624</v>
      </c>
      <c r="E14" s="12">
        <v>1763130</v>
      </c>
      <c r="F14" s="13">
        <f t="shared" si="0"/>
        <v>-11.826923461610789</v>
      </c>
      <c r="G14" s="1"/>
      <c r="H14" s="1"/>
      <c r="I14" s="1"/>
    </row>
    <row r="15" spans="1:12" x14ac:dyDescent="0.25">
      <c r="A15" s="8" t="s">
        <v>52</v>
      </c>
      <c r="B15" s="9">
        <v>25344</v>
      </c>
      <c r="C15" s="9">
        <v>23842</v>
      </c>
      <c r="D15" s="9">
        <v>72104</v>
      </c>
      <c r="E15" s="9">
        <v>66888</v>
      </c>
      <c r="F15" s="10">
        <f t="shared" si="0"/>
        <v>-7.2339953400643537</v>
      </c>
      <c r="G15" s="1"/>
      <c r="H15" s="1"/>
      <c r="I15" s="1"/>
    </row>
    <row r="16" spans="1:12" x14ac:dyDescent="0.25">
      <c r="A16" s="11" t="s">
        <v>53</v>
      </c>
      <c r="B16" s="12">
        <v>4788</v>
      </c>
      <c r="C16" s="12">
        <v>4589</v>
      </c>
      <c r="D16" s="12">
        <v>34779</v>
      </c>
      <c r="E16" s="12">
        <v>38108</v>
      </c>
      <c r="F16" s="13">
        <f t="shared" si="0"/>
        <v>9.5718680813134398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236929</v>
      </c>
      <c r="C18" s="12">
        <v>214354</v>
      </c>
      <c r="D18" s="12">
        <v>1062426</v>
      </c>
      <c r="E18" s="12">
        <v>1072583</v>
      </c>
      <c r="F18" s="13">
        <f t="shared" si="0"/>
        <v>0.95601952512457444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3</v>
      </c>
      <c r="D19" s="9">
        <v>4948</v>
      </c>
      <c r="E19" s="9">
        <v>2110</v>
      </c>
      <c r="F19" s="10">
        <f t="shared" si="0"/>
        <v>-57.356507679870653</v>
      </c>
      <c r="G19" s="1"/>
      <c r="H19" s="1"/>
      <c r="I19" s="1"/>
    </row>
    <row r="20" spans="1:9" x14ac:dyDescent="0.25">
      <c r="A20" s="11" t="s">
        <v>57</v>
      </c>
      <c r="B20" s="12">
        <v>8076</v>
      </c>
      <c r="C20" s="12">
        <v>9073</v>
      </c>
      <c r="D20" s="12">
        <v>29187</v>
      </c>
      <c r="E20" s="12">
        <v>31127</v>
      </c>
      <c r="F20" s="13">
        <f t="shared" si="0"/>
        <v>6.6467948059067368</v>
      </c>
      <c r="G20" s="1"/>
      <c r="H20" s="1"/>
      <c r="I20" s="1"/>
    </row>
    <row r="21" spans="1:9" x14ac:dyDescent="0.25">
      <c r="A21" s="8" t="s">
        <v>58</v>
      </c>
      <c r="B21" s="9">
        <v>1157</v>
      </c>
      <c r="C21" s="9">
        <v>3321</v>
      </c>
      <c r="D21" s="9">
        <v>6583</v>
      </c>
      <c r="E21" s="9">
        <v>13476</v>
      </c>
      <c r="F21" s="10">
        <f t="shared" si="0"/>
        <v>104.70909919489594</v>
      </c>
      <c r="G21" s="1"/>
      <c r="H21" s="1"/>
      <c r="I21" s="1"/>
    </row>
    <row r="22" spans="1:9" x14ac:dyDescent="0.25">
      <c r="A22" s="11" t="s">
        <v>59</v>
      </c>
      <c r="B22" s="12">
        <v>100902</v>
      </c>
      <c r="C22" s="12">
        <v>127170</v>
      </c>
      <c r="D22" s="12">
        <v>865935</v>
      </c>
      <c r="E22" s="12">
        <v>988367</v>
      </c>
      <c r="F22" s="13">
        <f t="shared" si="0"/>
        <v>14.13870556104095</v>
      </c>
      <c r="G22" s="1"/>
      <c r="H22" s="1"/>
      <c r="I22" s="1"/>
    </row>
    <row r="23" spans="1:9" x14ac:dyDescent="0.25">
      <c r="A23" s="8" t="s">
        <v>60</v>
      </c>
      <c r="B23" s="9">
        <v>98172</v>
      </c>
      <c r="C23" s="9">
        <v>80538</v>
      </c>
      <c r="D23" s="9">
        <v>465207</v>
      </c>
      <c r="E23" s="9">
        <v>467121</v>
      </c>
      <c r="F23" s="10">
        <f t="shared" si="0"/>
        <v>0.4114297506271356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105273</v>
      </c>
      <c r="C25" s="9">
        <v>126721</v>
      </c>
      <c r="D25" s="9">
        <v>345777</v>
      </c>
      <c r="E25" s="9">
        <v>439790</v>
      </c>
      <c r="F25" s="10">
        <f t="shared" si="0"/>
        <v>27.188910771971535</v>
      </c>
      <c r="G25" s="1"/>
      <c r="H25" s="1"/>
      <c r="I25" s="1"/>
    </row>
    <row r="26" spans="1:9" x14ac:dyDescent="0.25">
      <c r="A26" s="11" t="s">
        <v>63</v>
      </c>
      <c r="B26" s="12">
        <v>6342</v>
      </c>
      <c r="C26" s="12">
        <v>54634</v>
      </c>
      <c r="D26" s="12">
        <v>9756</v>
      </c>
      <c r="E26" s="12">
        <v>141777</v>
      </c>
      <c r="F26" s="13">
        <f t="shared" si="0"/>
        <v>1353.2287822878229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393960</v>
      </c>
      <c r="C28" s="12">
        <v>369137</v>
      </c>
      <c r="D28" s="12">
        <v>2728435</v>
      </c>
      <c r="E28" s="12">
        <v>2613007</v>
      </c>
      <c r="F28" s="13">
        <f t="shared" si="0"/>
        <v>-4.2305570775920955</v>
      </c>
      <c r="G28" s="1"/>
      <c r="H28" s="1"/>
      <c r="I28" s="1"/>
    </row>
    <row r="29" spans="1:9" x14ac:dyDescent="0.25">
      <c r="A29" s="8" t="s">
        <v>66</v>
      </c>
      <c r="B29" s="9">
        <v>22378</v>
      </c>
      <c r="C29" s="9">
        <v>24899</v>
      </c>
      <c r="D29" s="9">
        <v>120005</v>
      </c>
      <c r="E29" s="9">
        <v>111131</v>
      </c>
      <c r="F29" s="10">
        <f t="shared" si="0"/>
        <v>-7.3946918878380075</v>
      </c>
      <c r="G29" s="1"/>
      <c r="H29" s="1"/>
      <c r="I29" s="1"/>
    </row>
    <row r="30" spans="1:9" x14ac:dyDescent="0.25">
      <c r="A30" s="11" t="s">
        <v>67</v>
      </c>
      <c r="B30" s="12">
        <v>1176</v>
      </c>
      <c r="C30" s="12">
        <v>1184</v>
      </c>
      <c r="D30" s="12">
        <v>8490</v>
      </c>
      <c r="E30" s="12">
        <v>7786</v>
      </c>
      <c r="F30" s="13">
        <f t="shared" si="0"/>
        <v>-8.2921083627797429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107165</v>
      </c>
      <c r="C32" s="12">
        <v>102475</v>
      </c>
      <c r="D32" s="12">
        <v>356176</v>
      </c>
      <c r="E32" s="12">
        <v>395875</v>
      </c>
      <c r="F32" s="13">
        <f t="shared" si="0"/>
        <v>11.14589416468263</v>
      </c>
      <c r="G32" s="1"/>
      <c r="H32" s="1"/>
      <c r="I32" s="1"/>
    </row>
    <row r="33" spans="1:9" x14ac:dyDescent="0.25">
      <c r="A33" s="8" t="s">
        <v>70</v>
      </c>
      <c r="B33" s="9">
        <v>19005</v>
      </c>
      <c r="C33" s="9">
        <v>13269</v>
      </c>
      <c r="D33" s="9">
        <v>131015</v>
      </c>
      <c r="E33" s="9">
        <v>119895</v>
      </c>
      <c r="F33" s="10">
        <f t="shared" si="0"/>
        <v>-8.4875777582719536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1451</v>
      </c>
      <c r="E34" s="12">
        <v>1078</v>
      </c>
      <c r="F34" s="13">
        <f t="shared" si="0"/>
        <v>-25.706409372846309</v>
      </c>
      <c r="G34" s="1"/>
      <c r="H34" s="1"/>
      <c r="I34" s="1"/>
    </row>
    <row r="35" spans="1:9" x14ac:dyDescent="0.25">
      <c r="A35" s="14" t="s">
        <v>72</v>
      </c>
      <c r="B35" s="15">
        <f>SUM(B7:B34)</f>
        <v>3733580</v>
      </c>
      <c r="C35" s="15">
        <f t="shared" ref="C35:E35" si="1">SUM(C7:C34)</f>
        <v>3227321</v>
      </c>
      <c r="D35" s="15">
        <f t="shared" si="1"/>
        <v>14793711</v>
      </c>
      <c r="E35" s="15">
        <f t="shared" si="1"/>
        <v>14330211</v>
      </c>
      <c r="F35" s="16">
        <f t="shared" si="0"/>
        <v>-3.1330881075073052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86735</v>
      </c>
      <c r="C38" s="41">
        <f>D7</f>
        <v>54244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BALEARES</v>
      </c>
      <c r="F38" s="42">
        <f>LOOKUP(E38,$A$38:$A$65,$B$38:$B$65)</f>
        <v>2692337</v>
      </c>
      <c r="G38" s="42">
        <f>LOOKUP(E38,$A$38:$A$65,$C$38:$C$65)</f>
        <v>3038437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148723</v>
      </c>
      <c r="C39" s="41">
        <f t="shared" ref="C39:C65" si="5">D8</f>
        <v>187933</v>
      </c>
      <c r="D39" s="41">
        <f t="shared" ref="D39:D65" si="6">_xlfn.RANK.EQ(B39,$B$38:$B$65)+COUNTIF($B$38:$B$65,B39)-1</f>
        <v>12</v>
      </c>
      <c r="E39" s="42" t="str">
        <f t="shared" si="2"/>
        <v>SANTA CRUZ DE TENERIFE</v>
      </c>
      <c r="F39" s="42">
        <f t="shared" ref="F39:F54" si="7">LOOKUP(E39,$A$38:$A$65,$B$38:$B$65)</f>
        <v>2613007</v>
      </c>
      <c r="G39" s="42">
        <f t="shared" ref="G39:G65" si="8">LOOKUP(E39,$A$38:$A$65,$C$38:$C$65)</f>
        <v>2728435</v>
      </c>
    </row>
    <row r="40" spans="1:9" x14ac:dyDescent="0.25">
      <c r="A40" s="42" t="str">
        <f t="shared" si="3"/>
        <v>ALMERIA</v>
      </c>
      <c r="B40" s="41">
        <f t="shared" si="4"/>
        <v>387240</v>
      </c>
      <c r="C40" s="41">
        <f t="shared" si="5"/>
        <v>545529</v>
      </c>
      <c r="D40" s="41">
        <f t="shared" si="6"/>
        <v>10</v>
      </c>
      <c r="E40" s="42" t="str">
        <f t="shared" si="2"/>
        <v>BAHIA DE ALGECIRAS</v>
      </c>
      <c r="F40" s="42">
        <f t="shared" si="7"/>
        <v>2568170</v>
      </c>
      <c r="G40" s="42">
        <f t="shared" si="8"/>
        <v>2540154</v>
      </c>
    </row>
    <row r="41" spans="1:9" x14ac:dyDescent="0.25">
      <c r="A41" s="42" t="str">
        <f t="shared" si="3"/>
        <v>AVILES</v>
      </c>
      <c r="B41" s="41">
        <f t="shared" si="4"/>
        <v>902</v>
      </c>
      <c r="C41" s="41">
        <f t="shared" si="5"/>
        <v>0</v>
      </c>
      <c r="D41" s="41">
        <f t="shared" si="6"/>
        <v>24</v>
      </c>
      <c r="E41" s="42" t="str">
        <f t="shared" si="2"/>
        <v>BARCELONA</v>
      </c>
      <c r="F41" s="42">
        <f t="shared" si="7"/>
        <v>1763130</v>
      </c>
      <c r="G41" s="42">
        <f t="shared" si="8"/>
        <v>1999624</v>
      </c>
    </row>
    <row r="42" spans="1:9" x14ac:dyDescent="0.25">
      <c r="A42" s="42" t="str">
        <f t="shared" si="3"/>
        <v>BAHIA DE ALGECIRAS</v>
      </c>
      <c r="B42" s="41">
        <f t="shared" si="4"/>
        <v>2568170</v>
      </c>
      <c r="C42" s="41">
        <f t="shared" si="5"/>
        <v>2540154</v>
      </c>
      <c r="D42" s="41">
        <f t="shared" si="6"/>
        <v>3</v>
      </c>
      <c r="E42" s="42" t="str">
        <f t="shared" si="2"/>
        <v>CEUTA</v>
      </c>
      <c r="F42" s="42">
        <f t="shared" si="7"/>
        <v>1072583</v>
      </c>
      <c r="G42" s="42">
        <f t="shared" si="8"/>
        <v>1062426</v>
      </c>
    </row>
    <row r="43" spans="1:9" x14ac:dyDescent="0.25">
      <c r="A43" s="42" t="str">
        <f t="shared" si="3"/>
        <v>BAHIA DE CADIZ</v>
      </c>
      <c r="B43" s="41">
        <f t="shared" si="4"/>
        <v>172855</v>
      </c>
      <c r="C43" s="41">
        <f t="shared" si="5"/>
        <v>185516</v>
      </c>
      <c r="D43" s="41">
        <f t="shared" si="6"/>
        <v>11</v>
      </c>
      <c r="E43" s="42" t="str">
        <f t="shared" si="2"/>
        <v>LAS PALMAS</v>
      </c>
      <c r="F43" s="42">
        <f t="shared" si="7"/>
        <v>988367</v>
      </c>
      <c r="G43" s="42">
        <f t="shared" si="8"/>
        <v>865935</v>
      </c>
    </row>
    <row r="44" spans="1:9" x14ac:dyDescent="0.25">
      <c r="A44" s="42" t="str">
        <f t="shared" si="3"/>
        <v>BALEARES</v>
      </c>
      <c r="B44" s="41">
        <f t="shared" si="4"/>
        <v>2692337</v>
      </c>
      <c r="C44" s="41">
        <f t="shared" si="5"/>
        <v>3038437</v>
      </c>
      <c r="D44" s="41">
        <f t="shared" si="6"/>
        <v>1</v>
      </c>
      <c r="E44" s="42" t="str">
        <f t="shared" si="2"/>
        <v>MALAGA</v>
      </c>
      <c r="F44" s="42">
        <f t="shared" si="7"/>
        <v>467121</v>
      </c>
      <c r="G44" s="42">
        <f t="shared" si="8"/>
        <v>465207</v>
      </c>
    </row>
    <row r="45" spans="1:9" x14ac:dyDescent="0.25">
      <c r="A45" s="42" t="str">
        <f t="shared" si="3"/>
        <v>BARCELONA</v>
      </c>
      <c r="B45" s="41">
        <f t="shared" si="4"/>
        <v>1763130</v>
      </c>
      <c r="C45" s="41">
        <f t="shared" si="5"/>
        <v>1999624</v>
      </c>
      <c r="D45" s="41">
        <f t="shared" si="6"/>
        <v>4</v>
      </c>
      <c r="E45" s="42" t="str">
        <f t="shared" si="2"/>
        <v>MELILLA</v>
      </c>
      <c r="F45" s="42">
        <f t="shared" si="7"/>
        <v>439790</v>
      </c>
      <c r="G45" s="42">
        <f t="shared" si="8"/>
        <v>345777</v>
      </c>
    </row>
    <row r="46" spans="1:9" x14ac:dyDescent="0.25">
      <c r="A46" s="42" t="str">
        <f t="shared" si="3"/>
        <v>BILBAO</v>
      </c>
      <c r="B46" s="41">
        <f t="shared" si="4"/>
        <v>66888</v>
      </c>
      <c r="C46" s="41">
        <f t="shared" si="5"/>
        <v>72104</v>
      </c>
      <c r="D46" s="41">
        <f t="shared" si="6"/>
        <v>17</v>
      </c>
      <c r="E46" s="42" t="str">
        <f t="shared" si="2"/>
        <v>VALENCIA</v>
      </c>
      <c r="F46" s="42">
        <f t="shared" si="7"/>
        <v>395875</v>
      </c>
      <c r="G46" s="42">
        <f t="shared" si="8"/>
        <v>356176</v>
      </c>
    </row>
    <row r="47" spans="1:9" x14ac:dyDescent="0.25">
      <c r="A47" s="42" t="str">
        <f t="shared" si="3"/>
        <v>CARTAGENA</v>
      </c>
      <c r="B47" s="41">
        <f t="shared" si="4"/>
        <v>38108</v>
      </c>
      <c r="C47" s="41">
        <f t="shared" si="5"/>
        <v>34779</v>
      </c>
      <c r="D47" s="41">
        <f t="shared" si="6"/>
        <v>18</v>
      </c>
      <c r="E47" s="42" t="str">
        <f t="shared" si="2"/>
        <v>ALMERIA</v>
      </c>
      <c r="F47" s="42">
        <f t="shared" si="7"/>
        <v>387240</v>
      </c>
      <c r="G47" s="42">
        <f t="shared" si="8"/>
        <v>545529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BAHIA DE CADIZ</v>
      </c>
      <c r="F48" s="42">
        <f t="shared" si="7"/>
        <v>172855</v>
      </c>
      <c r="G48" s="42">
        <f t="shared" si="8"/>
        <v>185516</v>
      </c>
    </row>
    <row r="49" spans="1:7" x14ac:dyDescent="0.25">
      <c r="A49" s="42" t="str">
        <f t="shared" si="3"/>
        <v>CEUTA</v>
      </c>
      <c r="B49" s="41">
        <f t="shared" si="4"/>
        <v>1072583</v>
      </c>
      <c r="C49" s="41">
        <f t="shared" si="5"/>
        <v>1062426</v>
      </c>
      <c r="D49" s="41">
        <f t="shared" si="6"/>
        <v>5</v>
      </c>
      <c r="E49" s="42" t="str">
        <f t="shared" si="2"/>
        <v>ALICANTE</v>
      </c>
      <c r="F49" s="42">
        <f t="shared" si="7"/>
        <v>148723</v>
      </c>
      <c r="G49" s="42">
        <f t="shared" si="8"/>
        <v>187933</v>
      </c>
    </row>
    <row r="50" spans="1:7" x14ac:dyDescent="0.25">
      <c r="A50" s="42" t="str">
        <f t="shared" si="3"/>
        <v>FERROL-SAN CIBRAO</v>
      </c>
      <c r="B50" s="41">
        <f t="shared" si="4"/>
        <v>2110</v>
      </c>
      <c r="C50" s="41">
        <f t="shared" si="5"/>
        <v>4948</v>
      </c>
      <c r="D50" s="41">
        <f t="shared" si="6"/>
        <v>22</v>
      </c>
      <c r="E50" s="42" t="str">
        <f t="shared" si="2"/>
        <v>MOTRIL</v>
      </c>
      <c r="F50" s="42">
        <f t="shared" si="7"/>
        <v>141777</v>
      </c>
      <c r="G50" s="42">
        <f t="shared" si="8"/>
        <v>9756</v>
      </c>
    </row>
    <row r="51" spans="1:7" x14ac:dyDescent="0.25">
      <c r="A51" s="42" t="str">
        <f t="shared" si="3"/>
        <v>GIJON</v>
      </c>
      <c r="B51" s="41">
        <f t="shared" si="4"/>
        <v>31127</v>
      </c>
      <c r="C51" s="41">
        <f t="shared" si="5"/>
        <v>29187</v>
      </c>
      <c r="D51" s="41">
        <f t="shared" si="6"/>
        <v>19</v>
      </c>
      <c r="E51" s="42" t="str">
        <f t="shared" si="2"/>
        <v>VIGO</v>
      </c>
      <c r="F51" s="42">
        <f t="shared" si="7"/>
        <v>119895</v>
      </c>
      <c r="G51" s="42">
        <f t="shared" si="8"/>
        <v>131015</v>
      </c>
    </row>
    <row r="52" spans="1:7" x14ac:dyDescent="0.25">
      <c r="A52" s="42" t="str">
        <f t="shared" si="3"/>
        <v>HUELVA</v>
      </c>
      <c r="B52" s="41">
        <f t="shared" si="4"/>
        <v>13476</v>
      </c>
      <c r="C52" s="41">
        <f t="shared" si="5"/>
        <v>6583</v>
      </c>
      <c r="D52" s="41">
        <f t="shared" si="6"/>
        <v>20</v>
      </c>
      <c r="E52" s="42" t="str">
        <f t="shared" si="2"/>
        <v>SANTANDER</v>
      </c>
      <c r="F52" s="42">
        <f t="shared" si="7"/>
        <v>111131</v>
      </c>
      <c r="G52" s="42">
        <f t="shared" si="8"/>
        <v>120005</v>
      </c>
    </row>
    <row r="53" spans="1:7" x14ac:dyDescent="0.25">
      <c r="A53" s="42" t="str">
        <f t="shared" si="3"/>
        <v>LAS PALMAS</v>
      </c>
      <c r="B53" s="41">
        <f t="shared" si="4"/>
        <v>988367</v>
      </c>
      <c r="C53" s="41">
        <f t="shared" si="5"/>
        <v>865935</v>
      </c>
      <c r="D53" s="41">
        <f t="shared" si="6"/>
        <v>6</v>
      </c>
      <c r="E53" s="42" t="str">
        <f t="shared" si="2"/>
        <v>A CORUÑA</v>
      </c>
      <c r="F53" s="42">
        <f t="shared" si="7"/>
        <v>86735</v>
      </c>
      <c r="G53" s="42">
        <f t="shared" si="8"/>
        <v>54244</v>
      </c>
    </row>
    <row r="54" spans="1:7" x14ac:dyDescent="0.25">
      <c r="A54" s="42" t="str">
        <f t="shared" si="3"/>
        <v>MALAGA</v>
      </c>
      <c r="B54" s="41">
        <f t="shared" si="4"/>
        <v>467121</v>
      </c>
      <c r="C54" s="41">
        <f t="shared" si="5"/>
        <v>465207</v>
      </c>
      <c r="D54" s="41">
        <f t="shared" si="6"/>
        <v>7</v>
      </c>
      <c r="E54" s="42" t="str">
        <f t="shared" si="2"/>
        <v>BILBAO</v>
      </c>
      <c r="F54" s="42">
        <f t="shared" si="7"/>
        <v>66888</v>
      </c>
      <c r="G54" s="42">
        <f t="shared" si="8"/>
        <v>72104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CARTAGENA</v>
      </c>
      <c r="F55" s="42">
        <f t="shared" ref="F55:F65" si="9">LOOKUP(E55,$A$38:$A$65,$B$38:$B$65)</f>
        <v>38108</v>
      </c>
      <c r="G55" s="42">
        <f t="shared" si="8"/>
        <v>34779</v>
      </c>
    </row>
    <row r="56" spans="1:7" x14ac:dyDescent="0.25">
      <c r="A56" s="42" t="str">
        <f t="shared" si="3"/>
        <v>MELILLA</v>
      </c>
      <c r="B56" s="41">
        <f t="shared" si="4"/>
        <v>439790</v>
      </c>
      <c r="C56" s="41">
        <f t="shared" si="5"/>
        <v>345777</v>
      </c>
      <c r="D56" s="41">
        <f t="shared" si="6"/>
        <v>8</v>
      </c>
      <c r="E56" s="42" t="str">
        <f t="shared" si="2"/>
        <v>GIJON</v>
      </c>
      <c r="F56" s="42">
        <f t="shared" si="9"/>
        <v>31127</v>
      </c>
      <c r="G56" s="42">
        <f t="shared" si="8"/>
        <v>29187</v>
      </c>
    </row>
    <row r="57" spans="1:7" x14ac:dyDescent="0.25">
      <c r="A57" s="42" t="str">
        <f t="shared" si="3"/>
        <v>MOTRIL</v>
      </c>
      <c r="B57" s="41">
        <f t="shared" si="4"/>
        <v>141777</v>
      </c>
      <c r="C57" s="41">
        <f t="shared" si="5"/>
        <v>9756</v>
      </c>
      <c r="D57" s="41">
        <f t="shared" si="6"/>
        <v>13</v>
      </c>
      <c r="E57" s="42" t="str">
        <f t="shared" si="2"/>
        <v>HUELVA</v>
      </c>
      <c r="F57" s="42">
        <f t="shared" si="9"/>
        <v>13476</v>
      </c>
      <c r="G57" s="42">
        <f t="shared" si="8"/>
        <v>6583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SEVILLA</v>
      </c>
      <c r="F58" s="42">
        <f t="shared" si="9"/>
        <v>7786</v>
      </c>
      <c r="G58" s="42">
        <f t="shared" si="8"/>
        <v>8490</v>
      </c>
    </row>
    <row r="59" spans="1:7" x14ac:dyDescent="0.25">
      <c r="A59" s="42" t="str">
        <f t="shared" si="3"/>
        <v>SANTA CRUZ DE TENERIFE</v>
      </c>
      <c r="B59" s="41">
        <f t="shared" si="4"/>
        <v>2613007</v>
      </c>
      <c r="C59" s="41">
        <f t="shared" si="5"/>
        <v>2728435</v>
      </c>
      <c r="D59" s="41">
        <f t="shared" si="6"/>
        <v>2</v>
      </c>
      <c r="E59" s="42" t="str">
        <f t="shared" si="2"/>
        <v>FERROL-SAN CIBRAO</v>
      </c>
      <c r="F59" s="42">
        <f t="shared" si="9"/>
        <v>2110</v>
      </c>
      <c r="G59" s="42">
        <f t="shared" si="8"/>
        <v>4948</v>
      </c>
    </row>
    <row r="60" spans="1:7" x14ac:dyDescent="0.25">
      <c r="A60" s="42" t="str">
        <f t="shared" si="3"/>
        <v>SANTANDER</v>
      </c>
      <c r="B60" s="41">
        <f t="shared" si="4"/>
        <v>111131</v>
      </c>
      <c r="C60" s="41">
        <f t="shared" si="5"/>
        <v>120005</v>
      </c>
      <c r="D60" s="41">
        <f t="shared" si="6"/>
        <v>15</v>
      </c>
      <c r="E60" s="42" t="str">
        <f t="shared" si="2"/>
        <v>VILAGARCIA</v>
      </c>
      <c r="F60" s="42">
        <f t="shared" si="9"/>
        <v>1078</v>
      </c>
      <c r="G60" s="42">
        <f t="shared" si="8"/>
        <v>1451</v>
      </c>
    </row>
    <row r="61" spans="1:7" x14ac:dyDescent="0.25">
      <c r="A61" s="42" t="str">
        <f t="shared" si="3"/>
        <v>SEVILLA</v>
      </c>
      <c r="B61" s="41">
        <f t="shared" si="4"/>
        <v>7786</v>
      </c>
      <c r="C61" s="41">
        <f t="shared" si="5"/>
        <v>8490</v>
      </c>
      <c r="D61" s="41">
        <f t="shared" si="6"/>
        <v>21</v>
      </c>
      <c r="E61" s="42" t="str">
        <f t="shared" si="2"/>
        <v>AVILES</v>
      </c>
      <c r="F61" s="42">
        <f t="shared" si="9"/>
        <v>902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395875</v>
      </c>
      <c r="C63" s="41">
        <f t="shared" si="5"/>
        <v>356176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119895</v>
      </c>
      <c r="C64" s="41">
        <f t="shared" si="5"/>
        <v>131015</v>
      </c>
      <c r="D64" s="41">
        <f t="shared" si="6"/>
        <v>14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1078</v>
      </c>
      <c r="C65" s="41">
        <f t="shared" si="5"/>
        <v>1451</v>
      </c>
      <c r="D65" s="41">
        <f t="shared" si="6"/>
        <v>23</v>
      </c>
      <c r="E65" s="42" t="str">
        <f t="shared" si="2"/>
        <v>CASTELLON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Julio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41159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11355</v>
      </c>
      <c r="C7" s="9">
        <v>15147</v>
      </c>
      <c r="D7" s="9">
        <v>54244</v>
      </c>
      <c r="E7" s="9">
        <v>86735</v>
      </c>
      <c r="F7" s="10">
        <f>((E7*100)/D7)-100</f>
        <v>59.897868888725014</v>
      </c>
      <c r="G7" s="1"/>
      <c r="H7" s="1"/>
      <c r="I7" s="1"/>
    </row>
    <row r="8" spans="1:12" x14ac:dyDescent="0.25">
      <c r="A8" s="11" t="s">
        <v>45</v>
      </c>
      <c r="B8" s="12">
        <v>4088</v>
      </c>
      <c r="C8" s="12">
        <v>6319</v>
      </c>
      <c r="D8" s="12">
        <v>51554</v>
      </c>
      <c r="E8" s="12">
        <v>38148</v>
      </c>
      <c r="F8" s="13">
        <f t="shared" ref="F8:F35" si="0">((E8*100)/D8)-100</f>
        <v>-26.003801838848588</v>
      </c>
      <c r="G8" s="1"/>
      <c r="H8" s="1"/>
      <c r="I8" s="1"/>
    </row>
    <row r="9" spans="1:12" x14ac:dyDescent="0.25">
      <c r="A9" s="8" t="s">
        <v>46</v>
      </c>
      <c r="B9" s="9">
        <v>4520</v>
      </c>
      <c r="C9" s="9">
        <v>297</v>
      </c>
      <c r="D9" s="9">
        <v>20840</v>
      </c>
      <c r="E9" s="9">
        <v>11491</v>
      </c>
      <c r="F9" s="10">
        <f t="shared" si="0"/>
        <v>-44.86084452975048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902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20107</v>
      </c>
      <c r="C12" s="12">
        <v>18804</v>
      </c>
      <c r="D12" s="12">
        <v>175156</v>
      </c>
      <c r="E12" s="12">
        <v>159896</v>
      </c>
      <c r="F12" s="13">
        <f t="shared" si="0"/>
        <v>-8.7122336659891744</v>
      </c>
      <c r="G12" s="1"/>
      <c r="H12" s="1"/>
      <c r="I12" s="1"/>
    </row>
    <row r="13" spans="1:12" x14ac:dyDescent="0.25">
      <c r="A13" s="8" t="s">
        <v>50</v>
      </c>
      <c r="B13" s="9">
        <v>227156</v>
      </c>
      <c r="C13" s="9">
        <v>158423</v>
      </c>
      <c r="D13" s="9">
        <v>782057</v>
      </c>
      <c r="E13" s="9">
        <v>537902</v>
      </c>
      <c r="F13" s="10">
        <f t="shared" si="0"/>
        <v>-31.219591410856239</v>
      </c>
      <c r="G13" s="1"/>
      <c r="H13" s="1"/>
      <c r="I13" s="1"/>
    </row>
    <row r="14" spans="1:12" x14ac:dyDescent="0.25">
      <c r="A14" s="11" t="s">
        <v>51</v>
      </c>
      <c r="B14" s="12">
        <v>371197</v>
      </c>
      <c r="C14" s="12">
        <v>294642</v>
      </c>
      <c r="D14" s="12">
        <v>1371042</v>
      </c>
      <c r="E14" s="12">
        <v>1200069</v>
      </c>
      <c r="F14" s="13">
        <f t="shared" si="0"/>
        <v>-12.470296314773734</v>
      </c>
      <c r="G14" s="1"/>
      <c r="H14" s="1"/>
      <c r="I14" s="1"/>
    </row>
    <row r="15" spans="1:12" x14ac:dyDescent="0.25">
      <c r="A15" s="8" t="s">
        <v>52</v>
      </c>
      <c r="B15" s="9">
        <v>16257</v>
      </c>
      <c r="C15" s="9">
        <v>13098</v>
      </c>
      <c r="D15" s="9">
        <v>39982</v>
      </c>
      <c r="E15" s="9">
        <v>27257</v>
      </c>
      <c r="F15" s="10">
        <f t="shared" si="0"/>
        <v>-31.826822069931467</v>
      </c>
      <c r="G15" s="1"/>
      <c r="H15" s="1"/>
      <c r="I15" s="1"/>
    </row>
    <row r="16" spans="1:12" x14ac:dyDescent="0.25">
      <c r="A16" s="11" t="s">
        <v>53</v>
      </c>
      <c r="B16" s="12">
        <v>4788</v>
      </c>
      <c r="C16" s="12">
        <v>4589</v>
      </c>
      <c r="D16" s="12">
        <v>34779</v>
      </c>
      <c r="E16" s="12">
        <v>38108</v>
      </c>
      <c r="F16" s="13">
        <f t="shared" si="0"/>
        <v>9.5718680813134398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0</v>
      </c>
      <c r="D18" s="12">
        <v>1511</v>
      </c>
      <c r="E18" s="12">
        <v>2607</v>
      </c>
      <c r="F18" s="13">
        <f t="shared" si="0"/>
        <v>72.53474520185307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4948</v>
      </c>
      <c r="E19" s="9">
        <v>2107</v>
      </c>
      <c r="F19" s="10">
        <f t="shared" si="0"/>
        <v>-57.417138237671786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2243</v>
      </c>
      <c r="E20" s="12">
        <v>2200</v>
      </c>
      <c r="F20" s="13">
        <f t="shared" si="0"/>
        <v>-1.9170753455193932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1710</v>
      </c>
      <c r="C22" s="12">
        <v>2122</v>
      </c>
      <c r="D22" s="12">
        <v>409827</v>
      </c>
      <c r="E22" s="12">
        <v>452775</v>
      </c>
      <c r="F22" s="13">
        <f t="shared" si="0"/>
        <v>10.479543807509017</v>
      </c>
      <c r="G22" s="1"/>
      <c r="H22" s="1"/>
      <c r="I22" s="1"/>
    </row>
    <row r="23" spans="1:9" x14ac:dyDescent="0.25">
      <c r="A23" s="8" t="s">
        <v>60</v>
      </c>
      <c r="B23" s="9">
        <v>46145</v>
      </c>
      <c r="C23" s="9">
        <v>46694</v>
      </c>
      <c r="D23" s="9">
        <v>289939</v>
      </c>
      <c r="E23" s="9">
        <v>326326</v>
      </c>
      <c r="F23" s="10">
        <f t="shared" si="0"/>
        <v>12.549881181903785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379</v>
      </c>
      <c r="E25" s="9">
        <v>560</v>
      </c>
      <c r="F25" s="10">
        <f t="shared" si="0"/>
        <v>47.757255936675449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807</v>
      </c>
      <c r="D26" s="12">
        <v>3414</v>
      </c>
      <c r="E26" s="12">
        <v>5692</v>
      </c>
      <c r="F26" s="13">
        <f t="shared" si="0"/>
        <v>66.725248974809602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880</v>
      </c>
      <c r="C28" s="12">
        <v>12206</v>
      </c>
      <c r="D28" s="12">
        <v>412094</v>
      </c>
      <c r="E28" s="12">
        <v>461899</v>
      </c>
      <c r="F28" s="13">
        <f t="shared" si="0"/>
        <v>12.085834785267437</v>
      </c>
      <c r="G28" s="1"/>
      <c r="H28" s="1"/>
      <c r="I28" s="1"/>
    </row>
    <row r="29" spans="1:9" x14ac:dyDescent="0.25">
      <c r="A29" s="8" t="s">
        <v>66</v>
      </c>
      <c r="B29" s="9">
        <v>407</v>
      </c>
      <c r="C29" s="9">
        <v>282</v>
      </c>
      <c r="D29" s="9">
        <v>7807</v>
      </c>
      <c r="E29" s="9">
        <v>5998</v>
      </c>
      <c r="F29" s="10">
        <f t="shared" si="0"/>
        <v>-23.17151274497246</v>
      </c>
      <c r="G29" s="1"/>
      <c r="H29" s="1"/>
      <c r="I29" s="1"/>
    </row>
    <row r="30" spans="1:9" x14ac:dyDescent="0.25">
      <c r="A30" s="11" t="s">
        <v>67</v>
      </c>
      <c r="B30" s="12">
        <v>1176</v>
      </c>
      <c r="C30" s="12">
        <v>1184</v>
      </c>
      <c r="D30" s="12">
        <v>8490</v>
      </c>
      <c r="E30" s="12">
        <v>7786</v>
      </c>
      <c r="F30" s="13">
        <f t="shared" si="0"/>
        <v>-8.2921083627797429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57250</v>
      </c>
      <c r="C32" s="12">
        <v>59698</v>
      </c>
      <c r="D32" s="12">
        <v>175693</v>
      </c>
      <c r="E32" s="12">
        <v>239930</v>
      </c>
      <c r="F32" s="13">
        <f t="shared" si="0"/>
        <v>36.562071340349348</v>
      </c>
      <c r="G32" s="1"/>
      <c r="H32" s="1"/>
      <c r="I32" s="1"/>
    </row>
    <row r="33" spans="1:9" x14ac:dyDescent="0.25">
      <c r="A33" s="8" t="s">
        <v>70</v>
      </c>
      <c r="B33" s="9">
        <v>19005</v>
      </c>
      <c r="C33" s="9">
        <v>13269</v>
      </c>
      <c r="D33" s="9">
        <v>131015</v>
      </c>
      <c r="E33" s="9">
        <v>119895</v>
      </c>
      <c r="F33" s="10">
        <f t="shared" si="0"/>
        <v>-8.4875777582719536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1451</v>
      </c>
      <c r="E34" s="12">
        <v>1078</v>
      </c>
      <c r="F34" s="13">
        <f t="shared" si="0"/>
        <v>-25.706409372846309</v>
      </c>
      <c r="G34" s="1"/>
      <c r="H34" s="1"/>
      <c r="I34" s="1"/>
    </row>
    <row r="35" spans="1:9" x14ac:dyDescent="0.25">
      <c r="A35" s="14" t="s">
        <v>72</v>
      </c>
      <c r="B35" s="15">
        <f>SUM(B7:B34)</f>
        <v>786041</v>
      </c>
      <c r="C35" s="15">
        <f t="shared" ref="C35:E35" si="1">SUM(C7:C34)</f>
        <v>647581</v>
      </c>
      <c r="D35" s="15">
        <f t="shared" si="1"/>
        <v>3978465</v>
      </c>
      <c r="E35" s="15">
        <f t="shared" si="1"/>
        <v>3729361</v>
      </c>
      <c r="F35" s="16">
        <f t="shared" si="0"/>
        <v>-6.2613093240734798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86735</v>
      </c>
      <c r="C38" s="41">
        <f>D7</f>
        <v>54244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BARCELONA</v>
      </c>
      <c r="F38" s="42">
        <f>LOOKUP(E38,$A$38:$A$65,$B$38:$B$65)</f>
        <v>1200069</v>
      </c>
      <c r="G38" s="42">
        <f>LOOKUP(E38,$A$38:$A$65,$C$38:$C$65)</f>
        <v>1371042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38148</v>
      </c>
      <c r="C39" s="41">
        <f t="shared" ref="C39:C65" si="5">D8</f>
        <v>51554</v>
      </c>
      <c r="D39" s="41">
        <f t="shared" ref="D39:D65" si="6">_xlfn.RANK.EQ(B39,$B$38:$B$65)+COUNTIF($B$38:$B$65,B39)-1</f>
        <v>10</v>
      </c>
      <c r="E39" s="42" t="str">
        <f t="shared" si="2"/>
        <v>BALEARES</v>
      </c>
      <c r="F39" s="42">
        <f t="shared" ref="F39:F54" si="7">LOOKUP(E39,$A$38:$A$65,$B$38:$B$65)</f>
        <v>537902</v>
      </c>
      <c r="G39" s="42">
        <f t="shared" ref="G39:G65" si="8">LOOKUP(E39,$A$38:$A$65,$C$38:$C$65)</f>
        <v>782057</v>
      </c>
    </row>
    <row r="40" spans="1:9" x14ac:dyDescent="0.25">
      <c r="A40" s="42" t="str">
        <f t="shared" si="3"/>
        <v>ALMERIA</v>
      </c>
      <c r="B40" s="41">
        <f t="shared" si="4"/>
        <v>11491</v>
      </c>
      <c r="C40" s="41">
        <f t="shared" si="5"/>
        <v>20840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461899</v>
      </c>
      <c r="G40" s="42">
        <f t="shared" si="8"/>
        <v>412094</v>
      </c>
    </row>
    <row r="41" spans="1:9" x14ac:dyDescent="0.25">
      <c r="A41" s="42" t="str">
        <f t="shared" si="3"/>
        <v>AVILES</v>
      </c>
      <c r="B41" s="41">
        <f t="shared" si="4"/>
        <v>902</v>
      </c>
      <c r="C41" s="41">
        <f t="shared" si="5"/>
        <v>0</v>
      </c>
      <c r="D41" s="41">
        <f t="shared" si="6"/>
        <v>21</v>
      </c>
      <c r="E41" s="42" t="str">
        <f t="shared" si="2"/>
        <v>LAS PALMAS</v>
      </c>
      <c r="F41" s="42">
        <f t="shared" si="7"/>
        <v>452775</v>
      </c>
      <c r="G41" s="42">
        <f t="shared" si="8"/>
        <v>409827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MALAGA</v>
      </c>
      <c r="F42" s="42">
        <f t="shared" si="7"/>
        <v>326326</v>
      </c>
      <c r="G42" s="42">
        <f t="shared" si="8"/>
        <v>289939</v>
      </c>
    </row>
    <row r="43" spans="1:9" x14ac:dyDescent="0.25">
      <c r="A43" s="42" t="str">
        <f t="shared" si="3"/>
        <v>BAHIA DE CADIZ</v>
      </c>
      <c r="B43" s="41">
        <f t="shared" si="4"/>
        <v>159896</v>
      </c>
      <c r="C43" s="41">
        <f t="shared" si="5"/>
        <v>175156</v>
      </c>
      <c r="D43" s="41">
        <f t="shared" si="6"/>
        <v>7</v>
      </c>
      <c r="E43" s="42" t="str">
        <f t="shared" si="2"/>
        <v>VALENCIA</v>
      </c>
      <c r="F43" s="42">
        <f t="shared" si="7"/>
        <v>239930</v>
      </c>
      <c r="G43" s="42">
        <f t="shared" si="8"/>
        <v>175693</v>
      </c>
    </row>
    <row r="44" spans="1:9" x14ac:dyDescent="0.25">
      <c r="A44" s="42" t="str">
        <f t="shared" si="3"/>
        <v>BALEARES</v>
      </c>
      <c r="B44" s="41">
        <f t="shared" si="4"/>
        <v>537902</v>
      </c>
      <c r="C44" s="41">
        <f t="shared" si="5"/>
        <v>782057</v>
      </c>
      <c r="D44" s="41">
        <f t="shared" si="6"/>
        <v>2</v>
      </c>
      <c r="E44" s="42" t="str">
        <f t="shared" si="2"/>
        <v>BAHIA DE CADIZ</v>
      </c>
      <c r="F44" s="42">
        <f t="shared" si="7"/>
        <v>159896</v>
      </c>
      <c r="G44" s="42">
        <f t="shared" si="8"/>
        <v>175156</v>
      </c>
    </row>
    <row r="45" spans="1:9" x14ac:dyDescent="0.25">
      <c r="A45" s="42" t="str">
        <f t="shared" si="3"/>
        <v>BARCELONA</v>
      </c>
      <c r="B45" s="41">
        <f t="shared" si="4"/>
        <v>1200069</v>
      </c>
      <c r="C45" s="41">
        <f t="shared" si="5"/>
        <v>1371042</v>
      </c>
      <c r="D45" s="41">
        <f t="shared" si="6"/>
        <v>1</v>
      </c>
      <c r="E45" s="42" t="str">
        <f t="shared" si="2"/>
        <v>VIGO</v>
      </c>
      <c r="F45" s="42">
        <f t="shared" si="7"/>
        <v>119895</v>
      </c>
      <c r="G45" s="42">
        <f t="shared" si="8"/>
        <v>131015</v>
      </c>
    </row>
    <row r="46" spans="1:9" x14ac:dyDescent="0.25">
      <c r="A46" s="42" t="str">
        <f t="shared" si="3"/>
        <v>BILBAO</v>
      </c>
      <c r="B46" s="41">
        <f t="shared" si="4"/>
        <v>27257</v>
      </c>
      <c r="C46" s="41">
        <f t="shared" si="5"/>
        <v>39982</v>
      </c>
      <c r="D46" s="41">
        <f t="shared" si="6"/>
        <v>12</v>
      </c>
      <c r="E46" s="42" t="str">
        <f t="shared" si="2"/>
        <v>A CORUÑA</v>
      </c>
      <c r="F46" s="42">
        <f t="shared" si="7"/>
        <v>86735</v>
      </c>
      <c r="G46" s="42">
        <f t="shared" si="8"/>
        <v>54244</v>
      </c>
    </row>
    <row r="47" spans="1:9" x14ac:dyDescent="0.25">
      <c r="A47" s="42" t="str">
        <f t="shared" si="3"/>
        <v>CARTAGENA</v>
      </c>
      <c r="B47" s="41">
        <f t="shared" si="4"/>
        <v>38108</v>
      </c>
      <c r="C47" s="41">
        <f t="shared" si="5"/>
        <v>34779</v>
      </c>
      <c r="D47" s="41">
        <f t="shared" si="6"/>
        <v>11</v>
      </c>
      <c r="E47" s="42" t="str">
        <f t="shared" si="2"/>
        <v>ALICANTE</v>
      </c>
      <c r="F47" s="42">
        <f t="shared" si="7"/>
        <v>38148</v>
      </c>
      <c r="G47" s="42">
        <f t="shared" si="8"/>
        <v>51554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CARTAGENA</v>
      </c>
      <c r="F48" s="42">
        <f t="shared" si="7"/>
        <v>38108</v>
      </c>
      <c r="G48" s="42">
        <f t="shared" si="8"/>
        <v>34779</v>
      </c>
    </row>
    <row r="49" spans="1:7" x14ac:dyDescent="0.25">
      <c r="A49" s="42" t="str">
        <f t="shared" si="3"/>
        <v>CEUTA</v>
      </c>
      <c r="B49" s="41">
        <f t="shared" si="4"/>
        <v>2607</v>
      </c>
      <c r="C49" s="41">
        <f t="shared" si="5"/>
        <v>1511</v>
      </c>
      <c r="D49" s="41">
        <f t="shared" si="6"/>
        <v>17</v>
      </c>
      <c r="E49" s="42" t="str">
        <f t="shared" si="2"/>
        <v>BILBAO</v>
      </c>
      <c r="F49" s="42">
        <f t="shared" si="7"/>
        <v>27257</v>
      </c>
      <c r="G49" s="42">
        <f t="shared" si="8"/>
        <v>39982</v>
      </c>
    </row>
    <row r="50" spans="1:7" x14ac:dyDescent="0.25">
      <c r="A50" s="42" t="str">
        <f t="shared" si="3"/>
        <v>FERROL-SAN CIBRAO</v>
      </c>
      <c r="B50" s="41">
        <f t="shared" si="4"/>
        <v>2107</v>
      </c>
      <c r="C50" s="41">
        <f t="shared" si="5"/>
        <v>4948</v>
      </c>
      <c r="D50" s="41">
        <f t="shared" si="6"/>
        <v>19</v>
      </c>
      <c r="E50" s="42" t="str">
        <f t="shared" si="2"/>
        <v>ALMERIA</v>
      </c>
      <c r="F50" s="42">
        <f t="shared" si="7"/>
        <v>11491</v>
      </c>
      <c r="G50" s="42">
        <f t="shared" si="8"/>
        <v>20840</v>
      </c>
    </row>
    <row r="51" spans="1:7" x14ac:dyDescent="0.25">
      <c r="A51" s="42" t="str">
        <f t="shared" si="3"/>
        <v>GIJON</v>
      </c>
      <c r="B51" s="41">
        <f t="shared" si="4"/>
        <v>2200</v>
      </c>
      <c r="C51" s="41">
        <f t="shared" si="5"/>
        <v>2243</v>
      </c>
      <c r="D51" s="41">
        <f t="shared" si="6"/>
        <v>18</v>
      </c>
      <c r="E51" s="42" t="str">
        <f t="shared" si="2"/>
        <v>SEVILLA</v>
      </c>
      <c r="F51" s="42">
        <f t="shared" si="7"/>
        <v>7786</v>
      </c>
      <c r="G51" s="42">
        <f t="shared" si="8"/>
        <v>8490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5998</v>
      </c>
      <c r="G52" s="42">
        <f t="shared" si="8"/>
        <v>7807</v>
      </c>
    </row>
    <row r="53" spans="1:7" x14ac:dyDescent="0.25">
      <c r="A53" s="42" t="str">
        <f t="shared" si="3"/>
        <v>LAS PALMAS</v>
      </c>
      <c r="B53" s="41">
        <f t="shared" si="4"/>
        <v>452775</v>
      </c>
      <c r="C53" s="41">
        <f t="shared" si="5"/>
        <v>409827</v>
      </c>
      <c r="D53" s="41">
        <f t="shared" si="6"/>
        <v>4</v>
      </c>
      <c r="E53" s="42" t="str">
        <f t="shared" si="2"/>
        <v>MOTRIL</v>
      </c>
      <c r="F53" s="42">
        <f t="shared" si="7"/>
        <v>5692</v>
      </c>
      <c r="G53" s="42">
        <f t="shared" si="8"/>
        <v>3414</v>
      </c>
    </row>
    <row r="54" spans="1:7" x14ac:dyDescent="0.25">
      <c r="A54" s="42" t="str">
        <f t="shared" si="3"/>
        <v>MALAGA</v>
      </c>
      <c r="B54" s="41">
        <f t="shared" si="4"/>
        <v>326326</v>
      </c>
      <c r="C54" s="41">
        <f t="shared" si="5"/>
        <v>289939</v>
      </c>
      <c r="D54" s="41">
        <f t="shared" si="6"/>
        <v>5</v>
      </c>
      <c r="E54" s="42" t="str">
        <f t="shared" si="2"/>
        <v>CEUTA</v>
      </c>
      <c r="F54" s="42">
        <f t="shared" si="7"/>
        <v>2607</v>
      </c>
      <c r="G54" s="42">
        <f t="shared" si="8"/>
        <v>1511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GIJON</v>
      </c>
      <c r="F55" s="42">
        <f t="shared" ref="F55:F65" si="9">LOOKUP(E55,$A$38:$A$65,$B$38:$B$65)</f>
        <v>2200</v>
      </c>
      <c r="G55" s="42">
        <f t="shared" si="8"/>
        <v>2243</v>
      </c>
    </row>
    <row r="56" spans="1:7" x14ac:dyDescent="0.25">
      <c r="A56" s="42" t="str">
        <f t="shared" si="3"/>
        <v>MELILLA</v>
      </c>
      <c r="B56" s="41">
        <f t="shared" si="4"/>
        <v>560</v>
      </c>
      <c r="C56" s="41">
        <f t="shared" si="5"/>
        <v>379</v>
      </c>
      <c r="D56" s="41">
        <f t="shared" si="6"/>
        <v>22</v>
      </c>
      <c r="E56" s="42" t="str">
        <f t="shared" si="2"/>
        <v>FERROL-SAN CIBRAO</v>
      </c>
      <c r="F56" s="42">
        <f t="shared" si="9"/>
        <v>2107</v>
      </c>
      <c r="G56" s="42">
        <f t="shared" si="8"/>
        <v>4948</v>
      </c>
    </row>
    <row r="57" spans="1:7" x14ac:dyDescent="0.25">
      <c r="A57" s="42" t="str">
        <f t="shared" si="3"/>
        <v>MOTRIL</v>
      </c>
      <c r="B57" s="41">
        <f t="shared" si="4"/>
        <v>5692</v>
      </c>
      <c r="C57" s="41">
        <f t="shared" si="5"/>
        <v>3414</v>
      </c>
      <c r="D57" s="41">
        <f t="shared" si="6"/>
        <v>16</v>
      </c>
      <c r="E57" s="42" t="str">
        <f t="shared" si="2"/>
        <v>VILAGARCIA</v>
      </c>
      <c r="F57" s="42">
        <f t="shared" si="9"/>
        <v>1078</v>
      </c>
      <c r="G57" s="42">
        <f t="shared" si="8"/>
        <v>1451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AVILES</v>
      </c>
      <c r="F58" s="42">
        <f t="shared" si="9"/>
        <v>902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461899</v>
      </c>
      <c r="C59" s="41">
        <f t="shared" si="5"/>
        <v>412094</v>
      </c>
      <c r="D59" s="41">
        <f t="shared" si="6"/>
        <v>3</v>
      </c>
      <c r="E59" s="42" t="str">
        <f t="shared" si="2"/>
        <v>MELILLA</v>
      </c>
      <c r="F59" s="42">
        <f t="shared" si="9"/>
        <v>560</v>
      </c>
      <c r="G59" s="42">
        <f t="shared" si="8"/>
        <v>379</v>
      </c>
    </row>
    <row r="60" spans="1:7" x14ac:dyDescent="0.25">
      <c r="A60" s="42" t="str">
        <f t="shared" si="3"/>
        <v>SANTANDER</v>
      </c>
      <c r="B60" s="41">
        <f t="shared" si="4"/>
        <v>5998</v>
      </c>
      <c r="C60" s="41">
        <f t="shared" si="5"/>
        <v>7807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7786</v>
      </c>
      <c r="C61" s="41">
        <f t="shared" si="5"/>
        <v>8490</v>
      </c>
      <c r="D61" s="41">
        <f t="shared" si="6"/>
        <v>14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239930</v>
      </c>
      <c r="C63" s="41">
        <f t="shared" si="5"/>
        <v>175693</v>
      </c>
      <c r="D63" s="41">
        <f t="shared" si="6"/>
        <v>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119895</v>
      </c>
      <c r="C64" s="41">
        <f t="shared" si="5"/>
        <v>131015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1078</v>
      </c>
      <c r="C65" s="41">
        <f t="shared" si="5"/>
        <v>1451</v>
      </c>
      <c r="D65" s="41">
        <f t="shared" si="6"/>
        <v>20</v>
      </c>
      <c r="E65" s="42" t="str">
        <f t="shared" si="2"/>
        <v>BAHIA DE ALGECIRAS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Julio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41159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11632</v>
      </c>
      <c r="C8" s="12">
        <v>8076</v>
      </c>
      <c r="D8" s="12">
        <v>33104</v>
      </c>
      <c r="E8" s="12">
        <v>27916</v>
      </c>
      <c r="F8" s="13">
        <f t="shared" ref="F8:F35" si="0">((E8*100)/D8)-100</f>
        <v>-15.671822136297735</v>
      </c>
      <c r="G8" s="1"/>
      <c r="H8" s="1"/>
      <c r="I8" s="1"/>
    </row>
    <row r="9" spans="1:12" x14ac:dyDescent="0.25">
      <c r="A9" s="8" t="s">
        <v>46</v>
      </c>
      <c r="B9" s="9">
        <v>52559</v>
      </c>
      <c r="C9" s="9">
        <v>24147</v>
      </c>
      <c r="D9" s="9">
        <v>99736</v>
      </c>
      <c r="E9" s="9">
        <v>80860</v>
      </c>
      <c r="F9" s="10">
        <f t="shared" si="0"/>
        <v>-18.925964546402497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223250</v>
      </c>
      <c r="C11" s="9">
        <v>159073</v>
      </c>
      <c r="D11" s="9">
        <v>754322</v>
      </c>
      <c r="E11" s="9">
        <v>603610</v>
      </c>
      <c r="F11" s="10">
        <f t="shared" si="0"/>
        <v>-19.979796426459785</v>
      </c>
      <c r="G11" s="1"/>
      <c r="H11" s="1"/>
      <c r="I11" s="1"/>
    </row>
    <row r="12" spans="1:12" x14ac:dyDescent="0.25">
      <c r="A12" s="11" t="s">
        <v>49</v>
      </c>
      <c r="B12" s="12">
        <v>1165</v>
      </c>
      <c r="C12" s="12">
        <v>1656</v>
      </c>
      <c r="D12" s="12">
        <v>5443</v>
      </c>
      <c r="E12" s="12">
        <v>7125</v>
      </c>
      <c r="F12" s="13">
        <f t="shared" si="0"/>
        <v>30.902076060995768</v>
      </c>
      <c r="G12" s="1"/>
      <c r="H12" s="1"/>
      <c r="I12" s="1"/>
    </row>
    <row r="13" spans="1:12" x14ac:dyDescent="0.25">
      <c r="A13" s="8" t="s">
        <v>50</v>
      </c>
      <c r="B13" s="9">
        <v>59138</v>
      </c>
      <c r="C13" s="9">
        <v>51639</v>
      </c>
      <c r="D13" s="9">
        <v>200876</v>
      </c>
      <c r="E13" s="9">
        <v>186588</v>
      </c>
      <c r="F13" s="10">
        <f t="shared" si="0"/>
        <v>-7.1128457356777375</v>
      </c>
      <c r="G13" s="1"/>
      <c r="H13" s="1"/>
      <c r="I13" s="1"/>
    </row>
    <row r="14" spans="1:12" x14ac:dyDescent="0.25">
      <c r="A14" s="11" t="s">
        <v>51</v>
      </c>
      <c r="B14" s="12">
        <v>48544</v>
      </c>
      <c r="C14" s="12">
        <v>39881</v>
      </c>
      <c r="D14" s="12">
        <v>141879</v>
      </c>
      <c r="E14" s="12">
        <v>136351</v>
      </c>
      <c r="F14" s="13">
        <f t="shared" si="0"/>
        <v>-3.8962778141937804</v>
      </c>
      <c r="G14" s="1"/>
      <c r="H14" s="1"/>
      <c r="I14" s="1"/>
    </row>
    <row r="15" spans="1:12" x14ac:dyDescent="0.25">
      <c r="A15" s="8" t="s">
        <v>52</v>
      </c>
      <c r="B15" s="9">
        <v>3695</v>
      </c>
      <c r="C15" s="9">
        <v>3899</v>
      </c>
      <c r="D15" s="9">
        <v>13693</v>
      </c>
      <c r="E15" s="9">
        <v>16517</v>
      </c>
      <c r="F15" s="10">
        <f t="shared" si="0"/>
        <v>20.623676330972032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56326</v>
      </c>
      <c r="C18" s="12">
        <v>46976</v>
      </c>
      <c r="D18" s="12">
        <v>219458</v>
      </c>
      <c r="E18" s="12">
        <v>215060</v>
      </c>
      <c r="F18" s="13">
        <f t="shared" si="0"/>
        <v>-2.0040281056056273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2019</v>
      </c>
      <c r="C20" s="12">
        <v>1388</v>
      </c>
      <c r="D20" s="12">
        <v>6823</v>
      </c>
      <c r="E20" s="12">
        <v>6088</v>
      </c>
      <c r="F20" s="13">
        <f t="shared" si="0"/>
        <v>-10.772387512824267</v>
      </c>
      <c r="G20" s="1"/>
      <c r="H20" s="1"/>
      <c r="I20" s="1"/>
    </row>
    <row r="21" spans="1:9" x14ac:dyDescent="0.25">
      <c r="A21" s="8" t="s">
        <v>58</v>
      </c>
      <c r="B21" s="9">
        <v>885</v>
      </c>
      <c r="C21" s="9">
        <v>1663</v>
      </c>
      <c r="D21" s="9">
        <v>3649</v>
      </c>
      <c r="E21" s="9">
        <v>7303</v>
      </c>
      <c r="F21" s="10">
        <f t="shared" si="0"/>
        <v>100.13702384214852</v>
      </c>
      <c r="G21" s="1"/>
      <c r="H21" s="1"/>
      <c r="I21" s="1"/>
    </row>
    <row r="22" spans="1:9" x14ac:dyDescent="0.25">
      <c r="A22" s="11" t="s">
        <v>59</v>
      </c>
      <c r="B22" s="12">
        <v>30641</v>
      </c>
      <c r="C22" s="12">
        <v>38367</v>
      </c>
      <c r="D22" s="12">
        <v>131401</v>
      </c>
      <c r="E22" s="12">
        <v>162472</v>
      </c>
      <c r="F22" s="13">
        <f t="shared" si="0"/>
        <v>23.645938767589286</v>
      </c>
      <c r="G22" s="1"/>
      <c r="H22" s="1"/>
      <c r="I22" s="1"/>
    </row>
    <row r="23" spans="1:9" x14ac:dyDescent="0.25">
      <c r="A23" s="8" t="s">
        <v>60</v>
      </c>
      <c r="B23" s="9">
        <v>6233</v>
      </c>
      <c r="C23" s="9">
        <v>3597</v>
      </c>
      <c r="D23" s="9">
        <v>16562</v>
      </c>
      <c r="E23" s="9">
        <v>15849</v>
      </c>
      <c r="F23" s="10">
        <f t="shared" si="0"/>
        <v>-4.3050356237169467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16132</v>
      </c>
      <c r="C25" s="9">
        <v>24857</v>
      </c>
      <c r="D25" s="9">
        <v>43790</v>
      </c>
      <c r="E25" s="9">
        <v>89424</v>
      </c>
      <c r="F25" s="10">
        <f t="shared" si="0"/>
        <v>104.21100707924182</v>
      </c>
      <c r="G25" s="1"/>
      <c r="H25" s="1"/>
      <c r="I25" s="1"/>
    </row>
    <row r="26" spans="1:9" x14ac:dyDescent="0.25">
      <c r="A26" s="11" t="s">
        <v>63</v>
      </c>
      <c r="B26" s="12">
        <v>1724</v>
      </c>
      <c r="C26" s="12">
        <v>15008</v>
      </c>
      <c r="D26" s="12">
        <v>1724</v>
      </c>
      <c r="E26" s="12">
        <v>41000</v>
      </c>
      <c r="F26" s="13">
        <f t="shared" si="0"/>
        <v>2278.1902552204178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89465</v>
      </c>
      <c r="C28" s="12">
        <v>83934</v>
      </c>
      <c r="D28" s="12">
        <v>459783</v>
      </c>
      <c r="E28" s="12">
        <v>438137</v>
      </c>
      <c r="F28" s="13">
        <f t="shared" si="0"/>
        <v>-4.7078730618574411</v>
      </c>
      <c r="G28" s="1"/>
      <c r="H28" s="1"/>
      <c r="I28" s="1"/>
    </row>
    <row r="29" spans="1:9" x14ac:dyDescent="0.25">
      <c r="A29" s="8" t="s">
        <v>66</v>
      </c>
      <c r="B29" s="9">
        <v>7683</v>
      </c>
      <c r="C29" s="9">
        <v>8542</v>
      </c>
      <c r="D29" s="9">
        <v>46188</v>
      </c>
      <c r="E29" s="9">
        <v>42193</v>
      </c>
      <c r="F29" s="10">
        <f t="shared" si="0"/>
        <v>-8.6494327530960362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17</v>
      </c>
      <c r="D30" s="12">
        <v>0</v>
      </c>
      <c r="E30" s="12">
        <v>801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98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10525</v>
      </c>
      <c r="C32" s="12">
        <v>2711</v>
      </c>
      <c r="D32" s="12">
        <v>35357</v>
      </c>
      <c r="E32" s="12">
        <v>11056</v>
      </c>
      <c r="F32" s="13">
        <f t="shared" si="0"/>
        <v>-68.730378708600838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621616</v>
      </c>
      <c r="C35" s="15">
        <f t="shared" ref="C35:E35" si="1">SUM(C7:C34)</f>
        <v>515431</v>
      </c>
      <c r="D35" s="15">
        <f t="shared" si="1"/>
        <v>2213886</v>
      </c>
      <c r="E35" s="15">
        <f t="shared" si="1"/>
        <v>2088350</v>
      </c>
      <c r="F35" s="16">
        <f t="shared" si="0"/>
        <v>-5.6703913390301039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603610</v>
      </c>
      <c r="G38" s="42">
        <f>LOOKUP(E38,$A$38:$A$65,$C$38:$C$65)</f>
        <v>754322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27916</v>
      </c>
      <c r="C39" s="41">
        <f t="shared" ref="C39:C65" si="5">D8</f>
        <v>33104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438137</v>
      </c>
      <c r="G39" s="42">
        <f t="shared" ref="G39:G65" si="8">LOOKUP(E39,$A$38:$A$65,$C$38:$C$65)</f>
        <v>459783</v>
      </c>
    </row>
    <row r="40" spans="1:9" x14ac:dyDescent="0.25">
      <c r="A40" s="42" t="str">
        <f t="shared" si="3"/>
        <v>ALMERIA</v>
      </c>
      <c r="B40" s="41">
        <f t="shared" si="4"/>
        <v>80860</v>
      </c>
      <c r="C40" s="41">
        <f t="shared" si="5"/>
        <v>99736</v>
      </c>
      <c r="D40" s="41">
        <f t="shared" si="6"/>
        <v>8</v>
      </c>
      <c r="E40" s="42" t="str">
        <f t="shared" si="2"/>
        <v>CEUTA</v>
      </c>
      <c r="F40" s="42">
        <f t="shared" si="7"/>
        <v>215060</v>
      </c>
      <c r="G40" s="42">
        <f t="shared" si="8"/>
        <v>219458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186588</v>
      </c>
      <c r="G41" s="42">
        <f t="shared" si="8"/>
        <v>200876</v>
      </c>
    </row>
    <row r="42" spans="1:9" x14ac:dyDescent="0.25">
      <c r="A42" s="42" t="str">
        <f t="shared" si="3"/>
        <v>BAHIA DE ALGECIRAS</v>
      </c>
      <c r="B42" s="41">
        <f t="shared" si="4"/>
        <v>603610</v>
      </c>
      <c r="C42" s="41">
        <f t="shared" si="5"/>
        <v>754322</v>
      </c>
      <c r="D42" s="41">
        <f t="shared" si="6"/>
        <v>1</v>
      </c>
      <c r="E42" s="42" t="str">
        <f t="shared" si="2"/>
        <v>LAS PALMAS</v>
      </c>
      <c r="F42" s="42">
        <f t="shared" si="7"/>
        <v>162472</v>
      </c>
      <c r="G42" s="42">
        <f t="shared" si="8"/>
        <v>131401</v>
      </c>
    </row>
    <row r="43" spans="1:9" x14ac:dyDescent="0.25">
      <c r="A43" s="42" t="str">
        <f t="shared" si="3"/>
        <v>BAHIA DE CADIZ</v>
      </c>
      <c r="B43" s="41">
        <f t="shared" si="4"/>
        <v>7125</v>
      </c>
      <c r="C43" s="41">
        <f t="shared" si="5"/>
        <v>5443</v>
      </c>
      <c r="D43" s="41">
        <f t="shared" si="6"/>
        <v>16</v>
      </c>
      <c r="E43" s="42" t="str">
        <f t="shared" si="2"/>
        <v>BARCELONA</v>
      </c>
      <c r="F43" s="42">
        <f t="shared" si="7"/>
        <v>136351</v>
      </c>
      <c r="G43" s="42">
        <f t="shared" si="8"/>
        <v>141879</v>
      </c>
    </row>
    <row r="44" spans="1:9" x14ac:dyDescent="0.25">
      <c r="A44" s="42" t="str">
        <f t="shared" si="3"/>
        <v>BALEARES</v>
      </c>
      <c r="B44" s="41">
        <f t="shared" si="4"/>
        <v>186588</v>
      </c>
      <c r="C44" s="41">
        <f t="shared" si="5"/>
        <v>200876</v>
      </c>
      <c r="D44" s="41">
        <f t="shared" si="6"/>
        <v>4</v>
      </c>
      <c r="E44" s="42" t="str">
        <f t="shared" si="2"/>
        <v>MELILLA</v>
      </c>
      <c r="F44" s="42">
        <f t="shared" si="7"/>
        <v>89424</v>
      </c>
      <c r="G44" s="42">
        <f t="shared" si="8"/>
        <v>43790</v>
      </c>
    </row>
    <row r="45" spans="1:9" x14ac:dyDescent="0.25">
      <c r="A45" s="42" t="str">
        <f t="shared" si="3"/>
        <v>BARCELONA</v>
      </c>
      <c r="B45" s="41">
        <f t="shared" si="4"/>
        <v>136351</v>
      </c>
      <c r="C45" s="41">
        <f t="shared" si="5"/>
        <v>141879</v>
      </c>
      <c r="D45" s="41">
        <f t="shared" si="6"/>
        <v>6</v>
      </c>
      <c r="E45" s="42" t="str">
        <f t="shared" si="2"/>
        <v>ALMERIA</v>
      </c>
      <c r="F45" s="42">
        <f t="shared" si="7"/>
        <v>80860</v>
      </c>
      <c r="G45" s="42">
        <f t="shared" si="8"/>
        <v>99736</v>
      </c>
    </row>
    <row r="46" spans="1:9" x14ac:dyDescent="0.25">
      <c r="A46" s="42" t="str">
        <f t="shared" si="3"/>
        <v>BILBAO</v>
      </c>
      <c r="B46" s="41">
        <f t="shared" si="4"/>
        <v>16517</v>
      </c>
      <c r="C46" s="41">
        <f t="shared" si="5"/>
        <v>13693</v>
      </c>
      <c r="D46" s="41">
        <f t="shared" si="6"/>
        <v>12</v>
      </c>
      <c r="E46" s="42" t="str">
        <f t="shared" si="2"/>
        <v>SANTANDER</v>
      </c>
      <c r="F46" s="42">
        <f t="shared" si="7"/>
        <v>42193</v>
      </c>
      <c r="G46" s="42">
        <f t="shared" si="8"/>
        <v>46188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MOTRIL</v>
      </c>
      <c r="F47" s="42">
        <f t="shared" si="7"/>
        <v>41000</v>
      </c>
      <c r="G47" s="42">
        <f t="shared" si="8"/>
        <v>1724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27916</v>
      </c>
      <c r="G48" s="42">
        <f t="shared" si="8"/>
        <v>33104</v>
      </c>
    </row>
    <row r="49" spans="1:7" x14ac:dyDescent="0.25">
      <c r="A49" s="42" t="str">
        <f t="shared" si="3"/>
        <v>CEUTA</v>
      </c>
      <c r="B49" s="41">
        <f t="shared" si="4"/>
        <v>215060</v>
      </c>
      <c r="C49" s="41">
        <f t="shared" si="5"/>
        <v>219458</v>
      </c>
      <c r="D49" s="41">
        <f t="shared" si="6"/>
        <v>3</v>
      </c>
      <c r="E49" s="42" t="str">
        <f t="shared" si="2"/>
        <v>BILBAO</v>
      </c>
      <c r="F49" s="42">
        <f t="shared" si="7"/>
        <v>16517</v>
      </c>
      <c r="G49" s="42">
        <f t="shared" si="8"/>
        <v>13693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MALAGA</v>
      </c>
      <c r="F50" s="42">
        <f t="shared" si="7"/>
        <v>15849</v>
      </c>
      <c r="G50" s="42">
        <f t="shared" si="8"/>
        <v>16562</v>
      </c>
    </row>
    <row r="51" spans="1:7" x14ac:dyDescent="0.25">
      <c r="A51" s="42" t="str">
        <f t="shared" si="3"/>
        <v>GIJON</v>
      </c>
      <c r="B51" s="41">
        <f t="shared" si="4"/>
        <v>6088</v>
      </c>
      <c r="C51" s="41">
        <f t="shared" si="5"/>
        <v>6823</v>
      </c>
      <c r="D51" s="41">
        <f t="shared" si="6"/>
        <v>17</v>
      </c>
      <c r="E51" s="42" t="str">
        <f t="shared" si="2"/>
        <v>VALENCIA</v>
      </c>
      <c r="F51" s="42">
        <f t="shared" si="7"/>
        <v>11056</v>
      </c>
      <c r="G51" s="42">
        <f t="shared" si="8"/>
        <v>35357</v>
      </c>
    </row>
    <row r="52" spans="1:7" x14ac:dyDescent="0.25">
      <c r="A52" s="42" t="str">
        <f t="shared" si="3"/>
        <v>HUELVA</v>
      </c>
      <c r="B52" s="41">
        <f t="shared" si="4"/>
        <v>7303</v>
      </c>
      <c r="C52" s="41">
        <f t="shared" si="5"/>
        <v>3649</v>
      </c>
      <c r="D52" s="41">
        <f t="shared" si="6"/>
        <v>15</v>
      </c>
      <c r="E52" s="42" t="str">
        <f t="shared" si="2"/>
        <v>HUELVA</v>
      </c>
      <c r="F52" s="42">
        <f t="shared" si="7"/>
        <v>7303</v>
      </c>
      <c r="G52" s="42">
        <f t="shared" si="8"/>
        <v>3649</v>
      </c>
    </row>
    <row r="53" spans="1:7" x14ac:dyDescent="0.25">
      <c r="A53" s="42" t="str">
        <f t="shared" si="3"/>
        <v>LAS PALMAS</v>
      </c>
      <c r="B53" s="41">
        <f t="shared" si="4"/>
        <v>162472</v>
      </c>
      <c r="C53" s="41">
        <f t="shared" si="5"/>
        <v>131401</v>
      </c>
      <c r="D53" s="41">
        <f t="shared" si="6"/>
        <v>5</v>
      </c>
      <c r="E53" s="42" t="str">
        <f t="shared" si="2"/>
        <v>BAHIA DE CADIZ</v>
      </c>
      <c r="F53" s="42">
        <f t="shared" si="7"/>
        <v>7125</v>
      </c>
      <c r="G53" s="42">
        <f t="shared" si="8"/>
        <v>5443</v>
      </c>
    </row>
    <row r="54" spans="1:7" x14ac:dyDescent="0.25">
      <c r="A54" s="42" t="str">
        <f t="shared" si="3"/>
        <v>MALAGA</v>
      </c>
      <c r="B54" s="41">
        <f t="shared" si="4"/>
        <v>15849</v>
      </c>
      <c r="C54" s="41">
        <f t="shared" si="5"/>
        <v>16562</v>
      </c>
      <c r="D54" s="41">
        <f t="shared" si="6"/>
        <v>13</v>
      </c>
      <c r="E54" s="42" t="str">
        <f t="shared" si="2"/>
        <v>GIJON</v>
      </c>
      <c r="F54" s="42">
        <f t="shared" si="7"/>
        <v>6088</v>
      </c>
      <c r="G54" s="42">
        <f t="shared" si="8"/>
        <v>6823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801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89424</v>
      </c>
      <c r="C56" s="41">
        <f t="shared" si="5"/>
        <v>43790</v>
      </c>
      <c r="D56" s="41">
        <f t="shared" si="6"/>
        <v>7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41000</v>
      </c>
      <c r="C57" s="41">
        <f t="shared" si="5"/>
        <v>1724</v>
      </c>
      <c r="D57" s="41">
        <f t="shared" si="6"/>
        <v>10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438137</v>
      </c>
      <c r="C59" s="41">
        <f t="shared" si="5"/>
        <v>459783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42193</v>
      </c>
      <c r="C60" s="41">
        <f t="shared" si="5"/>
        <v>46188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801</v>
      </c>
      <c r="C61" s="41">
        <f t="shared" si="5"/>
        <v>0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98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11056</v>
      </c>
      <c r="C63" s="41">
        <f t="shared" si="5"/>
        <v>35357</v>
      </c>
      <c r="D63" s="41">
        <f t="shared" si="6"/>
        <v>14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Julio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41159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100</v>
      </c>
      <c r="C7" s="9">
        <v>101</v>
      </c>
      <c r="D7" s="9">
        <v>684</v>
      </c>
      <c r="E7" s="9">
        <v>724</v>
      </c>
      <c r="F7" s="10">
        <f>((E7*100)/D7)-100</f>
        <v>5.8479532163742647</v>
      </c>
      <c r="G7" s="1"/>
      <c r="H7" s="1"/>
      <c r="I7" s="1"/>
    </row>
    <row r="8" spans="1:12" x14ac:dyDescent="0.25">
      <c r="A8" s="11" t="s">
        <v>45</v>
      </c>
      <c r="B8" s="12">
        <v>90</v>
      </c>
      <c r="C8" s="12">
        <v>87</v>
      </c>
      <c r="D8" s="12">
        <v>519</v>
      </c>
      <c r="E8" s="12">
        <v>545</v>
      </c>
      <c r="F8" s="13">
        <f t="shared" ref="F8:F35" si="0">((E8*100)/D8)-100</f>
        <v>5.0096339113680131</v>
      </c>
      <c r="G8" s="1"/>
      <c r="H8" s="1"/>
      <c r="I8" s="1"/>
    </row>
    <row r="9" spans="1:12" x14ac:dyDescent="0.25">
      <c r="A9" s="8" t="s">
        <v>46</v>
      </c>
      <c r="B9" s="9">
        <v>253</v>
      </c>
      <c r="C9" s="9">
        <v>183</v>
      </c>
      <c r="D9" s="9">
        <v>993</v>
      </c>
      <c r="E9" s="9">
        <v>820</v>
      </c>
      <c r="F9" s="10">
        <f t="shared" si="0"/>
        <v>-17.421953675730109</v>
      </c>
      <c r="G9" s="1"/>
      <c r="H9" s="1"/>
      <c r="I9" s="1"/>
    </row>
    <row r="10" spans="1:12" x14ac:dyDescent="0.25">
      <c r="A10" s="11" t="s">
        <v>47</v>
      </c>
      <c r="B10" s="12">
        <v>69</v>
      </c>
      <c r="C10" s="12">
        <v>73</v>
      </c>
      <c r="D10" s="12">
        <v>528</v>
      </c>
      <c r="E10" s="12">
        <v>524</v>
      </c>
      <c r="F10" s="13">
        <f t="shared" si="0"/>
        <v>-0.75757575757575069</v>
      </c>
      <c r="G10" s="1"/>
      <c r="H10" s="1"/>
      <c r="I10" s="1"/>
    </row>
    <row r="11" spans="1:12" x14ac:dyDescent="0.25">
      <c r="A11" s="8" t="s">
        <v>48</v>
      </c>
      <c r="B11" s="9">
        <v>3021</v>
      </c>
      <c r="C11" s="9">
        <v>2293</v>
      </c>
      <c r="D11" s="9">
        <v>16713</v>
      </c>
      <c r="E11" s="9">
        <v>14359</v>
      </c>
      <c r="F11" s="10">
        <f t="shared" si="0"/>
        <v>-14.084844133309403</v>
      </c>
      <c r="G11" s="1"/>
      <c r="H11" s="1"/>
      <c r="I11" s="1"/>
    </row>
    <row r="12" spans="1:12" x14ac:dyDescent="0.25">
      <c r="A12" s="11" t="s">
        <v>49</v>
      </c>
      <c r="B12" s="12">
        <v>123</v>
      </c>
      <c r="C12" s="12">
        <v>94</v>
      </c>
      <c r="D12" s="12">
        <v>896</v>
      </c>
      <c r="E12" s="12">
        <v>684</v>
      </c>
      <c r="F12" s="13">
        <f t="shared" si="0"/>
        <v>-23.660714285714292</v>
      </c>
      <c r="G12" s="1"/>
      <c r="H12" s="1"/>
      <c r="I12" s="1"/>
    </row>
    <row r="13" spans="1:12" x14ac:dyDescent="0.25">
      <c r="A13" s="8" t="s">
        <v>50</v>
      </c>
      <c r="B13" s="9">
        <v>3862</v>
      </c>
      <c r="C13" s="9">
        <v>3579</v>
      </c>
      <c r="D13" s="9">
        <v>14988</v>
      </c>
      <c r="E13" s="9">
        <v>16458</v>
      </c>
      <c r="F13" s="10">
        <f t="shared" si="0"/>
        <v>9.8078462770216106</v>
      </c>
      <c r="G13" s="1"/>
      <c r="H13" s="1"/>
      <c r="I13" s="1"/>
    </row>
    <row r="14" spans="1:12" x14ac:dyDescent="0.25">
      <c r="A14" s="11" t="s">
        <v>51</v>
      </c>
      <c r="B14" s="12">
        <v>758</v>
      </c>
      <c r="C14" s="12">
        <v>731</v>
      </c>
      <c r="D14" s="12">
        <v>4622</v>
      </c>
      <c r="E14" s="12">
        <v>4471</v>
      </c>
      <c r="F14" s="13">
        <f t="shared" si="0"/>
        <v>-3.2669839896148858</v>
      </c>
      <c r="G14" s="1"/>
      <c r="H14" s="1"/>
      <c r="I14" s="1"/>
    </row>
    <row r="15" spans="1:12" x14ac:dyDescent="0.25">
      <c r="A15" s="8" t="s">
        <v>52</v>
      </c>
      <c r="B15" s="9">
        <v>237</v>
      </c>
      <c r="C15" s="9">
        <v>241</v>
      </c>
      <c r="D15" s="9">
        <v>1865</v>
      </c>
      <c r="E15" s="9">
        <v>1617</v>
      </c>
      <c r="F15" s="10">
        <f t="shared" si="0"/>
        <v>-13.297587131367294</v>
      </c>
      <c r="G15" s="1"/>
      <c r="H15" s="1"/>
      <c r="I15" s="1"/>
    </row>
    <row r="16" spans="1:12" x14ac:dyDescent="0.25">
      <c r="A16" s="11" t="s">
        <v>53</v>
      </c>
      <c r="B16" s="12">
        <v>110</v>
      </c>
      <c r="C16" s="12">
        <v>138</v>
      </c>
      <c r="D16" s="12">
        <v>780</v>
      </c>
      <c r="E16" s="12">
        <v>985</v>
      </c>
      <c r="F16" s="13">
        <f t="shared" si="0"/>
        <v>26.282051282051285</v>
      </c>
      <c r="G16" s="1"/>
      <c r="H16" s="1"/>
      <c r="I16" s="1"/>
    </row>
    <row r="17" spans="1:9" x14ac:dyDescent="0.25">
      <c r="A17" s="8" t="s">
        <v>54</v>
      </c>
      <c r="B17" s="9">
        <v>129</v>
      </c>
      <c r="C17" s="9">
        <v>113</v>
      </c>
      <c r="D17" s="9">
        <v>796</v>
      </c>
      <c r="E17" s="9">
        <v>765</v>
      </c>
      <c r="F17" s="10">
        <f t="shared" si="0"/>
        <v>-3.8944723618090507</v>
      </c>
      <c r="G17" s="1"/>
      <c r="H17" s="1"/>
      <c r="I17" s="1"/>
    </row>
    <row r="18" spans="1:9" x14ac:dyDescent="0.25">
      <c r="A18" s="11" t="s">
        <v>55</v>
      </c>
      <c r="B18" s="12">
        <v>1227</v>
      </c>
      <c r="C18" s="12">
        <v>1065</v>
      </c>
      <c r="D18" s="12">
        <v>7434</v>
      </c>
      <c r="E18" s="12">
        <v>7737</v>
      </c>
      <c r="F18" s="13">
        <f t="shared" si="0"/>
        <v>4.0758676351896668</v>
      </c>
      <c r="G18" s="1"/>
      <c r="H18" s="1"/>
      <c r="I18" s="1"/>
    </row>
    <row r="19" spans="1:9" x14ac:dyDescent="0.25">
      <c r="A19" s="8" t="s">
        <v>56</v>
      </c>
      <c r="B19" s="9">
        <v>87</v>
      </c>
      <c r="C19" s="9">
        <v>78</v>
      </c>
      <c r="D19" s="9">
        <v>594</v>
      </c>
      <c r="E19" s="9">
        <v>606</v>
      </c>
      <c r="F19" s="10">
        <f t="shared" si="0"/>
        <v>2.0202020202020208</v>
      </c>
      <c r="G19" s="1"/>
      <c r="H19" s="1"/>
      <c r="I19" s="1"/>
    </row>
    <row r="20" spans="1:9" x14ac:dyDescent="0.25">
      <c r="A20" s="11" t="s">
        <v>57</v>
      </c>
      <c r="B20" s="12">
        <v>80</v>
      </c>
      <c r="C20" s="12">
        <v>83</v>
      </c>
      <c r="D20" s="12">
        <v>627</v>
      </c>
      <c r="E20" s="12">
        <v>634</v>
      </c>
      <c r="F20" s="13">
        <f t="shared" si="0"/>
        <v>1.1164274322169092</v>
      </c>
      <c r="G20" s="1"/>
      <c r="H20" s="1"/>
      <c r="I20" s="1"/>
    </row>
    <row r="21" spans="1:9" x14ac:dyDescent="0.25">
      <c r="A21" s="8" t="s">
        <v>58</v>
      </c>
      <c r="B21" s="9">
        <v>109</v>
      </c>
      <c r="C21" s="9">
        <v>174</v>
      </c>
      <c r="D21" s="9">
        <v>935</v>
      </c>
      <c r="E21" s="9">
        <v>1104</v>
      </c>
      <c r="F21" s="10">
        <f t="shared" si="0"/>
        <v>18.074866310160431</v>
      </c>
      <c r="G21" s="1"/>
      <c r="H21" s="1"/>
      <c r="I21" s="1"/>
    </row>
    <row r="22" spans="1:9" x14ac:dyDescent="0.25">
      <c r="A22" s="11" t="s">
        <v>59</v>
      </c>
      <c r="B22" s="12">
        <v>948</v>
      </c>
      <c r="C22" s="12">
        <v>923</v>
      </c>
      <c r="D22" s="12">
        <v>6235</v>
      </c>
      <c r="E22" s="12">
        <v>6834</v>
      </c>
      <c r="F22" s="13">
        <f t="shared" si="0"/>
        <v>9.6070569366479504</v>
      </c>
      <c r="G22" s="1"/>
      <c r="H22" s="1"/>
      <c r="I22" s="1"/>
    </row>
    <row r="23" spans="1:9" x14ac:dyDescent="0.25">
      <c r="A23" s="8" t="s">
        <v>60</v>
      </c>
      <c r="B23" s="9">
        <v>178</v>
      </c>
      <c r="C23" s="9">
        <v>158</v>
      </c>
      <c r="D23" s="9">
        <v>1052</v>
      </c>
      <c r="E23" s="9">
        <v>1154</v>
      </c>
      <c r="F23" s="10">
        <f t="shared" si="0"/>
        <v>9.6958174904942922</v>
      </c>
      <c r="G23" s="1"/>
      <c r="H23" s="1"/>
      <c r="I23" s="1"/>
    </row>
    <row r="24" spans="1:9" x14ac:dyDescent="0.25">
      <c r="A24" s="11" t="s">
        <v>61</v>
      </c>
      <c r="B24" s="12">
        <v>58</v>
      </c>
      <c r="C24" s="12">
        <v>50</v>
      </c>
      <c r="D24" s="12">
        <v>363</v>
      </c>
      <c r="E24" s="12">
        <v>332</v>
      </c>
      <c r="F24" s="13">
        <f t="shared" si="0"/>
        <v>-8.5399449035812722</v>
      </c>
      <c r="G24" s="1"/>
      <c r="H24" s="1"/>
      <c r="I24" s="1"/>
    </row>
    <row r="25" spans="1:9" x14ac:dyDescent="0.25">
      <c r="A25" s="8" t="s">
        <v>62</v>
      </c>
      <c r="B25" s="9">
        <v>155</v>
      </c>
      <c r="C25" s="9">
        <v>177</v>
      </c>
      <c r="D25" s="9">
        <v>715</v>
      </c>
      <c r="E25" s="9">
        <v>882</v>
      </c>
      <c r="F25" s="10">
        <f t="shared" si="0"/>
        <v>23.35664335664336</v>
      </c>
      <c r="G25" s="1"/>
      <c r="H25" s="1"/>
      <c r="I25" s="1"/>
    </row>
    <row r="26" spans="1:9" x14ac:dyDescent="0.25">
      <c r="A26" s="11" t="s">
        <v>63</v>
      </c>
      <c r="B26" s="12">
        <v>50</v>
      </c>
      <c r="C26" s="12">
        <v>81</v>
      </c>
      <c r="D26" s="12">
        <v>254</v>
      </c>
      <c r="E26" s="12">
        <v>420</v>
      </c>
      <c r="F26" s="13">
        <f t="shared" si="0"/>
        <v>65.354330708661422</v>
      </c>
      <c r="G26" s="1"/>
      <c r="H26" s="1"/>
      <c r="I26" s="1"/>
    </row>
    <row r="27" spans="1:9" x14ac:dyDescent="0.25">
      <c r="A27" s="8" t="s">
        <v>64</v>
      </c>
      <c r="B27" s="9">
        <v>75</v>
      </c>
      <c r="C27" s="9">
        <v>80</v>
      </c>
      <c r="D27" s="9">
        <v>613</v>
      </c>
      <c r="E27" s="9">
        <v>562</v>
      </c>
      <c r="F27" s="10">
        <f t="shared" si="0"/>
        <v>-8.3197389885807524</v>
      </c>
      <c r="G27" s="1"/>
      <c r="H27" s="1"/>
      <c r="I27" s="1"/>
    </row>
    <row r="28" spans="1:9" x14ac:dyDescent="0.25">
      <c r="A28" s="11" t="s">
        <v>65</v>
      </c>
      <c r="B28" s="12">
        <v>1209</v>
      </c>
      <c r="C28" s="12">
        <v>1010</v>
      </c>
      <c r="D28" s="12">
        <v>8493</v>
      </c>
      <c r="E28" s="12">
        <v>7471</v>
      </c>
      <c r="F28" s="13">
        <f t="shared" si="0"/>
        <v>-12.033439302955372</v>
      </c>
      <c r="G28" s="1"/>
      <c r="H28" s="1"/>
      <c r="I28" s="1"/>
    </row>
    <row r="29" spans="1:9" x14ac:dyDescent="0.25">
      <c r="A29" s="8" t="s">
        <v>66</v>
      </c>
      <c r="B29" s="9">
        <v>116</v>
      </c>
      <c r="C29" s="9">
        <v>111</v>
      </c>
      <c r="D29" s="9">
        <v>842</v>
      </c>
      <c r="E29" s="9">
        <v>760</v>
      </c>
      <c r="F29" s="10">
        <f t="shared" si="0"/>
        <v>-9.7387173396674598</v>
      </c>
      <c r="G29" s="1"/>
      <c r="H29" s="1"/>
      <c r="I29" s="1"/>
    </row>
    <row r="30" spans="1:9" x14ac:dyDescent="0.25">
      <c r="A30" s="11" t="s">
        <v>67</v>
      </c>
      <c r="B30" s="12">
        <v>87</v>
      </c>
      <c r="C30" s="12">
        <v>77</v>
      </c>
      <c r="D30" s="12">
        <v>724</v>
      </c>
      <c r="E30" s="12">
        <v>649</v>
      </c>
      <c r="F30" s="13">
        <f t="shared" si="0"/>
        <v>-10.359116022099442</v>
      </c>
      <c r="G30" s="1"/>
      <c r="H30" s="1"/>
      <c r="I30" s="1"/>
    </row>
    <row r="31" spans="1:9" x14ac:dyDescent="0.25">
      <c r="A31" s="8" t="s">
        <v>68</v>
      </c>
      <c r="B31" s="9">
        <v>247</v>
      </c>
      <c r="C31" s="9">
        <v>232</v>
      </c>
      <c r="D31" s="9">
        <v>1736</v>
      </c>
      <c r="E31" s="9">
        <v>1668</v>
      </c>
      <c r="F31" s="10">
        <f t="shared" si="0"/>
        <v>-3.917050691244242</v>
      </c>
      <c r="G31" s="1"/>
      <c r="H31" s="1"/>
      <c r="I31" s="1"/>
    </row>
    <row r="32" spans="1:9" x14ac:dyDescent="0.25">
      <c r="A32" s="11" t="s">
        <v>69</v>
      </c>
      <c r="B32" s="12">
        <v>618</v>
      </c>
      <c r="C32" s="12">
        <v>628</v>
      </c>
      <c r="D32" s="12">
        <v>4056</v>
      </c>
      <c r="E32" s="12">
        <v>4002</v>
      </c>
      <c r="F32" s="13">
        <f t="shared" si="0"/>
        <v>-1.331360946745562</v>
      </c>
      <c r="G32" s="1"/>
      <c r="H32" s="1"/>
      <c r="I32" s="1"/>
    </row>
    <row r="33" spans="1:9" x14ac:dyDescent="0.25">
      <c r="A33" s="8" t="s">
        <v>70</v>
      </c>
      <c r="B33" s="9">
        <v>166</v>
      </c>
      <c r="C33" s="9">
        <v>141</v>
      </c>
      <c r="D33" s="9">
        <v>1148</v>
      </c>
      <c r="E33" s="9">
        <v>952</v>
      </c>
      <c r="F33" s="10">
        <f t="shared" si="0"/>
        <v>-17.073170731707322</v>
      </c>
      <c r="G33" s="1"/>
      <c r="H33" s="1"/>
      <c r="I33" s="1"/>
    </row>
    <row r="34" spans="1:9" x14ac:dyDescent="0.25">
      <c r="A34" s="11" t="s">
        <v>71</v>
      </c>
      <c r="B34" s="12">
        <v>19</v>
      </c>
      <c r="C34" s="12">
        <v>25</v>
      </c>
      <c r="D34" s="12">
        <v>123</v>
      </c>
      <c r="E34" s="12">
        <v>154</v>
      </c>
      <c r="F34" s="13">
        <f t="shared" si="0"/>
        <v>25.203252032520325</v>
      </c>
      <c r="G34" s="1"/>
      <c r="H34" s="1"/>
      <c r="I34" s="1"/>
    </row>
    <row r="35" spans="1:9" x14ac:dyDescent="0.25">
      <c r="A35" s="14" t="s">
        <v>72</v>
      </c>
      <c r="B35" s="15">
        <f>SUM(B7:B34)</f>
        <v>14181</v>
      </c>
      <c r="C35" s="15">
        <f t="shared" ref="C35:E35" si="1">SUM(C7:C34)</f>
        <v>12726</v>
      </c>
      <c r="D35" s="15">
        <f t="shared" si="1"/>
        <v>79328</v>
      </c>
      <c r="E35" s="15">
        <f t="shared" si="1"/>
        <v>77873</v>
      </c>
      <c r="F35" s="16">
        <f t="shared" si="0"/>
        <v>-1.8341569181121429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724</v>
      </c>
      <c r="C38" s="41">
        <f>D7</f>
        <v>684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BALEARES</v>
      </c>
      <c r="F38" s="42">
        <f>LOOKUP(E38,$A$38:$A$65,$B$38:$B$65)</f>
        <v>16458</v>
      </c>
      <c r="G38" s="42">
        <f>LOOKUP(E38,$A$38:$A$65,$C$38:$C$65)</f>
        <v>14988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545</v>
      </c>
      <c r="C39" s="41">
        <f t="shared" ref="C39:C65" si="5">D8</f>
        <v>519</v>
      </c>
      <c r="D39" s="41">
        <f t="shared" ref="D39:D65" si="6">_xlfn.RANK.EQ(B39,$B$38:$B$65)+COUNTIF($B$38:$B$65,B39)-1</f>
        <v>24</v>
      </c>
      <c r="E39" s="42" t="str">
        <f t="shared" si="2"/>
        <v>BAHIA DE ALGECIRAS</v>
      </c>
      <c r="F39" s="42">
        <f t="shared" ref="F39:F54" si="7">LOOKUP(E39,$A$38:$A$65,$B$38:$B$65)</f>
        <v>14359</v>
      </c>
      <c r="G39" s="42">
        <f t="shared" ref="G39:G65" si="8">LOOKUP(E39,$A$38:$A$65,$C$38:$C$65)</f>
        <v>16713</v>
      </c>
    </row>
    <row r="40" spans="1:9" x14ac:dyDescent="0.25">
      <c r="A40" s="42" t="str">
        <f t="shared" si="3"/>
        <v>ALMERIA</v>
      </c>
      <c r="B40" s="41">
        <f t="shared" si="4"/>
        <v>820</v>
      </c>
      <c r="C40" s="41">
        <f t="shared" si="5"/>
        <v>993</v>
      </c>
      <c r="D40" s="41">
        <f t="shared" si="6"/>
        <v>15</v>
      </c>
      <c r="E40" s="42" t="str">
        <f t="shared" si="2"/>
        <v>CEUTA</v>
      </c>
      <c r="F40" s="42">
        <f t="shared" si="7"/>
        <v>7737</v>
      </c>
      <c r="G40" s="42">
        <f t="shared" si="8"/>
        <v>7434</v>
      </c>
    </row>
    <row r="41" spans="1:9" x14ac:dyDescent="0.25">
      <c r="A41" s="42" t="str">
        <f t="shared" si="3"/>
        <v>AVILES</v>
      </c>
      <c r="B41" s="41">
        <f t="shared" si="4"/>
        <v>524</v>
      </c>
      <c r="C41" s="41">
        <f t="shared" si="5"/>
        <v>528</v>
      </c>
      <c r="D41" s="41">
        <f t="shared" si="6"/>
        <v>25</v>
      </c>
      <c r="E41" s="42" t="str">
        <f t="shared" si="2"/>
        <v>SANTA CRUZ DE TENERIFE</v>
      </c>
      <c r="F41" s="42">
        <f t="shared" si="7"/>
        <v>7471</v>
      </c>
      <c r="G41" s="42">
        <f t="shared" si="8"/>
        <v>8493</v>
      </c>
    </row>
    <row r="42" spans="1:9" x14ac:dyDescent="0.25">
      <c r="A42" s="42" t="str">
        <f t="shared" si="3"/>
        <v>BAHIA DE ALGECIRAS</v>
      </c>
      <c r="B42" s="41">
        <f t="shared" si="4"/>
        <v>14359</v>
      </c>
      <c r="C42" s="41">
        <f t="shared" si="5"/>
        <v>16713</v>
      </c>
      <c r="D42" s="41">
        <f t="shared" si="6"/>
        <v>2</v>
      </c>
      <c r="E42" s="42" t="str">
        <f t="shared" si="2"/>
        <v>LAS PALMAS</v>
      </c>
      <c r="F42" s="42">
        <f t="shared" si="7"/>
        <v>6834</v>
      </c>
      <c r="G42" s="42">
        <f t="shared" si="8"/>
        <v>6235</v>
      </c>
    </row>
    <row r="43" spans="1:9" x14ac:dyDescent="0.25">
      <c r="A43" s="42" t="str">
        <f t="shared" si="3"/>
        <v>BAHIA DE CADIZ</v>
      </c>
      <c r="B43" s="41">
        <f t="shared" si="4"/>
        <v>684</v>
      </c>
      <c r="C43" s="41">
        <f t="shared" si="5"/>
        <v>896</v>
      </c>
      <c r="D43" s="41">
        <f t="shared" si="6"/>
        <v>19</v>
      </c>
      <c r="E43" s="42" t="str">
        <f t="shared" si="2"/>
        <v>BARCELONA</v>
      </c>
      <c r="F43" s="42">
        <f t="shared" si="7"/>
        <v>4471</v>
      </c>
      <c r="G43" s="42">
        <f t="shared" si="8"/>
        <v>4622</v>
      </c>
    </row>
    <row r="44" spans="1:9" x14ac:dyDescent="0.25">
      <c r="A44" s="42" t="str">
        <f t="shared" si="3"/>
        <v>BALEARES</v>
      </c>
      <c r="B44" s="41">
        <f t="shared" si="4"/>
        <v>16458</v>
      </c>
      <c r="C44" s="41">
        <f t="shared" si="5"/>
        <v>14988</v>
      </c>
      <c r="D44" s="41">
        <f t="shared" si="6"/>
        <v>1</v>
      </c>
      <c r="E44" s="42" t="str">
        <f t="shared" si="2"/>
        <v>VALENCIA</v>
      </c>
      <c r="F44" s="42">
        <f t="shared" si="7"/>
        <v>4002</v>
      </c>
      <c r="G44" s="42">
        <f t="shared" si="8"/>
        <v>4056</v>
      </c>
    </row>
    <row r="45" spans="1:9" x14ac:dyDescent="0.25">
      <c r="A45" s="42" t="str">
        <f t="shared" si="3"/>
        <v>BARCELONA</v>
      </c>
      <c r="B45" s="41">
        <f t="shared" si="4"/>
        <v>4471</v>
      </c>
      <c r="C45" s="41">
        <f t="shared" si="5"/>
        <v>4622</v>
      </c>
      <c r="D45" s="41">
        <f t="shared" si="6"/>
        <v>6</v>
      </c>
      <c r="E45" s="42" t="str">
        <f t="shared" si="2"/>
        <v>TARRAGONA</v>
      </c>
      <c r="F45" s="42">
        <f t="shared" si="7"/>
        <v>1668</v>
      </c>
      <c r="G45" s="42">
        <f t="shared" si="8"/>
        <v>1736</v>
      </c>
    </row>
    <row r="46" spans="1:9" x14ac:dyDescent="0.25">
      <c r="A46" s="42" t="str">
        <f t="shared" si="3"/>
        <v>BILBAO</v>
      </c>
      <c r="B46" s="41">
        <f t="shared" si="4"/>
        <v>1617</v>
      </c>
      <c r="C46" s="41">
        <f t="shared" si="5"/>
        <v>1865</v>
      </c>
      <c r="D46" s="41">
        <f t="shared" si="6"/>
        <v>9</v>
      </c>
      <c r="E46" s="42" t="str">
        <f t="shared" si="2"/>
        <v>BILBAO</v>
      </c>
      <c r="F46" s="42">
        <f t="shared" si="7"/>
        <v>1617</v>
      </c>
      <c r="G46" s="42">
        <f t="shared" si="8"/>
        <v>1865</v>
      </c>
    </row>
    <row r="47" spans="1:9" x14ac:dyDescent="0.25">
      <c r="A47" s="42" t="str">
        <f t="shared" si="3"/>
        <v>CARTAGENA</v>
      </c>
      <c r="B47" s="41">
        <f t="shared" si="4"/>
        <v>985</v>
      </c>
      <c r="C47" s="41">
        <f t="shared" si="5"/>
        <v>780</v>
      </c>
      <c r="D47" s="41">
        <f t="shared" si="6"/>
        <v>12</v>
      </c>
      <c r="E47" s="42" t="str">
        <f t="shared" si="2"/>
        <v>MALAGA</v>
      </c>
      <c r="F47" s="42">
        <f t="shared" si="7"/>
        <v>1154</v>
      </c>
      <c r="G47" s="42">
        <f t="shared" si="8"/>
        <v>1052</v>
      </c>
    </row>
    <row r="48" spans="1:9" x14ac:dyDescent="0.25">
      <c r="A48" s="42" t="str">
        <f t="shared" si="3"/>
        <v>CASTELLON</v>
      </c>
      <c r="B48" s="41">
        <f t="shared" si="4"/>
        <v>765</v>
      </c>
      <c r="C48" s="41">
        <f t="shared" si="5"/>
        <v>796</v>
      </c>
      <c r="D48" s="41">
        <f t="shared" si="6"/>
        <v>16</v>
      </c>
      <c r="E48" s="42" t="str">
        <f t="shared" si="2"/>
        <v>HUELVA</v>
      </c>
      <c r="F48" s="42">
        <f t="shared" si="7"/>
        <v>1104</v>
      </c>
      <c r="G48" s="42">
        <f t="shared" si="8"/>
        <v>935</v>
      </c>
    </row>
    <row r="49" spans="1:7" x14ac:dyDescent="0.25">
      <c r="A49" s="42" t="str">
        <f t="shared" si="3"/>
        <v>CEUTA</v>
      </c>
      <c r="B49" s="41">
        <f t="shared" si="4"/>
        <v>7737</v>
      </c>
      <c r="C49" s="41">
        <f t="shared" si="5"/>
        <v>7434</v>
      </c>
      <c r="D49" s="41">
        <f t="shared" si="6"/>
        <v>3</v>
      </c>
      <c r="E49" s="42" t="str">
        <f t="shared" si="2"/>
        <v>CARTAGENA</v>
      </c>
      <c r="F49" s="42">
        <f t="shared" si="7"/>
        <v>985</v>
      </c>
      <c r="G49" s="42">
        <f t="shared" si="8"/>
        <v>780</v>
      </c>
    </row>
    <row r="50" spans="1:7" x14ac:dyDescent="0.25">
      <c r="A50" s="42" t="str">
        <f t="shared" si="3"/>
        <v>FERROL-SAN CIBRAO</v>
      </c>
      <c r="B50" s="41">
        <f t="shared" si="4"/>
        <v>606</v>
      </c>
      <c r="C50" s="41">
        <f t="shared" si="5"/>
        <v>594</v>
      </c>
      <c r="D50" s="41">
        <f t="shared" si="6"/>
        <v>22</v>
      </c>
      <c r="E50" s="42" t="str">
        <f t="shared" si="2"/>
        <v>VIGO</v>
      </c>
      <c r="F50" s="42">
        <f t="shared" si="7"/>
        <v>952</v>
      </c>
      <c r="G50" s="42">
        <f t="shared" si="8"/>
        <v>1148</v>
      </c>
    </row>
    <row r="51" spans="1:7" x14ac:dyDescent="0.25">
      <c r="A51" s="42" t="str">
        <f t="shared" si="3"/>
        <v>GIJON</v>
      </c>
      <c r="B51" s="41">
        <f t="shared" si="4"/>
        <v>634</v>
      </c>
      <c r="C51" s="41">
        <f t="shared" si="5"/>
        <v>627</v>
      </c>
      <c r="D51" s="41">
        <f t="shared" si="6"/>
        <v>21</v>
      </c>
      <c r="E51" s="42" t="str">
        <f t="shared" si="2"/>
        <v>MELILLA</v>
      </c>
      <c r="F51" s="42">
        <f t="shared" si="7"/>
        <v>882</v>
      </c>
      <c r="G51" s="42">
        <f t="shared" si="8"/>
        <v>715</v>
      </c>
    </row>
    <row r="52" spans="1:7" x14ac:dyDescent="0.25">
      <c r="A52" s="42" t="str">
        <f t="shared" si="3"/>
        <v>HUELVA</v>
      </c>
      <c r="B52" s="41">
        <f t="shared" si="4"/>
        <v>1104</v>
      </c>
      <c r="C52" s="41">
        <f t="shared" si="5"/>
        <v>935</v>
      </c>
      <c r="D52" s="41">
        <f t="shared" si="6"/>
        <v>11</v>
      </c>
      <c r="E52" s="42" t="str">
        <f t="shared" si="2"/>
        <v>ALMERIA</v>
      </c>
      <c r="F52" s="42">
        <f t="shared" si="7"/>
        <v>820</v>
      </c>
      <c r="G52" s="42">
        <f t="shared" si="8"/>
        <v>993</v>
      </c>
    </row>
    <row r="53" spans="1:7" x14ac:dyDescent="0.25">
      <c r="A53" s="42" t="str">
        <f t="shared" si="3"/>
        <v>LAS PALMAS</v>
      </c>
      <c r="B53" s="41">
        <f t="shared" si="4"/>
        <v>6834</v>
      </c>
      <c r="C53" s="41">
        <f t="shared" si="5"/>
        <v>6235</v>
      </c>
      <c r="D53" s="41">
        <f t="shared" si="6"/>
        <v>5</v>
      </c>
      <c r="E53" s="42" t="str">
        <f t="shared" si="2"/>
        <v>CASTELLON</v>
      </c>
      <c r="F53" s="42">
        <f t="shared" si="7"/>
        <v>765</v>
      </c>
      <c r="G53" s="42">
        <f t="shared" si="8"/>
        <v>796</v>
      </c>
    </row>
    <row r="54" spans="1:7" x14ac:dyDescent="0.25">
      <c r="A54" s="42" t="str">
        <f t="shared" si="3"/>
        <v>MALAGA</v>
      </c>
      <c r="B54" s="41">
        <f t="shared" si="4"/>
        <v>1154</v>
      </c>
      <c r="C54" s="41">
        <f t="shared" si="5"/>
        <v>1052</v>
      </c>
      <c r="D54" s="41">
        <f t="shared" si="6"/>
        <v>10</v>
      </c>
      <c r="E54" s="42" t="str">
        <f t="shared" si="2"/>
        <v>SANTANDER</v>
      </c>
      <c r="F54" s="42">
        <f t="shared" si="7"/>
        <v>760</v>
      </c>
      <c r="G54" s="42">
        <f t="shared" si="8"/>
        <v>842</v>
      </c>
    </row>
    <row r="55" spans="1:7" x14ac:dyDescent="0.25">
      <c r="A55" s="42" t="str">
        <f t="shared" si="3"/>
        <v>MARIN Y RIA DE PONTEVEDRA</v>
      </c>
      <c r="B55" s="41">
        <f t="shared" si="4"/>
        <v>332</v>
      </c>
      <c r="C55" s="41">
        <f t="shared" si="5"/>
        <v>363</v>
      </c>
      <c r="D55" s="41">
        <f t="shared" si="6"/>
        <v>27</v>
      </c>
      <c r="E55" s="42" t="str">
        <f t="shared" si="2"/>
        <v>A CORUÑA</v>
      </c>
      <c r="F55" s="42">
        <f t="shared" ref="F55:F65" si="9">LOOKUP(E55,$A$38:$A$65,$B$38:$B$65)</f>
        <v>724</v>
      </c>
      <c r="G55" s="42">
        <f t="shared" si="8"/>
        <v>684</v>
      </c>
    </row>
    <row r="56" spans="1:7" x14ac:dyDescent="0.25">
      <c r="A56" s="42" t="str">
        <f t="shared" si="3"/>
        <v>MELILLA</v>
      </c>
      <c r="B56" s="41">
        <f t="shared" si="4"/>
        <v>882</v>
      </c>
      <c r="C56" s="41">
        <f t="shared" si="5"/>
        <v>715</v>
      </c>
      <c r="D56" s="41">
        <f t="shared" si="6"/>
        <v>14</v>
      </c>
      <c r="E56" s="42" t="str">
        <f t="shared" si="2"/>
        <v>BAHIA DE CADIZ</v>
      </c>
      <c r="F56" s="42">
        <f t="shared" si="9"/>
        <v>684</v>
      </c>
      <c r="G56" s="42">
        <f t="shared" si="8"/>
        <v>896</v>
      </c>
    </row>
    <row r="57" spans="1:7" x14ac:dyDescent="0.25">
      <c r="A57" s="42" t="str">
        <f t="shared" si="3"/>
        <v>MOTRIL</v>
      </c>
      <c r="B57" s="41">
        <f t="shared" si="4"/>
        <v>420</v>
      </c>
      <c r="C57" s="41">
        <f t="shared" si="5"/>
        <v>254</v>
      </c>
      <c r="D57" s="41">
        <f t="shared" si="6"/>
        <v>26</v>
      </c>
      <c r="E57" s="42" t="str">
        <f t="shared" si="2"/>
        <v>SEVILLA</v>
      </c>
      <c r="F57" s="42">
        <f t="shared" si="9"/>
        <v>649</v>
      </c>
      <c r="G57" s="42">
        <f t="shared" si="8"/>
        <v>724</v>
      </c>
    </row>
    <row r="58" spans="1:7" x14ac:dyDescent="0.25">
      <c r="A58" s="42" t="str">
        <f t="shared" si="3"/>
        <v>PASAIA</v>
      </c>
      <c r="B58" s="41">
        <f t="shared" si="4"/>
        <v>562</v>
      </c>
      <c r="C58" s="41">
        <f t="shared" si="5"/>
        <v>613</v>
      </c>
      <c r="D58" s="41">
        <f t="shared" si="6"/>
        <v>23</v>
      </c>
      <c r="E58" s="42" t="str">
        <f t="shared" si="2"/>
        <v>GIJON</v>
      </c>
      <c r="F58" s="42">
        <f t="shared" si="9"/>
        <v>634</v>
      </c>
      <c r="G58" s="42">
        <f t="shared" si="8"/>
        <v>627</v>
      </c>
    </row>
    <row r="59" spans="1:7" x14ac:dyDescent="0.25">
      <c r="A59" s="42" t="str">
        <f t="shared" si="3"/>
        <v>SANTA CRUZ DE TENERIFE</v>
      </c>
      <c r="B59" s="41">
        <f t="shared" si="4"/>
        <v>7471</v>
      </c>
      <c r="C59" s="41">
        <f t="shared" si="5"/>
        <v>8493</v>
      </c>
      <c r="D59" s="41">
        <f t="shared" si="6"/>
        <v>4</v>
      </c>
      <c r="E59" s="42" t="str">
        <f t="shared" si="2"/>
        <v>FERROL-SAN CIBRAO</v>
      </c>
      <c r="F59" s="42">
        <f t="shared" si="9"/>
        <v>606</v>
      </c>
      <c r="G59" s="42">
        <f t="shared" si="8"/>
        <v>594</v>
      </c>
    </row>
    <row r="60" spans="1:7" x14ac:dyDescent="0.25">
      <c r="A60" s="42" t="str">
        <f t="shared" si="3"/>
        <v>SANTANDER</v>
      </c>
      <c r="B60" s="41">
        <f t="shared" si="4"/>
        <v>760</v>
      </c>
      <c r="C60" s="41">
        <f t="shared" si="5"/>
        <v>842</v>
      </c>
      <c r="D60" s="41">
        <f t="shared" si="6"/>
        <v>17</v>
      </c>
      <c r="E60" s="42" t="str">
        <f t="shared" si="2"/>
        <v>PASAIA</v>
      </c>
      <c r="F60" s="42">
        <f t="shared" si="9"/>
        <v>562</v>
      </c>
      <c r="G60" s="42">
        <f t="shared" si="8"/>
        <v>613</v>
      </c>
    </row>
    <row r="61" spans="1:7" x14ac:dyDescent="0.25">
      <c r="A61" s="42" t="str">
        <f t="shared" si="3"/>
        <v>SEVILLA</v>
      </c>
      <c r="B61" s="41">
        <f t="shared" si="4"/>
        <v>649</v>
      </c>
      <c r="C61" s="41">
        <f t="shared" si="5"/>
        <v>724</v>
      </c>
      <c r="D61" s="41">
        <f t="shared" si="6"/>
        <v>20</v>
      </c>
      <c r="E61" s="42" t="str">
        <f t="shared" si="2"/>
        <v>ALICANTE</v>
      </c>
      <c r="F61" s="42">
        <f t="shared" si="9"/>
        <v>545</v>
      </c>
      <c r="G61" s="42">
        <f t="shared" si="8"/>
        <v>519</v>
      </c>
    </row>
    <row r="62" spans="1:7" x14ac:dyDescent="0.25">
      <c r="A62" s="42" t="str">
        <f t="shared" si="3"/>
        <v>TARRAGONA</v>
      </c>
      <c r="B62" s="41">
        <f t="shared" si="4"/>
        <v>1668</v>
      </c>
      <c r="C62" s="41">
        <f t="shared" si="5"/>
        <v>1736</v>
      </c>
      <c r="D62" s="41">
        <f t="shared" si="6"/>
        <v>8</v>
      </c>
      <c r="E62" s="42" t="str">
        <f t="shared" si="2"/>
        <v>AVILES</v>
      </c>
      <c r="F62" s="42">
        <f t="shared" si="9"/>
        <v>524</v>
      </c>
      <c r="G62" s="42">
        <f t="shared" si="8"/>
        <v>528</v>
      </c>
    </row>
    <row r="63" spans="1:7" x14ac:dyDescent="0.25">
      <c r="A63" s="42" t="str">
        <f t="shared" si="3"/>
        <v>VALENCIA</v>
      </c>
      <c r="B63" s="41">
        <f t="shared" si="4"/>
        <v>4002</v>
      </c>
      <c r="C63" s="41">
        <f t="shared" si="5"/>
        <v>4056</v>
      </c>
      <c r="D63" s="41">
        <f t="shared" si="6"/>
        <v>7</v>
      </c>
      <c r="E63" s="42" t="str">
        <f t="shared" si="2"/>
        <v>MOTRIL</v>
      </c>
      <c r="F63" s="42">
        <f t="shared" si="9"/>
        <v>420</v>
      </c>
      <c r="G63" s="42">
        <f t="shared" si="8"/>
        <v>254</v>
      </c>
    </row>
    <row r="64" spans="1:7" x14ac:dyDescent="0.25">
      <c r="A64" s="42" t="str">
        <f t="shared" si="3"/>
        <v>VIGO</v>
      </c>
      <c r="B64" s="41">
        <f t="shared" si="4"/>
        <v>952</v>
      </c>
      <c r="C64" s="41">
        <f t="shared" si="5"/>
        <v>1148</v>
      </c>
      <c r="D64" s="41">
        <f t="shared" si="6"/>
        <v>13</v>
      </c>
      <c r="E64" s="42" t="str">
        <f t="shared" si="2"/>
        <v>MARIN Y RIA DE PONTEVEDRA</v>
      </c>
      <c r="F64" s="42">
        <f t="shared" si="9"/>
        <v>332</v>
      </c>
      <c r="G64" s="42">
        <f t="shared" si="8"/>
        <v>363</v>
      </c>
    </row>
    <row r="65" spans="1:7" x14ac:dyDescent="0.25">
      <c r="A65" s="42" t="str">
        <f t="shared" si="3"/>
        <v>VILAGARCIA</v>
      </c>
      <c r="B65" s="41">
        <f t="shared" si="4"/>
        <v>154</v>
      </c>
      <c r="C65" s="41">
        <f t="shared" si="5"/>
        <v>123</v>
      </c>
      <c r="D65" s="41">
        <f t="shared" si="6"/>
        <v>28</v>
      </c>
      <c r="E65" s="42" t="str">
        <f t="shared" si="2"/>
        <v>VILAGARCIA</v>
      </c>
      <c r="F65" s="42">
        <f t="shared" si="9"/>
        <v>154</v>
      </c>
      <c r="G65" s="42">
        <f t="shared" si="8"/>
        <v>123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Julio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41159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1245980</v>
      </c>
      <c r="C7" s="9">
        <v>1664885</v>
      </c>
      <c r="D7" s="9">
        <v>8353018</v>
      </c>
      <c r="E7" s="9">
        <v>10240204</v>
      </c>
      <c r="F7" s="10">
        <f>((E7*100)/D7)-100</f>
        <v>22.592864040278613</v>
      </c>
      <c r="G7" s="1"/>
      <c r="H7" s="1"/>
      <c r="I7" s="1"/>
    </row>
    <row r="8" spans="1:12" x14ac:dyDescent="0.25">
      <c r="A8" s="11" t="s">
        <v>45</v>
      </c>
      <c r="B8" s="12">
        <v>1390743</v>
      </c>
      <c r="C8" s="12">
        <v>1341781</v>
      </c>
      <c r="D8" s="12">
        <v>7204706</v>
      </c>
      <c r="E8" s="12">
        <v>6866809</v>
      </c>
      <c r="F8" s="13">
        <f t="shared" ref="F8:F35" si="0">((E8*100)/D8)-100</f>
        <v>-4.6899484864476051</v>
      </c>
      <c r="G8" s="1"/>
      <c r="H8" s="1"/>
      <c r="I8" s="1"/>
    </row>
    <row r="9" spans="1:12" x14ac:dyDescent="0.25">
      <c r="A9" s="8" t="s">
        <v>46</v>
      </c>
      <c r="B9" s="9">
        <v>3693130</v>
      </c>
      <c r="C9" s="9">
        <v>2402238</v>
      </c>
      <c r="D9" s="9">
        <v>14557215</v>
      </c>
      <c r="E9" s="9">
        <v>12696238</v>
      </c>
      <c r="F9" s="10">
        <f t="shared" si="0"/>
        <v>-12.783880707951354</v>
      </c>
      <c r="G9" s="1"/>
      <c r="H9" s="1"/>
      <c r="I9" s="1"/>
    </row>
    <row r="10" spans="1:12" x14ac:dyDescent="0.25">
      <c r="A10" s="11" t="s">
        <v>47</v>
      </c>
      <c r="B10" s="12">
        <v>418060</v>
      </c>
      <c r="C10" s="12">
        <v>490919</v>
      </c>
      <c r="D10" s="12">
        <v>3301477</v>
      </c>
      <c r="E10" s="12">
        <v>3283614</v>
      </c>
      <c r="F10" s="13">
        <f t="shared" si="0"/>
        <v>-0.54106086457667857</v>
      </c>
      <c r="G10" s="1"/>
      <c r="H10" s="1"/>
      <c r="I10" s="1"/>
    </row>
    <row r="11" spans="1:12" x14ac:dyDescent="0.25">
      <c r="A11" s="8" t="s">
        <v>48</v>
      </c>
      <c r="B11" s="9">
        <v>33233502</v>
      </c>
      <c r="C11" s="9">
        <v>31731190</v>
      </c>
      <c r="D11" s="9">
        <v>191087832</v>
      </c>
      <c r="E11" s="9">
        <v>191379034</v>
      </c>
      <c r="F11" s="10">
        <f t="shared" si="0"/>
        <v>0.15239170226182353</v>
      </c>
      <c r="G11" s="1"/>
      <c r="H11" s="1"/>
      <c r="I11" s="1"/>
    </row>
    <row r="12" spans="1:12" x14ac:dyDescent="0.25">
      <c r="A12" s="11" t="s">
        <v>49</v>
      </c>
      <c r="B12" s="12">
        <v>2274491</v>
      </c>
      <c r="C12" s="12">
        <v>1701574</v>
      </c>
      <c r="D12" s="12">
        <v>15674636</v>
      </c>
      <c r="E12" s="12">
        <v>13153020</v>
      </c>
      <c r="F12" s="13">
        <f t="shared" si="0"/>
        <v>-16.08723800667525</v>
      </c>
      <c r="G12" s="1"/>
      <c r="H12" s="1"/>
      <c r="I12" s="1"/>
    </row>
    <row r="13" spans="1:12" x14ac:dyDescent="0.25">
      <c r="A13" s="8" t="s">
        <v>50</v>
      </c>
      <c r="B13" s="9">
        <v>18319564</v>
      </c>
      <c r="C13" s="9">
        <v>15387878</v>
      </c>
      <c r="D13" s="9">
        <v>94853195</v>
      </c>
      <c r="E13" s="9">
        <v>79725447</v>
      </c>
      <c r="F13" s="10">
        <f t="shared" si="0"/>
        <v>-15.948590872452954</v>
      </c>
      <c r="G13" s="1"/>
      <c r="H13" s="1"/>
      <c r="I13" s="1"/>
    </row>
    <row r="14" spans="1:12" x14ac:dyDescent="0.25">
      <c r="A14" s="11" t="s">
        <v>51</v>
      </c>
      <c r="B14" s="12">
        <v>26134665</v>
      </c>
      <c r="C14" s="12">
        <v>24852541</v>
      </c>
      <c r="D14" s="12">
        <v>150798185</v>
      </c>
      <c r="E14" s="12">
        <v>146430810</v>
      </c>
      <c r="F14" s="13">
        <f t="shared" si="0"/>
        <v>-2.8961721256791009</v>
      </c>
      <c r="G14" s="1"/>
      <c r="H14" s="1"/>
      <c r="I14" s="1"/>
    </row>
    <row r="15" spans="1:12" x14ac:dyDescent="0.25">
      <c r="A15" s="8" t="s">
        <v>52</v>
      </c>
      <c r="B15" s="9">
        <v>3745355</v>
      </c>
      <c r="C15" s="9">
        <v>3319131</v>
      </c>
      <c r="D15" s="9">
        <v>25224564</v>
      </c>
      <c r="E15" s="9">
        <v>22393147</v>
      </c>
      <c r="F15" s="10">
        <f t="shared" si="0"/>
        <v>-11.22484019941831</v>
      </c>
      <c r="G15" s="1"/>
      <c r="H15" s="1"/>
      <c r="I15" s="1"/>
    </row>
    <row r="16" spans="1:12" x14ac:dyDescent="0.25">
      <c r="A16" s="11" t="s">
        <v>53</v>
      </c>
      <c r="B16" s="12">
        <v>2194024</v>
      </c>
      <c r="C16" s="12">
        <v>2716185</v>
      </c>
      <c r="D16" s="12">
        <v>14828215</v>
      </c>
      <c r="E16" s="12">
        <v>19414019</v>
      </c>
      <c r="F16" s="13">
        <f t="shared" si="0"/>
        <v>30.92620386202924</v>
      </c>
      <c r="G16" s="1"/>
      <c r="H16" s="1"/>
      <c r="I16" s="1"/>
    </row>
    <row r="17" spans="1:9" x14ac:dyDescent="0.25">
      <c r="A17" s="8" t="s">
        <v>54</v>
      </c>
      <c r="B17" s="9">
        <v>1526931</v>
      </c>
      <c r="C17" s="9">
        <v>1268114</v>
      </c>
      <c r="D17" s="9">
        <v>9391893</v>
      </c>
      <c r="E17" s="9">
        <v>8863446</v>
      </c>
      <c r="F17" s="10">
        <f t="shared" si="0"/>
        <v>-5.6266292641962536</v>
      </c>
      <c r="G17" s="1"/>
      <c r="H17" s="1"/>
      <c r="I17" s="1"/>
    </row>
    <row r="18" spans="1:9" x14ac:dyDescent="0.25">
      <c r="A18" s="11" t="s">
        <v>55</v>
      </c>
      <c r="B18" s="12">
        <v>6049533</v>
      </c>
      <c r="C18" s="12">
        <v>5998813</v>
      </c>
      <c r="D18" s="12">
        <v>38256721</v>
      </c>
      <c r="E18" s="12">
        <v>40575800</v>
      </c>
      <c r="F18" s="13">
        <f t="shared" si="0"/>
        <v>6.0618864852531402</v>
      </c>
      <c r="G18" s="1"/>
      <c r="H18" s="1"/>
      <c r="I18" s="1"/>
    </row>
    <row r="19" spans="1:9" x14ac:dyDescent="0.25">
      <c r="A19" s="8" t="s">
        <v>56</v>
      </c>
      <c r="B19" s="9">
        <v>1190963</v>
      </c>
      <c r="C19" s="9">
        <v>1101797</v>
      </c>
      <c r="D19" s="9">
        <v>7557281</v>
      </c>
      <c r="E19" s="9">
        <v>9068570</v>
      </c>
      <c r="F19" s="10">
        <f t="shared" si="0"/>
        <v>19.997787564072311</v>
      </c>
      <c r="G19" s="1"/>
      <c r="H19" s="1"/>
      <c r="I19" s="1"/>
    </row>
    <row r="20" spans="1:9" x14ac:dyDescent="0.25">
      <c r="A20" s="11" t="s">
        <v>57</v>
      </c>
      <c r="B20" s="12">
        <v>1426861</v>
      </c>
      <c r="C20" s="12">
        <v>1528121</v>
      </c>
      <c r="D20" s="12">
        <v>10148200</v>
      </c>
      <c r="E20" s="12">
        <v>10856953</v>
      </c>
      <c r="F20" s="13">
        <f t="shared" si="0"/>
        <v>6.9840267239510467</v>
      </c>
      <c r="G20" s="1"/>
      <c r="H20" s="1"/>
      <c r="I20" s="1"/>
    </row>
    <row r="21" spans="1:9" x14ac:dyDescent="0.25">
      <c r="A21" s="8" t="s">
        <v>58</v>
      </c>
      <c r="B21" s="9">
        <v>1504325</v>
      </c>
      <c r="C21" s="9">
        <v>2827579</v>
      </c>
      <c r="D21" s="9">
        <v>14326239</v>
      </c>
      <c r="E21" s="9">
        <v>16930192</v>
      </c>
      <c r="F21" s="10">
        <f t="shared" si="0"/>
        <v>18.176110282677826</v>
      </c>
      <c r="G21" s="1"/>
      <c r="H21" s="1"/>
      <c r="I21" s="1"/>
    </row>
    <row r="22" spans="1:9" x14ac:dyDescent="0.25">
      <c r="A22" s="11" t="s">
        <v>59</v>
      </c>
      <c r="B22" s="12">
        <v>18138293</v>
      </c>
      <c r="C22" s="12">
        <v>15951324</v>
      </c>
      <c r="D22" s="12">
        <v>117922182</v>
      </c>
      <c r="E22" s="12">
        <v>134246090</v>
      </c>
      <c r="F22" s="13">
        <f t="shared" si="0"/>
        <v>13.842949412180985</v>
      </c>
      <c r="G22" s="1"/>
      <c r="H22" s="1"/>
      <c r="I22" s="1"/>
    </row>
    <row r="23" spans="1:9" x14ac:dyDescent="0.25">
      <c r="A23" s="8" t="s">
        <v>60</v>
      </c>
      <c r="B23" s="9">
        <v>3904099</v>
      </c>
      <c r="C23" s="9">
        <v>3515469</v>
      </c>
      <c r="D23" s="9">
        <v>23577072</v>
      </c>
      <c r="E23" s="9">
        <v>28340717</v>
      </c>
      <c r="F23" s="10">
        <f t="shared" si="0"/>
        <v>20.204565689921125</v>
      </c>
      <c r="G23" s="1"/>
      <c r="H23" s="1"/>
      <c r="I23" s="1"/>
    </row>
    <row r="24" spans="1:9" x14ac:dyDescent="0.25">
      <c r="A24" s="11" t="s">
        <v>61</v>
      </c>
      <c r="B24" s="12">
        <v>381886</v>
      </c>
      <c r="C24" s="12">
        <v>446513</v>
      </c>
      <c r="D24" s="12">
        <v>2264661</v>
      </c>
      <c r="E24" s="12">
        <v>3025406</v>
      </c>
      <c r="F24" s="13">
        <f t="shared" si="0"/>
        <v>33.592003394768568</v>
      </c>
      <c r="G24" s="1"/>
      <c r="H24" s="1"/>
      <c r="I24" s="1"/>
    </row>
    <row r="25" spans="1:9" x14ac:dyDescent="0.25">
      <c r="A25" s="8" t="s">
        <v>62</v>
      </c>
      <c r="B25" s="9">
        <v>1784056</v>
      </c>
      <c r="C25" s="9">
        <v>2774420</v>
      </c>
      <c r="D25" s="9">
        <v>8772751</v>
      </c>
      <c r="E25" s="9">
        <v>15050473</v>
      </c>
      <c r="F25" s="10">
        <f t="shared" si="0"/>
        <v>71.55933184470868</v>
      </c>
      <c r="G25" s="1"/>
      <c r="H25" s="1"/>
      <c r="I25" s="1"/>
    </row>
    <row r="26" spans="1:9" x14ac:dyDescent="0.25">
      <c r="A26" s="11" t="s">
        <v>63</v>
      </c>
      <c r="B26" s="12">
        <v>514295</v>
      </c>
      <c r="C26" s="12">
        <v>1362678</v>
      </c>
      <c r="D26" s="12">
        <v>2248294</v>
      </c>
      <c r="E26" s="12">
        <v>6092241</v>
      </c>
      <c r="F26" s="13">
        <f t="shared" si="0"/>
        <v>170.97172344897956</v>
      </c>
      <c r="G26" s="1"/>
      <c r="H26" s="1"/>
      <c r="I26" s="1"/>
    </row>
    <row r="27" spans="1:9" x14ac:dyDescent="0.25">
      <c r="A27" s="8" t="s">
        <v>64</v>
      </c>
      <c r="B27" s="9">
        <v>546365</v>
      </c>
      <c r="C27" s="9">
        <v>533043</v>
      </c>
      <c r="D27" s="9">
        <v>3936597</v>
      </c>
      <c r="E27" s="9">
        <v>3548646</v>
      </c>
      <c r="F27" s="10">
        <f t="shared" si="0"/>
        <v>-9.8549838858282897</v>
      </c>
      <c r="G27" s="1"/>
      <c r="H27" s="1"/>
      <c r="I27" s="1"/>
    </row>
    <row r="28" spans="1:9" x14ac:dyDescent="0.25">
      <c r="A28" s="11" t="s">
        <v>65</v>
      </c>
      <c r="B28" s="12">
        <v>15198670</v>
      </c>
      <c r="C28" s="12">
        <v>15115909</v>
      </c>
      <c r="D28" s="12">
        <v>119197720</v>
      </c>
      <c r="E28" s="12">
        <v>112718722</v>
      </c>
      <c r="F28" s="13">
        <f t="shared" si="0"/>
        <v>-5.4355049744240063</v>
      </c>
      <c r="G28" s="1"/>
      <c r="H28" s="1"/>
      <c r="I28" s="1"/>
    </row>
    <row r="29" spans="1:9" x14ac:dyDescent="0.25">
      <c r="A29" s="8" t="s">
        <v>66</v>
      </c>
      <c r="B29" s="9">
        <v>1852647</v>
      </c>
      <c r="C29" s="9">
        <v>1870367</v>
      </c>
      <c r="D29" s="9">
        <v>12679715</v>
      </c>
      <c r="E29" s="9">
        <v>12081172</v>
      </c>
      <c r="F29" s="10">
        <f t="shared" si="0"/>
        <v>-4.7204767615045</v>
      </c>
      <c r="G29" s="1"/>
      <c r="H29" s="1"/>
      <c r="I29" s="1"/>
    </row>
    <row r="30" spans="1:9" x14ac:dyDescent="0.25">
      <c r="A30" s="11" t="s">
        <v>67</v>
      </c>
      <c r="B30" s="12">
        <v>402522</v>
      </c>
      <c r="C30" s="12">
        <v>366010</v>
      </c>
      <c r="D30" s="12">
        <v>3405134</v>
      </c>
      <c r="E30" s="12">
        <v>3054827</v>
      </c>
      <c r="F30" s="13">
        <f t="shared" si="0"/>
        <v>-10.28761276355057</v>
      </c>
      <c r="G30" s="1"/>
      <c r="H30" s="1"/>
      <c r="I30" s="1"/>
    </row>
    <row r="31" spans="1:9" x14ac:dyDescent="0.25">
      <c r="A31" s="8" t="s">
        <v>68</v>
      </c>
      <c r="B31" s="9">
        <v>3935055</v>
      </c>
      <c r="C31" s="9">
        <v>4270333</v>
      </c>
      <c r="D31" s="9">
        <v>25478108</v>
      </c>
      <c r="E31" s="9">
        <v>25411727</v>
      </c>
      <c r="F31" s="10">
        <f t="shared" si="0"/>
        <v>-0.26054132434009603</v>
      </c>
      <c r="G31" s="1"/>
      <c r="H31" s="1"/>
      <c r="I31" s="1"/>
    </row>
    <row r="32" spans="1:9" x14ac:dyDescent="0.25">
      <c r="A32" s="11" t="s">
        <v>69</v>
      </c>
      <c r="B32" s="12">
        <v>17936676</v>
      </c>
      <c r="C32" s="12">
        <v>27408636</v>
      </c>
      <c r="D32" s="12">
        <v>115069317</v>
      </c>
      <c r="E32" s="12">
        <v>127390750</v>
      </c>
      <c r="F32" s="13">
        <f t="shared" si="0"/>
        <v>10.707835347627906</v>
      </c>
      <c r="G32" s="1"/>
      <c r="H32" s="1"/>
      <c r="I32" s="1"/>
    </row>
    <row r="33" spans="1:9" x14ac:dyDescent="0.25">
      <c r="A33" s="8" t="s">
        <v>70</v>
      </c>
      <c r="B33" s="9">
        <v>2588604</v>
      </c>
      <c r="C33" s="9">
        <v>2512910</v>
      </c>
      <c r="D33" s="9">
        <v>19104210</v>
      </c>
      <c r="E33" s="9">
        <v>17915721</v>
      </c>
      <c r="F33" s="10">
        <f t="shared" si="0"/>
        <v>-6.2210842531567607</v>
      </c>
      <c r="G33" s="1"/>
      <c r="H33" s="1"/>
      <c r="I33" s="1"/>
    </row>
    <row r="34" spans="1:9" x14ac:dyDescent="0.25">
      <c r="A34" s="11" t="s">
        <v>71</v>
      </c>
      <c r="B34" s="12">
        <v>119451</v>
      </c>
      <c r="C34" s="12">
        <v>128266</v>
      </c>
      <c r="D34" s="12">
        <v>724908</v>
      </c>
      <c r="E34" s="12">
        <v>1025726</v>
      </c>
      <c r="F34" s="13">
        <f t="shared" si="0"/>
        <v>41.497403808483284</v>
      </c>
      <c r="G34" s="1"/>
      <c r="H34" s="1"/>
      <c r="I34" s="1"/>
    </row>
    <row r="35" spans="1:9" x14ac:dyDescent="0.25">
      <c r="A35" s="14" t="s">
        <v>72</v>
      </c>
      <c r="B35" s="15">
        <f>SUM(B7:B34)</f>
        <v>171650746</v>
      </c>
      <c r="C35" s="15">
        <f t="shared" ref="C35:E35" si="1">SUM(C7:C34)</f>
        <v>174588624</v>
      </c>
      <c r="D35" s="15">
        <f t="shared" si="1"/>
        <v>1059944046</v>
      </c>
      <c r="E35" s="15">
        <f t="shared" si="1"/>
        <v>1081779521</v>
      </c>
      <c r="F35" s="16">
        <f t="shared" si="0"/>
        <v>2.0600592156163628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10240204</v>
      </c>
      <c r="C38" s="41">
        <f>D7</f>
        <v>8353018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191379034</v>
      </c>
      <c r="G38" s="42">
        <f>LOOKUP(E38,$A$38:$A$65,$C$38:$C$65)</f>
        <v>191087832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6866809</v>
      </c>
      <c r="C39" s="41">
        <f t="shared" ref="C39:C65" si="5">D8</f>
        <v>7204706</v>
      </c>
      <c r="D39" s="41">
        <f t="shared" ref="D39:D65" si="6">_xlfn.RANK.EQ(B39,$B$38:$B$65)+COUNTIF($B$38:$B$65,B39)-1</f>
        <v>22</v>
      </c>
      <c r="E39" s="42" t="str">
        <f t="shared" si="2"/>
        <v>BARCELONA</v>
      </c>
      <c r="F39" s="42">
        <f t="shared" ref="F39:F54" si="7">LOOKUP(E39,$A$38:$A$65,$B$38:$B$65)</f>
        <v>146430810</v>
      </c>
      <c r="G39" s="42">
        <f t="shared" ref="G39:G65" si="8">LOOKUP(E39,$A$38:$A$65,$C$38:$C$65)</f>
        <v>150798185</v>
      </c>
    </row>
    <row r="40" spans="1:9" x14ac:dyDescent="0.25">
      <c r="A40" s="42" t="str">
        <f t="shared" si="3"/>
        <v>ALMERIA</v>
      </c>
      <c r="B40" s="41">
        <f t="shared" si="4"/>
        <v>12696238</v>
      </c>
      <c r="C40" s="41">
        <f t="shared" si="5"/>
        <v>14557215</v>
      </c>
      <c r="D40" s="41">
        <f t="shared" si="6"/>
        <v>16</v>
      </c>
      <c r="E40" s="42" t="str">
        <f t="shared" si="2"/>
        <v>LAS PALMAS</v>
      </c>
      <c r="F40" s="42">
        <f t="shared" si="7"/>
        <v>134246090</v>
      </c>
      <c r="G40" s="42">
        <f t="shared" si="8"/>
        <v>117922182</v>
      </c>
    </row>
    <row r="41" spans="1:9" x14ac:dyDescent="0.25">
      <c r="A41" s="42" t="str">
        <f t="shared" si="3"/>
        <v>AVILES</v>
      </c>
      <c r="B41" s="41">
        <f t="shared" si="4"/>
        <v>3283614</v>
      </c>
      <c r="C41" s="41">
        <f t="shared" si="5"/>
        <v>3301477</v>
      </c>
      <c r="D41" s="41">
        <f t="shared" si="6"/>
        <v>25</v>
      </c>
      <c r="E41" s="42" t="str">
        <f t="shared" si="2"/>
        <v>VALENCIA</v>
      </c>
      <c r="F41" s="42">
        <f t="shared" si="7"/>
        <v>127390750</v>
      </c>
      <c r="G41" s="42">
        <f t="shared" si="8"/>
        <v>115069317</v>
      </c>
    </row>
    <row r="42" spans="1:9" x14ac:dyDescent="0.25">
      <c r="A42" s="42" t="str">
        <f t="shared" si="3"/>
        <v>BAHIA DE ALGECIRAS</v>
      </c>
      <c r="B42" s="41">
        <f t="shared" si="4"/>
        <v>191379034</v>
      </c>
      <c r="C42" s="41">
        <f t="shared" si="5"/>
        <v>191087832</v>
      </c>
      <c r="D42" s="41">
        <f t="shared" si="6"/>
        <v>1</v>
      </c>
      <c r="E42" s="42" t="str">
        <f t="shared" si="2"/>
        <v>SANTA CRUZ DE TENERIFE</v>
      </c>
      <c r="F42" s="42">
        <f t="shared" si="7"/>
        <v>112718722</v>
      </c>
      <c r="G42" s="42">
        <f t="shared" si="8"/>
        <v>119197720</v>
      </c>
    </row>
    <row r="43" spans="1:9" x14ac:dyDescent="0.25">
      <c r="A43" s="42" t="str">
        <f t="shared" si="3"/>
        <v>BAHIA DE CADIZ</v>
      </c>
      <c r="B43" s="41">
        <f t="shared" si="4"/>
        <v>13153020</v>
      </c>
      <c r="C43" s="41">
        <f t="shared" si="5"/>
        <v>15674636</v>
      </c>
      <c r="D43" s="41">
        <f t="shared" si="6"/>
        <v>15</v>
      </c>
      <c r="E43" s="42" t="str">
        <f t="shared" si="2"/>
        <v>BALEARES</v>
      </c>
      <c r="F43" s="42">
        <f t="shared" si="7"/>
        <v>79725447</v>
      </c>
      <c r="G43" s="42">
        <f t="shared" si="8"/>
        <v>94853195</v>
      </c>
    </row>
    <row r="44" spans="1:9" x14ac:dyDescent="0.25">
      <c r="A44" s="42" t="str">
        <f t="shared" si="3"/>
        <v>BALEARES</v>
      </c>
      <c r="B44" s="41">
        <f t="shared" si="4"/>
        <v>79725447</v>
      </c>
      <c r="C44" s="41">
        <f t="shared" si="5"/>
        <v>94853195</v>
      </c>
      <c r="D44" s="41">
        <f t="shared" si="6"/>
        <v>6</v>
      </c>
      <c r="E44" s="42" t="str">
        <f t="shared" si="2"/>
        <v>CEUTA</v>
      </c>
      <c r="F44" s="42">
        <f t="shared" si="7"/>
        <v>40575800</v>
      </c>
      <c r="G44" s="42">
        <f t="shared" si="8"/>
        <v>38256721</v>
      </c>
    </row>
    <row r="45" spans="1:9" x14ac:dyDescent="0.25">
      <c r="A45" s="42" t="str">
        <f t="shared" si="3"/>
        <v>BARCELONA</v>
      </c>
      <c r="B45" s="41">
        <f t="shared" si="4"/>
        <v>146430810</v>
      </c>
      <c r="C45" s="41">
        <f t="shared" si="5"/>
        <v>150798185</v>
      </c>
      <c r="D45" s="41">
        <f t="shared" si="6"/>
        <v>2</v>
      </c>
      <c r="E45" s="42" t="str">
        <f t="shared" si="2"/>
        <v>MALAGA</v>
      </c>
      <c r="F45" s="42">
        <f t="shared" si="7"/>
        <v>28340717</v>
      </c>
      <c r="G45" s="42">
        <f t="shared" si="8"/>
        <v>23577072</v>
      </c>
    </row>
    <row r="46" spans="1:9" x14ac:dyDescent="0.25">
      <c r="A46" s="42" t="str">
        <f t="shared" si="3"/>
        <v>BILBAO</v>
      </c>
      <c r="B46" s="41">
        <f t="shared" si="4"/>
        <v>22393147</v>
      </c>
      <c r="C46" s="41">
        <f t="shared" si="5"/>
        <v>25224564</v>
      </c>
      <c r="D46" s="41">
        <f t="shared" si="6"/>
        <v>10</v>
      </c>
      <c r="E46" s="42" t="str">
        <f t="shared" si="2"/>
        <v>TARRAGONA</v>
      </c>
      <c r="F46" s="42">
        <f t="shared" si="7"/>
        <v>25411727</v>
      </c>
      <c r="G46" s="42">
        <f t="shared" si="8"/>
        <v>25478108</v>
      </c>
    </row>
    <row r="47" spans="1:9" x14ac:dyDescent="0.25">
      <c r="A47" s="42" t="str">
        <f t="shared" si="3"/>
        <v>CARTAGENA</v>
      </c>
      <c r="B47" s="41">
        <f t="shared" si="4"/>
        <v>19414019</v>
      </c>
      <c r="C47" s="41">
        <f t="shared" si="5"/>
        <v>14828215</v>
      </c>
      <c r="D47" s="41">
        <f t="shared" si="6"/>
        <v>11</v>
      </c>
      <c r="E47" s="42" t="str">
        <f t="shared" si="2"/>
        <v>BILBAO</v>
      </c>
      <c r="F47" s="42">
        <f t="shared" si="7"/>
        <v>22393147</v>
      </c>
      <c r="G47" s="42">
        <f t="shared" si="8"/>
        <v>25224564</v>
      </c>
    </row>
    <row r="48" spans="1:9" x14ac:dyDescent="0.25">
      <c r="A48" s="42" t="str">
        <f t="shared" si="3"/>
        <v>CASTELLON</v>
      </c>
      <c r="B48" s="41">
        <f t="shared" si="4"/>
        <v>8863446</v>
      </c>
      <c r="C48" s="41">
        <f t="shared" si="5"/>
        <v>9391893</v>
      </c>
      <c r="D48" s="41">
        <f t="shared" si="6"/>
        <v>21</v>
      </c>
      <c r="E48" s="42" t="str">
        <f t="shared" si="2"/>
        <v>CARTAGENA</v>
      </c>
      <c r="F48" s="42">
        <f t="shared" si="7"/>
        <v>19414019</v>
      </c>
      <c r="G48" s="42">
        <f t="shared" si="8"/>
        <v>14828215</v>
      </c>
    </row>
    <row r="49" spans="1:7" x14ac:dyDescent="0.25">
      <c r="A49" s="42" t="str">
        <f t="shared" si="3"/>
        <v>CEUTA</v>
      </c>
      <c r="B49" s="41">
        <f t="shared" si="4"/>
        <v>40575800</v>
      </c>
      <c r="C49" s="41">
        <f t="shared" si="5"/>
        <v>38256721</v>
      </c>
      <c r="D49" s="41">
        <f t="shared" si="6"/>
        <v>7</v>
      </c>
      <c r="E49" s="42" t="str">
        <f t="shared" si="2"/>
        <v>VIGO</v>
      </c>
      <c r="F49" s="42">
        <f t="shared" si="7"/>
        <v>17915721</v>
      </c>
      <c r="G49" s="42">
        <f t="shared" si="8"/>
        <v>19104210</v>
      </c>
    </row>
    <row r="50" spans="1:7" x14ac:dyDescent="0.25">
      <c r="A50" s="42" t="str">
        <f t="shared" si="3"/>
        <v>FERROL-SAN CIBRAO</v>
      </c>
      <c r="B50" s="41">
        <f t="shared" si="4"/>
        <v>9068570</v>
      </c>
      <c r="C50" s="41">
        <f t="shared" si="5"/>
        <v>7557281</v>
      </c>
      <c r="D50" s="41">
        <f t="shared" si="6"/>
        <v>20</v>
      </c>
      <c r="E50" s="42" t="str">
        <f t="shared" si="2"/>
        <v>HUELVA</v>
      </c>
      <c r="F50" s="42">
        <f t="shared" si="7"/>
        <v>16930192</v>
      </c>
      <c r="G50" s="42">
        <f t="shared" si="8"/>
        <v>14326239</v>
      </c>
    </row>
    <row r="51" spans="1:7" x14ac:dyDescent="0.25">
      <c r="A51" s="42" t="str">
        <f t="shared" si="3"/>
        <v>GIJON</v>
      </c>
      <c r="B51" s="41">
        <f t="shared" si="4"/>
        <v>10856953</v>
      </c>
      <c r="C51" s="41">
        <f t="shared" si="5"/>
        <v>10148200</v>
      </c>
      <c r="D51" s="41">
        <f t="shared" si="6"/>
        <v>18</v>
      </c>
      <c r="E51" s="42" t="str">
        <f t="shared" si="2"/>
        <v>MELILLA</v>
      </c>
      <c r="F51" s="42">
        <f t="shared" si="7"/>
        <v>15050473</v>
      </c>
      <c r="G51" s="42">
        <f t="shared" si="8"/>
        <v>8772751</v>
      </c>
    </row>
    <row r="52" spans="1:7" x14ac:dyDescent="0.25">
      <c r="A52" s="42" t="str">
        <f t="shared" si="3"/>
        <v>HUELVA</v>
      </c>
      <c r="B52" s="41">
        <f t="shared" si="4"/>
        <v>16930192</v>
      </c>
      <c r="C52" s="41">
        <f t="shared" si="5"/>
        <v>14326239</v>
      </c>
      <c r="D52" s="41">
        <f t="shared" si="6"/>
        <v>13</v>
      </c>
      <c r="E52" s="42" t="str">
        <f t="shared" si="2"/>
        <v>BAHIA DE CADIZ</v>
      </c>
      <c r="F52" s="42">
        <f t="shared" si="7"/>
        <v>13153020</v>
      </c>
      <c r="G52" s="42">
        <f t="shared" si="8"/>
        <v>15674636</v>
      </c>
    </row>
    <row r="53" spans="1:7" x14ac:dyDescent="0.25">
      <c r="A53" s="42" t="str">
        <f t="shared" si="3"/>
        <v>LAS PALMAS</v>
      </c>
      <c r="B53" s="41">
        <f t="shared" si="4"/>
        <v>134246090</v>
      </c>
      <c r="C53" s="41">
        <f t="shared" si="5"/>
        <v>117922182</v>
      </c>
      <c r="D53" s="41">
        <f t="shared" si="6"/>
        <v>3</v>
      </c>
      <c r="E53" s="42" t="str">
        <f t="shared" si="2"/>
        <v>ALMERIA</v>
      </c>
      <c r="F53" s="42">
        <f t="shared" si="7"/>
        <v>12696238</v>
      </c>
      <c r="G53" s="42">
        <f t="shared" si="8"/>
        <v>14557215</v>
      </c>
    </row>
    <row r="54" spans="1:7" x14ac:dyDescent="0.25">
      <c r="A54" s="42" t="str">
        <f t="shared" si="3"/>
        <v>MALAGA</v>
      </c>
      <c r="B54" s="41">
        <f t="shared" si="4"/>
        <v>28340717</v>
      </c>
      <c r="C54" s="41">
        <f t="shared" si="5"/>
        <v>23577072</v>
      </c>
      <c r="D54" s="41">
        <f t="shared" si="6"/>
        <v>8</v>
      </c>
      <c r="E54" s="42" t="str">
        <f t="shared" si="2"/>
        <v>SANTANDER</v>
      </c>
      <c r="F54" s="42">
        <f t="shared" si="7"/>
        <v>12081172</v>
      </c>
      <c r="G54" s="42">
        <f t="shared" si="8"/>
        <v>12679715</v>
      </c>
    </row>
    <row r="55" spans="1:7" x14ac:dyDescent="0.25">
      <c r="A55" s="42" t="str">
        <f t="shared" si="3"/>
        <v>MARIN Y RIA DE PONTEVEDRA</v>
      </c>
      <c r="B55" s="41">
        <f t="shared" si="4"/>
        <v>3025406</v>
      </c>
      <c r="C55" s="41">
        <f t="shared" si="5"/>
        <v>2264661</v>
      </c>
      <c r="D55" s="41">
        <f t="shared" si="6"/>
        <v>27</v>
      </c>
      <c r="E55" s="42" t="str">
        <f t="shared" si="2"/>
        <v>GIJON</v>
      </c>
      <c r="F55" s="42">
        <f t="shared" ref="F55:F65" si="9">LOOKUP(E55,$A$38:$A$65,$B$38:$B$65)</f>
        <v>10856953</v>
      </c>
      <c r="G55" s="42">
        <f t="shared" si="8"/>
        <v>10148200</v>
      </c>
    </row>
    <row r="56" spans="1:7" x14ac:dyDescent="0.25">
      <c r="A56" s="42" t="str">
        <f t="shared" si="3"/>
        <v>MELILLA</v>
      </c>
      <c r="B56" s="41">
        <f t="shared" si="4"/>
        <v>15050473</v>
      </c>
      <c r="C56" s="41">
        <f t="shared" si="5"/>
        <v>8772751</v>
      </c>
      <c r="D56" s="41">
        <f t="shared" si="6"/>
        <v>14</v>
      </c>
      <c r="E56" s="42" t="str">
        <f t="shared" si="2"/>
        <v>A CORUÑA</v>
      </c>
      <c r="F56" s="42">
        <f t="shared" si="9"/>
        <v>10240204</v>
      </c>
      <c r="G56" s="42">
        <f t="shared" si="8"/>
        <v>8353018</v>
      </c>
    </row>
    <row r="57" spans="1:7" x14ac:dyDescent="0.25">
      <c r="A57" s="42" t="str">
        <f t="shared" si="3"/>
        <v>MOTRIL</v>
      </c>
      <c r="B57" s="41">
        <f t="shared" si="4"/>
        <v>6092241</v>
      </c>
      <c r="C57" s="41">
        <f t="shared" si="5"/>
        <v>2248294</v>
      </c>
      <c r="D57" s="41">
        <f t="shared" si="6"/>
        <v>23</v>
      </c>
      <c r="E57" s="42" t="str">
        <f t="shared" si="2"/>
        <v>FERROL-SAN CIBRAO</v>
      </c>
      <c r="F57" s="42">
        <f t="shared" si="9"/>
        <v>9068570</v>
      </c>
      <c r="G57" s="42">
        <f t="shared" si="8"/>
        <v>7557281</v>
      </c>
    </row>
    <row r="58" spans="1:7" x14ac:dyDescent="0.25">
      <c r="A58" s="42" t="str">
        <f t="shared" si="3"/>
        <v>PASAIA</v>
      </c>
      <c r="B58" s="41">
        <f t="shared" si="4"/>
        <v>3548646</v>
      </c>
      <c r="C58" s="41">
        <f t="shared" si="5"/>
        <v>3936597</v>
      </c>
      <c r="D58" s="41">
        <f t="shared" si="6"/>
        <v>24</v>
      </c>
      <c r="E58" s="42" t="str">
        <f t="shared" si="2"/>
        <v>CASTELLON</v>
      </c>
      <c r="F58" s="42">
        <f t="shared" si="9"/>
        <v>8863446</v>
      </c>
      <c r="G58" s="42">
        <f t="shared" si="8"/>
        <v>9391893</v>
      </c>
    </row>
    <row r="59" spans="1:7" x14ac:dyDescent="0.25">
      <c r="A59" s="42" t="str">
        <f t="shared" si="3"/>
        <v>SANTA CRUZ DE TENERIFE</v>
      </c>
      <c r="B59" s="41">
        <f t="shared" si="4"/>
        <v>112718722</v>
      </c>
      <c r="C59" s="41">
        <f t="shared" si="5"/>
        <v>119197720</v>
      </c>
      <c r="D59" s="41">
        <f t="shared" si="6"/>
        <v>5</v>
      </c>
      <c r="E59" s="42" t="str">
        <f t="shared" si="2"/>
        <v>ALICANTE</v>
      </c>
      <c r="F59" s="42">
        <f t="shared" si="9"/>
        <v>6866809</v>
      </c>
      <c r="G59" s="42">
        <f t="shared" si="8"/>
        <v>7204706</v>
      </c>
    </row>
    <row r="60" spans="1:7" x14ac:dyDescent="0.25">
      <c r="A60" s="42" t="str">
        <f t="shared" si="3"/>
        <v>SANTANDER</v>
      </c>
      <c r="B60" s="41">
        <f t="shared" si="4"/>
        <v>12081172</v>
      </c>
      <c r="C60" s="41">
        <f t="shared" si="5"/>
        <v>12679715</v>
      </c>
      <c r="D60" s="41">
        <f t="shared" si="6"/>
        <v>17</v>
      </c>
      <c r="E60" s="42" t="str">
        <f t="shared" si="2"/>
        <v>MOTRIL</v>
      </c>
      <c r="F60" s="42">
        <f t="shared" si="9"/>
        <v>6092241</v>
      </c>
      <c r="G60" s="42">
        <f t="shared" si="8"/>
        <v>2248294</v>
      </c>
    </row>
    <row r="61" spans="1:7" x14ac:dyDescent="0.25">
      <c r="A61" s="42" t="str">
        <f t="shared" si="3"/>
        <v>SEVILLA</v>
      </c>
      <c r="B61" s="41">
        <f t="shared" si="4"/>
        <v>3054827</v>
      </c>
      <c r="C61" s="41">
        <f t="shared" si="5"/>
        <v>3405134</v>
      </c>
      <c r="D61" s="41">
        <f t="shared" si="6"/>
        <v>26</v>
      </c>
      <c r="E61" s="42" t="str">
        <f t="shared" si="2"/>
        <v>PASAIA</v>
      </c>
      <c r="F61" s="42">
        <f t="shared" si="9"/>
        <v>3548646</v>
      </c>
      <c r="G61" s="42">
        <f t="shared" si="8"/>
        <v>3936597</v>
      </c>
    </row>
    <row r="62" spans="1:7" x14ac:dyDescent="0.25">
      <c r="A62" s="42" t="str">
        <f t="shared" si="3"/>
        <v>TARRAGONA</v>
      </c>
      <c r="B62" s="41">
        <f t="shared" si="4"/>
        <v>25411727</v>
      </c>
      <c r="C62" s="41">
        <f t="shared" si="5"/>
        <v>25478108</v>
      </c>
      <c r="D62" s="41">
        <f t="shared" si="6"/>
        <v>9</v>
      </c>
      <c r="E62" s="42" t="str">
        <f t="shared" si="2"/>
        <v>AVILES</v>
      </c>
      <c r="F62" s="42">
        <f t="shared" si="9"/>
        <v>3283614</v>
      </c>
      <c r="G62" s="42">
        <f t="shared" si="8"/>
        <v>3301477</v>
      </c>
    </row>
    <row r="63" spans="1:7" x14ac:dyDescent="0.25">
      <c r="A63" s="42" t="str">
        <f t="shared" si="3"/>
        <v>VALENCIA</v>
      </c>
      <c r="B63" s="41">
        <f t="shared" si="4"/>
        <v>127390750</v>
      </c>
      <c r="C63" s="41">
        <f t="shared" si="5"/>
        <v>115069317</v>
      </c>
      <c r="D63" s="41">
        <f t="shared" si="6"/>
        <v>4</v>
      </c>
      <c r="E63" s="42" t="str">
        <f t="shared" si="2"/>
        <v>SEVILLA</v>
      </c>
      <c r="F63" s="42">
        <f t="shared" si="9"/>
        <v>3054827</v>
      </c>
      <c r="G63" s="42">
        <f t="shared" si="8"/>
        <v>3405134</v>
      </c>
    </row>
    <row r="64" spans="1:7" x14ac:dyDescent="0.25">
      <c r="A64" s="42" t="str">
        <f t="shared" si="3"/>
        <v>VIGO</v>
      </c>
      <c r="B64" s="41">
        <f t="shared" si="4"/>
        <v>17915721</v>
      </c>
      <c r="C64" s="41">
        <f t="shared" si="5"/>
        <v>19104210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3025406</v>
      </c>
      <c r="G64" s="42">
        <f t="shared" si="8"/>
        <v>2264661</v>
      </c>
    </row>
    <row r="65" spans="1:7" x14ac:dyDescent="0.25">
      <c r="A65" s="42" t="str">
        <f t="shared" si="3"/>
        <v>VILAGARCIA</v>
      </c>
      <c r="B65" s="41">
        <f t="shared" si="4"/>
        <v>1025726</v>
      </c>
      <c r="C65" s="41">
        <f t="shared" si="5"/>
        <v>724908</v>
      </c>
      <c r="D65" s="41">
        <f t="shared" si="6"/>
        <v>28</v>
      </c>
      <c r="E65" s="42" t="str">
        <f t="shared" si="2"/>
        <v>VILAGARCIA</v>
      </c>
      <c r="F65" s="42">
        <f t="shared" si="9"/>
        <v>1025726</v>
      </c>
      <c r="G65" s="42">
        <f t="shared" si="8"/>
        <v>724908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47" bestFit="1" customWidth="1"/>
    <col min="2" max="5" width="11.42578125" style="47"/>
    <col min="6" max="6" width="8.42578125" style="47" customWidth="1"/>
    <col min="7" max="16384" width="11.42578125" style="47"/>
  </cols>
  <sheetData>
    <row r="1" spans="1:12" s="45" customFormat="1" ht="22.5" customHeight="1" x14ac:dyDescent="0.35">
      <c r="F1" s="46" t="s">
        <v>93</v>
      </c>
    </row>
    <row r="2" spans="1:12" s="45" customFormat="1" ht="21" x14ac:dyDescent="0.35">
      <c r="F2" s="46"/>
    </row>
    <row r="5" spans="1:12" x14ac:dyDescent="0.25">
      <c r="A5" s="73" t="s">
        <v>97</v>
      </c>
      <c r="B5" s="71" t="str">
        <f>'Resumen general'!D6</f>
        <v>Mes Julio</v>
      </c>
      <c r="C5" s="72"/>
      <c r="D5" s="71" t="str">
        <f>'Resumen general'!F6</f>
        <v>Acumulado desde Enero</v>
      </c>
      <c r="E5" s="72"/>
      <c r="F5" s="72"/>
      <c r="L5" s="48">
        <f>'Resumen general'!I4</f>
        <v>41159</v>
      </c>
    </row>
    <row r="6" spans="1:12" x14ac:dyDescent="0.25">
      <c r="A6" s="74"/>
      <c r="B6" s="49">
        <f>'Resumen general'!D7</f>
        <v>2011</v>
      </c>
      <c r="C6" s="49">
        <f>'Resumen general'!E7</f>
        <v>2012</v>
      </c>
      <c r="D6" s="49">
        <f>'Resumen general'!F7</f>
        <v>2011</v>
      </c>
      <c r="E6" s="49">
        <f>'Resumen general'!G7</f>
        <v>2012</v>
      </c>
      <c r="F6" s="49" t="s">
        <v>43</v>
      </c>
    </row>
    <row r="7" spans="1:12" x14ac:dyDescent="0.25">
      <c r="A7" s="50" t="s">
        <v>44</v>
      </c>
      <c r="B7" s="51">
        <v>6</v>
      </c>
      <c r="C7" s="51">
        <v>7</v>
      </c>
      <c r="D7" s="51">
        <v>36</v>
      </c>
      <c r="E7" s="51">
        <v>49</v>
      </c>
      <c r="F7" s="52">
        <f>((E7*100)/D7)-100</f>
        <v>36.111111111111114</v>
      </c>
      <c r="G7" s="53"/>
      <c r="H7" s="53"/>
      <c r="I7" s="53"/>
    </row>
    <row r="8" spans="1:12" x14ac:dyDescent="0.25">
      <c r="A8" s="54" t="s">
        <v>45</v>
      </c>
      <c r="B8" s="55">
        <v>1</v>
      </c>
      <c r="C8" s="55">
        <v>2</v>
      </c>
      <c r="D8" s="55">
        <v>28</v>
      </c>
      <c r="E8" s="55">
        <v>21</v>
      </c>
      <c r="F8" s="56">
        <f t="shared" ref="F8:F35" si="0">((E8*100)/D8)-100</f>
        <v>-25</v>
      </c>
      <c r="G8" s="53"/>
      <c r="H8" s="53"/>
      <c r="I8" s="53"/>
    </row>
    <row r="9" spans="1:12" x14ac:dyDescent="0.25">
      <c r="A9" s="50" t="s">
        <v>46</v>
      </c>
      <c r="B9" s="51">
        <v>5</v>
      </c>
      <c r="C9" s="51">
        <v>1</v>
      </c>
      <c r="D9" s="51">
        <v>24</v>
      </c>
      <c r="E9" s="51">
        <v>13</v>
      </c>
      <c r="F9" s="52">
        <f t="shared" si="0"/>
        <v>-45.833333333333336</v>
      </c>
      <c r="G9" s="53"/>
      <c r="H9" s="53"/>
      <c r="I9" s="53"/>
    </row>
    <row r="10" spans="1:12" x14ac:dyDescent="0.25">
      <c r="A10" s="54" t="s">
        <v>47</v>
      </c>
      <c r="B10" s="55">
        <v>0</v>
      </c>
      <c r="C10" s="55">
        <v>0</v>
      </c>
      <c r="D10" s="55">
        <v>0</v>
      </c>
      <c r="E10" s="55">
        <v>1</v>
      </c>
      <c r="F10" s="56" t="e">
        <f t="shared" si="0"/>
        <v>#DIV/0!</v>
      </c>
      <c r="G10" s="53"/>
      <c r="H10" s="53"/>
      <c r="I10" s="53"/>
    </row>
    <row r="11" spans="1:12" x14ac:dyDescent="0.25">
      <c r="A11" s="50" t="s">
        <v>48</v>
      </c>
      <c r="B11" s="51">
        <v>0</v>
      </c>
      <c r="C11" s="51">
        <v>0</v>
      </c>
      <c r="D11" s="51">
        <v>0</v>
      </c>
      <c r="E11" s="51">
        <v>0</v>
      </c>
      <c r="F11" s="57" t="e">
        <f t="shared" si="0"/>
        <v>#DIV/0!</v>
      </c>
      <c r="G11" s="53"/>
      <c r="H11" s="53"/>
      <c r="I11" s="53"/>
    </row>
    <row r="12" spans="1:12" x14ac:dyDescent="0.25">
      <c r="A12" s="54" t="s">
        <v>49</v>
      </c>
      <c r="B12" s="55">
        <v>19</v>
      </c>
      <c r="C12" s="55">
        <v>16</v>
      </c>
      <c r="D12" s="55">
        <v>151</v>
      </c>
      <c r="E12" s="55">
        <v>138</v>
      </c>
      <c r="F12" s="56">
        <f t="shared" si="0"/>
        <v>-8.6092715231788048</v>
      </c>
      <c r="G12" s="53"/>
      <c r="H12" s="53"/>
      <c r="I12" s="53"/>
    </row>
    <row r="13" spans="1:12" x14ac:dyDescent="0.25">
      <c r="A13" s="50" t="s">
        <v>50</v>
      </c>
      <c r="B13" s="51">
        <v>94</v>
      </c>
      <c r="C13" s="51">
        <v>72</v>
      </c>
      <c r="D13" s="51">
        <v>377</v>
      </c>
      <c r="E13" s="51">
        <v>294</v>
      </c>
      <c r="F13" s="52">
        <f t="shared" si="0"/>
        <v>-22.015915119363399</v>
      </c>
      <c r="G13" s="53"/>
      <c r="H13" s="53"/>
      <c r="I13" s="53"/>
    </row>
    <row r="14" spans="1:12" x14ac:dyDescent="0.25">
      <c r="A14" s="54" t="s">
        <v>51</v>
      </c>
      <c r="B14" s="55">
        <v>96</v>
      </c>
      <c r="C14" s="55">
        <v>76</v>
      </c>
      <c r="D14" s="55">
        <v>451</v>
      </c>
      <c r="E14" s="55">
        <v>382</v>
      </c>
      <c r="F14" s="56">
        <f t="shared" si="0"/>
        <v>-15.299334811529931</v>
      </c>
      <c r="G14" s="53"/>
      <c r="H14" s="53"/>
      <c r="I14" s="53"/>
    </row>
    <row r="15" spans="1:12" x14ac:dyDescent="0.25">
      <c r="A15" s="50" t="s">
        <v>52</v>
      </c>
      <c r="B15" s="51">
        <v>7</v>
      </c>
      <c r="C15" s="51">
        <v>7</v>
      </c>
      <c r="D15" s="51">
        <v>26</v>
      </c>
      <c r="E15" s="51">
        <v>21</v>
      </c>
      <c r="F15" s="52">
        <f t="shared" si="0"/>
        <v>-19.230769230769226</v>
      </c>
      <c r="G15" s="53"/>
      <c r="H15" s="53"/>
      <c r="I15" s="53"/>
    </row>
    <row r="16" spans="1:12" x14ac:dyDescent="0.25">
      <c r="A16" s="54" t="s">
        <v>53</v>
      </c>
      <c r="B16" s="55">
        <v>4</v>
      </c>
      <c r="C16" s="55">
        <v>4</v>
      </c>
      <c r="D16" s="55">
        <v>37</v>
      </c>
      <c r="E16" s="55">
        <v>33</v>
      </c>
      <c r="F16" s="56">
        <f t="shared" si="0"/>
        <v>-10.810810810810807</v>
      </c>
      <c r="G16" s="53"/>
      <c r="H16" s="53"/>
      <c r="I16" s="53"/>
    </row>
    <row r="17" spans="1:9" x14ac:dyDescent="0.25">
      <c r="A17" s="50" t="s">
        <v>54</v>
      </c>
      <c r="B17" s="51">
        <v>0</v>
      </c>
      <c r="C17" s="51">
        <v>0</v>
      </c>
      <c r="D17" s="51">
        <v>0</v>
      </c>
      <c r="E17" s="51">
        <v>1</v>
      </c>
      <c r="F17" s="52" t="e">
        <f t="shared" si="0"/>
        <v>#DIV/0!</v>
      </c>
      <c r="G17" s="53"/>
      <c r="H17" s="53"/>
      <c r="I17" s="53"/>
    </row>
    <row r="18" spans="1:9" x14ac:dyDescent="0.25">
      <c r="A18" s="54" t="s">
        <v>55</v>
      </c>
      <c r="B18" s="55">
        <v>0</v>
      </c>
      <c r="C18" s="55">
        <v>0</v>
      </c>
      <c r="D18" s="55">
        <v>3</v>
      </c>
      <c r="E18" s="55">
        <v>4</v>
      </c>
      <c r="F18" s="56">
        <f t="shared" si="0"/>
        <v>33.333333333333343</v>
      </c>
      <c r="G18" s="53"/>
      <c r="H18" s="53"/>
      <c r="I18" s="53"/>
    </row>
    <row r="19" spans="1:9" x14ac:dyDescent="0.25">
      <c r="A19" s="50" t="s">
        <v>56</v>
      </c>
      <c r="B19" s="51">
        <v>0</v>
      </c>
      <c r="C19" s="51">
        <v>0</v>
      </c>
      <c r="D19" s="51">
        <v>2</v>
      </c>
      <c r="E19" s="51">
        <v>4</v>
      </c>
      <c r="F19" s="52">
        <f t="shared" si="0"/>
        <v>100</v>
      </c>
      <c r="G19" s="53"/>
      <c r="H19" s="53"/>
      <c r="I19" s="53"/>
    </row>
    <row r="20" spans="1:9" x14ac:dyDescent="0.25">
      <c r="A20" s="54" t="s">
        <v>57</v>
      </c>
      <c r="B20" s="55">
        <v>0</v>
      </c>
      <c r="C20" s="55">
        <v>0</v>
      </c>
      <c r="D20" s="55">
        <v>4</v>
      </c>
      <c r="E20" s="55">
        <v>3</v>
      </c>
      <c r="F20" s="56">
        <f t="shared" si="0"/>
        <v>-25</v>
      </c>
      <c r="G20" s="53"/>
      <c r="H20" s="53"/>
      <c r="I20" s="53"/>
    </row>
    <row r="21" spans="1:9" x14ac:dyDescent="0.25">
      <c r="A21" s="50" t="s">
        <v>58</v>
      </c>
      <c r="B21" s="51">
        <v>0</v>
      </c>
      <c r="C21" s="51">
        <v>0</v>
      </c>
      <c r="D21" s="51">
        <v>0</v>
      </c>
      <c r="E21" s="51">
        <v>0</v>
      </c>
      <c r="F21" s="57" t="e">
        <f t="shared" si="0"/>
        <v>#DIV/0!</v>
      </c>
      <c r="G21" s="53"/>
      <c r="H21" s="53"/>
      <c r="I21" s="53"/>
    </row>
    <row r="22" spans="1:9" x14ac:dyDescent="0.25">
      <c r="A22" s="54" t="s">
        <v>59</v>
      </c>
      <c r="B22" s="55">
        <v>2</v>
      </c>
      <c r="C22" s="55">
        <v>1</v>
      </c>
      <c r="D22" s="55">
        <v>219</v>
      </c>
      <c r="E22" s="55">
        <v>240</v>
      </c>
      <c r="F22" s="56">
        <f t="shared" si="0"/>
        <v>9.5890410958904084</v>
      </c>
      <c r="G22" s="53"/>
      <c r="H22" s="53"/>
      <c r="I22" s="53"/>
    </row>
    <row r="23" spans="1:9" x14ac:dyDescent="0.25">
      <c r="A23" s="50" t="s">
        <v>60</v>
      </c>
      <c r="B23" s="51">
        <v>15</v>
      </c>
      <c r="C23" s="51">
        <v>15</v>
      </c>
      <c r="D23" s="51">
        <v>145</v>
      </c>
      <c r="E23" s="51">
        <v>145</v>
      </c>
      <c r="F23" s="52">
        <f t="shared" si="0"/>
        <v>0</v>
      </c>
      <c r="G23" s="53"/>
      <c r="H23" s="53"/>
      <c r="I23" s="53"/>
    </row>
    <row r="24" spans="1:9" x14ac:dyDescent="0.25">
      <c r="A24" s="54" t="s">
        <v>61</v>
      </c>
      <c r="B24" s="55">
        <v>0</v>
      </c>
      <c r="C24" s="55">
        <v>0</v>
      </c>
      <c r="D24" s="55">
        <v>0</v>
      </c>
      <c r="E24" s="55">
        <v>0</v>
      </c>
      <c r="F24" s="58" t="e">
        <f t="shared" si="0"/>
        <v>#DIV/0!</v>
      </c>
      <c r="G24" s="53"/>
      <c r="H24" s="53"/>
      <c r="I24" s="53"/>
    </row>
    <row r="25" spans="1:9" x14ac:dyDescent="0.25">
      <c r="A25" s="50" t="s">
        <v>62</v>
      </c>
      <c r="B25" s="51">
        <v>0</v>
      </c>
      <c r="C25" s="51">
        <v>0</v>
      </c>
      <c r="D25" s="51">
        <v>2</v>
      </c>
      <c r="E25" s="51">
        <v>1</v>
      </c>
      <c r="F25" s="52">
        <f t="shared" si="0"/>
        <v>-50</v>
      </c>
      <c r="G25" s="53"/>
      <c r="H25" s="53"/>
      <c r="I25" s="53"/>
    </row>
    <row r="26" spans="1:9" x14ac:dyDescent="0.25">
      <c r="A26" s="54" t="s">
        <v>63</v>
      </c>
      <c r="B26" s="55">
        <v>0</v>
      </c>
      <c r="C26" s="55">
        <v>1</v>
      </c>
      <c r="D26" s="55">
        <v>12</v>
      </c>
      <c r="E26" s="55">
        <v>11</v>
      </c>
      <c r="F26" s="56">
        <f t="shared" si="0"/>
        <v>-8.3333333333333286</v>
      </c>
      <c r="G26" s="53"/>
      <c r="H26" s="53"/>
      <c r="I26" s="53"/>
    </row>
    <row r="27" spans="1:9" x14ac:dyDescent="0.25">
      <c r="A27" s="50" t="s">
        <v>64</v>
      </c>
      <c r="B27" s="51">
        <v>0</v>
      </c>
      <c r="C27" s="51">
        <v>0</v>
      </c>
      <c r="D27" s="51">
        <v>0</v>
      </c>
      <c r="E27" s="51">
        <v>0</v>
      </c>
      <c r="F27" s="57" t="e">
        <f t="shared" si="0"/>
        <v>#DIV/0!</v>
      </c>
      <c r="G27" s="53"/>
      <c r="H27" s="53"/>
      <c r="I27" s="53"/>
    </row>
    <row r="28" spans="1:9" x14ac:dyDescent="0.25">
      <c r="A28" s="54" t="s">
        <v>65</v>
      </c>
      <c r="B28" s="55">
        <v>1</v>
      </c>
      <c r="C28" s="55">
        <v>6</v>
      </c>
      <c r="D28" s="55">
        <v>207</v>
      </c>
      <c r="E28" s="55">
        <v>257</v>
      </c>
      <c r="F28" s="56">
        <f t="shared" si="0"/>
        <v>24.154589371980677</v>
      </c>
      <c r="G28" s="53"/>
      <c r="H28" s="53"/>
      <c r="I28" s="53"/>
    </row>
    <row r="29" spans="1:9" x14ac:dyDescent="0.25">
      <c r="A29" s="50" t="s">
        <v>66</v>
      </c>
      <c r="B29" s="51">
        <v>0</v>
      </c>
      <c r="C29" s="51">
        <v>0</v>
      </c>
      <c r="D29" s="51">
        <v>3</v>
      </c>
      <c r="E29" s="51">
        <v>6</v>
      </c>
      <c r="F29" s="52">
        <f t="shared" si="0"/>
        <v>100</v>
      </c>
      <c r="G29" s="53"/>
      <c r="H29" s="53"/>
      <c r="I29" s="53"/>
    </row>
    <row r="30" spans="1:9" x14ac:dyDescent="0.25">
      <c r="A30" s="54" t="s">
        <v>67</v>
      </c>
      <c r="B30" s="55">
        <v>5</v>
      </c>
      <c r="C30" s="55">
        <v>4</v>
      </c>
      <c r="D30" s="55">
        <v>31</v>
      </c>
      <c r="E30" s="55">
        <v>28</v>
      </c>
      <c r="F30" s="56">
        <f t="shared" si="0"/>
        <v>-9.6774193548387046</v>
      </c>
      <c r="G30" s="53"/>
      <c r="H30" s="53"/>
      <c r="I30" s="53"/>
    </row>
    <row r="31" spans="1:9" x14ac:dyDescent="0.25">
      <c r="A31" s="50" t="s">
        <v>68</v>
      </c>
      <c r="B31" s="51">
        <v>0</v>
      </c>
      <c r="C31" s="51">
        <v>0</v>
      </c>
      <c r="D31" s="51">
        <v>0</v>
      </c>
      <c r="E31" s="51">
        <v>0</v>
      </c>
      <c r="F31" s="52" t="e">
        <f t="shared" si="0"/>
        <v>#DIV/0!</v>
      </c>
      <c r="G31" s="53"/>
      <c r="H31" s="53"/>
      <c r="I31" s="53"/>
    </row>
    <row r="32" spans="1:9" x14ac:dyDescent="0.25">
      <c r="A32" s="54" t="s">
        <v>69</v>
      </c>
      <c r="B32" s="55">
        <v>20</v>
      </c>
      <c r="C32" s="55">
        <v>98</v>
      </c>
      <c r="D32" s="55">
        <v>93</v>
      </c>
      <c r="E32" s="55">
        <v>177</v>
      </c>
      <c r="F32" s="56">
        <f t="shared" si="0"/>
        <v>90.322580645161281</v>
      </c>
      <c r="G32" s="53"/>
      <c r="H32" s="53"/>
      <c r="I32" s="53"/>
    </row>
    <row r="33" spans="1:9" x14ac:dyDescent="0.25">
      <c r="A33" s="50" t="s">
        <v>70</v>
      </c>
      <c r="B33" s="51">
        <v>9</v>
      </c>
      <c r="C33" s="51">
        <v>5</v>
      </c>
      <c r="D33" s="51">
        <v>62</v>
      </c>
      <c r="E33" s="51">
        <v>51</v>
      </c>
      <c r="F33" s="52">
        <f t="shared" si="0"/>
        <v>-17.741935483870961</v>
      </c>
      <c r="G33" s="53"/>
      <c r="H33" s="53"/>
      <c r="I33" s="53"/>
    </row>
    <row r="34" spans="1:9" x14ac:dyDescent="0.25">
      <c r="A34" s="54" t="s">
        <v>71</v>
      </c>
      <c r="B34" s="55">
        <v>0</v>
      </c>
      <c r="C34" s="55">
        <v>0</v>
      </c>
      <c r="D34" s="55">
        <v>6</v>
      </c>
      <c r="E34" s="55">
        <v>4</v>
      </c>
      <c r="F34" s="56">
        <f t="shared" si="0"/>
        <v>-33.333333333333329</v>
      </c>
      <c r="G34" s="53"/>
      <c r="H34" s="53"/>
      <c r="I34" s="53"/>
    </row>
    <row r="35" spans="1:9" x14ac:dyDescent="0.25">
      <c r="A35" s="59" t="s">
        <v>72</v>
      </c>
      <c r="B35" s="60">
        <f>SUM(B7:B34)</f>
        <v>284</v>
      </c>
      <c r="C35" s="60">
        <f t="shared" ref="C35:E35" si="1">SUM(C7:C34)</f>
        <v>315</v>
      </c>
      <c r="D35" s="60">
        <f t="shared" si="1"/>
        <v>1919</v>
      </c>
      <c r="E35" s="60">
        <f t="shared" si="1"/>
        <v>1884</v>
      </c>
      <c r="F35" s="61">
        <f t="shared" si="0"/>
        <v>-1.8238665971860399</v>
      </c>
      <c r="G35" s="53"/>
      <c r="H35" s="53"/>
      <c r="I35" s="53"/>
    </row>
    <row r="36" spans="1:9" x14ac:dyDescent="0.25">
      <c r="A36" s="62"/>
      <c r="B36" s="62"/>
      <c r="C36" s="62"/>
      <c r="D36" s="62"/>
      <c r="E36" s="62"/>
      <c r="F36" s="62"/>
      <c r="G36" s="62"/>
    </row>
    <row r="37" spans="1:9" x14ac:dyDescent="0.25">
      <c r="A37" s="62"/>
      <c r="B37" s="62">
        <f>E6</f>
        <v>2012</v>
      </c>
      <c r="C37" s="62">
        <f>D6</f>
        <v>2011</v>
      </c>
      <c r="D37" s="62"/>
      <c r="E37" s="62"/>
      <c r="F37" s="62">
        <f>B37</f>
        <v>2012</v>
      </c>
      <c r="G37" s="62">
        <f>C37</f>
        <v>2011</v>
      </c>
    </row>
    <row r="38" spans="1:9" x14ac:dyDescent="0.25">
      <c r="A38" s="62" t="str">
        <f>A7</f>
        <v>A CORUÑA</v>
      </c>
      <c r="B38" s="63">
        <f>E7</f>
        <v>49</v>
      </c>
      <c r="C38" s="63">
        <f>D7</f>
        <v>36</v>
      </c>
      <c r="D38" s="63">
        <f>_xlfn.RANK.EQ(B38,$B$38:$B$65)+COUNTIF($B$38:$B$65,B38)-1</f>
        <v>9</v>
      </c>
      <c r="E38" s="62" t="str">
        <f t="shared" ref="E38:E65" si="2">INDEX($A$38:$B$65,MATCH(ROW()-37,$D$38:$D$65,0),1)</f>
        <v>BARCELONA</v>
      </c>
      <c r="F38" s="62">
        <f>LOOKUP(E38,$A$38:$A$65,$B$38:$B$65)</f>
        <v>382</v>
      </c>
      <c r="G38" s="62">
        <f>LOOKUP(E38,$A$38:$A$65,$C$38:$C$65)</f>
        <v>451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21</v>
      </c>
      <c r="C39" s="63">
        <f t="shared" ref="C39:C65" si="5">D8</f>
        <v>28</v>
      </c>
      <c r="D39" s="63">
        <f t="shared" ref="D39:D65" si="6">_xlfn.RANK.EQ(B39,$B$38:$B$65)+COUNTIF($B$38:$B$65,B39)-1</f>
        <v>13</v>
      </c>
      <c r="E39" s="62" t="str">
        <f t="shared" si="2"/>
        <v>BALEARES</v>
      </c>
      <c r="F39" s="62">
        <f t="shared" ref="F39:F54" si="7">LOOKUP(E39,$A$38:$A$65,$B$38:$B$65)</f>
        <v>294</v>
      </c>
      <c r="G39" s="62">
        <f t="shared" ref="G39:G65" si="8">LOOKUP(E39,$A$38:$A$65,$C$38:$C$65)</f>
        <v>377</v>
      </c>
    </row>
    <row r="40" spans="1:9" x14ac:dyDescent="0.25">
      <c r="A40" s="62" t="str">
        <f t="shared" si="3"/>
        <v>ALMERIA</v>
      </c>
      <c r="B40" s="63">
        <f t="shared" si="4"/>
        <v>13</v>
      </c>
      <c r="C40" s="63">
        <f t="shared" si="5"/>
        <v>24</v>
      </c>
      <c r="D40" s="63">
        <f t="shared" si="6"/>
        <v>14</v>
      </c>
      <c r="E40" s="62" t="str">
        <f t="shared" si="2"/>
        <v>SANTA CRUZ DE TENERIFE</v>
      </c>
      <c r="F40" s="62">
        <f t="shared" si="7"/>
        <v>257</v>
      </c>
      <c r="G40" s="62">
        <f t="shared" si="8"/>
        <v>207</v>
      </c>
    </row>
    <row r="41" spans="1:9" x14ac:dyDescent="0.25">
      <c r="A41" s="62" t="str">
        <f t="shared" si="3"/>
        <v>AVILES</v>
      </c>
      <c r="B41" s="63">
        <f t="shared" si="4"/>
        <v>1</v>
      </c>
      <c r="C41" s="63">
        <f t="shared" si="5"/>
        <v>0</v>
      </c>
      <c r="D41" s="63">
        <f t="shared" si="6"/>
        <v>23</v>
      </c>
      <c r="E41" s="62" t="str">
        <f t="shared" si="2"/>
        <v>LAS PALMAS</v>
      </c>
      <c r="F41" s="62">
        <f t="shared" si="7"/>
        <v>240</v>
      </c>
      <c r="G41" s="62">
        <f t="shared" si="8"/>
        <v>219</v>
      </c>
    </row>
    <row r="42" spans="1:9" x14ac:dyDescent="0.25">
      <c r="A42" s="62" t="str">
        <f t="shared" si="3"/>
        <v>BAHIA DE ALGECIRAS</v>
      </c>
      <c r="B42" s="63">
        <f t="shared" si="4"/>
        <v>0</v>
      </c>
      <c r="C42" s="63">
        <f t="shared" si="5"/>
        <v>0</v>
      </c>
      <c r="D42" s="63">
        <f t="shared" si="6"/>
        <v>28</v>
      </c>
      <c r="E42" s="62" t="str">
        <f t="shared" si="2"/>
        <v>VALENCIA</v>
      </c>
      <c r="F42" s="62">
        <f t="shared" si="7"/>
        <v>177</v>
      </c>
      <c r="G42" s="62">
        <f t="shared" si="8"/>
        <v>93</v>
      </c>
    </row>
    <row r="43" spans="1:9" x14ac:dyDescent="0.25">
      <c r="A43" s="62" t="str">
        <f t="shared" si="3"/>
        <v>BAHIA DE CADIZ</v>
      </c>
      <c r="B43" s="63">
        <f t="shared" si="4"/>
        <v>138</v>
      </c>
      <c r="C43" s="63">
        <f t="shared" si="5"/>
        <v>151</v>
      </c>
      <c r="D43" s="63">
        <f t="shared" si="6"/>
        <v>7</v>
      </c>
      <c r="E43" s="62" t="str">
        <f t="shared" si="2"/>
        <v>MALAGA</v>
      </c>
      <c r="F43" s="62">
        <f t="shared" si="7"/>
        <v>145</v>
      </c>
      <c r="G43" s="62">
        <f t="shared" si="8"/>
        <v>145</v>
      </c>
    </row>
    <row r="44" spans="1:9" x14ac:dyDescent="0.25">
      <c r="A44" s="62" t="str">
        <f t="shared" si="3"/>
        <v>BALEARES</v>
      </c>
      <c r="B44" s="63">
        <f t="shared" si="4"/>
        <v>294</v>
      </c>
      <c r="C44" s="63">
        <f t="shared" si="5"/>
        <v>377</v>
      </c>
      <c r="D44" s="63">
        <f t="shared" si="6"/>
        <v>2</v>
      </c>
      <c r="E44" s="62" t="str">
        <f t="shared" si="2"/>
        <v>BAHIA DE CADIZ</v>
      </c>
      <c r="F44" s="62">
        <f t="shared" si="7"/>
        <v>138</v>
      </c>
      <c r="G44" s="62">
        <f t="shared" si="8"/>
        <v>151</v>
      </c>
    </row>
    <row r="45" spans="1:9" x14ac:dyDescent="0.25">
      <c r="A45" s="62" t="str">
        <f t="shared" si="3"/>
        <v>BARCELONA</v>
      </c>
      <c r="B45" s="63">
        <f t="shared" si="4"/>
        <v>382</v>
      </c>
      <c r="C45" s="63">
        <f t="shared" si="5"/>
        <v>451</v>
      </c>
      <c r="D45" s="63">
        <f t="shared" si="6"/>
        <v>1</v>
      </c>
      <c r="E45" s="62" t="str">
        <f>INDEX($A$38:$B$65,MATCH(ROW()-37,$D$38:$D$65,0),1)</f>
        <v>VIGO</v>
      </c>
      <c r="F45" s="62">
        <f t="shared" si="7"/>
        <v>51</v>
      </c>
      <c r="G45" s="62">
        <f t="shared" si="8"/>
        <v>62</v>
      </c>
    </row>
    <row r="46" spans="1:9" x14ac:dyDescent="0.25">
      <c r="A46" s="62" t="str">
        <f t="shared" si="3"/>
        <v>BILBAO</v>
      </c>
      <c r="B46" s="63">
        <f t="shared" si="4"/>
        <v>21</v>
      </c>
      <c r="C46" s="63">
        <f t="shared" si="5"/>
        <v>26</v>
      </c>
      <c r="D46" s="63">
        <f t="shared" si="6"/>
        <v>13</v>
      </c>
      <c r="E46" s="62" t="str">
        <f>A47</f>
        <v>CARTAGENA</v>
      </c>
      <c r="F46" s="62">
        <f>LOOKUP(E46,$A$38:$A$65,$B$38:$B$65)</f>
        <v>33</v>
      </c>
      <c r="G46" s="62">
        <f>LOOKUP(E46,$A$38:$A$65,$C$38:$C$65)</f>
        <v>37</v>
      </c>
    </row>
    <row r="47" spans="1:9" x14ac:dyDescent="0.25">
      <c r="A47" s="62" t="str">
        <f t="shared" si="3"/>
        <v>CARTAGENA</v>
      </c>
      <c r="B47" s="63">
        <f t="shared" si="4"/>
        <v>33</v>
      </c>
      <c r="C47" s="63">
        <f t="shared" si="5"/>
        <v>37</v>
      </c>
      <c r="D47" s="63">
        <f t="shared" si="6"/>
        <v>10</v>
      </c>
      <c r="E47" s="62" t="str">
        <f t="shared" si="2"/>
        <v>CARTAGENA</v>
      </c>
      <c r="F47" s="62">
        <f t="shared" si="7"/>
        <v>33</v>
      </c>
      <c r="G47" s="62">
        <f t="shared" si="8"/>
        <v>37</v>
      </c>
    </row>
    <row r="48" spans="1:9" x14ac:dyDescent="0.25">
      <c r="A48" s="62" t="str">
        <f t="shared" si="3"/>
        <v>CASTELLON</v>
      </c>
      <c r="B48" s="63">
        <f t="shared" si="4"/>
        <v>1</v>
      </c>
      <c r="C48" s="63">
        <f t="shared" si="5"/>
        <v>0</v>
      </c>
      <c r="D48" s="63">
        <f t="shared" si="6"/>
        <v>23</v>
      </c>
      <c r="E48" s="62" t="str">
        <f t="shared" si="2"/>
        <v>SEVILLA</v>
      </c>
      <c r="F48" s="62">
        <f t="shared" si="7"/>
        <v>28</v>
      </c>
      <c r="G48" s="62">
        <f t="shared" si="8"/>
        <v>31</v>
      </c>
    </row>
    <row r="49" spans="1:7" x14ac:dyDescent="0.25">
      <c r="A49" s="62" t="str">
        <f t="shared" si="3"/>
        <v>CEUTA</v>
      </c>
      <c r="B49" s="63">
        <f t="shared" si="4"/>
        <v>4</v>
      </c>
      <c r="C49" s="63">
        <f t="shared" si="5"/>
        <v>3</v>
      </c>
      <c r="D49" s="63">
        <f t="shared" si="6"/>
        <v>19</v>
      </c>
      <c r="E49" s="62" t="e">
        <f t="shared" si="2"/>
        <v>#N/A</v>
      </c>
      <c r="F49" s="62" t="e">
        <f t="shared" si="7"/>
        <v>#N/A</v>
      </c>
      <c r="G49" s="62" t="e">
        <f t="shared" si="8"/>
        <v>#N/A</v>
      </c>
    </row>
    <row r="50" spans="1:7" x14ac:dyDescent="0.25">
      <c r="A50" s="62" t="str">
        <f t="shared" si="3"/>
        <v>FERROL-SAN CIBRAO</v>
      </c>
      <c r="B50" s="63">
        <f t="shared" si="4"/>
        <v>4</v>
      </c>
      <c r="C50" s="63">
        <f t="shared" si="5"/>
        <v>2</v>
      </c>
      <c r="D50" s="63">
        <f t="shared" si="6"/>
        <v>19</v>
      </c>
      <c r="E50" s="62" t="str">
        <f t="shared" si="2"/>
        <v>ALICANTE</v>
      </c>
      <c r="F50" s="62">
        <f t="shared" si="7"/>
        <v>21</v>
      </c>
      <c r="G50" s="62">
        <f t="shared" si="8"/>
        <v>28</v>
      </c>
    </row>
    <row r="51" spans="1:7" x14ac:dyDescent="0.25">
      <c r="A51" s="62" t="str">
        <f t="shared" si="3"/>
        <v>GIJON</v>
      </c>
      <c r="B51" s="63">
        <f t="shared" si="4"/>
        <v>3</v>
      </c>
      <c r="C51" s="63">
        <f t="shared" si="5"/>
        <v>4</v>
      </c>
      <c r="D51" s="63">
        <f t="shared" si="6"/>
        <v>20</v>
      </c>
      <c r="E51" s="62" t="str">
        <f t="shared" si="2"/>
        <v>ALMERIA</v>
      </c>
      <c r="F51" s="62">
        <f t="shared" si="7"/>
        <v>13</v>
      </c>
      <c r="G51" s="62">
        <f t="shared" si="8"/>
        <v>24</v>
      </c>
    </row>
    <row r="52" spans="1:7" x14ac:dyDescent="0.25">
      <c r="A52" s="62" t="str">
        <f t="shared" si="3"/>
        <v>HUELVA</v>
      </c>
      <c r="B52" s="63">
        <f t="shared" si="4"/>
        <v>0</v>
      </c>
      <c r="C52" s="63">
        <f t="shared" si="5"/>
        <v>0</v>
      </c>
      <c r="D52" s="63">
        <f t="shared" si="6"/>
        <v>28</v>
      </c>
      <c r="E52" s="62" t="str">
        <f t="shared" si="2"/>
        <v>MOTRIL</v>
      </c>
      <c r="F52" s="62">
        <f t="shared" si="7"/>
        <v>11</v>
      </c>
      <c r="G52" s="62">
        <f t="shared" si="8"/>
        <v>12</v>
      </c>
    </row>
    <row r="53" spans="1:7" x14ac:dyDescent="0.25">
      <c r="A53" s="62" t="str">
        <f t="shared" si="3"/>
        <v>LAS PALMAS</v>
      </c>
      <c r="B53" s="63">
        <f t="shared" si="4"/>
        <v>240</v>
      </c>
      <c r="C53" s="63">
        <f t="shared" si="5"/>
        <v>219</v>
      </c>
      <c r="D53" s="63">
        <f t="shared" si="6"/>
        <v>4</v>
      </c>
      <c r="E53" s="62" t="str">
        <f t="shared" si="2"/>
        <v>SANTANDER</v>
      </c>
      <c r="F53" s="62">
        <f t="shared" si="7"/>
        <v>6</v>
      </c>
      <c r="G53" s="62">
        <f t="shared" si="8"/>
        <v>3</v>
      </c>
    </row>
    <row r="54" spans="1:7" x14ac:dyDescent="0.25">
      <c r="A54" s="62" t="str">
        <f t="shared" si="3"/>
        <v>MALAGA</v>
      </c>
      <c r="B54" s="63">
        <f t="shared" si="4"/>
        <v>145</v>
      </c>
      <c r="C54" s="63">
        <f t="shared" si="5"/>
        <v>145</v>
      </c>
      <c r="D54" s="63">
        <f t="shared" si="6"/>
        <v>6</v>
      </c>
      <c r="E54" s="62" t="e">
        <f t="shared" si="2"/>
        <v>#N/A</v>
      </c>
      <c r="F54" s="62" t="e">
        <f t="shared" si="7"/>
        <v>#N/A</v>
      </c>
      <c r="G54" s="62" t="e">
        <f t="shared" si="8"/>
        <v>#N/A</v>
      </c>
    </row>
    <row r="55" spans="1:7" x14ac:dyDescent="0.25">
      <c r="A55" s="62" t="str">
        <f t="shared" si="3"/>
        <v>MARIN Y RIA DE PONTEVEDRA</v>
      </c>
      <c r="B55" s="63">
        <f t="shared" si="4"/>
        <v>0</v>
      </c>
      <c r="C55" s="63">
        <f t="shared" si="5"/>
        <v>0</v>
      </c>
      <c r="D55" s="63">
        <f t="shared" si="6"/>
        <v>28</v>
      </c>
      <c r="E55" s="62" t="e">
        <f t="shared" si="2"/>
        <v>#N/A</v>
      </c>
      <c r="F55" s="62" t="e">
        <f t="shared" ref="F55:F65" si="9">LOOKUP(E55,$A$38:$A$65,$B$38:$B$65)</f>
        <v>#N/A</v>
      </c>
      <c r="G55" s="62" t="e">
        <f t="shared" si="8"/>
        <v>#N/A</v>
      </c>
    </row>
    <row r="56" spans="1:7" x14ac:dyDescent="0.25">
      <c r="A56" s="62" t="str">
        <f t="shared" si="3"/>
        <v>MELILLA</v>
      </c>
      <c r="B56" s="63">
        <f t="shared" si="4"/>
        <v>1</v>
      </c>
      <c r="C56" s="63">
        <f t="shared" si="5"/>
        <v>2</v>
      </c>
      <c r="D56" s="63">
        <f t="shared" si="6"/>
        <v>23</v>
      </c>
      <c r="E56" s="62" t="str">
        <f t="shared" si="2"/>
        <v>CEUTA</v>
      </c>
      <c r="F56" s="62">
        <f t="shared" si="9"/>
        <v>4</v>
      </c>
      <c r="G56" s="62">
        <f t="shared" si="8"/>
        <v>3</v>
      </c>
    </row>
    <row r="57" spans="1:7" x14ac:dyDescent="0.25">
      <c r="A57" s="62" t="str">
        <f t="shared" si="3"/>
        <v>MOTRIL</v>
      </c>
      <c r="B57" s="63">
        <f t="shared" si="4"/>
        <v>11</v>
      </c>
      <c r="C57" s="63">
        <f t="shared" si="5"/>
        <v>12</v>
      </c>
      <c r="D57" s="63">
        <f t="shared" si="6"/>
        <v>15</v>
      </c>
      <c r="E57" s="62" t="str">
        <f t="shared" si="2"/>
        <v>GIJON</v>
      </c>
      <c r="F57" s="62">
        <f t="shared" si="9"/>
        <v>3</v>
      </c>
      <c r="G57" s="62">
        <f t="shared" si="8"/>
        <v>4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e">
        <f t="shared" si="2"/>
        <v>#N/A</v>
      </c>
      <c r="F58" s="62" t="e">
        <f t="shared" si="9"/>
        <v>#N/A</v>
      </c>
      <c r="G58" s="62" t="e">
        <f t="shared" si="8"/>
        <v>#N/A</v>
      </c>
    </row>
    <row r="59" spans="1:7" x14ac:dyDescent="0.25">
      <c r="A59" s="62" t="str">
        <f t="shared" si="3"/>
        <v>SANTA CRUZ DE TENERIFE</v>
      </c>
      <c r="B59" s="63">
        <f t="shared" si="4"/>
        <v>257</v>
      </c>
      <c r="C59" s="63">
        <f t="shared" si="5"/>
        <v>207</v>
      </c>
      <c r="D59" s="63">
        <f t="shared" si="6"/>
        <v>3</v>
      </c>
      <c r="E59" s="62" t="e">
        <f t="shared" si="2"/>
        <v>#N/A</v>
      </c>
      <c r="F59" s="62" t="e">
        <f t="shared" si="9"/>
        <v>#N/A</v>
      </c>
      <c r="G59" s="62" t="e">
        <f t="shared" si="8"/>
        <v>#N/A</v>
      </c>
    </row>
    <row r="60" spans="1:7" x14ac:dyDescent="0.25">
      <c r="A60" s="62" t="str">
        <f t="shared" si="3"/>
        <v>SANTANDER</v>
      </c>
      <c r="B60" s="63">
        <f t="shared" si="4"/>
        <v>6</v>
      </c>
      <c r="C60" s="63">
        <f t="shared" si="5"/>
        <v>3</v>
      </c>
      <c r="D60" s="63">
        <f t="shared" si="6"/>
        <v>16</v>
      </c>
      <c r="E60" s="62" t="str">
        <f t="shared" si="2"/>
        <v>AVILES</v>
      </c>
      <c r="F60" s="62">
        <f t="shared" si="9"/>
        <v>1</v>
      </c>
      <c r="G60" s="62">
        <f t="shared" si="8"/>
        <v>0</v>
      </c>
    </row>
    <row r="61" spans="1:7" x14ac:dyDescent="0.25">
      <c r="A61" s="62" t="str">
        <f t="shared" si="3"/>
        <v>SEVILLA</v>
      </c>
      <c r="B61" s="63">
        <f t="shared" si="4"/>
        <v>28</v>
      </c>
      <c r="C61" s="63">
        <f t="shared" si="5"/>
        <v>31</v>
      </c>
      <c r="D61" s="63">
        <f t="shared" si="6"/>
        <v>11</v>
      </c>
      <c r="E61" s="62" t="e">
        <f t="shared" si="2"/>
        <v>#N/A</v>
      </c>
      <c r="F61" s="62" t="e">
        <f t="shared" si="9"/>
        <v>#N/A</v>
      </c>
      <c r="G61" s="62" t="e">
        <f t="shared" si="8"/>
        <v>#N/A</v>
      </c>
    </row>
    <row r="62" spans="1:7" x14ac:dyDescent="0.25">
      <c r="A62" s="62" t="str">
        <f t="shared" si="3"/>
        <v>TARRAGONA</v>
      </c>
      <c r="B62" s="63">
        <f t="shared" si="4"/>
        <v>0</v>
      </c>
      <c r="C62" s="63">
        <f t="shared" si="5"/>
        <v>0</v>
      </c>
      <c r="D62" s="63">
        <f t="shared" si="6"/>
        <v>28</v>
      </c>
      <c r="E62" s="62" t="e">
        <f t="shared" si="2"/>
        <v>#N/A</v>
      </c>
      <c r="F62" s="62" t="e">
        <f t="shared" si="9"/>
        <v>#N/A</v>
      </c>
      <c r="G62" s="62" t="e">
        <f t="shared" si="8"/>
        <v>#N/A</v>
      </c>
    </row>
    <row r="63" spans="1:7" x14ac:dyDescent="0.25">
      <c r="A63" s="62" t="str">
        <f t="shared" si="3"/>
        <v>VALENCIA</v>
      </c>
      <c r="B63" s="63">
        <f t="shared" si="4"/>
        <v>177</v>
      </c>
      <c r="C63" s="63">
        <f t="shared" si="5"/>
        <v>93</v>
      </c>
      <c r="D63" s="63">
        <f t="shared" si="6"/>
        <v>5</v>
      </c>
      <c r="E63" s="62" t="e">
        <f t="shared" si="2"/>
        <v>#N/A</v>
      </c>
      <c r="F63" s="62" t="e">
        <f t="shared" si="9"/>
        <v>#N/A</v>
      </c>
      <c r="G63" s="62" t="e">
        <f t="shared" si="8"/>
        <v>#N/A</v>
      </c>
    </row>
    <row r="64" spans="1:7" x14ac:dyDescent="0.25">
      <c r="A64" s="62" t="str">
        <f t="shared" si="3"/>
        <v>VIGO</v>
      </c>
      <c r="B64" s="63">
        <f t="shared" si="4"/>
        <v>51</v>
      </c>
      <c r="C64" s="63">
        <f t="shared" si="5"/>
        <v>62</v>
      </c>
      <c r="D64" s="63">
        <f t="shared" si="6"/>
        <v>8</v>
      </c>
      <c r="E64" s="62" t="e">
        <f t="shared" si="2"/>
        <v>#N/A</v>
      </c>
      <c r="F64" s="62" t="e">
        <f t="shared" si="9"/>
        <v>#N/A</v>
      </c>
      <c r="G64" s="62" t="e">
        <f t="shared" si="8"/>
        <v>#N/A</v>
      </c>
    </row>
    <row r="65" spans="1:7" x14ac:dyDescent="0.25">
      <c r="A65" s="62" t="str">
        <f t="shared" si="3"/>
        <v>VILAGARCIA</v>
      </c>
      <c r="B65" s="63">
        <f t="shared" si="4"/>
        <v>4</v>
      </c>
      <c r="C65" s="63">
        <f t="shared" si="5"/>
        <v>6</v>
      </c>
      <c r="D65" s="63">
        <f t="shared" si="6"/>
        <v>19</v>
      </c>
      <c r="E65" s="62" t="str">
        <f t="shared" si="2"/>
        <v>BAHIA DE ALGECIRAS</v>
      </c>
      <c r="F65" s="62">
        <f t="shared" si="9"/>
        <v>0</v>
      </c>
      <c r="G65" s="62">
        <f t="shared" si="8"/>
        <v>0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7</A_x00f1_o>
  </documentManagement>
</p:properties>
</file>

<file path=customXml/itemProps1.xml><?xml version="1.0" encoding="utf-8"?>
<ds:datastoreItem xmlns:ds="http://schemas.openxmlformats.org/officeDocument/2006/customXml" ds:itemID="{928716C5-BC3B-4E96-AB40-B98B10681291}"/>
</file>

<file path=customXml/itemProps2.xml><?xml version="1.0" encoding="utf-8"?>
<ds:datastoreItem xmlns:ds="http://schemas.openxmlformats.org/officeDocument/2006/customXml" ds:itemID="{16F20EDF-593D-42EC-8E86-72634311B961}"/>
</file>

<file path=customXml/itemProps3.xml><?xml version="1.0" encoding="utf-8"?>
<ds:datastoreItem xmlns:ds="http://schemas.openxmlformats.org/officeDocument/2006/customXml" ds:itemID="{FE09258E-FDCC-491F-8079-51E86D992C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2017-09-27T08:57:25Z</cp:lastPrinted>
  <dcterms:created xsi:type="dcterms:W3CDTF">2015-12-29T08:33:54Z</dcterms:created>
  <dcterms:modified xsi:type="dcterms:W3CDTF">2017-09-27T09:46:27Z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