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<sst xmlns="http://schemas.openxmlformats.org/spreadsheetml/2006/main" count="755" uniqueCount="99">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</sst>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59170272</c:v>
                </c:pt>
                <c:pt idx="1">
                  <c:v>43516878</c:v>
                </c:pt>
                <c:pt idx="2">
                  <c:v>28748311</c:v>
                </c:pt>
                <c:pt idx="3">
                  <c:v>22349643</c:v>
                </c:pt>
                <c:pt idx="4">
                  <c:v>20060335</c:v>
                </c:pt>
                <c:pt idx="5">
                  <c:v>18736860</c:v>
                </c:pt>
                <c:pt idx="6">
                  <c:v>18410962</c:v>
                </c:pt>
                <c:pt idx="7">
                  <c:v>17003270</c:v>
                </c:pt>
                <c:pt idx="8">
                  <c:v>10760658</c:v>
                </c:pt>
                <c:pt idx="9">
                  <c:v>9872348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50195044</c:v>
                </c:pt>
                <c:pt idx="1">
                  <c:v>44012100</c:v>
                </c:pt>
                <c:pt idx="2">
                  <c:v>30165492</c:v>
                </c:pt>
                <c:pt idx="3">
                  <c:v>21170711</c:v>
                </c:pt>
                <c:pt idx="4">
                  <c:v>13650904</c:v>
                </c:pt>
                <c:pt idx="5">
                  <c:v>15848265</c:v>
                </c:pt>
                <c:pt idx="6">
                  <c:v>22294351</c:v>
                </c:pt>
                <c:pt idx="7">
                  <c:v>16393221</c:v>
                </c:pt>
                <c:pt idx="8">
                  <c:v>9908234</c:v>
                </c:pt>
                <c:pt idx="9">
                  <c:v>9601840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55266718</c:v>
                </c:pt>
                <c:pt idx="1">
                  <c:v>43447687</c:v>
                </c:pt>
                <c:pt idx="2">
                  <c:v>27999952</c:v>
                </c:pt>
                <c:pt idx="3">
                  <c:v>22240239</c:v>
                </c:pt>
                <c:pt idx="4">
                  <c:v>19899612</c:v>
                </c:pt>
                <c:pt idx="5">
                  <c:v>18681949</c:v>
                </c:pt>
                <c:pt idx="6">
                  <c:v>18264535</c:v>
                </c:pt>
                <c:pt idx="7">
                  <c:v>15360257</c:v>
                </c:pt>
                <c:pt idx="8">
                  <c:v>10696452</c:v>
                </c:pt>
                <c:pt idx="9">
                  <c:v>9322276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46481920</c:v>
                </c:pt>
                <c:pt idx="1">
                  <c:v>43822937</c:v>
                </c:pt>
                <c:pt idx="2">
                  <c:v>29350159</c:v>
                </c:pt>
                <c:pt idx="3">
                  <c:v>21062723</c:v>
                </c:pt>
                <c:pt idx="4">
                  <c:v>13609651</c:v>
                </c:pt>
                <c:pt idx="5">
                  <c:v>15715718</c:v>
                </c:pt>
                <c:pt idx="6">
                  <c:v>22079102</c:v>
                </c:pt>
                <c:pt idx="7">
                  <c:v>14787892</c:v>
                </c:pt>
                <c:pt idx="8">
                  <c:v>9838413</c:v>
                </c:pt>
                <c:pt idx="9">
                  <c:v>7513015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15883066</c:v>
                </c:pt>
                <c:pt idx="1">
                  <c:v>15631146</c:v>
                </c:pt>
                <c:pt idx="2">
                  <c:v>15311057</c:v>
                </c:pt>
                <c:pt idx="3">
                  <c:v>12950312</c:v>
                </c:pt>
                <c:pt idx="4">
                  <c:v>9037481</c:v>
                </c:pt>
                <c:pt idx="5">
                  <c:v>6898297</c:v>
                </c:pt>
                <c:pt idx="6">
                  <c:v>5006251</c:v>
                </c:pt>
                <c:pt idx="7">
                  <c:v>4662596</c:v>
                </c:pt>
                <c:pt idx="8">
                  <c:v>4270952</c:v>
                </c:pt>
                <c:pt idx="9">
                  <c:v>2959954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10709329</c:v>
                </c:pt>
                <c:pt idx="1">
                  <c:v>15838152</c:v>
                </c:pt>
                <c:pt idx="2">
                  <c:v>13088108</c:v>
                </c:pt>
                <c:pt idx="3">
                  <c:v>12453728</c:v>
                </c:pt>
                <c:pt idx="4">
                  <c:v>12605220</c:v>
                </c:pt>
                <c:pt idx="5">
                  <c:v>7307001</c:v>
                </c:pt>
                <c:pt idx="6">
                  <c:v>4658138</c:v>
                </c:pt>
                <c:pt idx="7">
                  <c:v>4746181</c:v>
                </c:pt>
                <c:pt idx="8">
                  <c:v>5364978</c:v>
                </c:pt>
                <c:pt idx="9">
                  <c:v>3303735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8969428</c:v>
                </c:pt>
                <c:pt idx="1">
                  <c:v>7236853</c:v>
                </c:pt>
                <c:pt idx="2">
                  <c:v>7104691</c:v>
                </c:pt>
                <c:pt idx="3">
                  <c:v>3392334</c:v>
                </c:pt>
                <c:pt idx="4">
                  <c:v>3340807</c:v>
                </c:pt>
                <c:pt idx="5">
                  <c:v>3226950</c:v>
                </c:pt>
                <c:pt idx="6">
                  <c:v>2913158</c:v>
                </c:pt>
                <c:pt idx="7">
                  <c:v>2877618</c:v>
                </c:pt>
                <c:pt idx="8">
                  <c:v>2636146</c:v>
                </c:pt>
                <c:pt idx="9">
                  <c:v>2088633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8250043</c:v>
                </c:pt>
                <c:pt idx="1">
                  <c:v>5431791</c:v>
                </c:pt>
                <c:pt idx="2">
                  <c:v>6121303</c:v>
                </c:pt>
                <c:pt idx="3">
                  <c:v>2592650</c:v>
                </c:pt>
                <c:pt idx="4">
                  <c:v>2142650</c:v>
                </c:pt>
                <c:pt idx="5">
                  <c:v>2408707</c:v>
                </c:pt>
                <c:pt idx="6">
                  <c:v>2389442</c:v>
                </c:pt>
                <c:pt idx="7">
                  <c:v>2950048</c:v>
                </c:pt>
                <c:pt idx="8">
                  <c:v>2297489</c:v>
                </c:pt>
                <c:pt idx="9">
                  <c:v>2344379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39707781</c:v>
                </c:pt>
                <c:pt idx="1">
                  <c:v>38377518</c:v>
                </c:pt>
                <c:pt idx="2">
                  <c:v>17874705</c:v>
                </c:pt>
                <c:pt idx="3">
                  <c:v>12131613</c:v>
                </c:pt>
                <c:pt idx="4">
                  <c:v>6349436</c:v>
                </c:pt>
                <c:pt idx="5">
                  <c:v>5928996</c:v>
                </c:pt>
                <c:pt idx="6">
                  <c:v>3804293</c:v>
                </c:pt>
                <c:pt idx="7">
                  <c:v>3680975</c:v>
                </c:pt>
                <c:pt idx="8">
                  <c:v>2214961</c:v>
                </c:pt>
                <c:pt idx="9">
                  <c:v>2185236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39034681</c:v>
                </c:pt>
                <c:pt idx="1">
                  <c:v>29818364</c:v>
                </c:pt>
                <c:pt idx="2">
                  <c:v>19634451</c:v>
                </c:pt>
                <c:pt idx="3">
                  <c:v>11099636</c:v>
                </c:pt>
                <c:pt idx="4">
                  <c:v>6523834</c:v>
                </c:pt>
                <c:pt idx="5">
                  <c:v>5616857</c:v>
                </c:pt>
                <c:pt idx="6">
                  <c:v>3843337</c:v>
                </c:pt>
                <c:pt idx="7">
                  <c:v>1974363</c:v>
                </c:pt>
                <c:pt idx="8">
                  <c:v>2310225</c:v>
                </c:pt>
                <c:pt idx="9">
                  <c:v>2487692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49164</c:v>
                </c:pt>
                <c:pt idx="1">
                  <c:v>30448</c:v>
                </c:pt>
                <c:pt idx="2">
                  <c:v>16696</c:v>
                </c:pt>
                <c:pt idx="3">
                  <c:v>13033</c:v>
                </c:pt>
                <c:pt idx="4">
                  <c:v>9426</c:v>
                </c:pt>
                <c:pt idx="5">
                  <c:v>4626</c:v>
                </c:pt>
                <c:pt idx="6">
                  <c:v>4584</c:v>
                </c:pt>
                <c:pt idx="7">
                  <c:v>4179</c:v>
                </c:pt>
                <c:pt idx="8">
                  <c:v>4095</c:v>
                </c:pt>
                <c:pt idx="9">
                  <c:v>3213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51516</c:v>
                </c:pt>
                <c:pt idx="1">
                  <c:v>29355</c:v>
                </c:pt>
                <c:pt idx="2">
                  <c:v>15818</c:v>
                </c:pt>
                <c:pt idx="3">
                  <c:v>12574</c:v>
                </c:pt>
                <c:pt idx="4">
                  <c:v>10834</c:v>
                </c:pt>
                <c:pt idx="5">
                  <c:v>7024</c:v>
                </c:pt>
                <c:pt idx="6">
                  <c:v>3516</c:v>
                </c:pt>
                <c:pt idx="7">
                  <c:v>2414</c:v>
                </c:pt>
                <c:pt idx="8">
                  <c:v>5227</c:v>
                </c:pt>
                <c:pt idx="9">
                  <c:v>3094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VALENCIA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2073561</c:v>
                </c:pt>
                <c:pt idx="1">
                  <c:v>1643013</c:v>
                </c:pt>
                <c:pt idx="2">
                  <c:v>747134</c:v>
                </c:pt>
                <c:pt idx="3">
                  <c:v>620796</c:v>
                </c:pt>
                <c:pt idx="4">
                  <c:v>478357</c:v>
                </c:pt>
                <c:pt idx="5">
                  <c:v>173636</c:v>
                </c:pt>
                <c:pt idx="6">
                  <c:v>132606</c:v>
                </c:pt>
                <c:pt idx="7">
                  <c:v>80427</c:v>
                </c:pt>
                <c:pt idx="8">
                  <c:v>68990</c:v>
                </c:pt>
                <c:pt idx="9">
                  <c:v>68727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VALENCIA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2266113</c:v>
                </c:pt>
                <c:pt idx="1">
                  <c:v>1603583</c:v>
                </c:pt>
                <c:pt idx="2">
                  <c:v>813412</c:v>
                </c:pt>
                <c:pt idx="3">
                  <c:v>614763</c:v>
                </c:pt>
                <c:pt idx="4">
                  <c:v>486200</c:v>
                </c:pt>
                <c:pt idx="5">
                  <c:v>182254</c:v>
                </c:pt>
                <c:pt idx="6">
                  <c:v>175147</c:v>
                </c:pt>
                <c:pt idx="7">
                  <c:v>91080</c:v>
                </c:pt>
                <c:pt idx="8">
                  <c:v>105801</c:v>
                </c:pt>
                <c:pt idx="9">
                  <c:v>187529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33063940</c:v>
                </c:pt>
                <c:pt idx="1">
                  <c:v>22070386</c:v>
                </c:pt>
                <c:pt idx="2">
                  <c:v>7931113</c:v>
                </c:pt>
                <c:pt idx="3">
                  <c:v>3700225</c:v>
                </c:pt>
                <c:pt idx="4">
                  <c:v>3392477</c:v>
                </c:pt>
                <c:pt idx="5">
                  <c:v>3147095</c:v>
                </c:pt>
                <c:pt idx="6">
                  <c:v>1319118</c:v>
                </c:pt>
                <c:pt idx="7">
                  <c:v>578209</c:v>
                </c:pt>
                <c:pt idx="8">
                  <c:v>527095</c:v>
                </c:pt>
                <c:pt idx="9">
                  <c:v>221298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24959521</c:v>
                </c:pt>
                <c:pt idx="1">
                  <c:v>21955211</c:v>
                </c:pt>
                <c:pt idx="2">
                  <c:v>7123755</c:v>
                </c:pt>
                <c:pt idx="3">
                  <c:v>3440974</c:v>
                </c:pt>
                <c:pt idx="4">
                  <c:v>5213280</c:v>
                </c:pt>
                <c:pt idx="5">
                  <c:v>1519816</c:v>
                </c:pt>
                <c:pt idx="6">
                  <c:v>612477</c:v>
                </c:pt>
                <c:pt idx="7">
                  <c:v>204964</c:v>
                </c:pt>
                <c:pt idx="8">
                  <c:v>555870</c:v>
                </c:pt>
                <c:pt idx="9">
                  <c:v>210414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32762505</c:v>
                </c:pt>
                <c:pt idx="1">
                  <c:v>21922008</c:v>
                </c:pt>
                <c:pt idx="2">
                  <c:v>7561177</c:v>
                </c:pt>
                <c:pt idx="3">
                  <c:v>3147095</c:v>
                </c:pt>
                <c:pt idx="4">
                  <c:v>2932821</c:v>
                </c:pt>
                <c:pt idx="5">
                  <c:v>979491</c:v>
                </c:pt>
                <c:pt idx="6">
                  <c:v>89629</c:v>
                </c:pt>
                <c:pt idx="7">
                  <c:v>44037</c:v>
                </c:pt>
                <c:pt idx="8">
                  <c:v>34500</c:v>
                </c:pt>
                <c:pt idx="9">
                  <c:v>22372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24786168</c:v>
                </c:pt>
                <c:pt idx="1">
                  <c:v>21914346</c:v>
                </c:pt>
                <c:pt idx="2">
                  <c:v>6768731</c:v>
                </c:pt>
                <c:pt idx="3">
                  <c:v>1519816</c:v>
                </c:pt>
                <c:pt idx="4">
                  <c:v>4953709</c:v>
                </c:pt>
                <c:pt idx="5">
                  <c:v>1177324</c:v>
                </c:pt>
                <c:pt idx="6">
                  <c:v>102946</c:v>
                </c:pt>
                <c:pt idx="7">
                  <c:v>101690</c:v>
                </c:pt>
                <c:pt idx="8">
                  <c:v>22979</c:v>
                </c:pt>
                <c:pt idx="9">
                  <c:v>36009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34700544</c:v>
                </c:pt>
                <c:pt idx="1">
                  <c:v>34644163</c:v>
                </c:pt>
                <c:pt idx="2">
                  <c:v>11608110</c:v>
                </c:pt>
                <c:pt idx="3">
                  <c:v>9665510</c:v>
                </c:pt>
                <c:pt idx="4">
                  <c:v>4255511</c:v>
                </c:pt>
                <c:pt idx="5">
                  <c:v>3406048</c:v>
                </c:pt>
                <c:pt idx="6">
                  <c:v>1675259</c:v>
                </c:pt>
                <c:pt idx="7">
                  <c:v>1485801</c:v>
                </c:pt>
                <c:pt idx="8">
                  <c:v>1463496</c:v>
                </c:pt>
                <c:pt idx="9">
                  <c:v>1388978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33863050</c:v>
                </c:pt>
                <c:pt idx="1">
                  <c:v>26556052</c:v>
                </c:pt>
                <c:pt idx="2">
                  <c:v>13719497</c:v>
                </c:pt>
                <c:pt idx="3">
                  <c:v>8931634</c:v>
                </c:pt>
                <c:pt idx="4">
                  <c:v>3967802</c:v>
                </c:pt>
                <c:pt idx="5">
                  <c:v>1678283</c:v>
                </c:pt>
                <c:pt idx="6">
                  <c:v>1786792</c:v>
                </c:pt>
                <c:pt idx="7">
                  <c:v>1574156</c:v>
                </c:pt>
                <c:pt idx="8">
                  <c:v>1735847</c:v>
                </c:pt>
                <c:pt idx="9">
                  <c:v>1140322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6214041</c:v>
                </c:pt>
                <c:pt idx="1">
                  <c:v>5848032</c:v>
                </c:pt>
                <c:pt idx="2">
                  <c:v>3609025</c:v>
                </c:pt>
                <c:pt idx="3">
                  <c:v>3536512</c:v>
                </c:pt>
                <c:pt idx="4">
                  <c:v>2294844</c:v>
                </c:pt>
                <c:pt idx="5">
                  <c:v>1828569</c:v>
                </c:pt>
                <c:pt idx="6">
                  <c:v>813509</c:v>
                </c:pt>
                <c:pt idx="7">
                  <c:v>608519</c:v>
                </c:pt>
                <c:pt idx="8">
                  <c:v>600608</c:v>
                </c:pt>
                <c:pt idx="9">
                  <c:v>598420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5927461</c:v>
                </c:pt>
                <c:pt idx="1">
                  <c:v>5548833</c:v>
                </c:pt>
                <c:pt idx="2">
                  <c:v>3768936</c:v>
                </c:pt>
                <c:pt idx="3">
                  <c:v>3191910</c:v>
                </c:pt>
                <c:pt idx="4">
                  <c:v>2165499</c:v>
                </c:pt>
                <c:pt idx="5">
                  <c:v>1672827</c:v>
                </c:pt>
                <c:pt idx="6">
                  <c:v>878724</c:v>
                </c:pt>
                <c:pt idx="7">
                  <c:v>698037</c:v>
                </c:pt>
                <c:pt idx="8">
                  <c:v>567919</c:v>
                </c:pt>
                <c:pt idx="9">
                  <c:v>576267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2944688</c:v>
                </c:pt>
                <c:pt idx="1">
                  <c:v>2630052</c:v>
                </c:pt>
                <c:pt idx="2">
                  <c:v>1168888.5</c:v>
                </c:pt>
                <c:pt idx="3">
                  <c:v>825999</c:v>
                </c:pt>
                <c:pt idx="4">
                  <c:v>407831.5</c:v>
                </c:pt>
                <c:pt idx="5">
                  <c:v>291569</c:v>
                </c:pt>
                <c:pt idx="6">
                  <c:v>214567</c:v>
                </c:pt>
                <c:pt idx="7">
                  <c:v>132032</c:v>
                </c:pt>
                <c:pt idx="8">
                  <c:v>131784</c:v>
                </c:pt>
                <c:pt idx="9">
                  <c:v>109795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2885457</c:v>
                </c:pt>
                <c:pt idx="1">
                  <c:v>2174764</c:v>
                </c:pt>
                <c:pt idx="2">
                  <c:v>1402810</c:v>
                </c:pt>
                <c:pt idx="3">
                  <c:v>819712</c:v>
                </c:pt>
                <c:pt idx="4">
                  <c:v>375199</c:v>
                </c:pt>
                <c:pt idx="5">
                  <c:v>254471</c:v>
                </c:pt>
                <c:pt idx="6">
                  <c:v>233662</c:v>
                </c:pt>
                <c:pt idx="7">
                  <c:v>146269.5</c:v>
                </c:pt>
                <c:pt idx="8">
                  <c:v>153121</c:v>
                </c:pt>
                <c:pt idx="9">
                  <c:v>102135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2427466</c:v>
                </c:pt>
                <c:pt idx="1">
                  <c:v>1503757</c:v>
                </c:pt>
                <c:pt idx="2">
                  <c:v>546086</c:v>
                </c:pt>
                <c:pt idx="3">
                  <c:v>317841.5</c:v>
                </c:pt>
                <c:pt idx="4">
                  <c:v>266579</c:v>
                </c:pt>
                <c:pt idx="5">
                  <c:v>76185</c:v>
                </c:pt>
                <c:pt idx="6">
                  <c:v>5692</c:v>
                </c:pt>
                <c:pt idx="7">
                  <c:v>3503</c:v>
                </c:pt>
                <c:pt idx="8">
                  <c:v>2446</c:v>
                </c:pt>
                <c:pt idx="9">
                  <c:v>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2013342</c:v>
                </c:pt>
                <c:pt idx="1">
                  <c:v>1475332</c:v>
                </c:pt>
                <c:pt idx="2">
                  <c:v>525508</c:v>
                </c:pt>
                <c:pt idx="3">
                  <c:v>476628.5</c:v>
                </c:pt>
                <c:pt idx="4">
                  <c:v>237853</c:v>
                </c:pt>
                <c:pt idx="5">
                  <c:v>97087</c:v>
                </c:pt>
                <c:pt idx="6">
                  <c:v>5928</c:v>
                </c:pt>
                <c:pt idx="7">
                  <c:v>9409</c:v>
                </c:pt>
                <c:pt idx="8">
                  <c:v>4283</c:v>
                </c:pt>
                <c:pt idx="9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226468</c:v>
                </c:pt>
                <c:pt idx="1">
                  <c:v>185604</c:v>
                </c:pt>
                <c:pt idx="2">
                  <c:v>111410.5</c:v>
                </c:pt>
                <c:pt idx="3">
                  <c:v>100164</c:v>
                </c:pt>
                <c:pt idx="4">
                  <c:v>90088</c:v>
                </c:pt>
                <c:pt idx="5">
                  <c:v>78136</c:v>
                </c:pt>
                <c:pt idx="6">
                  <c:v>42852.5</c:v>
                </c:pt>
                <c:pt idx="7">
                  <c:v>40498</c:v>
                </c:pt>
                <c:pt idx="8">
                  <c:v>24191.5</c:v>
                </c:pt>
                <c:pt idx="9">
                  <c:v>15810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230875</c:v>
                </c:pt>
                <c:pt idx="1">
                  <c:v>196153</c:v>
                </c:pt>
                <c:pt idx="2">
                  <c:v>125965.5</c:v>
                </c:pt>
                <c:pt idx="3">
                  <c:v>101898</c:v>
                </c:pt>
                <c:pt idx="4">
                  <c:v>93175</c:v>
                </c:pt>
                <c:pt idx="5">
                  <c:v>74375</c:v>
                </c:pt>
                <c:pt idx="6">
                  <c:v>31201.25</c:v>
                </c:pt>
                <c:pt idx="7">
                  <c:v>48902</c:v>
                </c:pt>
                <c:pt idx="8">
                  <c:v>25576.5</c:v>
                </c:pt>
                <c:pt idx="9">
                  <c:v>2178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1340767</c:v>
                </c:pt>
                <c:pt idx="1">
                  <c:v>739563.5</c:v>
                </c:pt>
                <c:pt idx="2">
                  <c:v>364159.5</c:v>
                </c:pt>
                <c:pt idx="3">
                  <c:v>187120</c:v>
                </c:pt>
                <c:pt idx="4">
                  <c:v>111374</c:v>
                </c:pt>
                <c:pt idx="5">
                  <c:v>101685</c:v>
                </c:pt>
                <c:pt idx="6">
                  <c:v>53178</c:v>
                </c:pt>
                <c:pt idx="7">
                  <c:v>40618</c:v>
                </c:pt>
                <c:pt idx="8">
                  <c:v>38034</c:v>
                </c:pt>
                <c:pt idx="9">
                  <c:v>34195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1308227</c:v>
                </c:pt>
                <c:pt idx="1">
                  <c:v>800216</c:v>
                </c:pt>
                <c:pt idx="2">
                  <c:v>341512.5</c:v>
                </c:pt>
                <c:pt idx="3">
                  <c:v>148631</c:v>
                </c:pt>
                <c:pt idx="4">
                  <c:v>120259.5</c:v>
                </c:pt>
                <c:pt idx="5">
                  <c:v>81942</c:v>
                </c:pt>
                <c:pt idx="6">
                  <c:v>63227</c:v>
                </c:pt>
                <c:pt idx="7">
                  <c:v>37770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1440931</c:v>
                </c:pt>
                <c:pt idx="1">
                  <c:v>851047</c:v>
                </c:pt>
                <c:pt idx="2">
                  <c:v>407012</c:v>
                </c:pt>
                <c:pt idx="3">
                  <c:v>279913</c:v>
                </c:pt>
                <c:pt idx="4">
                  <c:v>211064</c:v>
                </c:pt>
                <c:pt idx="5">
                  <c:v>202586</c:v>
                </c:pt>
                <c:pt idx="6">
                  <c:v>126340</c:v>
                </c:pt>
                <c:pt idx="7">
                  <c:v>107495</c:v>
                </c:pt>
                <c:pt idx="8">
                  <c:v>106187</c:v>
                </c:pt>
                <c:pt idx="9">
                  <c:v>104716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1410125</c:v>
                </c:pt>
                <c:pt idx="1">
                  <c:v>926181.5</c:v>
                </c:pt>
                <c:pt idx="2">
                  <c:v>372713.75</c:v>
                </c:pt>
                <c:pt idx="3">
                  <c:v>294204</c:v>
                </c:pt>
                <c:pt idx="4">
                  <c:v>224253</c:v>
                </c:pt>
                <c:pt idx="5">
                  <c:v>161422</c:v>
                </c:pt>
                <c:pt idx="6">
                  <c:v>140341.5</c:v>
                </c:pt>
                <c:pt idx="7">
                  <c:v>100905</c:v>
                </c:pt>
                <c:pt idx="8">
                  <c:v>85152</c:v>
                </c:pt>
                <c:pt idx="9">
                  <c:v>108704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3685912</c:v>
                </c:pt>
                <c:pt idx="1">
                  <c:v>3252254</c:v>
                </c:pt>
                <c:pt idx="2">
                  <c:v>2999427</c:v>
                </c:pt>
                <c:pt idx="3">
                  <c:v>2291751</c:v>
                </c:pt>
                <c:pt idx="4">
                  <c:v>1287201</c:v>
                </c:pt>
                <c:pt idx="5">
                  <c:v>1159491</c:v>
                </c:pt>
                <c:pt idx="6">
                  <c:v>564323</c:v>
                </c:pt>
                <c:pt idx="7">
                  <c:v>555403</c:v>
                </c:pt>
                <c:pt idx="8">
                  <c:v>515312</c:v>
                </c:pt>
                <c:pt idx="9">
                  <c:v>497507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4066953</c:v>
                </c:pt>
                <c:pt idx="1">
                  <c:v>3016737</c:v>
                </c:pt>
                <c:pt idx="2">
                  <c:v>3220307</c:v>
                </c:pt>
                <c:pt idx="3">
                  <c:v>2654210</c:v>
                </c:pt>
                <c:pt idx="4">
                  <c:v>1225415</c:v>
                </c:pt>
                <c:pt idx="5">
                  <c:v>1002183</c:v>
                </c:pt>
                <c:pt idx="6">
                  <c:v>424737</c:v>
                </c:pt>
                <c:pt idx="7">
                  <c:v>554531</c:v>
                </c:pt>
                <c:pt idx="8">
                  <c:v>480679</c:v>
                </c:pt>
                <c:pt idx="9">
                  <c:v>659833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1505011</c:v>
                </c:pt>
                <c:pt idx="1">
                  <c:v>770671</c:v>
                </c:pt>
                <c:pt idx="2">
                  <c:v>465339</c:v>
                </c:pt>
                <c:pt idx="3">
                  <c:v>460758</c:v>
                </c:pt>
                <c:pt idx="4">
                  <c:v>385080</c:v>
                </c:pt>
                <c:pt idx="5">
                  <c:v>295341</c:v>
                </c:pt>
                <c:pt idx="6">
                  <c:v>182060</c:v>
                </c:pt>
                <c:pt idx="7">
                  <c:v>137475</c:v>
                </c:pt>
                <c:pt idx="8">
                  <c:v>98826</c:v>
                </c:pt>
                <c:pt idx="9">
                  <c:v>47387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1756803</c:v>
                </c:pt>
                <c:pt idx="1">
                  <c:v>1031616</c:v>
                </c:pt>
                <c:pt idx="2">
                  <c:v>428521</c:v>
                </c:pt>
                <c:pt idx="3">
                  <c:v>415307</c:v>
                </c:pt>
                <c:pt idx="4">
                  <c:v>346141</c:v>
                </c:pt>
                <c:pt idx="5">
                  <c:v>227619</c:v>
                </c:pt>
                <c:pt idx="6">
                  <c:v>209563</c:v>
                </c:pt>
                <c:pt idx="7">
                  <c:v>156889</c:v>
                </c:pt>
                <c:pt idx="8">
                  <c:v>68872</c:v>
                </c:pt>
                <c:pt idx="9">
                  <c:v>39749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777181</c:v>
                </c:pt>
                <c:pt idx="1">
                  <c:v>535561</c:v>
                </c:pt>
                <c:pt idx="2">
                  <c:v>262355</c:v>
                </c:pt>
                <c:pt idx="3">
                  <c:v>262012</c:v>
                </c:pt>
                <c:pt idx="4">
                  <c:v>209844</c:v>
                </c:pt>
                <c:pt idx="5">
                  <c:v>199796</c:v>
                </c:pt>
                <c:pt idx="6">
                  <c:v>114729</c:v>
                </c:pt>
                <c:pt idx="7">
                  <c:v>103218</c:v>
                </c:pt>
                <c:pt idx="8">
                  <c:v>55382</c:v>
                </c:pt>
                <c:pt idx="9">
                  <c:v>51496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875646</c:v>
                </c:pt>
                <c:pt idx="1">
                  <c:v>568035</c:v>
                </c:pt>
                <c:pt idx="2">
                  <c:v>285393</c:v>
                </c:pt>
                <c:pt idx="3">
                  <c:v>252791</c:v>
                </c:pt>
                <c:pt idx="4">
                  <c:v>167604</c:v>
                </c:pt>
                <c:pt idx="5">
                  <c:v>213544</c:v>
                </c:pt>
                <c:pt idx="6">
                  <c:v>58080</c:v>
                </c:pt>
                <c:pt idx="7">
                  <c:v>121668</c:v>
                </c:pt>
                <c:pt idx="8">
                  <c:v>6106</c:v>
                </c:pt>
                <c:pt idx="9">
                  <c:v>56403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20053</c:v>
                </c:pt>
                <c:pt idx="1">
                  <c:v>16792</c:v>
                </c:pt>
                <c:pt idx="2">
                  <c:v>8803</c:v>
                </c:pt>
                <c:pt idx="3">
                  <c:v>8511</c:v>
                </c:pt>
                <c:pt idx="4">
                  <c:v>7766</c:v>
                </c:pt>
                <c:pt idx="5">
                  <c:v>5194</c:v>
                </c:pt>
                <c:pt idx="6">
                  <c:v>4632</c:v>
                </c:pt>
                <c:pt idx="7">
                  <c:v>1919</c:v>
                </c:pt>
                <c:pt idx="8">
                  <c:v>1857</c:v>
                </c:pt>
                <c:pt idx="9">
                  <c:v>1323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18710</c:v>
                </c:pt>
                <c:pt idx="1">
                  <c:v>19268</c:v>
                </c:pt>
                <c:pt idx="2">
                  <c:v>8482</c:v>
                </c:pt>
                <c:pt idx="3">
                  <c:v>9717</c:v>
                </c:pt>
                <c:pt idx="4">
                  <c:v>7120</c:v>
                </c:pt>
                <c:pt idx="5">
                  <c:v>5381</c:v>
                </c:pt>
                <c:pt idx="6">
                  <c:v>4649</c:v>
                </c:pt>
                <c:pt idx="7">
                  <c:v>2007</c:v>
                </c:pt>
                <c:pt idx="8">
                  <c:v>2112</c:v>
                </c:pt>
                <c:pt idx="9">
                  <c:v>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222266412</c:v>
                </c:pt>
                <c:pt idx="1">
                  <c:v>171306756</c:v>
                </c:pt>
                <c:pt idx="2">
                  <c:v>151834051</c:v>
                </c:pt>
                <c:pt idx="3">
                  <c:v>146511763</c:v>
                </c:pt>
                <c:pt idx="4">
                  <c:v>128429377</c:v>
                </c:pt>
                <c:pt idx="5">
                  <c:v>96572778</c:v>
                </c:pt>
                <c:pt idx="6">
                  <c:v>46307074</c:v>
                </c:pt>
                <c:pt idx="7">
                  <c:v>32045081</c:v>
                </c:pt>
                <c:pt idx="8">
                  <c:v>28921993</c:v>
                </c:pt>
                <c:pt idx="9">
                  <c:v>26122078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220079631</c:v>
                </c:pt>
                <c:pt idx="1">
                  <c:v>177551731</c:v>
                </c:pt>
                <c:pt idx="2">
                  <c:v>133916484</c:v>
                </c:pt>
                <c:pt idx="3">
                  <c:v>132843458</c:v>
                </c:pt>
                <c:pt idx="4">
                  <c:v>135835949</c:v>
                </c:pt>
                <c:pt idx="5">
                  <c:v>113869710</c:v>
                </c:pt>
                <c:pt idx="6">
                  <c:v>43630535</c:v>
                </c:pt>
                <c:pt idx="7">
                  <c:v>27711023</c:v>
                </c:pt>
                <c:pt idx="8">
                  <c:v>29484560</c:v>
                </c:pt>
                <c:pt idx="9">
                  <c:v>28925967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#N/A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461</c:v>
                </c:pt>
                <c:pt idx="1">
                  <c:v>377</c:v>
                </c:pt>
                <c:pt idx="2">
                  <c:v>258</c:v>
                </c:pt>
                <c:pt idx="3">
                  <c:v>245</c:v>
                </c:pt>
                <c:pt idx="4">
                  <c:v>166</c:v>
                </c:pt>
                <c:pt idx="5">
                  <c:v>155</c:v>
                </c:pt>
                <c:pt idx="6">
                  <c:v>98</c:v>
                </c:pt>
                <c:pt idx="7">
                  <c:v>#N/A</c:v>
                </c:pt>
                <c:pt idx="8">
                  <c:v>41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#N/A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565</c:v>
                </c:pt>
                <c:pt idx="1">
                  <c:v>481</c:v>
                </c:pt>
                <c:pt idx="2">
                  <c:v>215</c:v>
                </c:pt>
                <c:pt idx="3">
                  <c:v>224</c:v>
                </c:pt>
                <c:pt idx="4">
                  <c:v>168</c:v>
                </c:pt>
                <c:pt idx="5">
                  <c:v>180</c:v>
                </c:pt>
                <c:pt idx="6">
                  <c:v>116</c:v>
                </c:pt>
                <c:pt idx="7">
                  <c:v>#N/A</c:v>
                </c:pt>
                <c:pt idx="8">
                  <c:v>41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41183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13130279</v>
      </c>
      <c r="E8" s="87">
        <v>14100126</v>
      </c>
      <c r="F8" s="87">
        <v>99424060</v>
      </c>
      <c r="G8" s="87">
        <v>101007420</v>
      </c>
      <c r="H8" s="87">
        <v>1583360</v>
      </c>
      <c r="I8" s="88">
        <f>((G8*100/F8)-100)</f>
        <v>1.5925320289676392</v>
      </c>
    </row>
    <row r="9" spans="1:9" x14ac:dyDescent="0.25">
      <c r="A9" s="89"/>
      <c r="B9" s="90"/>
      <c r="C9" s="86" t="s">
        <v>15</v>
      </c>
      <c r="D9" s="87">
        <v>6705766</v>
      </c>
      <c r="E9" s="87">
        <v>6310567</v>
      </c>
      <c r="F9" s="87">
        <v>51517501</v>
      </c>
      <c r="G9" s="87">
        <v>57895047</v>
      </c>
      <c r="H9" s="87">
        <v>6377546</v>
      </c>
      <c r="I9" s="88">
        <f t="shared" ref="I9:I19" si="0">((G9*100/F9)-100)</f>
        <v>12.379377641007864</v>
      </c>
    </row>
    <row r="10" spans="1:9" x14ac:dyDescent="0.25">
      <c r="A10" s="89"/>
      <c r="B10" s="85" t="s">
        <v>16</v>
      </c>
      <c r="C10" s="86" t="s">
        <v>17</v>
      </c>
      <c r="D10" s="87">
        <v>4289875</v>
      </c>
      <c r="E10" s="87">
        <v>4287368</v>
      </c>
      <c r="F10" s="87">
        <v>37559706</v>
      </c>
      <c r="G10" s="87">
        <v>38591817</v>
      </c>
      <c r="H10" s="87">
        <v>1032111</v>
      </c>
      <c r="I10" s="88">
        <f t="shared" si="0"/>
        <v>2.7479208703071265</v>
      </c>
    </row>
    <row r="11" spans="1:9" x14ac:dyDescent="0.25">
      <c r="A11" s="89"/>
      <c r="B11" s="89"/>
      <c r="C11" s="86" t="s">
        <v>18</v>
      </c>
      <c r="D11" s="87">
        <v>13909920</v>
      </c>
      <c r="E11" s="87">
        <v>13684653</v>
      </c>
      <c r="F11" s="87">
        <v>98886233</v>
      </c>
      <c r="G11" s="87">
        <v>108565553</v>
      </c>
      <c r="H11" s="87">
        <v>9679320</v>
      </c>
      <c r="I11" s="88">
        <f t="shared" si="0"/>
        <v>9.7883392928922603</v>
      </c>
    </row>
    <row r="12" spans="1:9" x14ac:dyDescent="0.25">
      <c r="A12" s="90"/>
      <c r="B12" s="90"/>
      <c r="C12" s="86" t="s">
        <v>2</v>
      </c>
      <c r="D12" s="87">
        <v>18199795</v>
      </c>
      <c r="E12" s="87">
        <v>17972021</v>
      </c>
      <c r="F12" s="87">
        <v>136445939</v>
      </c>
      <c r="G12" s="87">
        <v>147157370</v>
      </c>
      <c r="H12" s="87">
        <v>10711431</v>
      </c>
      <c r="I12" s="88">
        <f t="shared" si="0"/>
        <v>7.8503113236664319</v>
      </c>
    </row>
    <row r="13" spans="1:9" x14ac:dyDescent="0.25">
      <c r="A13" s="91"/>
      <c r="B13" s="91"/>
      <c r="C13" s="92" t="s">
        <v>2</v>
      </c>
      <c r="D13" s="93">
        <v>38035840</v>
      </c>
      <c r="E13" s="93">
        <v>38382714</v>
      </c>
      <c r="F13" s="93">
        <v>287387500</v>
      </c>
      <c r="G13" s="93">
        <v>306059837</v>
      </c>
      <c r="H13" s="93">
        <v>18672337</v>
      </c>
      <c r="I13" s="94">
        <f t="shared" si="0"/>
        <v>6.4972683223870149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25293</v>
      </c>
      <c r="E14" s="87">
        <v>21769</v>
      </c>
      <c r="F14" s="87">
        <v>158232</v>
      </c>
      <c r="G14" s="87">
        <v>152260</v>
      </c>
      <c r="H14" s="87">
        <v>-5972</v>
      </c>
      <c r="I14" s="88">
        <f t="shared" si="0"/>
        <v>-3.774204964861724</v>
      </c>
    </row>
    <row r="15" spans="1:9" x14ac:dyDescent="0.25">
      <c r="A15" s="89"/>
      <c r="B15" s="85" t="s">
        <v>7</v>
      </c>
      <c r="C15" s="86" t="s">
        <v>8</v>
      </c>
      <c r="D15" s="87">
        <v>661565</v>
      </c>
      <c r="E15" s="87">
        <v>679727</v>
      </c>
      <c r="F15" s="87">
        <v>5319369</v>
      </c>
      <c r="G15" s="87">
        <v>5351481</v>
      </c>
      <c r="H15" s="87">
        <v>32112</v>
      </c>
      <c r="I15" s="88">
        <f t="shared" si="0"/>
        <v>0.60368062452519666</v>
      </c>
    </row>
    <row r="16" spans="1:9" x14ac:dyDescent="0.25">
      <c r="A16" s="89"/>
      <c r="B16" s="90"/>
      <c r="C16" s="86" t="s">
        <v>9</v>
      </c>
      <c r="D16" s="87">
        <v>265667</v>
      </c>
      <c r="E16" s="87">
        <v>184398</v>
      </c>
      <c r="F16" s="87">
        <v>1848987</v>
      </c>
      <c r="G16" s="87">
        <v>1250970</v>
      </c>
      <c r="H16" s="87">
        <v>-598017</v>
      </c>
      <c r="I16" s="88">
        <f t="shared" si="0"/>
        <v>-32.342953195452424</v>
      </c>
    </row>
    <row r="17" spans="1:9" x14ac:dyDescent="0.25">
      <c r="A17" s="90"/>
      <c r="B17" s="95" t="s">
        <v>10</v>
      </c>
      <c r="C17" s="86" t="s">
        <v>11</v>
      </c>
      <c r="D17" s="87">
        <v>36990</v>
      </c>
      <c r="E17" s="87">
        <v>226631</v>
      </c>
      <c r="F17" s="87">
        <v>1734863</v>
      </c>
      <c r="G17" s="87">
        <v>2181360</v>
      </c>
      <c r="H17" s="87">
        <v>446497</v>
      </c>
      <c r="I17" s="88">
        <f t="shared" si="0"/>
        <v>25.736729643781672</v>
      </c>
    </row>
    <row r="18" spans="1:9" x14ac:dyDescent="0.25">
      <c r="A18" s="96"/>
      <c r="B18" s="96"/>
      <c r="C18" s="92" t="s">
        <v>2</v>
      </c>
      <c r="D18" s="93">
        <v>989515</v>
      </c>
      <c r="E18" s="93">
        <v>1112525</v>
      </c>
      <c r="F18" s="93">
        <v>9061451</v>
      </c>
      <c r="G18" s="93">
        <v>8936071</v>
      </c>
      <c r="H18" s="93">
        <v>-125380</v>
      </c>
      <c r="I18" s="94">
        <f t="shared" si="0"/>
        <v>-1.3836636097243087</v>
      </c>
    </row>
    <row r="19" spans="1:9" x14ac:dyDescent="0.25">
      <c r="A19" s="97"/>
      <c r="B19" s="97"/>
      <c r="C19" s="98" t="s">
        <v>1</v>
      </c>
      <c r="D19" s="99">
        <f>+D13+D18</f>
        <v>39025355</v>
      </c>
      <c r="E19" s="99">
        <f t="shared" ref="E19:G19" si="1">+E13+E18</f>
        <v>39495239</v>
      </c>
      <c r="F19" s="99">
        <f t="shared" si="1"/>
        <v>296448951</v>
      </c>
      <c r="G19" s="99">
        <f t="shared" si="1"/>
        <v>314995908</v>
      </c>
      <c r="H19" s="99">
        <f t="shared" ref="H19" si="2">G19-F19</f>
        <v>18546957</v>
      </c>
      <c r="I19" s="100">
        <f t="shared" si="0"/>
        <v>6.2563746430662803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9530734</v>
      </c>
      <c r="E21" s="87">
        <v>9510896</v>
      </c>
      <c r="F21" s="87">
        <v>66153825</v>
      </c>
      <c r="G21" s="87">
        <v>76302220</v>
      </c>
      <c r="H21" s="87">
        <v>10148395</v>
      </c>
      <c r="I21" s="88">
        <f t="shared" ref="I21:I34" si="3">((G21*100/F21)-100)</f>
        <v>15.340601998448307</v>
      </c>
    </row>
    <row r="22" spans="1:9" x14ac:dyDescent="0.25">
      <c r="A22" s="89"/>
      <c r="B22" s="90"/>
      <c r="C22" s="86" t="s">
        <v>22</v>
      </c>
      <c r="D22" s="87">
        <v>8910740</v>
      </c>
      <c r="E22" s="87">
        <v>8678230</v>
      </c>
      <c r="F22" s="87">
        <v>61443813</v>
      </c>
      <c r="G22" s="87">
        <v>69514372</v>
      </c>
      <c r="H22" s="87">
        <v>8070559</v>
      </c>
      <c r="I22" s="88">
        <f t="shared" si="3"/>
        <v>13.134860299115871</v>
      </c>
    </row>
    <row r="23" spans="1:9" x14ac:dyDescent="0.25">
      <c r="A23" s="89"/>
      <c r="B23" s="95" t="s">
        <v>23</v>
      </c>
      <c r="C23" s="86" t="s">
        <v>24</v>
      </c>
      <c r="D23" s="87">
        <v>3229883</v>
      </c>
      <c r="E23" s="87">
        <v>3290392</v>
      </c>
      <c r="F23" s="87">
        <v>27990870</v>
      </c>
      <c r="G23" s="87">
        <v>28970572</v>
      </c>
      <c r="H23" s="87">
        <v>979702</v>
      </c>
      <c r="I23" s="88">
        <f t="shared" si="3"/>
        <v>3.5000769893897541</v>
      </c>
    </row>
    <row r="24" spans="1:9" x14ac:dyDescent="0.25">
      <c r="A24" s="89"/>
      <c r="B24" s="85" t="s">
        <v>25</v>
      </c>
      <c r="C24" s="86" t="s">
        <v>26</v>
      </c>
      <c r="D24" s="87">
        <v>1234941.75</v>
      </c>
      <c r="E24" s="87">
        <v>1219912.75</v>
      </c>
      <c r="F24" s="87">
        <v>8986853.5</v>
      </c>
      <c r="G24" s="87">
        <v>9338829.75</v>
      </c>
      <c r="H24" s="87">
        <v>351976.25</v>
      </c>
      <c r="I24" s="88">
        <f t="shared" si="3"/>
        <v>3.9165682404859439</v>
      </c>
    </row>
    <row r="25" spans="1:9" x14ac:dyDescent="0.25">
      <c r="A25" s="89"/>
      <c r="B25" s="89"/>
      <c r="C25" s="86" t="s">
        <v>21</v>
      </c>
      <c r="D25" s="87">
        <v>683713</v>
      </c>
      <c r="E25" s="87">
        <v>666665</v>
      </c>
      <c r="F25" s="87">
        <v>4850622.75</v>
      </c>
      <c r="G25" s="87">
        <v>5153564</v>
      </c>
      <c r="H25" s="87">
        <v>302941.25</v>
      </c>
      <c r="I25" s="88">
        <f t="shared" si="3"/>
        <v>6.2454094167599408</v>
      </c>
    </row>
    <row r="26" spans="1:9" x14ac:dyDescent="0.25">
      <c r="A26" s="89"/>
      <c r="B26" s="89"/>
      <c r="C26" s="86" t="s">
        <v>27</v>
      </c>
      <c r="D26" s="87">
        <v>132299</v>
      </c>
      <c r="E26" s="87">
        <v>127209.5</v>
      </c>
      <c r="F26" s="87">
        <v>1051252.25</v>
      </c>
      <c r="G26" s="87">
        <v>1025135.75</v>
      </c>
      <c r="H26" s="87">
        <v>-26116.5</v>
      </c>
      <c r="I26" s="88">
        <f t="shared" si="3"/>
        <v>-2.4843228635182442</v>
      </c>
    </row>
    <row r="27" spans="1:9" x14ac:dyDescent="0.25">
      <c r="A27" s="89"/>
      <c r="B27" s="89"/>
      <c r="C27" s="86" t="s">
        <v>28</v>
      </c>
      <c r="D27" s="87">
        <v>418802.75</v>
      </c>
      <c r="E27" s="87">
        <v>426036.25</v>
      </c>
      <c r="F27" s="87">
        <v>3082909.5</v>
      </c>
      <c r="G27" s="87">
        <v>3159788</v>
      </c>
      <c r="H27" s="87">
        <v>76878.5</v>
      </c>
      <c r="I27" s="88">
        <f t="shared" si="3"/>
        <v>2.4936995393474888</v>
      </c>
    </row>
    <row r="28" spans="1:9" x14ac:dyDescent="0.25">
      <c r="A28" s="89"/>
      <c r="B28" s="90"/>
      <c r="C28" s="86" t="s">
        <v>29</v>
      </c>
      <c r="D28" s="87">
        <v>551228.75</v>
      </c>
      <c r="E28" s="87">
        <v>553247.75</v>
      </c>
      <c r="F28" s="87">
        <v>4136230.75</v>
      </c>
      <c r="G28" s="87">
        <v>4185265.75</v>
      </c>
      <c r="H28" s="87">
        <v>49035</v>
      </c>
      <c r="I28" s="88">
        <f t="shared" si="3"/>
        <v>1.1854996242654039</v>
      </c>
    </row>
    <row r="29" spans="1:9" x14ac:dyDescent="0.25">
      <c r="A29" s="89"/>
      <c r="B29" s="85" t="s">
        <v>30</v>
      </c>
      <c r="C29" s="86" t="s">
        <v>31</v>
      </c>
      <c r="D29" s="87">
        <v>3572394</v>
      </c>
      <c r="E29" s="87">
        <v>3625286</v>
      </c>
      <c r="F29" s="87">
        <v>18366105</v>
      </c>
      <c r="G29" s="87">
        <v>17979624</v>
      </c>
      <c r="H29" s="87">
        <v>-386481</v>
      </c>
      <c r="I29" s="88">
        <f t="shared" si="3"/>
        <v>-2.1043166202088059</v>
      </c>
    </row>
    <row r="30" spans="1:9" x14ac:dyDescent="0.25">
      <c r="A30" s="89"/>
      <c r="B30" s="90"/>
      <c r="C30" s="86" t="s">
        <v>32</v>
      </c>
      <c r="D30" s="87">
        <v>883339</v>
      </c>
      <c r="E30" s="87">
        <v>734298</v>
      </c>
      <c r="F30" s="87">
        <v>4861804</v>
      </c>
      <c r="G30" s="87">
        <v>4477762</v>
      </c>
      <c r="H30" s="87">
        <v>-384042</v>
      </c>
      <c r="I30" s="88">
        <f t="shared" si="3"/>
        <v>-7.8991666467837831</v>
      </c>
    </row>
    <row r="31" spans="1:9" x14ac:dyDescent="0.25">
      <c r="A31" s="89"/>
      <c r="B31" s="95" t="s">
        <v>33</v>
      </c>
      <c r="C31" s="86" t="s">
        <v>34</v>
      </c>
      <c r="D31" s="87">
        <v>541771</v>
      </c>
      <c r="E31" s="87">
        <v>611817</v>
      </c>
      <c r="F31" s="87">
        <v>2755657</v>
      </c>
      <c r="G31" s="87">
        <v>2702354</v>
      </c>
      <c r="H31" s="87">
        <v>-53303</v>
      </c>
      <c r="I31" s="88">
        <f t="shared" si="3"/>
        <v>-1.9343118537611872</v>
      </c>
    </row>
    <row r="32" spans="1:9" x14ac:dyDescent="0.25">
      <c r="A32" s="89"/>
      <c r="B32" s="85" t="s">
        <v>35</v>
      </c>
      <c r="C32" s="86" t="s">
        <v>36</v>
      </c>
      <c r="D32" s="87">
        <v>13311</v>
      </c>
      <c r="E32" s="87">
        <v>12932</v>
      </c>
      <c r="F32" s="87">
        <v>92639</v>
      </c>
      <c r="G32" s="87">
        <v>90806</v>
      </c>
      <c r="H32" s="87">
        <v>-1833</v>
      </c>
      <c r="I32" s="88">
        <f t="shared" si="3"/>
        <v>-1.9786483014712957</v>
      </c>
    </row>
    <row r="33" spans="1:9" x14ac:dyDescent="0.25">
      <c r="A33" s="89"/>
      <c r="B33" s="89"/>
      <c r="C33" s="86" t="s">
        <v>37</v>
      </c>
      <c r="D33" s="87">
        <v>167535068</v>
      </c>
      <c r="E33" s="87">
        <v>168686398</v>
      </c>
      <c r="F33" s="87">
        <v>1227479114</v>
      </c>
      <c r="G33" s="87">
        <v>1250487083</v>
      </c>
      <c r="H33" s="87">
        <v>23007969</v>
      </c>
      <c r="I33" s="88">
        <f t="shared" si="3"/>
        <v>1.8744081864679316</v>
      </c>
    </row>
    <row r="34" spans="1:9" x14ac:dyDescent="0.25">
      <c r="A34" s="102"/>
      <c r="B34" s="103"/>
      <c r="C34" s="86" t="s">
        <v>38</v>
      </c>
      <c r="D34" s="87">
        <v>362</v>
      </c>
      <c r="E34" s="87">
        <v>256</v>
      </c>
      <c r="F34" s="87">
        <v>2281</v>
      </c>
      <c r="G34" s="87">
        <v>2061</v>
      </c>
      <c r="H34" s="87">
        <v>-220</v>
      </c>
      <c r="I34" s="88">
        <f t="shared" si="3"/>
        <v>-9.6448925909688796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891513</v>
      </c>
      <c r="C7" s="37">
        <v>1029663</v>
      </c>
      <c r="D7" s="37">
        <v>8026035</v>
      </c>
      <c r="E7" s="37">
        <v>8423072</v>
      </c>
      <c r="F7" s="10">
        <f>((E7*100)/D7)-100</f>
        <v>4.9468635509314396</v>
      </c>
      <c r="G7" s="1"/>
      <c r="H7" s="1"/>
      <c r="I7" s="1"/>
    </row>
    <row r="8" spans="1:12" x14ac:dyDescent="0.25">
      <c r="A8" s="11" t="s">
        <v>45</v>
      </c>
      <c r="B8" s="38">
        <v>140412</v>
      </c>
      <c r="C8" s="38">
        <v>154723</v>
      </c>
      <c r="D8" s="38">
        <v>1490413</v>
      </c>
      <c r="E8" s="38">
        <v>1526401</v>
      </c>
      <c r="F8" s="13">
        <f t="shared" ref="F8:F35" si="0">((E8*100)/D8)-100</f>
        <v>2.4146327226077631</v>
      </c>
      <c r="G8" s="1"/>
      <c r="H8" s="1"/>
      <c r="I8" s="1"/>
    </row>
    <row r="9" spans="1:12" x14ac:dyDescent="0.25">
      <c r="A9" s="8" t="s">
        <v>46</v>
      </c>
      <c r="B9" s="37">
        <v>461306</v>
      </c>
      <c r="C9" s="37">
        <v>397118</v>
      </c>
      <c r="D9" s="37">
        <v>3049199</v>
      </c>
      <c r="E9" s="37">
        <v>3879312</v>
      </c>
      <c r="F9" s="10">
        <f t="shared" si="0"/>
        <v>27.223969311284705</v>
      </c>
      <c r="G9" s="1"/>
      <c r="H9" s="1"/>
      <c r="I9" s="1"/>
    </row>
    <row r="10" spans="1:12" x14ac:dyDescent="0.25">
      <c r="A10" s="11" t="s">
        <v>47</v>
      </c>
      <c r="B10" s="38">
        <v>504179</v>
      </c>
      <c r="C10" s="38">
        <v>406026</v>
      </c>
      <c r="D10" s="38">
        <v>3621101</v>
      </c>
      <c r="E10" s="38">
        <v>3341499</v>
      </c>
      <c r="F10" s="13">
        <f t="shared" si="0"/>
        <v>-7.7214637205645431</v>
      </c>
      <c r="G10" s="1"/>
      <c r="H10" s="1"/>
      <c r="I10" s="1"/>
    </row>
    <row r="11" spans="1:12" x14ac:dyDescent="0.25">
      <c r="A11" s="8" t="s">
        <v>48</v>
      </c>
      <c r="B11" s="37">
        <v>6460030</v>
      </c>
      <c r="C11" s="37">
        <v>7173216</v>
      </c>
      <c r="D11" s="37">
        <v>50195044</v>
      </c>
      <c r="E11" s="37">
        <v>59170272</v>
      </c>
      <c r="F11" s="10">
        <f t="shared" si="0"/>
        <v>17.880705513476585</v>
      </c>
      <c r="G11" s="1"/>
      <c r="H11" s="1"/>
      <c r="I11" s="1"/>
    </row>
    <row r="12" spans="1:12" x14ac:dyDescent="0.25">
      <c r="A12" s="11" t="s">
        <v>49</v>
      </c>
      <c r="B12" s="38">
        <v>315212</v>
      </c>
      <c r="C12" s="38">
        <v>286188</v>
      </c>
      <c r="D12" s="38">
        <v>2585004</v>
      </c>
      <c r="E12" s="38">
        <v>2492615</v>
      </c>
      <c r="F12" s="13">
        <f t="shared" si="0"/>
        <v>-3.5740370227667029</v>
      </c>
      <c r="G12" s="1"/>
      <c r="H12" s="1"/>
      <c r="I12" s="1"/>
    </row>
    <row r="13" spans="1:12" x14ac:dyDescent="0.25">
      <c r="A13" s="8" t="s">
        <v>50</v>
      </c>
      <c r="B13" s="37">
        <v>1100570</v>
      </c>
      <c r="C13" s="37">
        <v>1170817</v>
      </c>
      <c r="D13" s="37">
        <v>8023298</v>
      </c>
      <c r="E13" s="37">
        <v>8271420</v>
      </c>
      <c r="F13" s="10">
        <f t="shared" si="0"/>
        <v>3.0925188120894944</v>
      </c>
      <c r="G13" s="1"/>
      <c r="H13" s="1"/>
      <c r="I13" s="1"/>
    </row>
    <row r="14" spans="1:12" x14ac:dyDescent="0.25">
      <c r="A14" s="11" t="s">
        <v>51</v>
      </c>
      <c r="B14" s="38">
        <v>3741027</v>
      </c>
      <c r="C14" s="38">
        <v>3601576</v>
      </c>
      <c r="D14" s="38">
        <v>30165492</v>
      </c>
      <c r="E14" s="38">
        <v>28748311</v>
      </c>
      <c r="F14" s="13">
        <f t="shared" si="0"/>
        <v>-4.6980205063454576</v>
      </c>
      <c r="G14" s="1"/>
      <c r="H14" s="1"/>
      <c r="I14" s="1"/>
    </row>
    <row r="15" spans="1:12" x14ac:dyDescent="0.25">
      <c r="A15" s="8" t="s">
        <v>52</v>
      </c>
      <c r="B15" s="37">
        <v>2529572</v>
      </c>
      <c r="C15" s="37">
        <v>2737754</v>
      </c>
      <c r="D15" s="37">
        <v>22294351</v>
      </c>
      <c r="E15" s="37">
        <v>18410962</v>
      </c>
      <c r="F15" s="10">
        <f t="shared" si="0"/>
        <v>-17.418712928669692</v>
      </c>
      <c r="G15" s="1"/>
      <c r="H15" s="1"/>
      <c r="I15" s="1"/>
    </row>
    <row r="16" spans="1:12" x14ac:dyDescent="0.25">
      <c r="A16" s="11" t="s">
        <v>53</v>
      </c>
      <c r="B16" s="38">
        <v>1755385</v>
      </c>
      <c r="C16" s="38">
        <v>2465632</v>
      </c>
      <c r="D16" s="38">
        <v>13650904</v>
      </c>
      <c r="E16" s="38">
        <v>20060335</v>
      </c>
      <c r="F16" s="13">
        <f t="shared" si="0"/>
        <v>46.95242893803956</v>
      </c>
      <c r="G16" s="1"/>
      <c r="H16" s="1"/>
      <c r="I16" s="1"/>
    </row>
    <row r="17" spans="1:9" x14ac:dyDescent="0.25">
      <c r="A17" s="8" t="s">
        <v>54</v>
      </c>
      <c r="B17" s="37">
        <v>1044160</v>
      </c>
      <c r="C17" s="37">
        <v>1144245</v>
      </c>
      <c r="D17" s="37">
        <v>8928060</v>
      </c>
      <c r="E17" s="37">
        <v>7836274</v>
      </c>
      <c r="F17" s="10">
        <f t="shared" si="0"/>
        <v>-12.228703660145655</v>
      </c>
      <c r="G17" s="1"/>
      <c r="H17" s="1"/>
      <c r="I17" s="1"/>
    </row>
    <row r="18" spans="1:9" x14ac:dyDescent="0.25">
      <c r="A18" s="11" t="s">
        <v>55</v>
      </c>
      <c r="B18" s="38">
        <v>270738</v>
      </c>
      <c r="C18" s="38">
        <v>214191</v>
      </c>
      <c r="D18" s="38">
        <v>1883657</v>
      </c>
      <c r="E18" s="38">
        <v>1899116</v>
      </c>
      <c r="F18" s="13">
        <f t="shared" si="0"/>
        <v>0.82069081579076908</v>
      </c>
      <c r="G18" s="1"/>
      <c r="H18" s="1"/>
      <c r="I18" s="1"/>
    </row>
    <row r="19" spans="1:9" x14ac:dyDescent="0.25">
      <c r="A19" s="8" t="s">
        <v>56</v>
      </c>
      <c r="B19" s="37">
        <v>977569</v>
      </c>
      <c r="C19" s="37">
        <v>1073655</v>
      </c>
      <c r="D19" s="37">
        <v>7524032</v>
      </c>
      <c r="E19" s="37">
        <v>9331966</v>
      </c>
      <c r="F19" s="10">
        <f t="shared" si="0"/>
        <v>24.028792009390713</v>
      </c>
      <c r="G19" s="1"/>
      <c r="H19" s="1"/>
      <c r="I19" s="1"/>
    </row>
    <row r="20" spans="1:9" x14ac:dyDescent="0.25">
      <c r="A20" s="11" t="s">
        <v>57</v>
      </c>
      <c r="B20" s="38">
        <v>1101199</v>
      </c>
      <c r="C20" s="38">
        <v>987578</v>
      </c>
      <c r="D20" s="38">
        <v>9908234</v>
      </c>
      <c r="E20" s="38">
        <v>10760658</v>
      </c>
      <c r="F20" s="13">
        <f t="shared" si="0"/>
        <v>8.603188015139736</v>
      </c>
      <c r="G20" s="1"/>
      <c r="H20" s="1"/>
      <c r="I20" s="1"/>
    </row>
    <row r="21" spans="1:9" x14ac:dyDescent="0.25">
      <c r="A21" s="8" t="s">
        <v>58</v>
      </c>
      <c r="B21" s="37">
        <v>2668729</v>
      </c>
      <c r="C21" s="37">
        <v>2806659</v>
      </c>
      <c r="D21" s="37">
        <v>15848265</v>
      </c>
      <c r="E21" s="37">
        <v>18736860</v>
      </c>
      <c r="F21" s="10">
        <f t="shared" si="0"/>
        <v>18.226569280612111</v>
      </c>
      <c r="G21" s="1"/>
      <c r="H21" s="1"/>
      <c r="I21" s="1"/>
    </row>
    <row r="22" spans="1:9" x14ac:dyDescent="0.25">
      <c r="A22" s="11" t="s">
        <v>59</v>
      </c>
      <c r="B22" s="38">
        <v>2356971</v>
      </c>
      <c r="C22" s="38">
        <v>2004702</v>
      </c>
      <c r="D22" s="38">
        <v>16393221</v>
      </c>
      <c r="E22" s="38">
        <v>17003270</v>
      </c>
      <c r="F22" s="13">
        <f t="shared" si="0"/>
        <v>3.7213492089199605</v>
      </c>
      <c r="G22" s="1"/>
      <c r="H22" s="1"/>
      <c r="I22" s="1"/>
    </row>
    <row r="23" spans="1:9" x14ac:dyDescent="0.25">
      <c r="A23" s="8" t="s">
        <v>60</v>
      </c>
      <c r="B23" s="37">
        <v>593507</v>
      </c>
      <c r="C23" s="37">
        <v>274779</v>
      </c>
      <c r="D23" s="37">
        <v>2618041</v>
      </c>
      <c r="E23" s="37">
        <v>4384902</v>
      </c>
      <c r="F23" s="10">
        <f t="shared" si="0"/>
        <v>67.487904123732221</v>
      </c>
      <c r="G23" s="1"/>
      <c r="H23" s="1"/>
      <c r="I23" s="1"/>
    </row>
    <row r="24" spans="1:9" x14ac:dyDescent="0.25">
      <c r="A24" s="11" t="s">
        <v>61</v>
      </c>
      <c r="B24" s="38">
        <v>141860</v>
      </c>
      <c r="C24" s="38">
        <v>232964</v>
      </c>
      <c r="D24" s="38">
        <v>1232829</v>
      </c>
      <c r="E24" s="38">
        <v>1243234</v>
      </c>
      <c r="F24" s="13">
        <f t="shared" si="0"/>
        <v>0.84399377367014949</v>
      </c>
      <c r="G24" s="1"/>
      <c r="H24" s="1"/>
      <c r="I24" s="1"/>
    </row>
    <row r="25" spans="1:9" x14ac:dyDescent="0.25">
      <c r="A25" s="8" t="s">
        <v>62</v>
      </c>
      <c r="B25" s="37">
        <v>77394</v>
      </c>
      <c r="C25" s="37">
        <v>76237</v>
      </c>
      <c r="D25" s="37">
        <v>581409</v>
      </c>
      <c r="E25" s="37">
        <v>640640</v>
      </c>
      <c r="F25" s="10">
        <f t="shared" si="0"/>
        <v>10.187492797669108</v>
      </c>
      <c r="G25" s="1"/>
      <c r="H25" s="1"/>
      <c r="I25" s="1"/>
    </row>
    <row r="26" spans="1:9" x14ac:dyDescent="0.25">
      <c r="A26" s="11" t="s">
        <v>63</v>
      </c>
      <c r="B26" s="38">
        <v>192638</v>
      </c>
      <c r="C26" s="38">
        <v>193518</v>
      </c>
      <c r="D26" s="38">
        <v>1411736</v>
      </c>
      <c r="E26" s="38">
        <v>1338705</v>
      </c>
      <c r="F26" s="13">
        <f t="shared" si="0"/>
        <v>-5.1731343537318537</v>
      </c>
      <c r="G26" s="1"/>
      <c r="H26" s="1"/>
      <c r="I26" s="1"/>
    </row>
    <row r="27" spans="1:9" x14ac:dyDescent="0.25">
      <c r="A27" s="8" t="s">
        <v>64</v>
      </c>
      <c r="B27" s="37">
        <v>221591</v>
      </c>
      <c r="C27" s="37">
        <v>175847</v>
      </c>
      <c r="D27" s="37">
        <v>2277203</v>
      </c>
      <c r="E27" s="37">
        <v>2165000</v>
      </c>
      <c r="F27" s="10">
        <f t="shared" si="0"/>
        <v>-4.927228709956907</v>
      </c>
      <c r="G27" s="1"/>
      <c r="H27" s="1"/>
      <c r="I27" s="1"/>
    </row>
    <row r="28" spans="1:9" x14ac:dyDescent="0.25">
      <c r="A28" s="11" t="s">
        <v>65</v>
      </c>
      <c r="B28" s="38">
        <v>1172933</v>
      </c>
      <c r="C28" s="38">
        <v>1415226</v>
      </c>
      <c r="D28" s="38">
        <v>9601840</v>
      </c>
      <c r="E28" s="38">
        <v>9872348</v>
      </c>
      <c r="F28" s="13">
        <f t="shared" si="0"/>
        <v>2.8172516934254332</v>
      </c>
      <c r="G28" s="1"/>
      <c r="H28" s="1"/>
      <c r="I28" s="1"/>
    </row>
    <row r="29" spans="1:9" x14ac:dyDescent="0.25">
      <c r="A29" s="8" t="s">
        <v>66</v>
      </c>
      <c r="B29" s="37">
        <v>446848</v>
      </c>
      <c r="C29" s="37">
        <v>364175</v>
      </c>
      <c r="D29" s="37">
        <v>3527664</v>
      </c>
      <c r="E29" s="37">
        <v>3284350</v>
      </c>
      <c r="F29" s="10">
        <f t="shared" si="0"/>
        <v>-6.8973122156758677</v>
      </c>
      <c r="G29" s="1"/>
      <c r="H29" s="1"/>
      <c r="I29" s="1"/>
    </row>
    <row r="30" spans="1:9" x14ac:dyDescent="0.25">
      <c r="A30" s="11" t="s">
        <v>67</v>
      </c>
      <c r="B30" s="38">
        <v>312824</v>
      </c>
      <c r="C30" s="38">
        <v>334492</v>
      </c>
      <c r="D30" s="38">
        <v>3038234</v>
      </c>
      <c r="E30" s="38">
        <v>2956958</v>
      </c>
      <c r="F30" s="13">
        <f t="shared" si="0"/>
        <v>-2.6751066573542346</v>
      </c>
      <c r="G30" s="1"/>
      <c r="H30" s="1"/>
      <c r="I30" s="1"/>
    </row>
    <row r="31" spans="1:9" x14ac:dyDescent="0.25">
      <c r="A31" s="8" t="s">
        <v>68</v>
      </c>
      <c r="B31" s="37">
        <v>3277304</v>
      </c>
      <c r="C31" s="37">
        <v>2631208</v>
      </c>
      <c r="D31" s="37">
        <v>21170711</v>
      </c>
      <c r="E31" s="37">
        <v>22349643</v>
      </c>
      <c r="F31" s="10">
        <f t="shared" si="0"/>
        <v>5.5686934652312772</v>
      </c>
      <c r="G31" s="1"/>
      <c r="H31" s="1"/>
      <c r="I31" s="1"/>
    </row>
    <row r="32" spans="1:9" x14ac:dyDescent="0.25">
      <c r="A32" s="11" t="s">
        <v>69</v>
      </c>
      <c r="B32" s="38">
        <v>5908680</v>
      </c>
      <c r="C32" s="38">
        <v>5791879</v>
      </c>
      <c r="D32" s="38">
        <v>44012100</v>
      </c>
      <c r="E32" s="38">
        <v>43516878</v>
      </c>
      <c r="F32" s="13">
        <f t="shared" si="0"/>
        <v>-1.1251951167974283</v>
      </c>
      <c r="G32" s="1"/>
      <c r="H32" s="1"/>
      <c r="I32" s="1"/>
    </row>
    <row r="33" spans="1:9" x14ac:dyDescent="0.25">
      <c r="A33" s="8" t="s">
        <v>70</v>
      </c>
      <c r="B33" s="37">
        <v>312501</v>
      </c>
      <c r="C33" s="37">
        <v>291584</v>
      </c>
      <c r="D33" s="37">
        <v>2897068</v>
      </c>
      <c r="E33" s="37">
        <v>2690784</v>
      </c>
      <c r="F33" s="10">
        <f t="shared" si="0"/>
        <v>-7.1204403900771354</v>
      </c>
      <c r="G33" s="1"/>
      <c r="H33" s="1"/>
      <c r="I33" s="1"/>
    </row>
    <row r="34" spans="1:9" x14ac:dyDescent="0.25">
      <c r="A34" s="11" t="s">
        <v>71</v>
      </c>
      <c r="B34" s="38">
        <v>48703</v>
      </c>
      <c r="C34" s="38">
        <v>59587</v>
      </c>
      <c r="D34" s="38">
        <v>493806</v>
      </c>
      <c r="E34" s="38">
        <v>660123</v>
      </c>
      <c r="F34" s="13">
        <f t="shared" si="0"/>
        <v>33.680635715240385</v>
      </c>
      <c r="G34" s="1"/>
      <c r="H34" s="1"/>
      <c r="I34" s="1"/>
    </row>
    <row r="35" spans="1:9" x14ac:dyDescent="0.25">
      <c r="A35" s="14" t="s">
        <v>72</v>
      </c>
      <c r="B35" s="15">
        <f>SUM(B7:B34)</f>
        <v>39025355</v>
      </c>
      <c r="C35" s="15">
        <f t="shared" ref="C35:E35" si="1">SUM(C7:C34)</f>
        <v>39495239</v>
      </c>
      <c r="D35" s="15">
        <f t="shared" si="1"/>
        <v>296448951</v>
      </c>
      <c r="E35" s="15">
        <f t="shared" si="1"/>
        <v>314995908</v>
      </c>
      <c r="F35" s="16">
        <f t="shared" si="0"/>
        <v>6.2563746430662803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8423072</v>
      </c>
      <c r="C38" s="41">
        <f>D7</f>
        <v>8026035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59170272</v>
      </c>
      <c r="G38" s="42">
        <f>LOOKUP(E38,$A$38:$A$65,$C$38:$C$65)</f>
        <v>50195044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1526401</v>
      </c>
      <c r="C39" s="41">
        <f t="shared" ref="C39:C65" si="5">D8</f>
        <v>1490413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43516878</v>
      </c>
      <c r="G39" s="42">
        <f t="shared" ref="G39:G65" si="8">LOOKUP(E39,$A$38:$A$65,$C$38:$C$65)</f>
        <v>44012100</v>
      </c>
    </row>
    <row r="40" spans="1:9" x14ac:dyDescent="0.25">
      <c r="A40" s="42" t="str">
        <f t="shared" si="3"/>
        <v>ALMERIA</v>
      </c>
      <c r="B40" s="41">
        <f t="shared" si="4"/>
        <v>3879312</v>
      </c>
      <c r="C40" s="41">
        <f t="shared" si="5"/>
        <v>3049199</v>
      </c>
      <c r="D40" s="41">
        <f t="shared" si="6"/>
        <v>16</v>
      </c>
      <c r="E40" s="42" t="str">
        <f t="shared" si="2"/>
        <v>BARCELONA</v>
      </c>
      <c r="F40" s="42">
        <f t="shared" si="7"/>
        <v>28748311</v>
      </c>
      <c r="G40" s="42">
        <f t="shared" si="8"/>
        <v>30165492</v>
      </c>
    </row>
    <row r="41" spans="1:9" x14ac:dyDescent="0.25">
      <c r="A41" s="42" t="str">
        <f t="shared" si="3"/>
        <v>AVILES</v>
      </c>
      <c r="B41" s="41">
        <f t="shared" si="4"/>
        <v>3341499</v>
      </c>
      <c r="C41" s="41">
        <f t="shared" si="5"/>
        <v>3621101</v>
      </c>
      <c r="D41" s="41">
        <f t="shared" si="6"/>
        <v>17</v>
      </c>
      <c r="E41" s="42" t="str">
        <f t="shared" si="2"/>
        <v>TARRAGONA</v>
      </c>
      <c r="F41" s="42">
        <f t="shared" si="7"/>
        <v>22349643</v>
      </c>
      <c r="G41" s="42">
        <f t="shared" si="8"/>
        <v>21170711</v>
      </c>
    </row>
    <row r="42" spans="1:9" x14ac:dyDescent="0.25">
      <c r="A42" s="42" t="str">
        <f t="shared" si="3"/>
        <v>BAHIA DE ALGECIRAS</v>
      </c>
      <c r="B42" s="41">
        <f t="shared" si="4"/>
        <v>59170272</v>
      </c>
      <c r="C42" s="41">
        <f t="shared" si="5"/>
        <v>50195044</v>
      </c>
      <c r="D42" s="41">
        <f t="shared" si="6"/>
        <v>1</v>
      </c>
      <c r="E42" s="42" t="str">
        <f t="shared" si="2"/>
        <v>CARTAGENA</v>
      </c>
      <c r="F42" s="42">
        <f t="shared" si="7"/>
        <v>20060335</v>
      </c>
      <c r="G42" s="42">
        <f t="shared" si="8"/>
        <v>13650904</v>
      </c>
    </row>
    <row r="43" spans="1:9" x14ac:dyDescent="0.25">
      <c r="A43" s="42" t="str">
        <f t="shared" si="3"/>
        <v>BAHIA DE CADIZ</v>
      </c>
      <c r="B43" s="41">
        <f t="shared" si="4"/>
        <v>2492615</v>
      </c>
      <c r="C43" s="41">
        <f t="shared" si="5"/>
        <v>2585004</v>
      </c>
      <c r="D43" s="41">
        <f t="shared" si="6"/>
        <v>21</v>
      </c>
      <c r="E43" s="42" t="str">
        <f t="shared" si="2"/>
        <v>HUELVA</v>
      </c>
      <c r="F43" s="42">
        <f t="shared" si="7"/>
        <v>18736860</v>
      </c>
      <c r="G43" s="42">
        <f t="shared" si="8"/>
        <v>15848265</v>
      </c>
    </row>
    <row r="44" spans="1:9" x14ac:dyDescent="0.25">
      <c r="A44" s="42" t="str">
        <f t="shared" si="3"/>
        <v>BALEARES</v>
      </c>
      <c r="B44" s="41">
        <f t="shared" si="4"/>
        <v>8271420</v>
      </c>
      <c r="C44" s="41">
        <f t="shared" si="5"/>
        <v>8023298</v>
      </c>
      <c r="D44" s="41">
        <f t="shared" si="6"/>
        <v>13</v>
      </c>
      <c r="E44" s="42" t="str">
        <f t="shared" si="2"/>
        <v>BILBAO</v>
      </c>
      <c r="F44" s="42">
        <f t="shared" si="7"/>
        <v>18410962</v>
      </c>
      <c r="G44" s="42">
        <f t="shared" si="8"/>
        <v>22294351</v>
      </c>
    </row>
    <row r="45" spans="1:9" x14ac:dyDescent="0.25">
      <c r="A45" s="42" t="str">
        <f t="shared" si="3"/>
        <v>BARCELONA</v>
      </c>
      <c r="B45" s="41">
        <f t="shared" si="4"/>
        <v>28748311</v>
      </c>
      <c r="C45" s="41">
        <f t="shared" si="5"/>
        <v>30165492</v>
      </c>
      <c r="D45" s="41">
        <f t="shared" si="6"/>
        <v>3</v>
      </c>
      <c r="E45" s="42" t="str">
        <f t="shared" si="2"/>
        <v>LAS PALMAS</v>
      </c>
      <c r="F45" s="42">
        <f t="shared" si="7"/>
        <v>17003270</v>
      </c>
      <c r="G45" s="42">
        <f t="shared" si="8"/>
        <v>16393221</v>
      </c>
    </row>
    <row r="46" spans="1:9" x14ac:dyDescent="0.25">
      <c r="A46" s="42" t="str">
        <f t="shared" si="3"/>
        <v>BILBAO</v>
      </c>
      <c r="B46" s="41">
        <f t="shared" si="4"/>
        <v>18410962</v>
      </c>
      <c r="C46" s="41">
        <f t="shared" si="5"/>
        <v>22294351</v>
      </c>
      <c r="D46" s="41">
        <f t="shared" si="6"/>
        <v>7</v>
      </c>
      <c r="E46" s="42" t="str">
        <f t="shared" si="2"/>
        <v>GIJON</v>
      </c>
      <c r="F46" s="42">
        <f t="shared" si="7"/>
        <v>10760658</v>
      </c>
      <c r="G46" s="42">
        <f t="shared" si="8"/>
        <v>9908234</v>
      </c>
    </row>
    <row r="47" spans="1:9" x14ac:dyDescent="0.25">
      <c r="A47" s="42" t="str">
        <f t="shared" si="3"/>
        <v>CARTAGENA</v>
      </c>
      <c r="B47" s="41">
        <f t="shared" si="4"/>
        <v>20060335</v>
      </c>
      <c r="C47" s="41">
        <f t="shared" si="5"/>
        <v>13650904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9872348</v>
      </c>
      <c r="G47" s="42">
        <f t="shared" si="8"/>
        <v>9601840</v>
      </c>
    </row>
    <row r="48" spans="1:9" x14ac:dyDescent="0.25">
      <c r="A48" s="42" t="str">
        <f t="shared" si="3"/>
        <v>CASTELLON</v>
      </c>
      <c r="B48" s="41">
        <f t="shared" si="4"/>
        <v>7836274</v>
      </c>
      <c r="C48" s="41">
        <f t="shared" si="5"/>
        <v>8928060</v>
      </c>
      <c r="D48" s="41">
        <f t="shared" si="6"/>
        <v>14</v>
      </c>
      <c r="E48" s="42" t="str">
        <f t="shared" si="2"/>
        <v>FERROL-SAN CIBRAO</v>
      </c>
      <c r="F48" s="42">
        <f t="shared" si="7"/>
        <v>9331966</v>
      </c>
      <c r="G48" s="42">
        <f t="shared" si="8"/>
        <v>7524032</v>
      </c>
    </row>
    <row r="49" spans="1:7" x14ac:dyDescent="0.25">
      <c r="A49" s="42" t="str">
        <f t="shared" si="3"/>
        <v>CEUTA</v>
      </c>
      <c r="B49" s="41">
        <f t="shared" si="4"/>
        <v>1899116</v>
      </c>
      <c r="C49" s="41">
        <f t="shared" si="5"/>
        <v>1883657</v>
      </c>
      <c r="D49" s="41">
        <f t="shared" si="6"/>
        <v>23</v>
      </c>
      <c r="E49" s="42" t="str">
        <f t="shared" si="2"/>
        <v>A CORUÑA</v>
      </c>
      <c r="F49" s="42">
        <f t="shared" si="7"/>
        <v>8423072</v>
      </c>
      <c r="G49" s="42">
        <f t="shared" si="8"/>
        <v>8026035</v>
      </c>
    </row>
    <row r="50" spans="1:7" x14ac:dyDescent="0.25">
      <c r="A50" s="42" t="str">
        <f t="shared" si="3"/>
        <v>FERROL-SAN CIBRAO</v>
      </c>
      <c r="B50" s="41">
        <f t="shared" si="4"/>
        <v>9331966</v>
      </c>
      <c r="C50" s="41">
        <f t="shared" si="5"/>
        <v>7524032</v>
      </c>
      <c r="D50" s="41">
        <f t="shared" si="6"/>
        <v>11</v>
      </c>
      <c r="E50" s="42" t="str">
        <f t="shared" si="2"/>
        <v>BALEARES</v>
      </c>
      <c r="F50" s="42">
        <f t="shared" si="7"/>
        <v>8271420</v>
      </c>
      <c r="G50" s="42">
        <f t="shared" si="8"/>
        <v>8023298</v>
      </c>
    </row>
    <row r="51" spans="1:7" x14ac:dyDescent="0.25">
      <c r="A51" s="42" t="str">
        <f t="shared" si="3"/>
        <v>GIJON</v>
      </c>
      <c r="B51" s="41">
        <f t="shared" si="4"/>
        <v>10760658</v>
      </c>
      <c r="C51" s="41">
        <f t="shared" si="5"/>
        <v>9908234</v>
      </c>
      <c r="D51" s="41">
        <f t="shared" si="6"/>
        <v>9</v>
      </c>
      <c r="E51" s="42" t="str">
        <f t="shared" si="2"/>
        <v>CASTELLON</v>
      </c>
      <c r="F51" s="42">
        <f t="shared" si="7"/>
        <v>7836274</v>
      </c>
      <c r="G51" s="42">
        <f t="shared" si="8"/>
        <v>8928060</v>
      </c>
    </row>
    <row r="52" spans="1:7" x14ac:dyDescent="0.25">
      <c r="A52" s="42" t="str">
        <f t="shared" si="3"/>
        <v>HUELVA</v>
      </c>
      <c r="B52" s="41">
        <f t="shared" si="4"/>
        <v>18736860</v>
      </c>
      <c r="C52" s="41">
        <f t="shared" si="5"/>
        <v>15848265</v>
      </c>
      <c r="D52" s="41">
        <f t="shared" si="6"/>
        <v>6</v>
      </c>
      <c r="E52" s="42" t="str">
        <f t="shared" si="2"/>
        <v>MALAGA</v>
      </c>
      <c r="F52" s="42">
        <f t="shared" si="7"/>
        <v>4384902</v>
      </c>
      <c r="G52" s="42">
        <f t="shared" si="8"/>
        <v>2618041</v>
      </c>
    </row>
    <row r="53" spans="1:7" x14ac:dyDescent="0.25">
      <c r="A53" s="42" t="str">
        <f t="shared" si="3"/>
        <v>LAS PALMAS</v>
      </c>
      <c r="B53" s="41">
        <f t="shared" si="4"/>
        <v>17003270</v>
      </c>
      <c r="C53" s="41">
        <f t="shared" si="5"/>
        <v>16393221</v>
      </c>
      <c r="D53" s="41">
        <f t="shared" si="6"/>
        <v>8</v>
      </c>
      <c r="E53" s="42" t="str">
        <f t="shared" si="2"/>
        <v>ALMERIA</v>
      </c>
      <c r="F53" s="42">
        <f t="shared" si="7"/>
        <v>3879312</v>
      </c>
      <c r="G53" s="42">
        <f t="shared" si="8"/>
        <v>3049199</v>
      </c>
    </row>
    <row r="54" spans="1:7" x14ac:dyDescent="0.25">
      <c r="A54" s="42" t="str">
        <f t="shared" si="3"/>
        <v>MALAGA</v>
      </c>
      <c r="B54" s="41">
        <f t="shared" si="4"/>
        <v>4384902</v>
      </c>
      <c r="C54" s="41">
        <f t="shared" si="5"/>
        <v>2618041</v>
      </c>
      <c r="D54" s="41">
        <f t="shared" si="6"/>
        <v>15</v>
      </c>
      <c r="E54" s="42" t="str">
        <f t="shared" si="2"/>
        <v>AVILES</v>
      </c>
      <c r="F54" s="42">
        <f t="shared" si="7"/>
        <v>3341499</v>
      </c>
      <c r="G54" s="42">
        <f t="shared" si="8"/>
        <v>3621101</v>
      </c>
    </row>
    <row r="55" spans="1:7" x14ac:dyDescent="0.25">
      <c r="A55" s="42" t="str">
        <f t="shared" si="3"/>
        <v>MARIN Y RIA DE PONTEVEDRA</v>
      </c>
      <c r="B55" s="41">
        <f t="shared" si="4"/>
        <v>1243234</v>
      </c>
      <c r="C55" s="41">
        <f t="shared" si="5"/>
        <v>1232829</v>
      </c>
      <c r="D55" s="41">
        <f t="shared" si="6"/>
        <v>26</v>
      </c>
      <c r="E55" s="42" t="str">
        <f t="shared" si="2"/>
        <v>SANTANDER</v>
      </c>
      <c r="F55" s="42">
        <f t="shared" si="7"/>
        <v>3284350</v>
      </c>
      <c r="G55" s="42">
        <f t="shared" si="8"/>
        <v>3527664</v>
      </c>
    </row>
    <row r="56" spans="1:7" x14ac:dyDescent="0.25">
      <c r="A56" s="42" t="str">
        <f t="shared" si="3"/>
        <v>MELILLA</v>
      </c>
      <c r="B56" s="41">
        <f t="shared" si="4"/>
        <v>640640</v>
      </c>
      <c r="C56" s="41">
        <f t="shared" si="5"/>
        <v>581409</v>
      </c>
      <c r="D56" s="41">
        <f t="shared" si="6"/>
        <v>28</v>
      </c>
      <c r="E56" s="42" t="str">
        <f t="shared" si="2"/>
        <v>SEVILLA</v>
      </c>
      <c r="F56" s="42">
        <f t="shared" si="7"/>
        <v>2956958</v>
      </c>
      <c r="G56" s="42">
        <f t="shared" si="8"/>
        <v>3038234</v>
      </c>
    </row>
    <row r="57" spans="1:7" x14ac:dyDescent="0.25">
      <c r="A57" s="42" t="str">
        <f t="shared" si="3"/>
        <v>MOTRIL</v>
      </c>
      <c r="B57" s="41">
        <f t="shared" si="4"/>
        <v>1338705</v>
      </c>
      <c r="C57" s="41">
        <f t="shared" si="5"/>
        <v>1411736</v>
      </c>
      <c r="D57" s="41">
        <f t="shared" si="6"/>
        <v>25</v>
      </c>
      <c r="E57" s="42" t="str">
        <f t="shared" si="2"/>
        <v>VIGO</v>
      </c>
      <c r="F57" s="42">
        <f t="shared" si="7"/>
        <v>2690784</v>
      </c>
      <c r="G57" s="42">
        <f t="shared" si="8"/>
        <v>2897068</v>
      </c>
    </row>
    <row r="58" spans="1:7" x14ac:dyDescent="0.25">
      <c r="A58" s="42" t="str">
        <f t="shared" si="3"/>
        <v>PASAIA</v>
      </c>
      <c r="B58" s="41">
        <f t="shared" si="4"/>
        <v>2165000</v>
      </c>
      <c r="C58" s="41">
        <f t="shared" si="5"/>
        <v>2277203</v>
      </c>
      <c r="D58" s="41">
        <f t="shared" si="6"/>
        <v>22</v>
      </c>
      <c r="E58" s="42" t="str">
        <f t="shared" si="2"/>
        <v>BAHIA DE CADIZ</v>
      </c>
      <c r="F58" s="42">
        <f t="shared" si="7"/>
        <v>2492615</v>
      </c>
      <c r="G58" s="42">
        <f t="shared" si="8"/>
        <v>2585004</v>
      </c>
    </row>
    <row r="59" spans="1:7" x14ac:dyDescent="0.25">
      <c r="A59" s="42" t="str">
        <f t="shared" si="3"/>
        <v>SANTA CRUZ DE TENERIFE</v>
      </c>
      <c r="B59" s="41">
        <f t="shared" si="4"/>
        <v>9872348</v>
      </c>
      <c r="C59" s="41">
        <f t="shared" si="5"/>
        <v>9601840</v>
      </c>
      <c r="D59" s="41">
        <f t="shared" si="6"/>
        <v>10</v>
      </c>
      <c r="E59" s="42" t="str">
        <f t="shared" si="2"/>
        <v>PASAIA</v>
      </c>
      <c r="F59" s="42">
        <f t="shared" si="7"/>
        <v>2165000</v>
      </c>
      <c r="G59" s="42">
        <f t="shared" si="8"/>
        <v>2277203</v>
      </c>
    </row>
    <row r="60" spans="1:7" x14ac:dyDescent="0.25">
      <c r="A60" s="42" t="str">
        <f t="shared" si="3"/>
        <v>SANTANDER</v>
      </c>
      <c r="B60" s="41">
        <f t="shared" si="4"/>
        <v>3284350</v>
      </c>
      <c r="C60" s="41">
        <f t="shared" si="5"/>
        <v>3527664</v>
      </c>
      <c r="D60" s="41">
        <f t="shared" si="6"/>
        <v>18</v>
      </c>
      <c r="E60" s="42" t="str">
        <f t="shared" si="2"/>
        <v>CEUTA</v>
      </c>
      <c r="F60" s="42">
        <f t="shared" si="7"/>
        <v>1899116</v>
      </c>
      <c r="G60" s="42">
        <f t="shared" si="8"/>
        <v>1883657</v>
      </c>
    </row>
    <row r="61" spans="1:7" x14ac:dyDescent="0.25">
      <c r="A61" s="42" t="str">
        <f t="shared" si="3"/>
        <v>SEVILLA</v>
      </c>
      <c r="B61" s="41">
        <f t="shared" si="4"/>
        <v>2956958</v>
      </c>
      <c r="C61" s="41">
        <f t="shared" si="5"/>
        <v>3038234</v>
      </c>
      <c r="D61" s="41">
        <f t="shared" si="6"/>
        <v>19</v>
      </c>
      <c r="E61" s="42" t="str">
        <f t="shared" si="2"/>
        <v>ALICANTE</v>
      </c>
      <c r="F61" s="42">
        <f t="shared" si="7"/>
        <v>1526401</v>
      </c>
      <c r="G61" s="42">
        <f t="shared" si="8"/>
        <v>1490413</v>
      </c>
    </row>
    <row r="62" spans="1:7" x14ac:dyDescent="0.25">
      <c r="A62" s="42" t="str">
        <f t="shared" si="3"/>
        <v>TARRAGONA</v>
      </c>
      <c r="B62" s="41">
        <f t="shared" si="4"/>
        <v>22349643</v>
      </c>
      <c r="C62" s="41">
        <f t="shared" si="5"/>
        <v>21170711</v>
      </c>
      <c r="D62" s="41">
        <f t="shared" si="6"/>
        <v>4</v>
      </c>
      <c r="E62" s="42" t="str">
        <f t="shared" si="2"/>
        <v>MOTRIL</v>
      </c>
      <c r="F62" s="42">
        <f t="shared" si="7"/>
        <v>1338705</v>
      </c>
      <c r="G62" s="42">
        <f t="shared" si="8"/>
        <v>1411736</v>
      </c>
    </row>
    <row r="63" spans="1:7" x14ac:dyDescent="0.25">
      <c r="A63" s="42" t="str">
        <f t="shared" si="3"/>
        <v>VALENCIA</v>
      </c>
      <c r="B63" s="41">
        <f t="shared" si="4"/>
        <v>43516878</v>
      </c>
      <c r="C63" s="41">
        <f t="shared" si="5"/>
        <v>44012100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1243234</v>
      </c>
      <c r="G63" s="42">
        <f t="shared" si="8"/>
        <v>1232829</v>
      </c>
    </row>
    <row r="64" spans="1:7" x14ac:dyDescent="0.25">
      <c r="A64" s="42" t="str">
        <f t="shared" si="3"/>
        <v>VIGO</v>
      </c>
      <c r="B64" s="41">
        <f t="shared" si="4"/>
        <v>2690784</v>
      </c>
      <c r="C64" s="41">
        <f t="shared" si="5"/>
        <v>2897068</v>
      </c>
      <c r="D64" s="41">
        <f t="shared" si="6"/>
        <v>20</v>
      </c>
      <c r="E64" s="42" t="str">
        <f t="shared" si="2"/>
        <v>VILAGARCIA</v>
      </c>
      <c r="F64" s="42">
        <f t="shared" si="7"/>
        <v>660123</v>
      </c>
      <c r="G64" s="42">
        <f t="shared" si="8"/>
        <v>493806</v>
      </c>
    </row>
    <row r="65" spans="1:7" x14ac:dyDescent="0.25">
      <c r="A65" s="42" t="str">
        <f t="shared" si="3"/>
        <v>VILAGARCIA</v>
      </c>
      <c r="B65" s="41">
        <f t="shared" si="4"/>
        <v>660123</v>
      </c>
      <c r="C65" s="41">
        <f t="shared" si="5"/>
        <v>493806</v>
      </c>
      <c r="D65" s="41">
        <f t="shared" si="6"/>
        <v>27</v>
      </c>
      <c r="E65" s="42" t="str">
        <f t="shared" si="2"/>
        <v>MELILLA</v>
      </c>
      <c r="F65" s="42">
        <f t="shared" si="7"/>
        <v>640640</v>
      </c>
      <c r="G65" s="42">
        <f t="shared" si="8"/>
        <v>581409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867452</v>
      </c>
      <c r="C7" s="37">
        <v>1006928</v>
      </c>
      <c r="D7" s="37">
        <v>7803398</v>
      </c>
      <c r="E7" s="37">
        <v>8234383</v>
      </c>
      <c r="F7" s="10">
        <f>((E7*100)/D7)-100</f>
        <v>5.523042653982273</v>
      </c>
      <c r="G7" s="1"/>
      <c r="H7" s="1"/>
      <c r="I7" s="1"/>
    </row>
    <row r="8" spans="1:12" x14ac:dyDescent="0.25">
      <c r="A8" s="11" t="s">
        <v>45</v>
      </c>
      <c r="B8" s="38">
        <v>139414</v>
      </c>
      <c r="C8" s="38">
        <v>153251</v>
      </c>
      <c r="D8" s="38">
        <v>1482578</v>
      </c>
      <c r="E8" s="38">
        <v>1513991</v>
      </c>
      <c r="F8" s="13">
        <f t="shared" ref="F8:F35" si="0">((E8*100)/D8)-100</f>
        <v>2.1188092633237545</v>
      </c>
      <c r="G8" s="1"/>
      <c r="H8" s="1"/>
      <c r="I8" s="1"/>
    </row>
    <row r="9" spans="1:12" x14ac:dyDescent="0.25">
      <c r="A9" s="8" t="s">
        <v>46</v>
      </c>
      <c r="B9" s="37">
        <v>451424</v>
      </c>
      <c r="C9" s="37">
        <v>388318</v>
      </c>
      <c r="D9" s="37">
        <v>2988498</v>
      </c>
      <c r="E9" s="37">
        <v>3822764</v>
      </c>
      <c r="F9" s="10">
        <f t="shared" si="0"/>
        <v>27.915896212746333</v>
      </c>
      <c r="G9" s="1"/>
      <c r="H9" s="1"/>
      <c r="I9" s="1"/>
    </row>
    <row r="10" spans="1:12" x14ac:dyDescent="0.25">
      <c r="A10" s="11" t="s">
        <v>47</v>
      </c>
      <c r="B10" s="38">
        <v>498974</v>
      </c>
      <c r="C10" s="38">
        <v>403541</v>
      </c>
      <c r="D10" s="38">
        <v>3584304</v>
      </c>
      <c r="E10" s="38">
        <v>3315012</v>
      </c>
      <c r="F10" s="13">
        <f t="shared" si="0"/>
        <v>-7.5130904075100773</v>
      </c>
      <c r="G10" s="1"/>
      <c r="H10" s="1"/>
      <c r="I10" s="1"/>
    </row>
    <row r="11" spans="1:12" x14ac:dyDescent="0.25">
      <c r="A11" s="8" t="s">
        <v>48</v>
      </c>
      <c r="B11" s="37">
        <v>6133657</v>
      </c>
      <c r="C11" s="37">
        <v>6698552</v>
      </c>
      <c r="D11" s="37">
        <v>46481920</v>
      </c>
      <c r="E11" s="37">
        <v>55266718</v>
      </c>
      <c r="F11" s="10">
        <f t="shared" si="0"/>
        <v>18.899387116539074</v>
      </c>
      <c r="G11" s="1"/>
      <c r="H11" s="1"/>
      <c r="I11" s="1"/>
    </row>
    <row r="12" spans="1:12" x14ac:dyDescent="0.25">
      <c r="A12" s="11" t="s">
        <v>49</v>
      </c>
      <c r="B12" s="38">
        <v>306607</v>
      </c>
      <c r="C12" s="38">
        <v>271481</v>
      </c>
      <c r="D12" s="38">
        <v>2501445</v>
      </c>
      <c r="E12" s="38">
        <v>2424903</v>
      </c>
      <c r="F12" s="13">
        <f t="shared" si="0"/>
        <v>-3.0599113712274288</v>
      </c>
      <c r="G12" s="1"/>
      <c r="H12" s="1"/>
      <c r="I12" s="1"/>
    </row>
    <row r="13" spans="1:12" x14ac:dyDescent="0.25">
      <c r="A13" s="8" t="s">
        <v>50</v>
      </c>
      <c r="B13" s="37">
        <v>1066185</v>
      </c>
      <c r="C13" s="37">
        <v>1137782</v>
      </c>
      <c r="D13" s="37">
        <v>7845962</v>
      </c>
      <c r="E13" s="37">
        <v>8136717</v>
      </c>
      <c r="F13" s="10">
        <f t="shared" si="0"/>
        <v>3.7057915906296728</v>
      </c>
      <c r="G13" s="1"/>
      <c r="H13" s="1"/>
      <c r="I13" s="1"/>
    </row>
    <row r="14" spans="1:12" x14ac:dyDescent="0.25">
      <c r="A14" s="11" t="s">
        <v>51</v>
      </c>
      <c r="B14" s="38">
        <v>3600703</v>
      </c>
      <c r="C14" s="38">
        <v>3511400</v>
      </c>
      <c r="D14" s="38">
        <v>29350159</v>
      </c>
      <c r="E14" s="38">
        <v>27999952</v>
      </c>
      <c r="F14" s="13">
        <f t="shared" si="0"/>
        <v>-4.6003396438159001</v>
      </c>
      <c r="G14" s="1"/>
      <c r="H14" s="1"/>
      <c r="I14" s="1"/>
    </row>
    <row r="15" spans="1:12" x14ac:dyDescent="0.25">
      <c r="A15" s="8" t="s">
        <v>52</v>
      </c>
      <c r="B15" s="37">
        <v>2518867</v>
      </c>
      <c r="C15" s="37">
        <v>2727349</v>
      </c>
      <c r="D15" s="37">
        <v>22079102</v>
      </c>
      <c r="E15" s="37">
        <v>18264535</v>
      </c>
      <c r="F15" s="10">
        <f t="shared" si="0"/>
        <v>-17.276821312750855</v>
      </c>
      <c r="G15" s="1"/>
      <c r="H15" s="1"/>
      <c r="I15" s="1"/>
    </row>
    <row r="16" spans="1:12" x14ac:dyDescent="0.25">
      <c r="A16" s="11" t="s">
        <v>53</v>
      </c>
      <c r="B16" s="38">
        <v>1748781</v>
      </c>
      <c r="C16" s="38">
        <v>2460562</v>
      </c>
      <c r="D16" s="38">
        <v>13609651</v>
      </c>
      <c r="E16" s="38">
        <v>19899612</v>
      </c>
      <c r="F16" s="13">
        <f t="shared" si="0"/>
        <v>46.216916216293868</v>
      </c>
      <c r="G16" s="1"/>
      <c r="H16" s="1"/>
      <c r="I16" s="1"/>
    </row>
    <row r="17" spans="1:9" x14ac:dyDescent="0.25">
      <c r="A17" s="8" t="s">
        <v>54</v>
      </c>
      <c r="B17" s="37">
        <v>1040373</v>
      </c>
      <c r="C17" s="37">
        <v>1140706</v>
      </c>
      <c r="D17" s="37">
        <v>8901902</v>
      </c>
      <c r="E17" s="37">
        <v>7810279</v>
      </c>
      <c r="F17" s="10">
        <f t="shared" si="0"/>
        <v>-12.262806308135055</v>
      </c>
      <c r="G17" s="1"/>
      <c r="H17" s="1"/>
      <c r="I17" s="1"/>
    </row>
    <row r="18" spans="1:9" x14ac:dyDescent="0.25">
      <c r="A18" s="11" t="s">
        <v>55</v>
      </c>
      <c r="B18" s="38">
        <v>220902</v>
      </c>
      <c r="C18" s="38">
        <v>163998</v>
      </c>
      <c r="D18" s="38">
        <v>1397417</v>
      </c>
      <c r="E18" s="38">
        <v>1420735</v>
      </c>
      <c r="F18" s="13">
        <f t="shared" si="0"/>
        <v>1.6686500879837638</v>
      </c>
      <c r="G18" s="1"/>
      <c r="H18" s="1"/>
      <c r="I18" s="1"/>
    </row>
    <row r="19" spans="1:9" x14ac:dyDescent="0.25">
      <c r="A19" s="8" t="s">
        <v>56</v>
      </c>
      <c r="B19" s="37">
        <v>976747</v>
      </c>
      <c r="C19" s="37">
        <v>1070627</v>
      </c>
      <c r="D19" s="37">
        <v>7513015</v>
      </c>
      <c r="E19" s="37">
        <v>9322276</v>
      </c>
      <c r="F19" s="10">
        <f t="shared" si="0"/>
        <v>24.081690240203173</v>
      </c>
      <c r="G19" s="1"/>
      <c r="H19" s="1"/>
      <c r="I19" s="1"/>
    </row>
    <row r="20" spans="1:9" x14ac:dyDescent="0.25">
      <c r="A20" s="11" t="s">
        <v>57</v>
      </c>
      <c r="B20" s="38">
        <v>1096167</v>
      </c>
      <c r="C20" s="38">
        <v>982419</v>
      </c>
      <c r="D20" s="38">
        <v>9838413</v>
      </c>
      <c r="E20" s="38">
        <v>10696452</v>
      </c>
      <c r="F20" s="13">
        <f t="shared" si="0"/>
        <v>8.7213151145413406</v>
      </c>
      <c r="G20" s="1"/>
      <c r="H20" s="1"/>
      <c r="I20" s="1"/>
    </row>
    <row r="21" spans="1:9" x14ac:dyDescent="0.25">
      <c r="A21" s="8" t="s">
        <v>58</v>
      </c>
      <c r="B21" s="37">
        <v>2651352</v>
      </c>
      <c r="C21" s="37">
        <v>2795587</v>
      </c>
      <c r="D21" s="37">
        <v>15715718</v>
      </c>
      <c r="E21" s="37">
        <v>18681949</v>
      </c>
      <c r="F21" s="10">
        <f t="shared" si="0"/>
        <v>18.874295148334937</v>
      </c>
      <c r="G21" s="1"/>
      <c r="H21" s="1"/>
      <c r="I21" s="1"/>
    </row>
    <row r="22" spans="1:9" x14ac:dyDescent="0.25">
      <c r="A22" s="11" t="s">
        <v>59</v>
      </c>
      <c r="B22" s="38">
        <v>2183645</v>
      </c>
      <c r="C22" s="38">
        <v>1806620</v>
      </c>
      <c r="D22" s="38">
        <v>14787892</v>
      </c>
      <c r="E22" s="38">
        <v>15360257</v>
      </c>
      <c r="F22" s="13">
        <f t="shared" si="0"/>
        <v>3.8704975665226726</v>
      </c>
      <c r="G22" s="1"/>
      <c r="H22" s="1"/>
      <c r="I22" s="1"/>
    </row>
    <row r="23" spans="1:9" x14ac:dyDescent="0.25">
      <c r="A23" s="8" t="s">
        <v>60</v>
      </c>
      <c r="B23" s="37">
        <v>585889</v>
      </c>
      <c r="C23" s="37">
        <v>265770</v>
      </c>
      <c r="D23" s="37">
        <v>2567382</v>
      </c>
      <c r="E23" s="37">
        <v>4327972</v>
      </c>
      <c r="F23" s="10">
        <f t="shared" si="0"/>
        <v>68.575303558255058</v>
      </c>
      <c r="G23" s="1"/>
      <c r="H23" s="1"/>
      <c r="I23" s="1"/>
    </row>
    <row r="24" spans="1:9" x14ac:dyDescent="0.25">
      <c r="A24" s="11" t="s">
        <v>61</v>
      </c>
      <c r="B24" s="38">
        <v>139820</v>
      </c>
      <c r="C24" s="38">
        <v>231836</v>
      </c>
      <c r="D24" s="38">
        <v>1207171</v>
      </c>
      <c r="E24" s="38">
        <v>1227358</v>
      </c>
      <c r="F24" s="13">
        <f t="shared" si="0"/>
        <v>1.6722568716445352</v>
      </c>
      <c r="G24" s="1"/>
      <c r="H24" s="1"/>
      <c r="I24" s="1"/>
    </row>
    <row r="25" spans="1:9" x14ac:dyDescent="0.25">
      <c r="A25" s="8" t="s">
        <v>62</v>
      </c>
      <c r="B25" s="37">
        <v>77262</v>
      </c>
      <c r="C25" s="37">
        <v>76073</v>
      </c>
      <c r="D25" s="37">
        <v>565679</v>
      </c>
      <c r="E25" s="37">
        <v>633769</v>
      </c>
      <c r="F25" s="10">
        <f t="shared" si="0"/>
        <v>12.036861895173772</v>
      </c>
      <c r="G25" s="1"/>
      <c r="H25" s="1"/>
      <c r="I25" s="1"/>
    </row>
    <row r="26" spans="1:9" x14ac:dyDescent="0.25">
      <c r="A26" s="11" t="s">
        <v>63</v>
      </c>
      <c r="B26" s="38">
        <v>190603</v>
      </c>
      <c r="C26" s="38">
        <v>189467</v>
      </c>
      <c r="D26" s="38">
        <v>1394816</v>
      </c>
      <c r="E26" s="38">
        <v>1317989</v>
      </c>
      <c r="F26" s="13">
        <f t="shared" si="0"/>
        <v>-5.5080383362393377</v>
      </c>
      <c r="G26" s="1"/>
      <c r="H26" s="1"/>
      <c r="I26" s="1"/>
    </row>
    <row r="27" spans="1:9" x14ac:dyDescent="0.25">
      <c r="A27" s="8" t="s">
        <v>64</v>
      </c>
      <c r="B27" s="37">
        <v>216486</v>
      </c>
      <c r="C27" s="37">
        <v>172262</v>
      </c>
      <c r="D27" s="37">
        <v>2238221</v>
      </c>
      <c r="E27" s="37">
        <v>2130575</v>
      </c>
      <c r="F27" s="10">
        <f t="shared" si="0"/>
        <v>-4.8094446437594911</v>
      </c>
      <c r="G27" s="1"/>
      <c r="H27" s="1"/>
      <c r="I27" s="1"/>
    </row>
    <row r="28" spans="1:9" x14ac:dyDescent="0.25">
      <c r="A28" s="11" t="s">
        <v>65</v>
      </c>
      <c r="B28" s="38">
        <v>1097728</v>
      </c>
      <c r="C28" s="38">
        <v>1321232</v>
      </c>
      <c r="D28" s="38">
        <v>8983561</v>
      </c>
      <c r="E28" s="38">
        <v>9246968</v>
      </c>
      <c r="F28" s="13">
        <f t="shared" si="0"/>
        <v>2.9321000881498946</v>
      </c>
      <c r="G28" s="1"/>
      <c r="H28" s="1"/>
      <c r="I28" s="1"/>
    </row>
    <row r="29" spans="1:9" x14ac:dyDescent="0.25">
      <c r="A29" s="8" t="s">
        <v>66</v>
      </c>
      <c r="B29" s="37">
        <v>440990</v>
      </c>
      <c r="C29" s="37">
        <v>359287</v>
      </c>
      <c r="D29" s="37">
        <v>3488857</v>
      </c>
      <c r="E29" s="37">
        <v>3247650</v>
      </c>
      <c r="F29" s="10">
        <f t="shared" si="0"/>
        <v>-6.9136396246679084</v>
      </c>
      <c r="G29" s="1"/>
      <c r="H29" s="1"/>
      <c r="I29" s="1"/>
    </row>
    <row r="30" spans="1:9" x14ac:dyDescent="0.25">
      <c r="A30" s="11" t="s">
        <v>67</v>
      </c>
      <c r="B30" s="38">
        <v>310840</v>
      </c>
      <c r="C30" s="38">
        <v>332448</v>
      </c>
      <c r="D30" s="38">
        <v>3024952</v>
      </c>
      <c r="E30" s="38">
        <v>2944185</v>
      </c>
      <c r="F30" s="13">
        <f t="shared" si="0"/>
        <v>-2.6700258384265254</v>
      </c>
      <c r="G30" s="1"/>
      <c r="H30" s="1"/>
      <c r="I30" s="1"/>
    </row>
    <row r="31" spans="1:9" x14ac:dyDescent="0.25">
      <c r="A31" s="8" t="s">
        <v>68</v>
      </c>
      <c r="B31" s="37">
        <v>3262736</v>
      </c>
      <c r="C31" s="37">
        <v>2620200</v>
      </c>
      <c r="D31" s="37">
        <v>21062723</v>
      </c>
      <c r="E31" s="37">
        <v>22240239</v>
      </c>
      <c r="F31" s="10">
        <f t="shared" si="0"/>
        <v>5.5905212255794225</v>
      </c>
      <c r="G31" s="1"/>
      <c r="H31" s="1"/>
      <c r="I31" s="1"/>
    </row>
    <row r="32" spans="1:9" x14ac:dyDescent="0.25">
      <c r="A32" s="11" t="s">
        <v>69</v>
      </c>
      <c r="B32" s="38">
        <v>5885442</v>
      </c>
      <c r="C32" s="38">
        <v>5773185</v>
      </c>
      <c r="D32" s="38">
        <v>43822937</v>
      </c>
      <c r="E32" s="38">
        <v>43447687</v>
      </c>
      <c r="F32" s="13">
        <f t="shared" si="0"/>
        <v>-0.85628674317287334</v>
      </c>
      <c r="G32" s="1"/>
      <c r="H32" s="1"/>
      <c r="I32" s="1"/>
    </row>
    <row r="33" spans="1:9" x14ac:dyDescent="0.25">
      <c r="A33" s="8" t="s">
        <v>70</v>
      </c>
      <c r="B33" s="37">
        <v>278699</v>
      </c>
      <c r="C33" s="37">
        <v>262518</v>
      </c>
      <c r="D33" s="37">
        <v>2663298</v>
      </c>
      <c r="E33" s="37">
        <v>2467934</v>
      </c>
      <c r="F33" s="10">
        <f t="shared" si="0"/>
        <v>-7.3354164648492173</v>
      </c>
      <c r="G33" s="1"/>
      <c r="H33" s="1"/>
      <c r="I33" s="1"/>
    </row>
    <row r="34" spans="1:9" x14ac:dyDescent="0.25">
      <c r="A34" s="11" t="s">
        <v>71</v>
      </c>
      <c r="B34" s="38">
        <v>48095</v>
      </c>
      <c r="C34" s="38">
        <v>59315</v>
      </c>
      <c r="D34" s="38">
        <v>486529</v>
      </c>
      <c r="E34" s="38">
        <v>656976</v>
      </c>
      <c r="F34" s="13">
        <f t="shared" si="0"/>
        <v>35.03326625956521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38035840</v>
      </c>
      <c r="C35" s="15">
        <f t="shared" ref="C35:E35" si="1">SUM(C7:C34)</f>
        <v>38382714</v>
      </c>
      <c r="D35" s="15">
        <f t="shared" si="1"/>
        <v>287387500</v>
      </c>
      <c r="E35" s="15">
        <f t="shared" si="1"/>
        <v>306059837</v>
      </c>
      <c r="F35" s="16">
        <f t="shared" si="0"/>
        <v>6.4972683223870149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8234383</v>
      </c>
      <c r="C38" s="41">
        <f>D7</f>
        <v>7803398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55266718</v>
      </c>
      <c r="G38" s="42">
        <f>LOOKUP(E38,$A$38:$A$65,$C$38:$C$65)</f>
        <v>46481920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1513991</v>
      </c>
      <c r="C39" s="41">
        <f t="shared" ref="C39:C65" si="5">D8</f>
        <v>1482578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43447687</v>
      </c>
      <c r="G39" s="42">
        <f t="shared" ref="G39:G65" si="8">LOOKUP(E39,$A$38:$A$65,$C$38:$C$65)</f>
        <v>43822937</v>
      </c>
    </row>
    <row r="40" spans="1:9" x14ac:dyDescent="0.25">
      <c r="A40" s="42" t="str">
        <f t="shared" si="3"/>
        <v>ALMERIA</v>
      </c>
      <c r="B40" s="41">
        <f t="shared" si="4"/>
        <v>3822764</v>
      </c>
      <c r="C40" s="41">
        <f t="shared" si="5"/>
        <v>2988498</v>
      </c>
      <c r="D40" s="41">
        <f t="shared" si="6"/>
        <v>16</v>
      </c>
      <c r="E40" s="42" t="str">
        <f t="shared" si="2"/>
        <v>BARCELONA</v>
      </c>
      <c r="F40" s="42">
        <f t="shared" si="7"/>
        <v>27999952</v>
      </c>
      <c r="G40" s="42">
        <f t="shared" si="8"/>
        <v>29350159</v>
      </c>
    </row>
    <row r="41" spans="1:9" x14ac:dyDescent="0.25">
      <c r="A41" s="42" t="str">
        <f t="shared" si="3"/>
        <v>AVILES</v>
      </c>
      <c r="B41" s="41">
        <f t="shared" si="4"/>
        <v>3315012</v>
      </c>
      <c r="C41" s="41">
        <f t="shared" si="5"/>
        <v>3584304</v>
      </c>
      <c r="D41" s="41">
        <f t="shared" si="6"/>
        <v>17</v>
      </c>
      <c r="E41" s="42" t="str">
        <f t="shared" si="2"/>
        <v>TARRAGONA</v>
      </c>
      <c r="F41" s="42">
        <f t="shared" si="7"/>
        <v>22240239</v>
      </c>
      <c r="G41" s="42">
        <f t="shared" si="8"/>
        <v>21062723</v>
      </c>
    </row>
    <row r="42" spans="1:9" x14ac:dyDescent="0.25">
      <c r="A42" s="42" t="str">
        <f t="shared" si="3"/>
        <v>BAHIA DE ALGECIRAS</v>
      </c>
      <c r="B42" s="41">
        <f t="shared" si="4"/>
        <v>55266718</v>
      </c>
      <c r="C42" s="41">
        <f t="shared" si="5"/>
        <v>46481920</v>
      </c>
      <c r="D42" s="41">
        <f t="shared" si="6"/>
        <v>1</v>
      </c>
      <c r="E42" s="42" t="str">
        <f t="shared" si="2"/>
        <v>CARTAGENA</v>
      </c>
      <c r="F42" s="42">
        <f t="shared" si="7"/>
        <v>19899612</v>
      </c>
      <c r="G42" s="42">
        <f t="shared" si="8"/>
        <v>13609651</v>
      </c>
    </row>
    <row r="43" spans="1:9" x14ac:dyDescent="0.25">
      <c r="A43" s="42" t="str">
        <f t="shared" si="3"/>
        <v>BAHIA DE CADIZ</v>
      </c>
      <c r="B43" s="41">
        <f t="shared" si="4"/>
        <v>2424903</v>
      </c>
      <c r="C43" s="41">
        <f t="shared" si="5"/>
        <v>2501445</v>
      </c>
      <c r="D43" s="41">
        <f t="shared" si="6"/>
        <v>21</v>
      </c>
      <c r="E43" s="42" t="str">
        <f t="shared" si="2"/>
        <v>HUELVA</v>
      </c>
      <c r="F43" s="42">
        <f t="shared" si="7"/>
        <v>18681949</v>
      </c>
      <c r="G43" s="42">
        <f t="shared" si="8"/>
        <v>15715718</v>
      </c>
    </row>
    <row r="44" spans="1:9" x14ac:dyDescent="0.25">
      <c r="A44" s="42" t="str">
        <f t="shared" si="3"/>
        <v>BALEARES</v>
      </c>
      <c r="B44" s="41">
        <f t="shared" si="4"/>
        <v>8136717</v>
      </c>
      <c r="C44" s="41">
        <f t="shared" si="5"/>
        <v>7845962</v>
      </c>
      <c r="D44" s="41">
        <f t="shared" si="6"/>
        <v>13</v>
      </c>
      <c r="E44" s="42" t="str">
        <f t="shared" si="2"/>
        <v>BILBAO</v>
      </c>
      <c r="F44" s="42">
        <f t="shared" si="7"/>
        <v>18264535</v>
      </c>
      <c r="G44" s="42">
        <f t="shared" si="8"/>
        <v>22079102</v>
      </c>
    </row>
    <row r="45" spans="1:9" x14ac:dyDescent="0.25">
      <c r="A45" s="42" t="str">
        <f t="shared" si="3"/>
        <v>BARCELONA</v>
      </c>
      <c r="B45" s="41">
        <f t="shared" si="4"/>
        <v>27999952</v>
      </c>
      <c r="C45" s="41">
        <f t="shared" si="5"/>
        <v>29350159</v>
      </c>
      <c r="D45" s="41">
        <f t="shared" si="6"/>
        <v>3</v>
      </c>
      <c r="E45" s="42" t="str">
        <f t="shared" si="2"/>
        <v>LAS PALMAS</v>
      </c>
      <c r="F45" s="42">
        <f t="shared" si="7"/>
        <v>15360257</v>
      </c>
      <c r="G45" s="42">
        <f t="shared" si="8"/>
        <v>14787892</v>
      </c>
    </row>
    <row r="46" spans="1:9" x14ac:dyDescent="0.25">
      <c r="A46" s="42" t="str">
        <f t="shared" si="3"/>
        <v>BILBAO</v>
      </c>
      <c r="B46" s="41">
        <f t="shared" si="4"/>
        <v>18264535</v>
      </c>
      <c r="C46" s="41">
        <f t="shared" si="5"/>
        <v>22079102</v>
      </c>
      <c r="D46" s="41">
        <f t="shared" si="6"/>
        <v>7</v>
      </c>
      <c r="E46" s="42" t="str">
        <f t="shared" si="2"/>
        <v>GIJON</v>
      </c>
      <c r="F46" s="42">
        <f t="shared" si="7"/>
        <v>10696452</v>
      </c>
      <c r="G46" s="42">
        <f t="shared" si="8"/>
        <v>9838413</v>
      </c>
    </row>
    <row r="47" spans="1:9" x14ac:dyDescent="0.25">
      <c r="A47" s="42" t="str">
        <f t="shared" si="3"/>
        <v>CARTAGENA</v>
      </c>
      <c r="B47" s="41">
        <f t="shared" si="4"/>
        <v>19899612</v>
      </c>
      <c r="C47" s="41">
        <f t="shared" si="5"/>
        <v>13609651</v>
      </c>
      <c r="D47" s="41">
        <f t="shared" si="6"/>
        <v>5</v>
      </c>
      <c r="E47" s="42" t="str">
        <f t="shared" si="2"/>
        <v>FERROL-SAN CIBRAO</v>
      </c>
      <c r="F47" s="42">
        <f t="shared" si="7"/>
        <v>9322276</v>
      </c>
      <c r="G47" s="42">
        <f t="shared" si="8"/>
        <v>7513015</v>
      </c>
    </row>
    <row r="48" spans="1:9" x14ac:dyDescent="0.25">
      <c r="A48" s="42" t="str">
        <f t="shared" si="3"/>
        <v>CASTELLON</v>
      </c>
      <c r="B48" s="41">
        <f t="shared" si="4"/>
        <v>7810279</v>
      </c>
      <c r="C48" s="41">
        <f t="shared" si="5"/>
        <v>8901902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9246968</v>
      </c>
      <c r="G48" s="42">
        <f t="shared" si="8"/>
        <v>8983561</v>
      </c>
    </row>
    <row r="49" spans="1:7" x14ac:dyDescent="0.25">
      <c r="A49" s="42" t="str">
        <f t="shared" si="3"/>
        <v>CEUTA</v>
      </c>
      <c r="B49" s="41">
        <f t="shared" si="4"/>
        <v>1420735</v>
      </c>
      <c r="C49" s="41">
        <f t="shared" si="5"/>
        <v>1397417</v>
      </c>
      <c r="D49" s="41">
        <f t="shared" si="6"/>
        <v>24</v>
      </c>
      <c r="E49" s="42" t="str">
        <f t="shared" si="2"/>
        <v>A CORUÑA</v>
      </c>
      <c r="F49" s="42">
        <f t="shared" si="7"/>
        <v>8234383</v>
      </c>
      <c r="G49" s="42">
        <f t="shared" si="8"/>
        <v>7803398</v>
      </c>
    </row>
    <row r="50" spans="1:7" x14ac:dyDescent="0.25">
      <c r="A50" s="42" t="str">
        <f t="shared" si="3"/>
        <v>FERROL-SAN CIBRAO</v>
      </c>
      <c r="B50" s="41">
        <f t="shared" si="4"/>
        <v>9322276</v>
      </c>
      <c r="C50" s="41">
        <f t="shared" si="5"/>
        <v>7513015</v>
      </c>
      <c r="D50" s="41">
        <f t="shared" si="6"/>
        <v>10</v>
      </c>
      <c r="E50" s="42" t="str">
        <f t="shared" si="2"/>
        <v>BALEARES</v>
      </c>
      <c r="F50" s="42">
        <f t="shared" si="7"/>
        <v>8136717</v>
      </c>
      <c r="G50" s="42">
        <f t="shared" si="8"/>
        <v>7845962</v>
      </c>
    </row>
    <row r="51" spans="1:7" x14ac:dyDescent="0.25">
      <c r="A51" s="42" t="str">
        <f t="shared" si="3"/>
        <v>GIJON</v>
      </c>
      <c r="B51" s="41">
        <f t="shared" si="4"/>
        <v>10696452</v>
      </c>
      <c r="C51" s="41">
        <f t="shared" si="5"/>
        <v>9838413</v>
      </c>
      <c r="D51" s="41">
        <f t="shared" si="6"/>
        <v>9</v>
      </c>
      <c r="E51" s="42" t="str">
        <f t="shared" si="2"/>
        <v>CASTELLON</v>
      </c>
      <c r="F51" s="42">
        <f t="shared" si="7"/>
        <v>7810279</v>
      </c>
      <c r="G51" s="42">
        <f t="shared" si="8"/>
        <v>8901902</v>
      </c>
    </row>
    <row r="52" spans="1:7" x14ac:dyDescent="0.25">
      <c r="A52" s="42" t="str">
        <f t="shared" si="3"/>
        <v>HUELVA</v>
      </c>
      <c r="B52" s="41">
        <f t="shared" si="4"/>
        <v>18681949</v>
      </c>
      <c r="C52" s="41">
        <f t="shared" si="5"/>
        <v>15715718</v>
      </c>
      <c r="D52" s="41">
        <f t="shared" si="6"/>
        <v>6</v>
      </c>
      <c r="E52" s="42" t="str">
        <f t="shared" si="2"/>
        <v>MALAGA</v>
      </c>
      <c r="F52" s="42">
        <f t="shared" si="7"/>
        <v>4327972</v>
      </c>
      <c r="G52" s="42">
        <f t="shared" si="8"/>
        <v>2567382</v>
      </c>
    </row>
    <row r="53" spans="1:7" x14ac:dyDescent="0.25">
      <c r="A53" s="42" t="str">
        <f t="shared" si="3"/>
        <v>LAS PALMAS</v>
      </c>
      <c r="B53" s="41">
        <f t="shared" si="4"/>
        <v>15360257</v>
      </c>
      <c r="C53" s="41">
        <f t="shared" si="5"/>
        <v>14787892</v>
      </c>
      <c r="D53" s="41">
        <f t="shared" si="6"/>
        <v>8</v>
      </c>
      <c r="E53" s="42" t="str">
        <f t="shared" si="2"/>
        <v>ALMERIA</v>
      </c>
      <c r="F53" s="42">
        <f t="shared" si="7"/>
        <v>3822764</v>
      </c>
      <c r="G53" s="42">
        <f t="shared" si="8"/>
        <v>2988498</v>
      </c>
    </row>
    <row r="54" spans="1:7" x14ac:dyDescent="0.25">
      <c r="A54" s="42" t="str">
        <f t="shared" si="3"/>
        <v>MALAGA</v>
      </c>
      <c r="B54" s="41">
        <f t="shared" si="4"/>
        <v>4327972</v>
      </c>
      <c r="C54" s="41">
        <f t="shared" si="5"/>
        <v>2567382</v>
      </c>
      <c r="D54" s="41">
        <f t="shared" si="6"/>
        <v>15</v>
      </c>
      <c r="E54" s="42" t="str">
        <f t="shared" si="2"/>
        <v>AVILES</v>
      </c>
      <c r="F54" s="42">
        <f t="shared" si="7"/>
        <v>3315012</v>
      </c>
      <c r="G54" s="42">
        <f t="shared" si="8"/>
        <v>3584304</v>
      </c>
    </row>
    <row r="55" spans="1:7" x14ac:dyDescent="0.25">
      <c r="A55" s="42" t="str">
        <f t="shared" si="3"/>
        <v>MARIN Y RIA DE PONTEVEDRA</v>
      </c>
      <c r="B55" s="41">
        <f t="shared" si="4"/>
        <v>1227358</v>
      </c>
      <c r="C55" s="41">
        <f t="shared" si="5"/>
        <v>1207171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3247650</v>
      </c>
      <c r="G55" s="42">
        <f t="shared" si="8"/>
        <v>3488857</v>
      </c>
    </row>
    <row r="56" spans="1:7" x14ac:dyDescent="0.25">
      <c r="A56" s="42" t="str">
        <f t="shared" si="3"/>
        <v>MELILLA</v>
      </c>
      <c r="B56" s="41">
        <f t="shared" si="4"/>
        <v>633769</v>
      </c>
      <c r="C56" s="41">
        <f t="shared" si="5"/>
        <v>565679</v>
      </c>
      <c r="D56" s="41">
        <f t="shared" si="6"/>
        <v>28</v>
      </c>
      <c r="E56" s="42" t="str">
        <f t="shared" si="2"/>
        <v>SEVILLA</v>
      </c>
      <c r="F56" s="42">
        <f t="shared" si="9"/>
        <v>2944185</v>
      </c>
      <c r="G56" s="42">
        <f t="shared" si="8"/>
        <v>3024952</v>
      </c>
    </row>
    <row r="57" spans="1:7" x14ac:dyDescent="0.25">
      <c r="A57" s="42" t="str">
        <f t="shared" si="3"/>
        <v>MOTRIL</v>
      </c>
      <c r="B57" s="41">
        <f t="shared" si="4"/>
        <v>1317989</v>
      </c>
      <c r="C57" s="41">
        <f t="shared" si="5"/>
        <v>1394816</v>
      </c>
      <c r="D57" s="41">
        <f t="shared" si="6"/>
        <v>25</v>
      </c>
      <c r="E57" s="42" t="str">
        <f t="shared" si="2"/>
        <v>VIGO</v>
      </c>
      <c r="F57" s="42">
        <f t="shared" si="9"/>
        <v>2467934</v>
      </c>
      <c r="G57" s="42">
        <f t="shared" si="8"/>
        <v>2663298</v>
      </c>
    </row>
    <row r="58" spans="1:7" x14ac:dyDescent="0.25">
      <c r="A58" s="42" t="str">
        <f t="shared" si="3"/>
        <v>PASAIA</v>
      </c>
      <c r="B58" s="41">
        <f t="shared" si="4"/>
        <v>2130575</v>
      </c>
      <c r="C58" s="41">
        <f t="shared" si="5"/>
        <v>2238221</v>
      </c>
      <c r="D58" s="41">
        <f t="shared" si="6"/>
        <v>22</v>
      </c>
      <c r="E58" s="42" t="str">
        <f t="shared" si="2"/>
        <v>BAHIA DE CADIZ</v>
      </c>
      <c r="F58" s="42">
        <f t="shared" si="9"/>
        <v>2424903</v>
      </c>
      <c r="G58" s="42">
        <f t="shared" si="8"/>
        <v>2501445</v>
      </c>
    </row>
    <row r="59" spans="1:7" x14ac:dyDescent="0.25">
      <c r="A59" s="42" t="str">
        <f t="shared" si="3"/>
        <v>SANTA CRUZ DE TENERIFE</v>
      </c>
      <c r="B59" s="41">
        <f t="shared" si="4"/>
        <v>9246968</v>
      </c>
      <c r="C59" s="41">
        <f t="shared" si="5"/>
        <v>8983561</v>
      </c>
      <c r="D59" s="41">
        <f t="shared" si="6"/>
        <v>11</v>
      </c>
      <c r="E59" s="42" t="str">
        <f t="shared" si="2"/>
        <v>PASAIA</v>
      </c>
      <c r="F59" s="42">
        <f t="shared" si="9"/>
        <v>2130575</v>
      </c>
      <c r="G59" s="42">
        <f t="shared" si="8"/>
        <v>2238221</v>
      </c>
    </row>
    <row r="60" spans="1:7" x14ac:dyDescent="0.25">
      <c r="A60" s="42" t="str">
        <f t="shared" si="3"/>
        <v>SANTANDER</v>
      </c>
      <c r="B60" s="41">
        <f t="shared" si="4"/>
        <v>3247650</v>
      </c>
      <c r="C60" s="41">
        <f t="shared" si="5"/>
        <v>3488857</v>
      </c>
      <c r="D60" s="41">
        <f t="shared" si="6"/>
        <v>18</v>
      </c>
      <c r="E60" s="42" t="str">
        <f t="shared" si="2"/>
        <v>ALICANTE</v>
      </c>
      <c r="F60" s="42">
        <f t="shared" si="9"/>
        <v>1513991</v>
      </c>
      <c r="G60" s="42">
        <f t="shared" si="8"/>
        <v>1482578</v>
      </c>
    </row>
    <row r="61" spans="1:7" x14ac:dyDescent="0.25">
      <c r="A61" s="42" t="str">
        <f t="shared" si="3"/>
        <v>SEVILLA</v>
      </c>
      <c r="B61" s="41">
        <f t="shared" si="4"/>
        <v>2944185</v>
      </c>
      <c r="C61" s="41">
        <f t="shared" si="5"/>
        <v>3024952</v>
      </c>
      <c r="D61" s="41">
        <f t="shared" si="6"/>
        <v>19</v>
      </c>
      <c r="E61" s="42" t="str">
        <f t="shared" si="2"/>
        <v>CEUTA</v>
      </c>
      <c r="F61" s="42">
        <f t="shared" si="9"/>
        <v>1420735</v>
      </c>
      <c r="G61" s="42">
        <f t="shared" si="8"/>
        <v>1397417</v>
      </c>
    </row>
    <row r="62" spans="1:7" x14ac:dyDescent="0.25">
      <c r="A62" s="42" t="str">
        <f t="shared" si="3"/>
        <v>TARRAGONA</v>
      </c>
      <c r="B62" s="41">
        <f t="shared" si="4"/>
        <v>22240239</v>
      </c>
      <c r="C62" s="41">
        <f t="shared" si="5"/>
        <v>21062723</v>
      </c>
      <c r="D62" s="41">
        <f t="shared" si="6"/>
        <v>4</v>
      </c>
      <c r="E62" s="42" t="str">
        <f t="shared" si="2"/>
        <v>MOTRIL</v>
      </c>
      <c r="F62" s="42">
        <f t="shared" si="9"/>
        <v>1317989</v>
      </c>
      <c r="G62" s="42">
        <f t="shared" si="8"/>
        <v>1394816</v>
      </c>
    </row>
    <row r="63" spans="1:7" x14ac:dyDescent="0.25">
      <c r="A63" s="42" t="str">
        <f t="shared" si="3"/>
        <v>VALENCIA</v>
      </c>
      <c r="B63" s="41">
        <f t="shared" si="4"/>
        <v>43447687</v>
      </c>
      <c r="C63" s="41">
        <f t="shared" si="5"/>
        <v>43822937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1227358</v>
      </c>
      <c r="G63" s="42">
        <f t="shared" si="8"/>
        <v>1207171</v>
      </c>
    </row>
    <row r="64" spans="1:7" x14ac:dyDescent="0.25">
      <c r="A64" s="42" t="str">
        <f t="shared" si="3"/>
        <v>VIGO</v>
      </c>
      <c r="B64" s="41">
        <f t="shared" si="4"/>
        <v>2467934</v>
      </c>
      <c r="C64" s="41">
        <f t="shared" si="5"/>
        <v>2663298</v>
      </c>
      <c r="D64" s="41">
        <f t="shared" si="6"/>
        <v>20</v>
      </c>
      <c r="E64" s="42" t="str">
        <f t="shared" si="2"/>
        <v>VILAGARCIA</v>
      </c>
      <c r="F64" s="42">
        <f t="shared" si="9"/>
        <v>656976</v>
      </c>
      <c r="G64" s="42">
        <f t="shared" si="8"/>
        <v>486529</v>
      </c>
    </row>
    <row r="65" spans="1:7" x14ac:dyDescent="0.25">
      <c r="A65" s="42" t="str">
        <f t="shared" si="3"/>
        <v>VILAGARCIA</v>
      </c>
      <c r="B65" s="41">
        <f t="shared" si="4"/>
        <v>656976</v>
      </c>
      <c r="C65" s="41">
        <f t="shared" si="5"/>
        <v>486529</v>
      </c>
      <c r="D65" s="41">
        <f t="shared" si="6"/>
        <v>27</v>
      </c>
      <c r="E65" s="42" t="str">
        <f t="shared" si="2"/>
        <v>MELILLA</v>
      </c>
      <c r="F65" s="42">
        <f t="shared" si="9"/>
        <v>633769</v>
      </c>
      <c r="G65" s="42">
        <f t="shared" si="8"/>
        <v>565679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417970</v>
      </c>
      <c r="C7" s="37">
        <v>714282</v>
      </c>
      <c r="D7" s="37">
        <v>4746181</v>
      </c>
      <c r="E7" s="37">
        <v>4662596</v>
      </c>
      <c r="F7" s="10">
        <f>((E7*100)/D7)-100</f>
        <v>-1.7611001350348801</v>
      </c>
      <c r="G7" s="1"/>
      <c r="H7" s="1"/>
      <c r="I7" s="1"/>
    </row>
    <row r="8" spans="1:12" x14ac:dyDescent="0.25">
      <c r="A8" s="11" t="s">
        <v>45</v>
      </c>
      <c r="B8" s="38">
        <v>6877</v>
      </c>
      <c r="C8" s="38">
        <v>6690</v>
      </c>
      <c r="D8" s="38">
        <v>61052</v>
      </c>
      <c r="E8" s="38">
        <v>43242</v>
      </c>
      <c r="F8" s="13">
        <f t="shared" ref="F8:F35" si="0">((E8*100)/D8)-100</f>
        <v>-29.171853501932773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2986</v>
      </c>
      <c r="E9" s="37">
        <v>8151</v>
      </c>
      <c r="F9" s="10">
        <f t="shared" si="0"/>
        <v>172.97387809778968</v>
      </c>
      <c r="G9" s="1"/>
      <c r="H9" s="1"/>
      <c r="I9" s="1"/>
    </row>
    <row r="10" spans="1:12" x14ac:dyDescent="0.25">
      <c r="A10" s="11" t="s">
        <v>47</v>
      </c>
      <c r="B10" s="38">
        <v>60704</v>
      </c>
      <c r="C10" s="38">
        <v>64384</v>
      </c>
      <c r="D10" s="38">
        <v>359216</v>
      </c>
      <c r="E10" s="38">
        <v>428471</v>
      </c>
      <c r="F10" s="13">
        <f t="shared" si="0"/>
        <v>19.279486437129748</v>
      </c>
      <c r="G10" s="1"/>
      <c r="H10" s="1"/>
      <c r="I10" s="1"/>
    </row>
    <row r="11" spans="1:12" x14ac:dyDescent="0.25">
      <c r="A11" s="8" t="s">
        <v>48</v>
      </c>
      <c r="B11" s="37">
        <v>2058275</v>
      </c>
      <c r="C11" s="37">
        <v>2053933</v>
      </c>
      <c r="D11" s="37">
        <v>15838152</v>
      </c>
      <c r="E11" s="37">
        <v>15631146</v>
      </c>
      <c r="F11" s="10">
        <f t="shared" si="0"/>
        <v>-1.3070085449363091</v>
      </c>
      <c r="G11" s="1"/>
      <c r="H11" s="1"/>
      <c r="I11" s="1"/>
    </row>
    <row r="12" spans="1:12" x14ac:dyDescent="0.25">
      <c r="A12" s="11" t="s">
        <v>49</v>
      </c>
      <c r="B12" s="38">
        <v>4222</v>
      </c>
      <c r="C12" s="38">
        <v>4559</v>
      </c>
      <c r="D12" s="38">
        <v>55003</v>
      </c>
      <c r="E12" s="38">
        <v>48840</v>
      </c>
      <c r="F12" s="13">
        <f t="shared" si="0"/>
        <v>-11.204843372179695</v>
      </c>
      <c r="G12" s="1"/>
      <c r="H12" s="1"/>
      <c r="I12" s="1"/>
    </row>
    <row r="13" spans="1:12" x14ac:dyDescent="0.25">
      <c r="A13" s="8" t="s">
        <v>50</v>
      </c>
      <c r="B13" s="37">
        <v>184211</v>
      </c>
      <c r="C13" s="37">
        <v>175733</v>
      </c>
      <c r="D13" s="37">
        <v>1136346</v>
      </c>
      <c r="E13" s="37">
        <v>1100818</v>
      </c>
      <c r="F13" s="10">
        <f t="shared" si="0"/>
        <v>-3.1265125234743607</v>
      </c>
      <c r="G13" s="1"/>
      <c r="H13" s="1"/>
      <c r="I13" s="1"/>
    </row>
    <row r="14" spans="1:12" x14ac:dyDescent="0.25">
      <c r="A14" s="11" t="s">
        <v>51</v>
      </c>
      <c r="B14" s="38">
        <v>907855</v>
      </c>
      <c r="C14" s="38">
        <v>835525</v>
      </c>
      <c r="D14" s="38">
        <v>7307001</v>
      </c>
      <c r="E14" s="38">
        <v>6898297</v>
      </c>
      <c r="F14" s="13">
        <f t="shared" si="0"/>
        <v>-5.5933207070862636</v>
      </c>
      <c r="G14" s="1"/>
      <c r="H14" s="1"/>
      <c r="I14" s="1"/>
    </row>
    <row r="15" spans="1:12" x14ac:dyDescent="0.25">
      <c r="A15" s="8" t="s">
        <v>52</v>
      </c>
      <c r="B15" s="37">
        <v>1426942</v>
      </c>
      <c r="C15" s="37">
        <v>1568678</v>
      </c>
      <c r="D15" s="37">
        <v>12605220</v>
      </c>
      <c r="E15" s="37">
        <v>9037481</v>
      </c>
      <c r="F15" s="10">
        <f t="shared" si="0"/>
        <v>-28.303663085610566</v>
      </c>
      <c r="G15" s="1"/>
      <c r="H15" s="1"/>
      <c r="I15" s="1"/>
    </row>
    <row r="16" spans="1:12" x14ac:dyDescent="0.25">
      <c r="A16" s="11" t="s">
        <v>53</v>
      </c>
      <c r="B16" s="38">
        <v>1394525</v>
      </c>
      <c r="C16" s="38">
        <v>1984317</v>
      </c>
      <c r="D16" s="38">
        <v>10709329</v>
      </c>
      <c r="E16" s="38">
        <v>15883066</v>
      </c>
      <c r="F16" s="13">
        <f t="shared" si="0"/>
        <v>48.31056175414912</v>
      </c>
      <c r="G16" s="1"/>
      <c r="H16" s="1"/>
      <c r="I16" s="1"/>
    </row>
    <row r="17" spans="1:9" x14ac:dyDescent="0.25">
      <c r="A17" s="8" t="s">
        <v>54</v>
      </c>
      <c r="B17" s="37">
        <v>673682</v>
      </c>
      <c r="C17" s="37">
        <v>644096</v>
      </c>
      <c r="D17" s="37">
        <v>5364978</v>
      </c>
      <c r="E17" s="37">
        <v>4270952</v>
      </c>
      <c r="F17" s="10">
        <f t="shared" si="0"/>
        <v>-20.39199415170016</v>
      </c>
      <c r="G17" s="1"/>
      <c r="H17" s="1"/>
      <c r="I17" s="1"/>
    </row>
    <row r="18" spans="1:9" x14ac:dyDescent="0.25">
      <c r="A18" s="11" t="s">
        <v>55</v>
      </c>
      <c r="B18" s="38">
        <v>140659</v>
      </c>
      <c r="C18" s="38">
        <v>65930</v>
      </c>
      <c r="D18" s="38">
        <v>731712</v>
      </c>
      <c r="E18" s="38">
        <v>696088</v>
      </c>
      <c r="F18" s="13">
        <f t="shared" si="0"/>
        <v>-4.8685821744074218</v>
      </c>
      <c r="G18" s="1"/>
      <c r="H18" s="1"/>
      <c r="I18" s="1"/>
    </row>
    <row r="19" spans="1:9" x14ac:dyDescent="0.25">
      <c r="A19" s="8" t="s">
        <v>56</v>
      </c>
      <c r="B19" s="37">
        <v>201351</v>
      </c>
      <c r="C19" s="37">
        <v>306108</v>
      </c>
      <c r="D19" s="37">
        <v>1657098</v>
      </c>
      <c r="E19" s="37">
        <v>1542079</v>
      </c>
      <c r="F19" s="10">
        <f t="shared" si="0"/>
        <v>-6.940989609546321</v>
      </c>
      <c r="G19" s="1"/>
      <c r="H19" s="1"/>
      <c r="I19" s="1"/>
    </row>
    <row r="20" spans="1:9" x14ac:dyDescent="0.25">
      <c r="A20" s="11" t="s">
        <v>57</v>
      </c>
      <c r="B20" s="38">
        <v>83539</v>
      </c>
      <c r="C20" s="38">
        <v>47068</v>
      </c>
      <c r="D20" s="38">
        <v>644317</v>
      </c>
      <c r="E20" s="38">
        <v>621757</v>
      </c>
      <c r="F20" s="13">
        <f t="shared" si="0"/>
        <v>-3.5013820836637848</v>
      </c>
      <c r="G20" s="1"/>
      <c r="H20" s="1"/>
      <c r="I20" s="1"/>
    </row>
    <row r="21" spans="1:9" x14ac:dyDescent="0.25">
      <c r="A21" s="8" t="s">
        <v>58</v>
      </c>
      <c r="B21" s="37">
        <v>2120215</v>
      </c>
      <c r="C21" s="37">
        <v>2392641</v>
      </c>
      <c r="D21" s="37">
        <v>13088108</v>
      </c>
      <c r="E21" s="37">
        <v>15311057</v>
      </c>
      <c r="F21" s="10">
        <f t="shared" si="0"/>
        <v>16.984494626725265</v>
      </c>
      <c r="G21" s="1"/>
      <c r="H21" s="1"/>
      <c r="I21" s="1"/>
    </row>
    <row r="22" spans="1:9" x14ac:dyDescent="0.25">
      <c r="A22" s="11" t="s">
        <v>59</v>
      </c>
      <c r="B22" s="38">
        <v>398259</v>
      </c>
      <c r="C22" s="38">
        <v>328159</v>
      </c>
      <c r="D22" s="38">
        <v>3303735</v>
      </c>
      <c r="E22" s="38">
        <v>2959954</v>
      </c>
      <c r="F22" s="13">
        <f t="shared" si="0"/>
        <v>-10.405828554651023</v>
      </c>
      <c r="G22" s="1"/>
      <c r="H22" s="1"/>
      <c r="I22" s="1"/>
    </row>
    <row r="23" spans="1:9" x14ac:dyDescent="0.25">
      <c r="A23" s="8" t="s">
        <v>60</v>
      </c>
      <c r="B23" s="37">
        <v>1831</v>
      </c>
      <c r="C23" s="37">
        <v>5313</v>
      </c>
      <c r="D23" s="37">
        <v>39692</v>
      </c>
      <c r="E23" s="37">
        <v>72016</v>
      </c>
      <c r="F23" s="10">
        <f t="shared" si="0"/>
        <v>81.437065403607789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5140</v>
      </c>
      <c r="C25" s="37">
        <v>5307</v>
      </c>
      <c r="D25" s="37">
        <v>44650</v>
      </c>
      <c r="E25" s="37">
        <v>46562</v>
      </c>
      <c r="F25" s="10">
        <f t="shared" si="0"/>
        <v>4.2821948488241901</v>
      </c>
      <c r="G25" s="1"/>
      <c r="H25" s="1"/>
      <c r="I25" s="1"/>
    </row>
    <row r="26" spans="1:9" x14ac:dyDescent="0.25">
      <c r="A26" s="11" t="s">
        <v>63</v>
      </c>
      <c r="B26" s="38">
        <v>135860</v>
      </c>
      <c r="C26" s="38">
        <v>113752</v>
      </c>
      <c r="D26" s="38">
        <v>867502</v>
      </c>
      <c r="E26" s="38">
        <v>790362</v>
      </c>
      <c r="F26" s="13">
        <f t="shared" si="0"/>
        <v>-8.8921985194270405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585076</v>
      </c>
      <c r="C28" s="38">
        <v>762890</v>
      </c>
      <c r="D28" s="38">
        <v>4658138</v>
      </c>
      <c r="E28" s="38">
        <v>5006251</v>
      </c>
      <c r="F28" s="13">
        <f t="shared" si="0"/>
        <v>7.4732221329638548</v>
      </c>
      <c r="G28" s="1"/>
      <c r="H28" s="1"/>
      <c r="I28" s="1"/>
    </row>
    <row r="29" spans="1:9" x14ac:dyDescent="0.25">
      <c r="A29" s="8" t="s">
        <v>66</v>
      </c>
      <c r="B29" s="37">
        <v>30892</v>
      </c>
      <c r="C29" s="37">
        <v>6106</v>
      </c>
      <c r="D29" s="37">
        <v>226226</v>
      </c>
      <c r="E29" s="37">
        <v>141162</v>
      </c>
      <c r="F29" s="10">
        <f t="shared" si="0"/>
        <v>-37.601336716380963</v>
      </c>
      <c r="G29" s="1"/>
      <c r="H29" s="1"/>
      <c r="I29" s="1"/>
    </row>
    <row r="30" spans="1:9" x14ac:dyDescent="0.25">
      <c r="A30" s="11" t="s">
        <v>67</v>
      </c>
      <c r="B30" s="38">
        <v>34484</v>
      </c>
      <c r="C30" s="38">
        <v>17819</v>
      </c>
      <c r="D30" s="38">
        <v>225541</v>
      </c>
      <c r="E30" s="38">
        <v>278270</v>
      </c>
      <c r="F30" s="13">
        <f t="shared" si="0"/>
        <v>23.378897850058308</v>
      </c>
      <c r="G30" s="1"/>
      <c r="H30" s="1"/>
      <c r="I30" s="1"/>
    </row>
    <row r="31" spans="1:9" x14ac:dyDescent="0.25">
      <c r="A31" s="8" t="s">
        <v>68</v>
      </c>
      <c r="B31" s="37">
        <v>1875387</v>
      </c>
      <c r="C31" s="37">
        <v>1743990</v>
      </c>
      <c r="D31" s="37">
        <v>12453728</v>
      </c>
      <c r="E31" s="37">
        <v>12950312</v>
      </c>
      <c r="F31" s="10">
        <f t="shared" si="0"/>
        <v>3.9874325181985597</v>
      </c>
      <c r="G31" s="1"/>
      <c r="H31" s="1"/>
      <c r="I31" s="1"/>
    </row>
    <row r="32" spans="1:9" x14ac:dyDescent="0.25">
      <c r="A32" s="11" t="s">
        <v>69</v>
      </c>
      <c r="B32" s="38">
        <v>364286</v>
      </c>
      <c r="C32" s="38">
        <v>233563</v>
      </c>
      <c r="D32" s="38">
        <v>3108344</v>
      </c>
      <c r="E32" s="38">
        <v>2389103</v>
      </c>
      <c r="F32" s="13">
        <f t="shared" si="0"/>
        <v>-23.139041238678857</v>
      </c>
      <c r="G32" s="1"/>
      <c r="H32" s="1"/>
      <c r="I32" s="1"/>
    </row>
    <row r="33" spans="1:9" x14ac:dyDescent="0.25">
      <c r="A33" s="8" t="s">
        <v>70</v>
      </c>
      <c r="B33" s="37">
        <v>13037</v>
      </c>
      <c r="C33" s="37">
        <v>4281</v>
      </c>
      <c r="D33" s="37">
        <v>46754</v>
      </c>
      <c r="E33" s="37">
        <v>47041</v>
      </c>
      <c r="F33" s="10">
        <f t="shared" si="0"/>
        <v>0.61385122128588421</v>
      </c>
      <c r="G33" s="1"/>
      <c r="H33" s="1"/>
      <c r="I33" s="1"/>
    </row>
    <row r="34" spans="1:9" x14ac:dyDescent="0.25">
      <c r="A34" s="11" t="s">
        <v>71</v>
      </c>
      <c r="B34" s="38">
        <v>5000</v>
      </c>
      <c r="C34" s="38">
        <v>15002</v>
      </c>
      <c r="D34" s="38">
        <v>143051</v>
      </c>
      <c r="E34" s="38">
        <v>142346</v>
      </c>
      <c r="F34" s="13">
        <f t="shared" si="0"/>
        <v>-0.49283122802357582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13130279</v>
      </c>
      <c r="C35" s="15">
        <f t="shared" ref="C35:E35" si="1">SUM(C7:C34)</f>
        <v>14100126</v>
      </c>
      <c r="D35" s="15">
        <f t="shared" si="1"/>
        <v>99424060</v>
      </c>
      <c r="E35" s="15">
        <f t="shared" si="1"/>
        <v>101007420</v>
      </c>
      <c r="F35" s="16">
        <f t="shared" si="0"/>
        <v>1.5925320289676392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4662596</v>
      </c>
      <c r="C38" s="41">
        <f>D7</f>
        <v>4746181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15883066</v>
      </c>
      <c r="G38" s="42">
        <f>LOOKUP(E38,$A$38:$A$65,$C$38:$C$65)</f>
        <v>10709329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43242</v>
      </c>
      <c r="C39" s="41">
        <f t="shared" ref="C39:C65" si="5">D8</f>
        <v>61052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15631146</v>
      </c>
      <c r="G39" s="42">
        <f t="shared" ref="G39:G65" si="8">LOOKUP(E39,$A$38:$A$65,$C$38:$C$65)</f>
        <v>15838152</v>
      </c>
    </row>
    <row r="40" spans="1:9" x14ac:dyDescent="0.25">
      <c r="A40" s="42" t="str">
        <f t="shared" si="3"/>
        <v>ALMERIA</v>
      </c>
      <c r="B40" s="41">
        <f t="shared" si="4"/>
        <v>8151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15311057</v>
      </c>
      <c r="G40" s="42">
        <f t="shared" si="8"/>
        <v>13088108</v>
      </c>
    </row>
    <row r="41" spans="1:9" x14ac:dyDescent="0.25">
      <c r="A41" s="42" t="str">
        <f t="shared" si="3"/>
        <v>AVILES</v>
      </c>
      <c r="B41" s="41">
        <f t="shared" si="4"/>
        <v>428471</v>
      </c>
      <c r="C41" s="41">
        <f t="shared" si="5"/>
        <v>359216</v>
      </c>
      <c r="D41" s="41">
        <f t="shared" si="6"/>
        <v>17</v>
      </c>
      <c r="E41" s="42" t="str">
        <f t="shared" si="2"/>
        <v>TARRAGONA</v>
      </c>
      <c r="F41" s="42">
        <f t="shared" si="7"/>
        <v>12950312</v>
      </c>
      <c r="G41" s="42">
        <f t="shared" si="8"/>
        <v>12453728</v>
      </c>
    </row>
    <row r="42" spans="1:9" x14ac:dyDescent="0.25">
      <c r="A42" s="42" t="str">
        <f t="shared" si="3"/>
        <v>BAHIA DE ALGECIRAS</v>
      </c>
      <c r="B42" s="41">
        <f t="shared" si="4"/>
        <v>15631146</v>
      </c>
      <c r="C42" s="41">
        <f t="shared" si="5"/>
        <v>15838152</v>
      </c>
      <c r="D42" s="41">
        <f t="shared" si="6"/>
        <v>2</v>
      </c>
      <c r="E42" s="42" t="str">
        <f t="shared" si="2"/>
        <v>BILBAO</v>
      </c>
      <c r="F42" s="42">
        <f t="shared" si="7"/>
        <v>9037481</v>
      </c>
      <c r="G42" s="42">
        <f t="shared" si="8"/>
        <v>12605220</v>
      </c>
    </row>
    <row r="43" spans="1:9" x14ac:dyDescent="0.25">
      <c r="A43" s="42" t="str">
        <f t="shared" si="3"/>
        <v>BAHIA DE CADIZ</v>
      </c>
      <c r="B43" s="41">
        <f t="shared" si="4"/>
        <v>48840</v>
      </c>
      <c r="C43" s="41">
        <f t="shared" si="5"/>
        <v>55003</v>
      </c>
      <c r="D43" s="41">
        <f t="shared" si="6"/>
        <v>22</v>
      </c>
      <c r="E43" s="42" t="str">
        <f t="shared" si="2"/>
        <v>BARCELONA</v>
      </c>
      <c r="F43" s="42">
        <f t="shared" si="7"/>
        <v>6898297</v>
      </c>
      <c r="G43" s="42">
        <f t="shared" si="8"/>
        <v>7307001</v>
      </c>
    </row>
    <row r="44" spans="1:9" x14ac:dyDescent="0.25">
      <c r="A44" s="42" t="str">
        <f t="shared" si="3"/>
        <v>BALEARES</v>
      </c>
      <c r="B44" s="41">
        <f t="shared" si="4"/>
        <v>1100818</v>
      </c>
      <c r="C44" s="41">
        <f t="shared" si="5"/>
        <v>1136346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5006251</v>
      </c>
      <c r="G44" s="42">
        <f t="shared" si="8"/>
        <v>4658138</v>
      </c>
    </row>
    <row r="45" spans="1:9" x14ac:dyDescent="0.25">
      <c r="A45" s="42" t="str">
        <f t="shared" si="3"/>
        <v>BARCELONA</v>
      </c>
      <c r="B45" s="41">
        <f t="shared" si="4"/>
        <v>6898297</v>
      </c>
      <c r="C45" s="41">
        <f t="shared" si="5"/>
        <v>7307001</v>
      </c>
      <c r="D45" s="41">
        <f t="shared" si="6"/>
        <v>6</v>
      </c>
      <c r="E45" s="42" t="str">
        <f t="shared" si="2"/>
        <v>A CORUÑA</v>
      </c>
      <c r="F45" s="42">
        <f t="shared" si="7"/>
        <v>4662596</v>
      </c>
      <c r="G45" s="42">
        <f t="shared" si="8"/>
        <v>4746181</v>
      </c>
    </row>
    <row r="46" spans="1:9" x14ac:dyDescent="0.25">
      <c r="A46" s="42" t="str">
        <f t="shared" si="3"/>
        <v>BILBAO</v>
      </c>
      <c r="B46" s="41">
        <f t="shared" si="4"/>
        <v>9037481</v>
      </c>
      <c r="C46" s="41">
        <f t="shared" si="5"/>
        <v>12605220</v>
      </c>
      <c r="D46" s="41">
        <f t="shared" si="6"/>
        <v>5</v>
      </c>
      <c r="E46" s="42" t="str">
        <f t="shared" si="2"/>
        <v>CASTELLON</v>
      </c>
      <c r="F46" s="42">
        <f t="shared" si="7"/>
        <v>4270952</v>
      </c>
      <c r="G46" s="42">
        <f t="shared" si="8"/>
        <v>5364978</v>
      </c>
    </row>
    <row r="47" spans="1:9" x14ac:dyDescent="0.25">
      <c r="A47" s="42" t="str">
        <f t="shared" si="3"/>
        <v>CARTAGENA</v>
      </c>
      <c r="B47" s="41">
        <f t="shared" si="4"/>
        <v>15883066</v>
      </c>
      <c r="C47" s="41">
        <f t="shared" si="5"/>
        <v>10709329</v>
      </c>
      <c r="D47" s="41">
        <f t="shared" si="6"/>
        <v>1</v>
      </c>
      <c r="E47" s="42" t="str">
        <f t="shared" si="2"/>
        <v>LAS PALMAS</v>
      </c>
      <c r="F47" s="42">
        <f t="shared" si="7"/>
        <v>2959954</v>
      </c>
      <c r="G47" s="42">
        <f t="shared" si="8"/>
        <v>3303735</v>
      </c>
    </row>
    <row r="48" spans="1:9" x14ac:dyDescent="0.25">
      <c r="A48" s="42" t="str">
        <f t="shared" si="3"/>
        <v>CASTELLON</v>
      </c>
      <c r="B48" s="41">
        <f t="shared" si="4"/>
        <v>4270952</v>
      </c>
      <c r="C48" s="41">
        <f t="shared" si="5"/>
        <v>5364978</v>
      </c>
      <c r="D48" s="41">
        <f t="shared" si="6"/>
        <v>9</v>
      </c>
      <c r="E48" s="42" t="str">
        <f t="shared" si="2"/>
        <v>VALENCIA</v>
      </c>
      <c r="F48" s="42">
        <f t="shared" si="7"/>
        <v>2389103</v>
      </c>
      <c r="G48" s="42">
        <f t="shared" si="8"/>
        <v>3108344</v>
      </c>
    </row>
    <row r="49" spans="1:7" x14ac:dyDescent="0.25">
      <c r="A49" s="42" t="str">
        <f t="shared" si="3"/>
        <v>CEUTA</v>
      </c>
      <c r="B49" s="41">
        <f t="shared" si="4"/>
        <v>696088</v>
      </c>
      <c r="C49" s="41">
        <f t="shared" si="5"/>
        <v>731712</v>
      </c>
      <c r="D49" s="41">
        <f t="shared" si="6"/>
        <v>15</v>
      </c>
      <c r="E49" s="42" t="str">
        <f t="shared" si="2"/>
        <v>FERROL-SAN CIBRAO</v>
      </c>
      <c r="F49" s="42">
        <f t="shared" si="7"/>
        <v>1542079</v>
      </c>
      <c r="G49" s="42">
        <f t="shared" si="8"/>
        <v>1657098</v>
      </c>
    </row>
    <row r="50" spans="1:7" x14ac:dyDescent="0.25">
      <c r="A50" s="42" t="str">
        <f t="shared" si="3"/>
        <v>FERROL-SAN CIBRAO</v>
      </c>
      <c r="B50" s="41">
        <f t="shared" si="4"/>
        <v>1542079</v>
      </c>
      <c r="C50" s="41">
        <f t="shared" si="5"/>
        <v>1657098</v>
      </c>
      <c r="D50" s="41">
        <f t="shared" si="6"/>
        <v>12</v>
      </c>
      <c r="E50" s="42" t="str">
        <f t="shared" si="2"/>
        <v>BALEARES</v>
      </c>
      <c r="F50" s="42">
        <f t="shared" si="7"/>
        <v>1100818</v>
      </c>
      <c r="G50" s="42">
        <f t="shared" si="8"/>
        <v>1136346</v>
      </c>
    </row>
    <row r="51" spans="1:7" x14ac:dyDescent="0.25">
      <c r="A51" s="42" t="str">
        <f t="shared" si="3"/>
        <v>GIJON</v>
      </c>
      <c r="B51" s="41">
        <f t="shared" si="4"/>
        <v>621757</v>
      </c>
      <c r="C51" s="41">
        <f t="shared" si="5"/>
        <v>644317</v>
      </c>
      <c r="D51" s="41">
        <f t="shared" si="6"/>
        <v>16</v>
      </c>
      <c r="E51" s="42" t="str">
        <f t="shared" si="2"/>
        <v>MOTRIL</v>
      </c>
      <c r="F51" s="42">
        <f t="shared" si="7"/>
        <v>790362</v>
      </c>
      <c r="G51" s="42">
        <f t="shared" si="8"/>
        <v>867502</v>
      </c>
    </row>
    <row r="52" spans="1:7" x14ac:dyDescent="0.25">
      <c r="A52" s="42" t="str">
        <f t="shared" si="3"/>
        <v>HUELVA</v>
      </c>
      <c r="B52" s="41">
        <f t="shared" si="4"/>
        <v>15311057</v>
      </c>
      <c r="C52" s="41">
        <f t="shared" si="5"/>
        <v>13088108</v>
      </c>
      <c r="D52" s="41">
        <f t="shared" si="6"/>
        <v>3</v>
      </c>
      <c r="E52" s="42" t="str">
        <f t="shared" si="2"/>
        <v>CEUTA</v>
      </c>
      <c r="F52" s="42">
        <f t="shared" si="7"/>
        <v>696088</v>
      </c>
      <c r="G52" s="42">
        <f t="shared" si="8"/>
        <v>731712</v>
      </c>
    </row>
    <row r="53" spans="1:7" x14ac:dyDescent="0.25">
      <c r="A53" s="42" t="str">
        <f t="shared" si="3"/>
        <v>LAS PALMAS</v>
      </c>
      <c r="B53" s="41">
        <f t="shared" si="4"/>
        <v>2959954</v>
      </c>
      <c r="C53" s="41">
        <f t="shared" si="5"/>
        <v>3303735</v>
      </c>
      <c r="D53" s="41">
        <f t="shared" si="6"/>
        <v>10</v>
      </c>
      <c r="E53" s="42" t="str">
        <f t="shared" si="2"/>
        <v>GIJON</v>
      </c>
      <c r="F53" s="42">
        <f t="shared" si="7"/>
        <v>621757</v>
      </c>
      <c r="G53" s="42">
        <f t="shared" si="8"/>
        <v>644317</v>
      </c>
    </row>
    <row r="54" spans="1:7" x14ac:dyDescent="0.25">
      <c r="A54" s="42" t="str">
        <f t="shared" si="3"/>
        <v>MALAGA</v>
      </c>
      <c r="B54" s="41">
        <f t="shared" si="4"/>
        <v>72016</v>
      </c>
      <c r="C54" s="41">
        <f t="shared" si="5"/>
        <v>39692</v>
      </c>
      <c r="D54" s="41">
        <f t="shared" si="6"/>
        <v>21</v>
      </c>
      <c r="E54" s="42" t="str">
        <f t="shared" si="2"/>
        <v>AVILES</v>
      </c>
      <c r="F54" s="42">
        <f t="shared" si="7"/>
        <v>428471</v>
      </c>
      <c r="G54" s="42">
        <f t="shared" si="8"/>
        <v>359216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278270</v>
      </c>
      <c r="G55" s="42">
        <f t="shared" si="8"/>
        <v>225541</v>
      </c>
    </row>
    <row r="56" spans="1:7" x14ac:dyDescent="0.25">
      <c r="A56" s="42" t="str">
        <f t="shared" si="3"/>
        <v>MELILLA</v>
      </c>
      <c r="B56" s="41">
        <f t="shared" si="4"/>
        <v>46562</v>
      </c>
      <c r="C56" s="41">
        <f t="shared" si="5"/>
        <v>44650</v>
      </c>
      <c r="D56" s="41">
        <f t="shared" si="6"/>
        <v>24</v>
      </c>
      <c r="E56" s="42" t="str">
        <f t="shared" si="2"/>
        <v>VILAGARCIA</v>
      </c>
      <c r="F56" s="42">
        <f t="shared" si="9"/>
        <v>142346</v>
      </c>
      <c r="G56" s="42">
        <f t="shared" si="8"/>
        <v>143051</v>
      </c>
    </row>
    <row r="57" spans="1:7" x14ac:dyDescent="0.25">
      <c r="A57" s="42" t="str">
        <f t="shared" si="3"/>
        <v>MOTRIL</v>
      </c>
      <c r="B57" s="41">
        <f t="shared" si="4"/>
        <v>790362</v>
      </c>
      <c r="C57" s="41">
        <f t="shared" si="5"/>
        <v>867502</v>
      </c>
      <c r="D57" s="41">
        <f t="shared" si="6"/>
        <v>14</v>
      </c>
      <c r="E57" s="42" t="str">
        <f t="shared" si="2"/>
        <v>SANTANDER</v>
      </c>
      <c r="F57" s="42">
        <f t="shared" si="9"/>
        <v>141162</v>
      </c>
      <c r="G57" s="42">
        <f t="shared" si="8"/>
        <v>226226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72016</v>
      </c>
      <c r="G58" s="42">
        <f t="shared" si="8"/>
        <v>39692</v>
      </c>
    </row>
    <row r="59" spans="1:7" x14ac:dyDescent="0.25">
      <c r="A59" s="42" t="str">
        <f t="shared" si="3"/>
        <v>SANTA CRUZ DE TENERIFE</v>
      </c>
      <c r="B59" s="41">
        <f t="shared" si="4"/>
        <v>5006251</v>
      </c>
      <c r="C59" s="41">
        <f t="shared" si="5"/>
        <v>4658138</v>
      </c>
      <c r="D59" s="41">
        <f t="shared" si="6"/>
        <v>7</v>
      </c>
      <c r="E59" s="42" t="str">
        <f t="shared" si="2"/>
        <v>BAHIA DE CADIZ</v>
      </c>
      <c r="F59" s="42">
        <f t="shared" si="9"/>
        <v>48840</v>
      </c>
      <c r="G59" s="42">
        <f t="shared" si="8"/>
        <v>55003</v>
      </c>
    </row>
    <row r="60" spans="1:7" x14ac:dyDescent="0.25">
      <c r="A60" s="42" t="str">
        <f t="shared" si="3"/>
        <v>SANTANDER</v>
      </c>
      <c r="B60" s="41">
        <f t="shared" si="4"/>
        <v>141162</v>
      </c>
      <c r="C60" s="41">
        <f t="shared" si="5"/>
        <v>226226</v>
      </c>
      <c r="D60" s="41">
        <f t="shared" si="6"/>
        <v>20</v>
      </c>
      <c r="E60" s="42" t="str">
        <f t="shared" si="2"/>
        <v>VIGO</v>
      </c>
      <c r="F60" s="42">
        <f t="shared" si="9"/>
        <v>47041</v>
      </c>
      <c r="G60" s="42">
        <f t="shared" si="8"/>
        <v>46754</v>
      </c>
    </row>
    <row r="61" spans="1:7" x14ac:dyDescent="0.25">
      <c r="A61" s="42" t="str">
        <f t="shared" si="3"/>
        <v>SEVILLA</v>
      </c>
      <c r="B61" s="41">
        <f t="shared" si="4"/>
        <v>278270</v>
      </c>
      <c r="C61" s="41">
        <f t="shared" si="5"/>
        <v>225541</v>
      </c>
      <c r="D61" s="41">
        <f t="shared" si="6"/>
        <v>18</v>
      </c>
      <c r="E61" s="42" t="str">
        <f t="shared" si="2"/>
        <v>MELILLA</v>
      </c>
      <c r="F61" s="42">
        <f t="shared" si="9"/>
        <v>46562</v>
      </c>
      <c r="G61" s="42">
        <f t="shared" si="8"/>
        <v>44650</v>
      </c>
    </row>
    <row r="62" spans="1:7" x14ac:dyDescent="0.25">
      <c r="A62" s="42" t="str">
        <f t="shared" si="3"/>
        <v>TARRAGONA</v>
      </c>
      <c r="B62" s="41">
        <f t="shared" si="4"/>
        <v>12950312</v>
      </c>
      <c r="C62" s="41">
        <f t="shared" si="5"/>
        <v>12453728</v>
      </c>
      <c r="D62" s="41">
        <f t="shared" si="6"/>
        <v>4</v>
      </c>
      <c r="E62" s="42" t="str">
        <f t="shared" si="2"/>
        <v>ALICANTE</v>
      </c>
      <c r="F62" s="42">
        <f t="shared" si="9"/>
        <v>43242</v>
      </c>
      <c r="G62" s="42">
        <f t="shared" si="8"/>
        <v>61052</v>
      </c>
    </row>
    <row r="63" spans="1:7" x14ac:dyDescent="0.25">
      <c r="A63" s="42" t="str">
        <f t="shared" si="3"/>
        <v>VALENCIA</v>
      </c>
      <c r="B63" s="41">
        <f t="shared" si="4"/>
        <v>2389103</v>
      </c>
      <c r="C63" s="41">
        <f t="shared" si="5"/>
        <v>3108344</v>
      </c>
      <c r="D63" s="41">
        <f t="shared" si="6"/>
        <v>11</v>
      </c>
      <c r="E63" s="42" t="str">
        <f t="shared" si="2"/>
        <v>ALMERIA</v>
      </c>
      <c r="F63" s="42">
        <f t="shared" si="9"/>
        <v>8151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47041</v>
      </c>
      <c r="C64" s="41">
        <f t="shared" si="5"/>
        <v>46754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142346</v>
      </c>
      <c r="C65" s="41">
        <f t="shared" si="5"/>
        <v>143051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367525</v>
      </c>
      <c r="C7" s="19">
        <v>198614</v>
      </c>
      <c r="D7" s="19">
        <v>2297489</v>
      </c>
      <c r="E7" s="19">
        <v>2636146</v>
      </c>
      <c r="F7" s="10">
        <f>((E7*100)/D7)-100</f>
        <v>14.740309964487309</v>
      </c>
      <c r="G7" s="1"/>
      <c r="H7" s="1"/>
      <c r="I7" s="1"/>
    </row>
    <row r="8" spans="1:12" x14ac:dyDescent="0.25">
      <c r="A8" s="11" t="s">
        <v>45</v>
      </c>
      <c r="B8" s="20">
        <v>25427</v>
      </c>
      <c r="C8" s="20">
        <v>37839</v>
      </c>
      <c r="D8" s="20">
        <v>453405</v>
      </c>
      <c r="E8" s="20">
        <v>438606</v>
      </c>
      <c r="F8" s="13">
        <f t="shared" ref="F8:F35" si="0">((E8*100)/D8)-100</f>
        <v>-3.2639692989711193</v>
      </c>
      <c r="G8" s="1"/>
      <c r="H8" s="1"/>
      <c r="I8" s="1"/>
    </row>
    <row r="9" spans="1:12" x14ac:dyDescent="0.25">
      <c r="A9" s="8" t="s">
        <v>46</v>
      </c>
      <c r="B9" s="19">
        <v>404903</v>
      </c>
      <c r="C9" s="19">
        <v>344319</v>
      </c>
      <c r="D9" s="19">
        <v>2592650</v>
      </c>
      <c r="E9" s="19">
        <v>3392334</v>
      </c>
      <c r="F9" s="10">
        <f t="shared" si="0"/>
        <v>30.844271305421103</v>
      </c>
      <c r="G9" s="1"/>
      <c r="H9" s="1"/>
      <c r="I9" s="1"/>
    </row>
    <row r="10" spans="1:12" x14ac:dyDescent="0.25">
      <c r="A10" s="11" t="s">
        <v>47</v>
      </c>
      <c r="B10" s="20">
        <v>311783</v>
      </c>
      <c r="C10" s="20">
        <v>250041</v>
      </c>
      <c r="D10" s="20">
        <v>2344379</v>
      </c>
      <c r="E10" s="20">
        <v>2088633</v>
      </c>
      <c r="F10" s="13">
        <f t="shared" si="0"/>
        <v>-10.908901675027806</v>
      </c>
      <c r="G10" s="1"/>
      <c r="H10" s="1"/>
      <c r="I10" s="1"/>
    </row>
    <row r="11" spans="1:12" x14ac:dyDescent="0.25">
      <c r="A11" s="8" t="s">
        <v>48</v>
      </c>
      <c r="B11" s="19">
        <v>178139</v>
      </c>
      <c r="C11" s="19">
        <v>189754</v>
      </c>
      <c r="D11" s="19">
        <v>825404</v>
      </c>
      <c r="E11" s="19">
        <v>1258054</v>
      </c>
      <c r="F11" s="10">
        <f t="shared" si="0"/>
        <v>52.416755915890889</v>
      </c>
      <c r="G11" s="1"/>
      <c r="H11" s="1"/>
      <c r="I11" s="1"/>
    </row>
    <row r="12" spans="1:12" x14ac:dyDescent="0.25">
      <c r="A12" s="11" t="s">
        <v>49</v>
      </c>
      <c r="B12" s="20">
        <v>135587</v>
      </c>
      <c r="C12" s="20">
        <v>97259</v>
      </c>
      <c r="D12" s="20">
        <v>1115530</v>
      </c>
      <c r="E12" s="20">
        <v>1154960</v>
      </c>
      <c r="F12" s="13">
        <f t="shared" si="0"/>
        <v>3.5346427258791806</v>
      </c>
      <c r="G12" s="1"/>
      <c r="H12" s="1"/>
      <c r="I12" s="1"/>
    </row>
    <row r="13" spans="1:12" x14ac:dyDescent="0.25">
      <c r="A13" s="8" t="s">
        <v>50</v>
      </c>
      <c r="B13" s="19">
        <v>126900</v>
      </c>
      <c r="C13" s="19">
        <v>138748</v>
      </c>
      <c r="D13" s="19">
        <v>1092759</v>
      </c>
      <c r="E13" s="19">
        <v>1106903</v>
      </c>
      <c r="F13" s="10">
        <f t="shared" si="0"/>
        <v>1.2943384588916729</v>
      </c>
      <c r="G13" s="1"/>
      <c r="H13" s="1"/>
      <c r="I13" s="1"/>
    </row>
    <row r="14" spans="1:12" x14ac:dyDescent="0.25">
      <c r="A14" s="11" t="s">
        <v>51</v>
      </c>
      <c r="B14" s="20">
        <v>340857</v>
      </c>
      <c r="C14" s="20">
        <v>408425</v>
      </c>
      <c r="D14" s="20">
        <v>2408707</v>
      </c>
      <c r="E14" s="20">
        <v>3226950</v>
      </c>
      <c r="F14" s="13">
        <f t="shared" si="0"/>
        <v>33.970217216124666</v>
      </c>
      <c r="G14" s="1"/>
      <c r="H14" s="1"/>
      <c r="I14" s="1"/>
    </row>
    <row r="15" spans="1:12" x14ac:dyDescent="0.25">
      <c r="A15" s="8" t="s">
        <v>52</v>
      </c>
      <c r="B15" s="19">
        <v>279869</v>
      </c>
      <c r="C15" s="19">
        <v>380526</v>
      </c>
      <c r="D15" s="19">
        <v>2950048</v>
      </c>
      <c r="E15" s="19">
        <v>2877618</v>
      </c>
      <c r="F15" s="10">
        <f t="shared" si="0"/>
        <v>-2.4552142880387038</v>
      </c>
      <c r="G15" s="1"/>
      <c r="H15" s="1"/>
      <c r="I15" s="1"/>
    </row>
    <row r="16" spans="1:12" x14ac:dyDescent="0.25">
      <c r="A16" s="11" t="s">
        <v>53</v>
      </c>
      <c r="B16" s="20">
        <v>231927</v>
      </c>
      <c r="C16" s="20">
        <v>371132</v>
      </c>
      <c r="D16" s="20">
        <v>2142650</v>
      </c>
      <c r="E16" s="20">
        <v>3340807</v>
      </c>
      <c r="F16" s="13">
        <f t="shared" si="0"/>
        <v>55.919398875224601</v>
      </c>
      <c r="G16" s="1"/>
      <c r="H16" s="1"/>
      <c r="I16" s="1"/>
    </row>
    <row r="17" spans="1:9" x14ac:dyDescent="0.25">
      <c r="A17" s="8" t="s">
        <v>54</v>
      </c>
      <c r="B17" s="19">
        <v>181376</v>
      </c>
      <c r="C17" s="19">
        <v>297887</v>
      </c>
      <c r="D17" s="19">
        <v>2141716</v>
      </c>
      <c r="E17" s="19">
        <v>1935300</v>
      </c>
      <c r="F17" s="10">
        <f t="shared" si="0"/>
        <v>-9.6378791585812564</v>
      </c>
      <c r="G17" s="1"/>
      <c r="H17" s="1"/>
      <c r="I17" s="1"/>
    </row>
    <row r="18" spans="1:9" x14ac:dyDescent="0.25">
      <c r="A18" s="11" t="s">
        <v>55</v>
      </c>
      <c r="B18" s="20">
        <v>4552</v>
      </c>
      <c r="C18" s="20">
        <v>26705</v>
      </c>
      <c r="D18" s="20">
        <v>91039</v>
      </c>
      <c r="E18" s="20">
        <v>117659</v>
      </c>
      <c r="F18" s="13">
        <f t="shared" si="0"/>
        <v>29.24021573171936</v>
      </c>
      <c r="G18" s="1"/>
      <c r="H18" s="1"/>
      <c r="I18" s="1"/>
    </row>
    <row r="19" spans="1:9" x14ac:dyDescent="0.25">
      <c r="A19" s="8" t="s">
        <v>56</v>
      </c>
      <c r="B19" s="19">
        <v>715374</v>
      </c>
      <c r="C19" s="19">
        <v>688086</v>
      </c>
      <c r="D19" s="19">
        <v>5431791</v>
      </c>
      <c r="E19" s="19">
        <v>7236853</v>
      </c>
      <c r="F19" s="10">
        <f t="shared" si="0"/>
        <v>33.231433241816546</v>
      </c>
      <c r="G19" s="1"/>
      <c r="H19" s="1"/>
      <c r="I19" s="1"/>
    </row>
    <row r="20" spans="1:9" x14ac:dyDescent="0.25">
      <c r="A20" s="11" t="s">
        <v>57</v>
      </c>
      <c r="B20" s="20">
        <v>894773</v>
      </c>
      <c r="C20" s="20">
        <v>809057</v>
      </c>
      <c r="D20" s="20">
        <v>8250043</v>
      </c>
      <c r="E20" s="20">
        <v>8969428</v>
      </c>
      <c r="F20" s="13">
        <f t="shared" si="0"/>
        <v>8.71977273330576</v>
      </c>
      <c r="G20" s="1"/>
      <c r="H20" s="1"/>
      <c r="I20" s="1"/>
    </row>
    <row r="21" spans="1:9" x14ac:dyDescent="0.25">
      <c r="A21" s="8" t="s">
        <v>58</v>
      </c>
      <c r="B21" s="19">
        <v>492244</v>
      </c>
      <c r="C21" s="19">
        <v>312941</v>
      </c>
      <c r="D21" s="19">
        <v>2389442</v>
      </c>
      <c r="E21" s="19">
        <v>2913158</v>
      </c>
      <c r="F21" s="10">
        <f t="shared" si="0"/>
        <v>21.917920585643003</v>
      </c>
      <c r="G21" s="1"/>
      <c r="H21" s="1"/>
      <c r="I21" s="1"/>
    </row>
    <row r="22" spans="1:9" x14ac:dyDescent="0.25">
      <c r="A22" s="11" t="s">
        <v>59</v>
      </c>
      <c r="B22" s="20">
        <v>41516</v>
      </c>
      <c r="C22" s="20">
        <v>33415</v>
      </c>
      <c r="D22" s="20">
        <v>384521</v>
      </c>
      <c r="E22" s="20">
        <v>268690</v>
      </c>
      <c r="F22" s="13">
        <f t="shared" si="0"/>
        <v>-30.123452295193246</v>
      </c>
      <c r="G22" s="1"/>
      <c r="H22" s="1"/>
      <c r="I22" s="1"/>
    </row>
    <row r="23" spans="1:9" x14ac:dyDescent="0.25">
      <c r="A23" s="8" t="s">
        <v>60</v>
      </c>
      <c r="B23" s="19">
        <v>57589</v>
      </c>
      <c r="C23" s="19">
        <v>79281</v>
      </c>
      <c r="D23" s="19">
        <v>553327</v>
      </c>
      <c r="E23" s="19">
        <v>574981</v>
      </c>
      <c r="F23" s="10">
        <f t="shared" si="0"/>
        <v>3.9134182861129148</v>
      </c>
      <c r="G23" s="1"/>
      <c r="H23" s="1"/>
      <c r="I23" s="1"/>
    </row>
    <row r="24" spans="1:9" x14ac:dyDescent="0.25">
      <c r="A24" s="11" t="s">
        <v>61</v>
      </c>
      <c r="B24" s="20">
        <v>54784</v>
      </c>
      <c r="C24" s="20">
        <v>134654</v>
      </c>
      <c r="D24" s="20">
        <v>531748</v>
      </c>
      <c r="E24" s="20">
        <v>534012</v>
      </c>
      <c r="F24" s="13">
        <f t="shared" si="0"/>
        <v>0.42576558821095034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2300</v>
      </c>
      <c r="D25" s="19">
        <v>23317</v>
      </c>
      <c r="E25" s="19">
        <v>14902</v>
      </c>
      <c r="F25" s="10">
        <f t="shared" si="0"/>
        <v>-36.089548398164432</v>
      </c>
      <c r="G25" s="1"/>
      <c r="H25" s="1"/>
      <c r="I25" s="1"/>
    </row>
    <row r="26" spans="1:9" x14ac:dyDescent="0.25">
      <c r="A26" s="11" t="s">
        <v>63</v>
      </c>
      <c r="B26" s="20">
        <v>37167</v>
      </c>
      <c r="C26" s="20">
        <v>54763</v>
      </c>
      <c r="D26" s="20">
        <v>409713</v>
      </c>
      <c r="E26" s="20">
        <v>346312</v>
      </c>
      <c r="F26" s="13">
        <f t="shared" si="0"/>
        <v>-15.474490680061407</v>
      </c>
      <c r="G26" s="1"/>
      <c r="H26" s="1"/>
      <c r="I26" s="1"/>
    </row>
    <row r="27" spans="1:9" x14ac:dyDescent="0.25">
      <c r="A27" s="8" t="s">
        <v>64</v>
      </c>
      <c r="B27" s="19">
        <v>118867</v>
      </c>
      <c r="C27" s="19">
        <v>93296</v>
      </c>
      <c r="D27" s="19">
        <v>857854</v>
      </c>
      <c r="E27" s="19">
        <v>1044937</v>
      </c>
      <c r="F27" s="10">
        <f t="shared" si="0"/>
        <v>21.808256416593039</v>
      </c>
      <c r="G27" s="1"/>
      <c r="H27" s="1"/>
      <c r="I27" s="1"/>
    </row>
    <row r="28" spans="1:9" x14ac:dyDescent="0.25">
      <c r="A28" s="11" t="s">
        <v>65</v>
      </c>
      <c r="B28" s="20">
        <v>30269</v>
      </c>
      <c r="C28" s="20">
        <v>79350</v>
      </c>
      <c r="D28" s="20">
        <v>482086</v>
      </c>
      <c r="E28" s="20">
        <v>436424</v>
      </c>
      <c r="F28" s="13">
        <f t="shared" si="0"/>
        <v>-9.4717540023979154</v>
      </c>
      <c r="G28" s="1"/>
      <c r="H28" s="1"/>
      <c r="I28" s="1"/>
    </row>
    <row r="29" spans="1:9" x14ac:dyDescent="0.25">
      <c r="A29" s="8" t="s">
        <v>66</v>
      </c>
      <c r="B29" s="19">
        <v>295197</v>
      </c>
      <c r="C29" s="19">
        <v>239059</v>
      </c>
      <c r="D29" s="19">
        <v>2120273</v>
      </c>
      <c r="E29" s="19">
        <v>2002918</v>
      </c>
      <c r="F29" s="10">
        <f t="shared" si="0"/>
        <v>-5.5349004585730199</v>
      </c>
      <c r="G29" s="1"/>
      <c r="H29" s="1"/>
      <c r="I29" s="1"/>
    </row>
    <row r="30" spans="1:9" x14ac:dyDescent="0.25">
      <c r="A30" s="11" t="s">
        <v>67</v>
      </c>
      <c r="B30" s="20">
        <v>123659</v>
      </c>
      <c r="C30" s="20">
        <v>124068</v>
      </c>
      <c r="D30" s="20">
        <v>1313097</v>
      </c>
      <c r="E30" s="20">
        <v>1096854</v>
      </c>
      <c r="F30" s="13">
        <f t="shared" si="0"/>
        <v>-16.468166479704095</v>
      </c>
      <c r="G30" s="1"/>
      <c r="H30" s="1"/>
      <c r="I30" s="1"/>
    </row>
    <row r="31" spans="1:9" x14ac:dyDescent="0.25">
      <c r="A31" s="8" t="s">
        <v>68</v>
      </c>
      <c r="B31" s="19">
        <v>1057465</v>
      </c>
      <c r="C31" s="19">
        <v>654001</v>
      </c>
      <c r="D31" s="19">
        <v>6121303</v>
      </c>
      <c r="E31" s="19">
        <v>7104691</v>
      </c>
      <c r="F31" s="10">
        <f t="shared" si="0"/>
        <v>16.065010995208041</v>
      </c>
      <c r="G31" s="1"/>
      <c r="H31" s="1"/>
      <c r="I31" s="1"/>
    </row>
    <row r="32" spans="1:9" x14ac:dyDescent="0.25">
      <c r="A32" s="11" t="s">
        <v>69</v>
      </c>
      <c r="B32" s="20">
        <v>147405</v>
      </c>
      <c r="C32" s="20">
        <v>227215</v>
      </c>
      <c r="D32" s="20">
        <v>1679912</v>
      </c>
      <c r="E32" s="20">
        <v>1350803</v>
      </c>
      <c r="F32" s="13">
        <f t="shared" si="0"/>
        <v>-19.590847615827499</v>
      </c>
      <c r="G32" s="1"/>
      <c r="H32" s="1"/>
      <c r="I32" s="1"/>
    </row>
    <row r="33" spans="1:9" x14ac:dyDescent="0.25">
      <c r="A33" s="8" t="s">
        <v>70</v>
      </c>
      <c r="B33" s="19">
        <v>38007</v>
      </c>
      <c r="C33" s="19">
        <v>24438</v>
      </c>
      <c r="D33" s="19">
        <v>306319</v>
      </c>
      <c r="E33" s="19">
        <v>205932</v>
      </c>
      <c r="F33" s="10">
        <f t="shared" si="0"/>
        <v>-32.772044829083413</v>
      </c>
      <c r="G33" s="1"/>
      <c r="H33" s="1"/>
      <c r="I33" s="1"/>
    </row>
    <row r="34" spans="1:9" x14ac:dyDescent="0.25">
      <c r="A34" s="11" t="s">
        <v>71</v>
      </c>
      <c r="B34" s="20">
        <v>12605</v>
      </c>
      <c r="C34" s="20">
        <v>13394</v>
      </c>
      <c r="D34" s="20">
        <v>206979</v>
      </c>
      <c r="E34" s="20">
        <v>220182</v>
      </c>
      <c r="F34" s="13">
        <f t="shared" si="0"/>
        <v>6.3789080051599427</v>
      </c>
      <c r="G34" s="1"/>
      <c r="H34" s="1"/>
      <c r="I34" s="1"/>
    </row>
    <row r="35" spans="1:9" x14ac:dyDescent="0.25">
      <c r="A35" s="14" t="s">
        <v>72</v>
      </c>
      <c r="B35" s="15">
        <f>SUM(B7:B34)</f>
        <v>6705766</v>
      </c>
      <c r="C35" s="15">
        <f t="shared" ref="C35:E35" si="1">SUM(C7:C34)</f>
        <v>6310567</v>
      </c>
      <c r="D35" s="15">
        <f t="shared" si="1"/>
        <v>51517501</v>
      </c>
      <c r="E35" s="15">
        <f t="shared" si="1"/>
        <v>57895047</v>
      </c>
      <c r="F35" s="16">
        <f t="shared" si="0"/>
        <v>12.379377641007864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2636146</v>
      </c>
      <c r="C38" s="41">
        <f>D7</f>
        <v>2297489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8969428</v>
      </c>
      <c r="G38" s="42">
        <f>LOOKUP(E38,$A$38:$A$65,$C$38:$C$65)</f>
        <v>8250043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438606</v>
      </c>
      <c r="C39" s="41">
        <f t="shared" ref="C39:C65" si="5">D8</f>
        <v>453405</v>
      </c>
      <c r="D39" s="41">
        <f t="shared" ref="D39:D65" si="6">_xlfn.RANK.EQ(B39,$B$38:$B$65)+COUNTIF($B$38:$B$65,B39)-1</f>
        <v>21</v>
      </c>
      <c r="E39" s="42" t="str">
        <f t="shared" si="2"/>
        <v>FERROL-SAN CIBRAO</v>
      </c>
      <c r="F39" s="42">
        <f t="shared" ref="F39:F54" si="7">LOOKUP(E39,$A$38:$A$65,$B$38:$B$65)</f>
        <v>7236853</v>
      </c>
      <c r="G39" s="42">
        <f t="shared" ref="G39:G65" si="8">LOOKUP(E39,$A$38:$A$65,$C$38:$C$65)</f>
        <v>5431791</v>
      </c>
    </row>
    <row r="40" spans="1:9" x14ac:dyDescent="0.25">
      <c r="A40" s="42" t="str">
        <f t="shared" si="3"/>
        <v>ALMERIA</v>
      </c>
      <c r="B40" s="41">
        <f t="shared" si="4"/>
        <v>3392334</v>
      </c>
      <c r="C40" s="41">
        <f t="shared" si="5"/>
        <v>2592650</v>
      </c>
      <c r="D40" s="41">
        <f t="shared" si="6"/>
        <v>4</v>
      </c>
      <c r="E40" s="42" t="str">
        <f t="shared" si="2"/>
        <v>TARRAGONA</v>
      </c>
      <c r="F40" s="42">
        <f t="shared" si="7"/>
        <v>7104691</v>
      </c>
      <c r="G40" s="42">
        <f t="shared" si="8"/>
        <v>6121303</v>
      </c>
    </row>
    <row r="41" spans="1:9" x14ac:dyDescent="0.25">
      <c r="A41" s="42" t="str">
        <f t="shared" si="3"/>
        <v>AVILES</v>
      </c>
      <c r="B41" s="41">
        <f t="shared" si="4"/>
        <v>2088633</v>
      </c>
      <c r="C41" s="41">
        <f t="shared" si="5"/>
        <v>2344379</v>
      </c>
      <c r="D41" s="41">
        <f t="shared" si="6"/>
        <v>10</v>
      </c>
      <c r="E41" s="42" t="str">
        <f t="shared" si="2"/>
        <v>ALMERIA</v>
      </c>
      <c r="F41" s="42">
        <f t="shared" si="7"/>
        <v>3392334</v>
      </c>
      <c r="G41" s="42">
        <f t="shared" si="8"/>
        <v>2592650</v>
      </c>
    </row>
    <row r="42" spans="1:9" x14ac:dyDescent="0.25">
      <c r="A42" s="42" t="str">
        <f t="shared" si="3"/>
        <v>BAHIA DE ALGECIRAS</v>
      </c>
      <c r="B42" s="41">
        <f t="shared" si="4"/>
        <v>1258054</v>
      </c>
      <c r="C42" s="41">
        <f t="shared" si="5"/>
        <v>825404</v>
      </c>
      <c r="D42" s="41">
        <f t="shared" si="6"/>
        <v>14</v>
      </c>
      <c r="E42" s="42" t="str">
        <f t="shared" si="2"/>
        <v>CARTAGENA</v>
      </c>
      <c r="F42" s="42">
        <f t="shared" si="7"/>
        <v>3340807</v>
      </c>
      <c r="G42" s="42">
        <f t="shared" si="8"/>
        <v>2142650</v>
      </c>
    </row>
    <row r="43" spans="1:9" x14ac:dyDescent="0.25">
      <c r="A43" s="42" t="str">
        <f t="shared" si="3"/>
        <v>BAHIA DE CADIZ</v>
      </c>
      <c r="B43" s="41">
        <f t="shared" si="4"/>
        <v>1154960</v>
      </c>
      <c r="C43" s="41">
        <f t="shared" si="5"/>
        <v>1115530</v>
      </c>
      <c r="D43" s="41">
        <f t="shared" si="6"/>
        <v>15</v>
      </c>
      <c r="E43" s="42" t="str">
        <f t="shared" si="2"/>
        <v>BARCELONA</v>
      </c>
      <c r="F43" s="42">
        <f t="shared" si="7"/>
        <v>3226950</v>
      </c>
      <c r="G43" s="42">
        <f t="shared" si="8"/>
        <v>2408707</v>
      </c>
    </row>
    <row r="44" spans="1:9" x14ac:dyDescent="0.25">
      <c r="A44" s="42" t="str">
        <f t="shared" si="3"/>
        <v>BALEARES</v>
      </c>
      <c r="B44" s="41">
        <f t="shared" si="4"/>
        <v>1106903</v>
      </c>
      <c r="C44" s="41">
        <f t="shared" si="5"/>
        <v>1092759</v>
      </c>
      <c r="D44" s="41">
        <f t="shared" si="6"/>
        <v>16</v>
      </c>
      <c r="E44" s="42" t="str">
        <f t="shared" si="2"/>
        <v>HUELVA</v>
      </c>
      <c r="F44" s="42">
        <f t="shared" si="7"/>
        <v>2913158</v>
      </c>
      <c r="G44" s="42">
        <f t="shared" si="8"/>
        <v>2389442</v>
      </c>
    </row>
    <row r="45" spans="1:9" x14ac:dyDescent="0.25">
      <c r="A45" s="42" t="str">
        <f t="shared" si="3"/>
        <v>BARCELONA</v>
      </c>
      <c r="B45" s="41">
        <f t="shared" si="4"/>
        <v>3226950</v>
      </c>
      <c r="C45" s="41">
        <f t="shared" si="5"/>
        <v>2408707</v>
      </c>
      <c r="D45" s="41">
        <f t="shared" si="6"/>
        <v>6</v>
      </c>
      <c r="E45" s="42" t="str">
        <f t="shared" si="2"/>
        <v>BILBAO</v>
      </c>
      <c r="F45" s="42">
        <f t="shared" si="7"/>
        <v>2877618</v>
      </c>
      <c r="G45" s="42">
        <f t="shared" si="8"/>
        <v>2950048</v>
      </c>
    </row>
    <row r="46" spans="1:9" x14ac:dyDescent="0.25">
      <c r="A46" s="42" t="str">
        <f t="shared" si="3"/>
        <v>BILBAO</v>
      </c>
      <c r="B46" s="41">
        <f t="shared" si="4"/>
        <v>2877618</v>
      </c>
      <c r="C46" s="41">
        <f t="shared" si="5"/>
        <v>2950048</v>
      </c>
      <c r="D46" s="41">
        <f t="shared" si="6"/>
        <v>8</v>
      </c>
      <c r="E46" s="42" t="str">
        <f t="shared" si="2"/>
        <v>A CORUÑA</v>
      </c>
      <c r="F46" s="42">
        <f t="shared" si="7"/>
        <v>2636146</v>
      </c>
      <c r="G46" s="42">
        <f t="shared" si="8"/>
        <v>2297489</v>
      </c>
    </row>
    <row r="47" spans="1:9" x14ac:dyDescent="0.25">
      <c r="A47" s="42" t="str">
        <f t="shared" si="3"/>
        <v>CARTAGENA</v>
      </c>
      <c r="B47" s="41">
        <f t="shared" si="4"/>
        <v>3340807</v>
      </c>
      <c r="C47" s="41">
        <f t="shared" si="5"/>
        <v>2142650</v>
      </c>
      <c r="D47" s="41">
        <f t="shared" si="6"/>
        <v>5</v>
      </c>
      <c r="E47" s="42" t="str">
        <f t="shared" si="2"/>
        <v>AVILES</v>
      </c>
      <c r="F47" s="42">
        <f t="shared" si="7"/>
        <v>2088633</v>
      </c>
      <c r="G47" s="42">
        <f t="shared" si="8"/>
        <v>2344379</v>
      </c>
    </row>
    <row r="48" spans="1:9" x14ac:dyDescent="0.25">
      <c r="A48" s="42" t="str">
        <f t="shared" si="3"/>
        <v>CASTELLON</v>
      </c>
      <c r="B48" s="41">
        <f t="shared" si="4"/>
        <v>1935300</v>
      </c>
      <c r="C48" s="41">
        <f t="shared" si="5"/>
        <v>2141716</v>
      </c>
      <c r="D48" s="41">
        <f t="shared" si="6"/>
        <v>12</v>
      </c>
      <c r="E48" s="42" t="str">
        <f t="shared" si="2"/>
        <v>SANTANDER</v>
      </c>
      <c r="F48" s="42">
        <f t="shared" si="7"/>
        <v>2002918</v>
      </c>
      <c r="G48" s="42">
        <f t="shared" si="8"/>
        <v>2120273</v>
      </c>
    </row>
    <row r="49" spans="1:7" x14ac:dyDescent="0.25">
      <c r="A49" s="42" t="str">
        <f t="shared" si="3"/>
        <v>CEUTA</v>
      </c>
      <c r="B49" s="41">
        <f t="shared" si="4"/>
        <v>117659</v>
      </c>
      <c r="C49" s="41">
        <f t="shared" si="5"/>
        <v>91039</v>
      </c>
      <c r="D49" s="41">
        <f t="shared" si="6"/>
        <v>27</v>
      </c>
      <c r="E49" s="42" t="str">
        <f t="shared" si="2"/>
        <v>CASTELLON</v>
      </c>
      <c r="F49" s="42">
        <f t="shared" si="7"/>
        <v>1935300</v>
      </c>
      <c r="G49" s="42">
        <f t="shared" si="8"/>
        <v>2141716</v>
      </c>
    </row>
    <row r="50" spans="1:7" x14ac:dyDescent="0.25">
      <c r="A50" s="42" t="str">
        <f t="shared" si="3"/>
        <v>FERROL-SAN CIBRAO</v>
      </c>
      <c r="B50" s="41">
        <f t="shared" si="4"/>
        <v>7236853</v>
      </c>
      <c r="C50" s="41">
        <f t="shared" si="5"/>
        <v>5431791</v>
      </c>
      <c r="D50" s="41">
        <f t="shared" si="6"/>
        <v>2</v>
      </c>
      <c r="E50" s="42" t="str">
        <f t="shared" si="2"/>
        <v>VALENCIA</v>
      </c>
      <c r="F50" s="42">
        <f t="shared" si="7"/>
        <v>1350803</v>
      </c>
      <c r="G50" s="42">
        <f t="shared" si="8"/>
        <v>1679912</v>
      </c>
    </row>
    <row r="51" spans="1:7" x14ac:dyDescent="0.25">
      <c r="A51" s="42" t="str">
        <f t="shared" si="3"/>
        <v>GIJON</v>
      </c>
      <c r="B51" s="41">
        <f t="shared" si="4"/>
        <v>8969428</v>
      </c>
      <c r="C51" s="41">
        <f t="shared" si="5"/>
        <v>8250043</v>
      </c>
      <c r="D51" s="41">
        <f t="shared" si="6"/>
        <v>1</v>
      </c>
      <c r="E51" s="42" t="str">
        <f t="shared" si="2"/>
        <v>BAHIA DE ALGECIRAS</v>
      </c>
      <c r="F51" s="42">
        <f t="shared" si="7"/>
        <v>1258054</v>
      </c>
      <c r="G51" s="42">
        <f t="shared" si="8"/>
        <v>825404</v>
      </c>
    </row>
    <row r="52" spans="1:7" x14ac:dyDescent="0.25">
      <c r="A52" s="42" t="str">
        <f t="shared" si="3"/>
        <v>HUELVA</v>
      </c>
      <c r="B52" s="41">
        <f t="shared" si="4"/>
        <v>2913158</v>
      </c>
      <c r="C52" s="41">
        <f t="shared" si="5"/>
        <v>2389442</v>
      </c>
      <c r="D52" s="41">
        <f t="shared" si="6"/>
        <v>7</v>
      </c>
      <c r="E52" s="42" t="str">
        <f t="shared" si="2"/>
        <v>BAHIA DE CADIZ</v>
      </c>
      <c r="F52" s="42">
        <f t="shared" si="7"/>
        <v>1154960</v>
      </c>
      <c r="G52" s="42">
        <f t="shared" si="8"/>
        <v>1115530</v>
      </c>
    </row>
    <row r="53" spans="1:7" x14ac:dyDescent="0.25">
      <c r="A53" s="42" t="str">
        <f t="shared" si="3"/>
        <v>LAS PALMAS</v>
      </c>
      <c r="B53" s="41">
        <f t="shared" si="4"/>
        <v>268690</v>
      </c>
      <c r="C53" s="41">
        <f t="shared" si="5"/>
        <v>384521</v>
      </c>
      <c r="D53" s="41">
        <f t="shared" si="6"/>
        <v>24</v>
      </c>
      <c r="E53" s="42" t="str">
        <f t="shared" si="2"/>
        <v>BALEARES</v>
      </c>
      <c r="F53" s="42">
        <f t="shared" si="7"/>
        <v>1106903</v>
      </c>
      <c r="G53" s="42">
        <f t="shared" si="8"/>
        <v>1092759</v>
      </c>
    </row>
    <row r="54" spans="1:7" x14ac:dyDescent="0.25">
      <c r="A54" s="42" t="str">
        <f t="shared" si="3"/>
        <v>MALAGA</v>
      </c>
      <c r="B54" s="41">
        <f t="shared" si="4"/>
        <v>574981</v>
      </c>
      <c r="C54" s="41">
        <f t="shared" si="5"/>
        <v>553327</v>
      </c>
      <c r="D54" s="41">
        <f t="shared" si="6"/>
        <v>19</v>
      </c>
      <c r="E54" s="42" t="str">
        <f t="shared" si="2"/>
        <v>SEVILLA</v>
      </c>
      <c r="F54" s="42">
        <f t="shared" si="7"/>
        <v>1096854</v>
      </c>
      <c r="G54" s="42">
        <f t="shared" si="8"/>
        <v>1313097</v>
      </c>
    </row>
    <row r="55" spans="1:7" x14ac:dyDescent="0.25">
      <c r="A55" s="42" t="str">
        <f t="shared" si="3"/>
        <v>MARIN Y RIA DE PONTEVEDRA</v>
      </c>
      <c r="B55" s="41">
        <f t="shared" si="4"/>
        <v>534012</v>
      </c>
      <c r="C55" s="41">
        <f t="shared" si="5"/>
        <v>531748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1044937</v>
      </c>
      <c r="G55" s="42">
        <f t="shared" si="8"/>
        <v>857854</v>
      </c>
    </row>
    <row r="56" spans="1:7" x14ac:dyDescent="0.25">
      <c r="A56" s="42" t="str">
        <f t="shared" si="3"/>
        <v>MELILLA</v>
      </c>
      <c r="B56" s="41">
        <f t="shared" si="4"/>
        <v>14902</v>
      </c>
      <c r="C56" s="41">
        <f t="shared" si="5"/>
        <v>23317</v>
      </c>
      <c r="D56" s="41">
        <f t="shared" si="6"/>
        <v>28</v>
      </c>
      <c r="E56" s="42" t="str">
        <f t="shared" si="2"/>
        <v>MALAGA</v>
      </c>
      <c r="F56" s="42">
        <f t="shared" si="9"/>
        <v>574981</v>
      </c>
      <c r="G56" s="42">
        <f t="shared" si="8"/>
        <v>553327</v>
      </c>
    </row>
    <row r="57" spans="1:7" x14ac:dyDescent="0.25">
      <c r="A57" s="42" t="str">
        <f t="shared" si="3"/>
        <v>MOTRIL</v>
      </c>
      <c r="B57" s="41">
        <f t="shared" si="4"/>
        <v>346312</v>
      </c>
      <c r="C57" s="41">
        <f t="shared" si="5"/>
        <v>409713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534012</v>
      </c>
      <c r="G57" s="42">
        <f t="shared" si="8"/>
        <v>531748</v>
      </c>
    </row>
    <row r="58" spans="1:7" x14ac:dyDescent="0.25">
      <c r="A58" s="42" t="str">
        <f t="shared" si="3"/>
        <v>PASAIA</v>
      </c>
      <c r="B58" s="41">
        <f t="shared" si="4"/>
        <v>1044937</v>
      </c>
      <c r="C58" s="41">
        <f t="shared" si="5"/>
        <v>857854</v>
      </c>
      <c r="D58" s="41">
        <f t="shared" si="6"/>
        <v>18</v>
      </c>
      <c r="E58" s="42" t="str">
        <f t="shared" si="2"/>
        <v>ALICANTE</v>
      </c>
      <c r="F58" s="42">
        <f t="shared" si="9"/>
        <v>438606</v>
      </c>
      <c r="G58" s="42">
        <f t="shared" si="8"/>
        <v>453405</v>
      </c>
    </row>
    <row r="59" spans="1:7" x14ac:dyDescent="0.25">
      <c r="A59" s="42" t="str">
        <f t="shared" si="3"/>
        <v>SANTA CRUZ DE TENERIFE</v>
      </c>
      <c r="B59" s="41">
        <f t="shared" si="4"/>
        <v>436424</v>
      </c>
      <c r="C59" s="41">
        <f t="shared" si="5"/>
        <v>482086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436424</v>
      </c>
      <c r="G59" s="42">
        <f t="shared" si="8"/>
        <v>482086</v>
      </c>
    </row>
    <row r="60" spans="1:7" x14ac:dyDescent="0.25">
      <c r="A60" s="42" t="str">
        <f t="shared" si="3"/>
        <v>SANTANDER</v>
      </c>
      <c r="B60" s="41">
        <f t="shared" si="4"/>
        <v>2002918</v>
      </c>
      <c r="C60" s="41">
        <f t="shared" si="5"/>
        <v>2120273</v>
      </c>
      <c r="D60" s="41">
        <f t="shared" si="6"/>
        <v>11</v>
      </c>
      <c r="E60" s="42" t="str">
        <f t="shared" si="2"/>
        <v>MOTRIL</v>
      </c>
      <c r="F60" s="42">
        <f t="shared" si="9"/>
        <v>346312</v>
      </c>
      <c r="G60" s="42">
        <f t="shared" si="8"/>
        <v>409713</v>
      </c>
    </row>
    <row r="61" spans="1:7" x14ac:dyDescent="0.25">
      <c r="A61" s="42" t="str">
        <f t="shared" si="3"/>
        <v>SEVILLA</v>
      </c>
      <c r="B61" s="41">
        <f t="shared" si="4"/>
        <v>1096854</v>
      </c>
      <c r="C61" s="41">
        <f t="shared" si="5"/>
        <v>1313097</v>
      </c>
      <c r="D61" s="41">
        <f t="shared" si="6"/>
        <v>17</v>
      </c>
      <c r="E61" s="42" t="str">
        <f t="shared" si="2"/>
        <v>LAS PALMAS</v>
      </c>
      <c r="F61" s="42">
        <f t="shared" si="9"/>
        <v>268690</v>
      </c>
      <c r="G61" s="42">
        <f t="shared" si="8"/>
        <v>384521</v>
      </c>
    </row>
    <row r="62" spans="1:7" x14ac:dyDescent="0.25">
      <c r="A62" s="42" t="str">
        <f t="shared" si="3"/>
        <v>TARRAGONA</v>
      </c>
      <c r="B62" s="41">
        <f t="shared" si="4"/>
        <v>7104691</v>
      </c>
      <c r="C62" s="41">
        <f t="shared" si="5"/>
        <v>6121303</v>
      </c>
      <c r="D62" s="41">
        <f t="shared" si="6"/>
        <v>3</v>
      </c>
      <c r="E62" s="42" t="str">
        <f t="shared" si="2"/>
        <v>VILAGARCIA</v>
      </c>
      <c r="F62" s="42">
        <f t="shared" si="9"/>
        <v>220182</v>
      </c>
      <c r="G62" s="42">
        <f t="shared" si="8"/>
        <v>206979</v>
      </c>
    </row>
    <row r="63" spans="1:7" x14ac:dyDescent="0.25">
      <c r="A63" s="42" t="str">
        <f t="shared" si="3"/>
        <v>VALENCIA</v>
      </c>
      <c r="B63" s="41">
        <f t="shared" si="4"/>
        <v>1350803</v>
      </c>
      <c r="C63" s="41">
        <f t="shared" si="5"/>
        <v>1679912</v>
      </c>
      <c r="D63" s="41">
        <f t="shared" si="6"/>
        <v>13</v>
      </c>
      <c r="E63" s="42" t="str">
        <f t="shared" si="2"/>
        <v>VIGO</v>
      </c>
      <c r="F63" s="42">
        <f t="shared" si="9"/>
        <v>205932</v>
      </c>
      <c r="G63" s="42">
        <f t="shared" si="8"/>
        <v>306319</v>
      </c>
    </row>
    <row r="64" spans="1:7" x14ac:dyDescent="0.25">
      <c r="A64" s="42" t="str">
        <f t="shared" si="3"/>
        <v>VIGO</v>
      </c>
      <c r="B64" s="41">
        <f t="shared" si="4"/>
        <v>205932</v>
      </c>
      <c r="C64" s="41">
        <f t="shared" si="5"/>
        <v>306319</v>
      </c>
      <c r="D64" s="41">
        <f t="shared" si="6"/>
        <v>26</v>
      </c>
      <c r="E64" s="42" t="str">
        <f t="shared" si="2"/>
        <v>CEUTA</v>
      </c>
      <c r="F64" s="42">
        <f t="shared" si="9"/>
        <v>117659</v>
      </c>
      <c r="G64" s="42">
        <f t="shared" si="8"/>
        <v>91039</v>
      </c>
    </row>
    <row r="65" spans="1:7" x14ac:dyDescent="0.25">
      <c r="A65" s="42" t="str">
        <f t="shared" si="3"/>
        <v>VILAGARCIA</v>
      </c>
      <c r="B65" s="41">
        <f t="shared" si="4"/>
        <v>220182</v>
      </c>
      <c r="C65" s="41">
        <f t="shared" si="5"/>
        <v>206979</v>
      </c>
      <c r="D65" s="41">
        <f t="shared" si="6"/>
        <v>25</v>
      </c>
      <c r="E65" s="42" t="str">
        <f t="shared" si="2"/>
        <v>MELILLA</v>
      </c>
      <c r="F65" s="42">
        <f t="shared" si="9"/>
        <v>14902</v>
      </c>
      <c r="G65" s="42">
        <f t="shared" si="8"/>
        <v>23317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81957</v>
      </c>
      <c r="C7" s="21">
        <v>94032</v>
      </c>
      <c r="D7" s="21">
        <v>759728</v>
      </c>
      <c r="E7" s="21">
        <v>935641</v>
      </c>
      <c r="F7" s="10">
        <f>((E7*100)/D7)-100</f>
        <v>23.154734325969301</v>
      </c>
      <c r="G7" s="1"/>
      <c r="H7" s="1"/>
      <c r="I7" s="1"/>
    </row>
    <row r="8" spans="1:12" x14ac:dyDescent="0.25">
      <c r="A8" s="11" t="s">
        <v>45</v>
      </c>
      <c r="B8" s="22">
        <v>107110</v>
      </c>
      <c r="C8" s="22">
        <v>108722</v>
      </c>
      <c r="D8" s="22">
        <v>968121</v>
      </c>
      <c r="E8" s="22">
        <v>1032143</v>
      </c>
      <c r="F8" s="13">
        <f t="shared" ref="F8:F35" si="0">((E8*100)/D8)-100</f>
        <v>6.6130163481630859</v>
      </c>
      <c r="G8" s="1"/>
      <c r="H8" s="1"/>
      <c r="I8" s="1"/>
    </row>
    <row r="9" spans="1:12" x14ac:dyDescent="0.25">
      <c r="A9" s="8" t="s">
        <v>46</v>
      </c>
      <c r="B9" s="21">
        <v>46521</v>
      </c>
      <c r="C9" s="21">
        <v>43999</v>
      </c>
      <c r="D9" s="21">
        <v>392862</v>
      </c>
      <c r="E9" s="21">
        <v>422279</v>
      </c>
      <c r="F9" s="10">
        <f t="shared" si="0"/>
        <v>7.4878710590487287</v>
      </c>
      <c r="G9" s="1"/>
      <c r="H9" s="1"/>
      <c r="I9" s="1"/>
    </row>
    <row r="10" spans="1:12" x14ac:dyDescent="0.25">
      <c r="A10" s="11" t="s">
        <v>47</v>
      </c>
      <c r="B10" s="22">
        <v>126487</v>
      </c>
      <c r="C10" s="22">
        <v>89116</v>
      </c>
      <c r="D10" s="22">
        <v>880709</v>
      </c>
      <c r="E10" s="22">
        <v>797908</v>
      </c>
      <c r="F10" s="13">
        <f t="shared" si="0"/>
        <v>-9.4016298232446758</v>
      </c>
      <c r="G10" s="1"/>
      <c r="H10" s="1"/>
      <c r="I10" s="1"/>
    </row>
    <row r="11" spans="1:12" x14ac:dyDescent="0.25">
      <c r="A11" s="8" t="s">
        <v>48</v>
      </c>
      <c r="B11" s="21">
        <v>3897243</v>
      </c>
      <c r="C11" s="21">
        <v>4454865</v>
      </c>
      <c r="D11" s="21">
        <v>29818364</v>
      </c>
      <c r="E11" s="21">
        <v>38377518</v>
      </c>
      <c r="F11" s="10">
        <f t="shared" si="0"/>
        <v>28.704304501749334</v>
      </c>
      <c r="G11" s="1"/>
      <c r="H11" s="1"/>
      <c r="I11" s="1"/>
    </row>
    <row r="12" spans="1:12" x14ac:dyDescent="0.25">
      <c r="A12" s="11" t="s">
        <v>49</v>
      </c>
      <c r="B12" s="22">
        <v>166798</v>
      </c>
      <c r="C12" s="22">
        <v>169663</v>
      </c>
      <c r="D12" s="22">
        <v>1330912</v>
      </c>
      <c r="E12" s="22">
        <v>1221103</v>
      </c>
      <c r="F12" s="13">
        <f t="shared" si="0"/>
        <v>-8.2506581952826394</v>
      </c>
      <c r="G12" s="1"/>
      <c r="H12" s="1"/>
      <c r="I12" s="1"/>
    </row>
    <row r="13" spans="1:12" x14ac:dyDescent="0.25">
      <c r="A13" s="8" t="s">
        <v>50</v>
      </c>
      <c r="B13" s="21">
        <v>755074</v>
      </c>
      <c r="C13" s="21">
        <v>823301</v>
      </c>
      <c r="D13" s="21">
        <v>5616857</v>
      </c>
      <c r="E13" s="21">
        <v>5928996</v>
      </c>
      <c r="F13" s="10">
        <f t="shared" si="0"/>
        <v>5.5571826022987523</v>
      </c>
      <c r="G13" s="1"/>
      <c r="H13" s="1"/>
      <c r="I13" s="1"/>
    </row>
    <row r="14" spans="1:12" x14ac:dyDescent="0.25">
      <c r="A14" s="11" t="s">
        <v>51</v>
      </c>
      <c r="B14" s="22">
        <v>2351991</v>
      </c>
      <c r="C14" s="22">
        <v>2267450</v>
      </c>
      <c r="D14" s="22">
        <v>19634451</v>
      </c>
      <c r="E14" s="22">
        <v>17874705</v>
      </c>
      <c r="F14" s="13">
        <f t="shared" si="0"/>
        <v>-8.9625424209721984</v>
      </c>
      <c r="G14" s="1"/>
      <c r="H14" s="1"/>
      <c r="I14" s="1"/>
    </row>
    <row r="15" spans="1:12" x14ac:dyDescent="0.25">
      <c r="A15" s="8" t="s">
        <v>52</v>
      </c>
      <c r="B15" s="21">
        <v>812056</v>
      </c>
      <c r="C15" s="21">
        <v>778145</v>
      </c>
      <c r="D15" s="21">
        <v>6523834</v>
      </c>
      <c r="E15" s="21">
        <v>6349436</v>
      </c>
      <c r="F15" s="10">
        <f t="shared" si="0"/>
        <v>-2.6732439850554073</v>
      </c>
      <c r="G15" s="1"/>
      <c r="H15" s="1"/>
      <c r="I15" s="1"/>
    </row>
    <row r="16" spans="1:12" x14ac:dyDescent="0.25">
      <c r="A16" s="11" t="s">
        <v>53</v>
      </c>
      <c r="B16" s="22">
        <v>122329</v>
      </c>
      <c r="C16" s="22">
        <v>105113</v>
      </c>
      <c r="D16" s="22">
        <v>757672</v>
      </c>
      <c r="E16" s="22">
        <v>675739</v>
      </c>
      <c r="F16" s="13">
        <f t="shared" si="0"/>
        <v>-10.813782217107132</v>
      </c>
      <c r="G16" s="1"/>
      <c r="H16" s="1"/>
      <c r="I16" s="1"/>
    </row>
    <row r="17" spans="1:9" x14ac:dyDescent="0.25">
      <c r="A17" s="8" t="s">
        <v>54</v>
      </c>
      <c r="B17" s="21">
        <v>185315</v>
      </c>
      <c r="C17" s="21">
        <v>198723</v>
      </c>
      <c r="D17" s="21">
        <v>1395208</v>
      </c>
      <c r="E17" s="21">
        <v>1604027</v>
      </c>
      <c r="F17" s="10">
        <f t="shared" si="0"/>
        <v>14.966872322979796</v>
      </c>
      <c r="G17" s="1"/>
      <c r="H17" s="1"/>
      <c r="I17" s="1"/>
    </row>
    <row r="18" spans="1:9" x14ac:dyDescent="0.25">
      <c r="A18" s="11" t="s">
        <v>55</v>
      </c>
      <c r="B18" s="22">
        <v>75691</v>
      </c>
      <c r="C18" s="22">
        <v>71363</v>
      </c>
      <c r="D18" s="22">
        <v>574666</v>
      </c>
      <c r="E18" s="22">
        <v>606988</v>
      </c>
      <c r="F18" s="13">
        <f t="shared" si="0"/>
        <v>5.6244844831606571</v>
      </c>
      <c r="G18" s="1"/>
      <c r="H18" s="1"/>
      <c r="I18" s="1"/>
    </row>
    <row r="19" spans="1:9" x14ac:dyDescent="0.25">
      <c r="A19" s="8" t="s">
        <v>56</v>
      </c>
      <c r="B19" s="21">
        <v>60022</v>
      </c>
      <c r="C19" s="21">
        <v>76433</v>
      </c>
      <c r="D19" s="21">
        <v>424126</v>
      </c>
      <c r="E19" s="21">
        <v>543344</v>
      </c>
      <c r="F19" s="10">
        <f t="shared" si="0"/>
        <v>28.109099654348</v>
      </c>
      <c r="G19" s="1"/>
      <c r="H19" s="1"/>
      <c r="I19" s="1"/>
    </row>
    <row r="20" spans="1:9" x14ac:dyDescent="0.25">
      <c r="A20" s="11" t="s">
        <v>57</v>
      </c>
      <c r="B20" s="22">
        <v>117855</v>
      </c>
      <c r="C20" s="22">
        <v>126294</v>
      </c>
      <c r="D20" s="22">
        <v>944053</v>
      </c>
      <c r="E20" s="22">
        <v>1105267</v>
      </c>
      <c r="F20" s="13">
        <f t="shared" si="0"/>
        <v>17.076795476525149</v>
      </c>
      <c r="G20" s="1"/>
      <c r="H20" s="1"/>
      <c r="I20" s="1"/>
    </row>
    <row r="21" spans="1:9" x14ac:dyDescent="0.25">
      <c r="A21" s="8" t="s">
        <v>58</v>
      </c>
      <c r="B21" s="21">
        <v>38893</v>
      </c>
      <c r="C21" s="21">
        <v>90005</v>
      </c>
      <c r="D21" s="21">
        <v>238168</v>
      </c>
      <c r="E21" s="21">
        <v>457734</v>
      </c>
      <c r="F21" s="10">
        <f t="shared" si="0"/>
        <v>92.189546874475155</v>
      </c>
      <c r="G21" s="1"/>
      <c r="H21" s="1"/>
      <c r="I21" s="1"/>
    </row>
    <row r="22" spans="1:9" x14ac:dyDescent="0.25">
      <c r="A22" s="11" t="s">
        <v>59</v>
      </c>
      <c r="B22" s="22">
        <v>1743870</v>
      </c>
      <c r="C22" s="22">
        <v>1445046</v>
      </c>
      <c r="D22" s="22">
        <v>11099636</v>
      </c>
      <c r="E22" s="22">
        <v>12131613</v>
      </c>
      <c r="F22" s="13">
        <f t="shared" si="0"/>
        <v>9.2973949776371114</v>
      </c>
      <c r="G22" s="1"/>
      <c r="H22" s="1"/>
      <c r="I22" s="1"/>
    </row>
    <row r="23" spans="1:9" x14ac:dyDescent="0.25">
      <c r="A23" s="8" t="s">
        <v>60</v>
      </c>
      <c r="B23" s="21">
        <v>526469</v>
      </c>
      <c r="C23" s="21">
        <v>181176</v>
      </c>
      <c r="D23" s="21">
        <v>1974363</v>
      </c>
      <c r="E23" s="21">
        <v>3680975</v>
      </c>
      <c r="F23" s="10">
        <f t="shared" si="0"/>
        <v>86.438613365424686</v>
      </c>
      <c r="G23" s="1"/>
      <c r="H23" s="1"/>
      <c r="I23" s="1"/>
    </row>
    <row r="24" spans="1:9" x14ac:dyDescent="0.25">
      <c r="A24" s="11" t="s">
        <v>61</v>
      </c>
      <c r="B24" s="22">
        <v>85036</v>
      </c>
      <c r="C24" s="22">
        <v>97182</v>
      </c>
      <c r="D24" s="22">
        <v>675423</v>
      </c>
      <c r="E24" s="22">
        <v>693346</v>
      </c>
      <c r="F24" s="13">
        <f t="shared" si="0"/>
        <v>2.6535963388868851</v>
      </c>
      <c r="G24" s="1"/>
      <c r="H24" s="1"/>
      <c r="I24" s="1"/>
    </row>
    <row r="25" spans="1:9" x14ac:dyDescent="0.25">
      <c r="A25" s="8" t="s">
        <v>62</v>
      </c>
      <c r="B25" s="21">
        <v>72122</v>
      </c>
      <c r="C25" s="21">
        <v>68466</v>
      </c>
      <c r="D25" s="21">
        <v>497712</v>
      </c>
      <c r="E25" s="21">
        <v>572305</v>
      </c>
      <c r="F25" s="10">
        <f t="shared" si="0"/>
        <v>14.987181341820175</v>
      </c>
      <c r="G25" s="1"/>
      <c r="H25" s="1"/>
      <c r="I25" s="1"/>
    </row>
    <row r="26" spans="1:9" x14ac:dyDescent="0.25">
      <c r="A26" s="11" t="s">
        <v>63</v>
      </c>
      <c r="B26" s="22">
        <v>17576</v>
      </c>
      <c r="C26" s="22">
        <v>20952</v>
      </c>
      <c r="D26" s="22">
        <v>117601</v>
      </c>
      <c r="E26" s="22">
        <v>181315</v>
      </c>
      <c r="F26" s="13">
        <f t="shared" si="0"/>
        <v>54.178110730350937</v>
      </c>
      <c r="G26" s="1"/>
      <c r="H26" s="1"/>
      <c r="I26" s="1"/>
    </row>
    <row r="27" spans="1:9" x14ac:dyDescent="0.25">
      <c r="A27" s="8" t="s">
        <v>64</v>
      </c>
      <c r="B27" s="21">
        <v>97619</v>
      </c>
      <c r="C27" s="21">
        <v>78966</v>
      </c>
      <c r="D27" s="21">
        <v>1380367</v>
      </c>
      <c r="E27" s="21">
        <v>1085638</v>
      </c>
      <c r="F27" s="10">
        <f t="shared" si="0"/>
        <v>-21.351495652967657</v>
      </c>
      <c r="G27" s="1"/>
      <c r="H27" s="1"/>
      <c r="I27" s="1"/>
    </row>
    <row r="28" spans="1:9" x14ac:dyDescent="0.25">
      <c r="A28" s="11" t="s">
        <v>65</v>
      </c>
      <c r="B28" s="22">
        <v>482383</v>
      </c>
      <c r="C28" s="22">
        <v>478992</v>
      </c>
      <c r="D28" s="22">
        <v>3843337</v>
      </c>
      <c r="E28" s="22">
        <v>3804293</v>
      </c>
      <c r="F28" s="13">
        <f t="shared" si="0"/>
        <v>-1.0158880160652046</v>
      </c>
      <c r="G28" s="1"/>
      <c r="H28" s="1"/>
      <c r="I28" s="1"/>
    </row>
    <row r="29" spans="1:9" x14ac:dyDescent="0.25">
      <c r="A29" s="8" t="s">
        <v>66</v>
      </c>
      <c r="B29" s="21">
        <v>114901</v>
      </c>
      <c r="C29" s="21">
        <v>114122</v>
      </c>
      <c r="D29" s="21">
        <v>1142358</v>
      </c>
      <c r="E29" s="21">
        <v>1103570</v>
      </c>
      <c r="F29" s="10">
        <f t="shared" si="0"/>
        <v>-3.395432955343253</v>
      </c>
      <c r="G29" s="1"/>
      <c r="H29" s="1"/>
      <c r="I29" s="1"/>
    </row>
    <row r="30" spans="1:9" x14ac:dyDescent="0.25">
      <c r="A30" s="11" t="s">
        <v>67</v>
      </c>
      <c r="B30" s="22">
        <v>152697</v>
      </c>
      <c r="C30" s="22">
        <v>190561</v>
      </c>
      <c r="D30" s="22">
        <v>1486314</v>
      </c>
      <c r="E30" s="22">
        <v>1569061</v>
      </c>
      <c r="F30" s="13">
        <f t="shared" si="0"/>
        <v>5.5672623685170208</v>
      </c>
      <c r="G30" s="1"/>
      <c r="H30" s="1"/>
      <c r="I30" s="1"/>
    </row>
    <row r="31" spans="1:9" x14ac:dyDescent="0.25">
      <c r="A31" s="8" t="s">
        <v>68</v>
      </c>
      <c r="B31" s="21">
        <v>329884</v>
      </c>
      <c r="C31" s="21">
        <v>222209</v>
      </c>
      <c r="D31" s="21">
        <v>2487692</v>
      </c>
      <c r="E31" s="21">
        <v>2185236</v>
      </c>
      <c r="F31" s="10">
        <f t="shared" si="0"/>
        <v>-12.158096741879618</v>
      </c>
      <c r="G31" s="1"/>
      <c r="H31" s="1"/>
      <c r="I31" s="1"/>
    </row>
    <row r="32" spans="1:9" x14ac:dyDescent="0.25">
      <c r="A32" s="11" t="s">
        <v>69</v>
      </c>
      <c r="B32" s="22">
        <v>5373751</v>
      </c>
      <c r="C32" s="22">
        <v>5312407</v>
      </c>
      <c r="D32" s="22">
        <v>39034681</v>
      </c>
      <c r="E32" s="22">
        <v>39707781</v>
      </c>
      <c r="F32" s="13">
        <f t="shared" si="0"/>
        <v>1.7243640341264665</v>
      </c>
      <c r="G32" s="1"/>
      <c r="H32" s="1"/>
      <c r="I32" s="1"/>
    </row>
    <row r="33" spans="1:9" x14ac:dyDescent="0.25">
      <c r="A33" s="8" t="s">
        <v>70</v>
      </c>
      <c r="B33" s="21">
        <v>227655</v>
      </c>
      <c r="C33" s="21">
        <v>233799</v>
      </c>
      <c r="D33" s="21">
        <v>2310225</v>
      </c>
      <c r="E33" s="21">
        <v>2214961</v>
      </c>
      <c r="F33" s="10">
        <f t="shared" si="0"/>
        <v>-4.1235810364791377</v>
      </c>
      <c r="G33" s="1"/>
      <c r="H33" s="1"/>
      <c r="I33" s="1"/>
    </row>
    <row r="34" spans="1:9" x14ac:dyDescent="0.25">
      <c r="A34" s="11" t="s">
        <v>71</v>
      </c>
      <c r="B34" s="22">
        <v>30490</v>
      </c>
      <c r="C34" s="22">
        <v>30919</v>
      </c>
      <c r="D34" s="22">
        <v>136499</v>
      </c>
      <c r="E34" s="22">
        <v>294448</v>
      </c>
      <c r="F34" s="13">
        <f t="shared" si="0"/>
        <v>115.71440083810137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18199795</v>
      </c>
      <c r="C35" s="15">
        <f t="shared" ref="C35:E35" si="1">SUM(C7:C34)</f>
        <v>17972021</v>
      </c>
      <c r="D35" s="15">
        <f t="shared" si="1"/>
        <v>136445939</v>
      </c>
      <c r="E35" s="15">
        <f t="shared" si="1"/>
        <v>147157370</v>
      </c>
      <c r="F35" s="16">
        <f t="shared" si="0"/>
        <v>7.8503113236664319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935641</v>
      </c>
      <c r="C38" s="41">
        <f>D7</f>
        <v>759728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39707781</v>
      </c>
      <c r="G38" s="42">
        <f>LOOKUP(E38,$A$38:$A$65,$C$38:$C$65)</f>
        <v>39034681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1032143</v>
      </c>
      <c r="C39" s="41">
        <f t="shared" ref="C39:C65" si="5">D8</f>
        <v>968121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38377518</v>
      </c>
      <c r="G39" s="42">
        <f t="shared" ref="G39:G65" si="8">LOOKUP(E39,$A$38:$A$65,$C$38:$C$65)</f>
        <v>29818364</v>
      </c>
    </row>
    <row r="40" spans="1:9" x14ac:dyDescent="0.25">
      <c r="A40" s="42" t="str">
        <f t="shared" si="3"/>
        <v>ALMERIA</v>
      </c>
      <c r="B40" s="41">
        <f t="shared" si="4"/>
        <v>422279</v>
      </c>
      <c r="C40" s="41">
        <f t="shared" si="5"/>
        <v>392862</v>
      </c>
      <c r="D40" s="41">
        <f t="shared" si="6"/>
        <v>26</v>
      </c>
      <c r="E40" s="42" t="str">
        <f t="shared" si="2"/>
        <v>BARCELONA</v>
      </c>
      <c r="F40" s="42">
        <f t="shared" si="7"/>
        <v>17874705</v>
      </c>
      <c r="G40" s="42">
        <f t="shared" si="8"/>
        <v>19634451</v>
      </c>
    </row>
    <row r="41" spans="1:9" x14ac:dyDescent="0.25">
      <c r="A41" s="42" t="str">
        <f t="shared" si="3"/>
        <v>AVILES</v>
      </c>
      <c r="B41" s="41">
        <f t="shared" si="4"/>
        <v>797908</v>
      </c>
      <c r="C41" s="41">
        <f t="shared" si="5"/>
        <v>880709</v>
      </c>
      <c r="D41" s="41">
        <f t="shared" si="6"/>
        <v>19</v>
      </c>
      <c r="E41" s="42" t="str">
        <f t="shared" si="2"/>
        <v>LAS PALMAS</v>
      </c>
      <c r="F41" s="42">
        <f t="shared" si="7"/>
        <v>12131613</v>
      </c>
      <c r="G41" s="42">
        <f t="shared" si="8"/>
        <v>11099636</v>
      </c>
    </row>
    <row r="42" spans="1:9" x14ac:dyDescent="0.25">
      <c r="A42" s="42" t="str">
        <f t="shared" si="3"/>
        <v>BAHIA DE ALGECIRAS</v>
      </c>
      <c r="B42" s="41">
        <f t="shared" si="4"/>
        <v>38377518</v>
      </c>
      <c r="C42" s="41">
        <f t="shared" si="5"/>
        <v>29818364</v>
      </c>
      <c r="D42" s="41">
        <f t="shared" si="6"/>
        <v>2</v>
      </c>
      <c r="E42" s="42" t="str">
        <f t="shared" si="2"/>
        <v>BILBAO</v>
      </c>
      <c r="F42" s="42">
        <f t="shared" si="7"/>
        <v>6349436</v>
      </c>
      <c r="G42" s="42">
        <f t="shared" si="8"/>
        <v>6523834</v>
      </c>
    </row>
    <row r="43" spans="1:9" x14ac:dyDescent="0.25">
      <c r="A43" s="42" t="str">
        <f t="shared" si="3"/>
        <v>BAHIA DE CADIZ</v>
      </c>
      <c r="B43" s="41">
        <f t="shared" si="4"/>
        <v>1221103</v>
      </c>
      <c r="C43" s="41">
        <f t="shared" si="5"/>
        <v>1330912</v>
      </c>
      <c r="D43" s="41">
        <f t="shared" si="6"/>
        <v>13</v>
      </c>
      <c r="E43" s="42" t="str">
        <f t="shared" si="2"/>
        <v>BALEARES</v>
      </c>
      <c r="F43" s="42">
        <f t="shared" si="7"/>
        <v>5928996</v>
      </c>
      <c r="G43" s="42">
        <f t="shared" si="8"/>
        <v>5616857</v>
      </c>
    </row>
    <row r="44" spans="1:9" x14ac:dyDescent="0.25">
      <c r="A44" s="42" t="str">
        <f t="shared" si="3"/>
        <v>BALEARES</v>
      </c>
      <c r="B44" s="41">
        <f t="shared" si="4"/>
        <v>5928996</v>
      </c>
      <c r="C44" s="41">
        <f t="shared" si="5"/>
        <v>5616857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3804293</v>
      </c>
      <c r="G44" s="42">
        <f t="shared" si="8"/>
        <v>3843337</v>
      </c>
    </row>
    <row r="45" spans="1:9" x14ac:dyDescent="0.25">
      <c r="A45" s="42" t="str">
        <f t="shared" si="3"/>
        <v>BARCELONA</v>
      </c>
      <c r="B45" s="41">
        <f t="shared" si="4"/>
        <v>17874705</v>
      </c>
      <c r="C45" s="41">
        <f t="shared" si="5"/>
        <v>19634451</v>
      </c>
      <c r="D45" s="41">
        <f t="shared" si="6"/>
        <v>3</v>
      </c>
      <c r="E45" s="42" t="str">
        <f t="shared" si="2"/>
        <v>MALAGA</v>
      </c>
      <c r="F45" s="42">
        <f t="shared" si="7"/>
        <v>3680975</v>
      </c>
      <c r="G45" s="42">
        <f t="shared" si="8"/>
        <v>1974363</v>
      </c>
    </row>
    <row r="46" spans="1:9" x14ac:dyDescent="0.25">
      <c r="A46" s="42" t="str">
        <f t="shared" si="3"/>
        <v>BILBAO</v>
      </c>
      <c r="B46" s="41">
        <f t="shared" si="4"/>
        <v>6349436</v>
      </c>
      <c r="C46" s="41">
        <f t="shared" si="5"/>
        <v>6523834</v>
      </c>
      <c r="D46" s="41">
        <f t="shared" si="6"/>
        <v>5</v>
      </c>
      <c r="E46" s="42" t="str">
        <f t="shared" si="2"/>
        <v>VIGO</v>
      </c>
      <c r="F46" s="42">
        <f t="shared" si="7"/>
        <v>2214961</v>
      </c>
      <c r="G46" s="42">
        <f t="shared" si="8"/>
        <v>2310225</v>
      </c>
    </row>
    <row r="47" spans="1:9" x14ac:dyDescent="0.25">
      <c r="A47" s="42" t="str">
        <f t="shared" si="3"/>
        <v>CARTAGENA</v>
      </c>
      <c r="B47" s="41">
        <f t="shared" si="4"/>
        <v>675739</v>
      </c>
      <c r="C47" s="41">
        <f t="shared" si="5"/>
        <v>757672</v>
      </c>
      <c r="D47" s="41">
        <f t="shared" si="6"/>
        <v>21</v>
      </c>
      <c r="E47" s="42" t="str">
        <f t="shared" si="2"/>
        <v>TARRAGONA</v>
      </c>
      <c r="F47" s="42">
        <f t="shared" si="7"/>
        <v>2185236</v>
      </c>
      <c r="G47" s="42">
        <f t="shared" si="8"/>
        <v>2487692</v>
      </c>
    </row>
    <row r="48" spans="1:9" x14ac:dyDescent="0.25">
      <c r="A48" s="42" t="str">
        <f t="shared" si="3"/>
        <v>CASTELLON</v>
      </c>
      <c r="B48" s="41">
        <f t="shared" si="4"/>
        <v>1604027</v>
      </c>
      <c r="C48" s="41">
        <f t="shared" si="5"/>
        <v>1395208</v>
      </c>
      <c r="D48" s="41">
        <f t="shared" si="6"/>
        <v>11</v>
      </c>
      <c r="E48" s="42" t="str">
        <f t="shared" si="2"/>
        <v>CASTELLON</v>
      </c>
      <c r="F48" s="42">
        <f t="shared" si="7"/>
        <v>1604027</v>
      </c>
      <c r="G48" s="42">
        <f t="shared" si="8"/>
        <v>1395208</v>
      </c>
    </row>
    <row r="49" spans="1:7" x14ac:dyDescent="0.25">
      <c r="A49" s="42" t="str">
        <f t="shared" si="3"/>
        <v>CEUTA</v>
      </c>
      <c r="B49" s="41">
        <f t="shared" si="4"/>
        <v>606988</v>
      </c>
      <c r="C49" s="41">
        <f t="shared" si="5"/>
        <v>574666</v>
      </c>
      <c r="D49" s="41">
        <f t="shared" si="6"/>
        <v>22</v>
      </c>
      <c r="E49" s="42" t="str">
        <f t="shared" si="2"/>
        <v>SEVILLA</v>
      </c>
      <c r="F49" s="42">
        <f t="shared" si="7"/>
        <v>1569061</v>
      </c>
      <c r="G49" s="42">
        <f t="shared" si="8"/>
        <v>1486314</v>
      </c>
    </row>
    <row r="50" spans="1:7" x14ac:dyDescent="0.25">
      <c r="A50" s="42" t="str">
        <f t="shared" si="3"/>
        <v>FERROL-SAN CIBRAO</v>
      </c>
      <c r="B50" s="41">
        <f t="shared" si="4"/>
        <v>543344</v>
      </c>
      <c r="C50" s="41">
        <f t="shared" si="5"/>
        <v>424126</v>
      </c>
      <c r="D50" s="41">
        <f t="shared" si="6"/>
        <v>24</v>
      </c>
      <c r="E50" s="42" t="str">
        <f t="shared" si="2"/>
        <v>BAHIA DE CADIZ</v>
      </c>
      <c r="F50" s="42">
        <f t="shared" si="7"/>
        <v>1221103</v>
      </c>
      <c r="G50" s="42">
        <f t="shared" si="8"/>
        <v>1330912</v>
      </c>
    </row>
    <row r="51" spans="1:7" x14ac:dyDescent="0.25">
      <c r="A51" s="42" t="str">
        <f t="shared" si="3"/>
        <v>GIJON</v>
      </c>
      <c r="B51" s="41">
        <f t="shared" si="4"/>
        <v>1105267</v>
      </c>
      <c r="C51" s="41">
        <f t="shared" si="5"/>
        <v>944053</v>
      </c>
      <c r="D51" s="41">
        <f t="shared" si="6"/>
        <v>14</v>
      </c>
      <c r="E51" s="42" t="str">
        <f t="shared" si="2"/>
        <v>GIJON</v>
      </c>
      <c r="F51" s="42">
        <f t="shared" si="7"/>
        <v>1105267</v>
      </c>
      <c r="G51" s="42">
        <f t="shared" si="8"/>
        <v>944053</v>
      </c>
    </row>
    <row r="52" spans="1:7" x14ac:dyDescent="0.25">
      <c r="A52" s="42" t="str">
        <f t="shared" si="3"/>
        <v>HUELVA</v>
      </c>
      <c r="B52" s="41">
        <f t="shared" si="4"/>
        <v>457734</v>
      </c>
      <c r="C52" s="41">
        <f t="shared" si="5"/>
        <v>238168</v>
      </c>
      <c r="D52" s="41">
        <f t="shared" si="6"/>
        <v>25</v>
      </c>
      <c r="E52" s="42" t="str">
        <f t="shared" si="2"/>
        <v>SANTANDER</v>
      </c>
      <c r="F52" s="42">
        <f t="shared" si="7"/>
        <v>1103570</v>
      </c>
      <c r="G52" s="42">
        <f t="shared" si="8"/>
        <v>1142358</v>
      </c>
    </row>
    <row r="53" spans="1:7" x14ac:dyDescent="0.25">
      <c r="A53" s="42" t="str">
        <f t="shared" si="3"/>
        <v>LAS PALMAS</v>
      </c>
      <c r="B53" s="41">
        <f t="shared" si="4"/>
        <v>12131613</v>
      </c>
      <c r="C53" s="41">
        <f t="shared" si="5"/>
        <v>11099636</v>
      </c>
      <c r="D53" s="41">
        <f t="shared" si="6"/>
        <v>4</v>
      </c>
      <c r="E53" s="42" t="str">
        <f t="shared" si="2"/>
        <v>PASAIA</v>
      </c>
      <c r="F53" s="42">
        <f t="shared" si="7"/>
        <v>1085638</v>
      </c>
      <c r="G53" s="42">
        <f t="shared" si="8"/>
        <v>1380367</v>
      </c>
    </row>
    <row r="54" spans="1:7" x14ac:dyDescent="0.25">
      <c r="A54" s="42" t="str">
        <f t="shared" si="3"/>
        <v>MALAGA</v>
      </c>
      <c r="B54" s="41">
        <f t="shared" si="4"/>
        <v>3680975</v>
      </c>
      <c r="C54" s="41">
        <f t="shared" si="5"/>
        <v>1974363</v>
      </c>
      <c r="D54" s="41">
        <f t="shared" si="6"/>
        <v>8</v>
      </c>
      <c r="E54" s="42" t="str">
        <f t="shared" si="2"/>
        <v>ALICANTE</v>
      </c>
      <c r="F54" s="42">
        <f t="shared" si="7"/>
        <v>1032143</v>
      </c>
      <c r="G54" s="42">
        <f t="shared" si="8"/>
        <v>968121</v>
      </c>
    </row>
    <row r="55" spans="1:7" x14ac:dyDescent="0.25">
      <c r="A55" s="42" t="str">
        <f t="shared" si="3"/>
        <v>MARIN Y RIA DE PONTEVEDRA</v>
      </c>
      <c r="B55" s="41">
        <f t="shared" si="4"/>
        <v>693346</v>
      </c>
      <c r="C55" s="41">
        <f t="shared" si="5"/>
        <v>675423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935641</v>
      </c>
      <c r="G55" s="42">
        <f t="shared" si="8"/>
        <v>759728</v>
      </c>
    </row>
    <row r="56" spans="1:7" x14ac:dyDescent="0.25">
      <c r="A56" s="42" t="str">
        <f t="shared" si="3"/>
        <v>MELILLA</v>
      </c>
      <c r="B56" s="41">
        <f t="shared" si="4"/>
        <v>572305</v>
      </c>
      <c r="C56" s="41">
        <f t="shared" si="5"/>
        <v>497712</v>
      </c>
      <c r="D56" s="41">
        <f t="shared" si="6"/>
        <v>23</v>
      </c>
      <c r="E56" s="42" t="str">
        <f t="shared" si="2"/>
        <v>AVILES</v>
      </c>
      <c r="F56" s="42">
        <f t="shared" si="9"/>
        <v>797908</v>
      </c>
      <c r="G56" s="42">
        <f t="shared" si="8"/>
        <v>880709</v>
      </c>
    </row>
    <row r="57" spans="1:7" x14ac:dyDescent="0.25">
      <c r="A57" s="42" t="str">
        <f t="shared" si="3"/>
        <v>MOTRIL</v>
      </c>
      <c r="B57" s="41">
        <f t="shared" si="4"/>
        <v>181315</v>
      </c>
      <c r="C57" s="41">
        <f t="shared" si="5"/>
        <v>117601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693346</v>
      </c>
      <c r="G57" s="42">
        <f t="shared" si="8"/>
        <v>675423</v>
      </c>
    </row>
    <row r="58" spans="1:7" x14ac:dyDescent="0.25">
      <c r="A58" s="42" t="str">
        <f t="shared" si="3"/>
        <v>PASAIA</v>
      </c>
      <c r="B58" s="41">
        <f t="shared" si="4"/>
        <v>1085638</v>
      </c>
      <c r="C58" s="41">
        <f t="shared" si="5"/>
        <v>1380367</v>
      </c>
      <c r="D58" s="41">
        <f t="shared" si="6"/>
        <v>16</v>
      </c>
      <c r="E58" s="42" t="str">
        <f t="shared" si="2"/>
        <v>CARTAGENA</v>
      </c>
      <c r="F58" s="42">
        <f t="shared" si="9"/>
        <v>675739</v>
      </c>
      <c r="G58" s="42">
        <f t="shared" si="8"/>
        <v>757672</v>
      </c>
    </row>
    <row r="59" spans="1:7" x14ac:dyDescent="0.25">
      <c r="A59" s="42" t="str">
        <f t="shared" si="3"/>
        <v>SANTA CRUZ DE TENERIFE</v>
      </c>
      <c r="B59" s="41">
        <f t="shared" si="4"/>
        <v>3804293</v>
      </c>
      <c r="C59" s="41">
        <f t="shared" si="5"/>
        <v>3843337</v>
      </c>
      <c r="D59" s="41">
        <f t="shared" si="6"/>
        <v>7</v>
      </c>
      <c r="E59" s="42" t="str">
        <f t="shared" si="2"/>
        <v>CEUTA</v>
      </c>
      <c r="F59" s="42">
        <f t="shared" si="9"/>
        <v>606988</v>
      </c>
      <c r="G59" s="42">
        <f t="shared" si="8"/>
        <v>574666</v>
      </c>
    </row>
    <row r="60" spans="1:7" x14ac:dyDescent="0.25">
      <c r="A60" s="42" t="str">
        <f t="shared" si="3"/>
        <v>SANTANDER</v>
      </c>
      <c r="B60" s="41">
        <f t="shared" si="4"/>
        <v>1103570</v>
      </c>
      <c r="C60" s="41">
        <f t="shared" si="5"/>
        <v>1142358</v>
      </c>
      <c r="D60" s="41">
        <f t="shared" si="6"/>
        <v>15</v>
      </c>
      <c r="E60" s="42" t="str">
        <f t="shared" si="2"/>
        <v>MELILLA</v>
      </c>
      <c r="F60" s="42">
        <f t="shared" si="9"/>
        <v>572305</v>
      </c>
      <c r="G60" s="42">
        <f t="shared" si="8"/>
        <v>497712</v>
      </c>
    </row>
    <row r="61" spans="1:7" x14ac:dyDescent="0.25">
      <c r="A61" s="42" t="str">
        <f t="shared" si="3"/>
        <v>SEVILLA</v>
      </c>
      <c r="B61" s="41">
        <f t="shared" si="4"/>
        <v>1569061</v>
      </c>
      <c r="C61" s="41">
        <f t="shared" si="5"/>
        <v>1486314</v>
      </c>
      <c r="D61" s="41">
        <f t="shared" si="6"/>
        <v>12</v>
      </c>
      <c r="E61" s="42" t="str">
        <f t="shared" si="2"/>
        <v>FERROL-SAN CIBRAO</v>
      </c>
      <c r="F61" s="42">
        <f t="shared" si="9"/>
        <v>543344</v>
      </c>
      <c r="G61" s="42">
        <f t="shared" si="8"/>
        <v>424126</v>
      </c>
    </row>
    <row r="62" spans="1:7" x14ac:dyDescent="0.25">
      <c r="A62" s="42" t="str">
        <f t="shared" si="3"/>
        <v>TARRAGONA</v>
      </c>
      <c r="B62" s="41">
        <f t="shared" si="4"/>
        <v>2185236</v>
      </c>
      <c r="C62" s="41">
        <f t="shared" si="5"/>
        <v>2487692</v>
      </c>
      <c r="D62" s="41">
        <f t="shared" si="6"/>
        <v>10</v>
      </c>
      <c r="E62" s="42" t="str">
        <f t="shared" si="2"/>
        <v>HUELVA</v>
      </c>
      <c r="F62" s="42">
        <f t="shared" si="9"/>
        <v>457734</v>
      </c>
      <c r="G62" s="42">
        <f t="shared" si="8"/>
        <v>238168</v>
      </c>
    </row>
    <row r="63" spans="1:7" x14ac:dyDescent="0.25">
      <c r="A63" s="42" t="str">
        <f t="shared" si="3"/>
        <v>VALENCIA</v>
      </c>
      <c r="B63" s="41">
        <f t="shared" si="4"/>
        <v>39707781</v>
      </c>
      <c r="C63" s="41">
        <f t="shared" si="5"/>
        <v>39034681</v>
      </c>
      <c r="D63" s="41">
        <f t="shared" si="6"/>
        <v>1</v>
      </c>
      <c r="E63" s="42" t="str">
        <f t="shared" si="2"/>
        <v>ALMERIA</v>
      </c>
      <c r="F63" s="42">
        <f t="shared" si="9"/>
        <v>422279</v>
      </c>
      <c r="G63" s="42">
        <f t="shared" si="8"/>
        <v>392862</v>
      </c>
    </row>
    <row r="64" spans="1:7" x14ac:dyDescent="0.25">
      <c r="A64" s="42" t="str">
        <f t="shared" si="3"/>
        <v>VIGO</v>
      </c>
      <c r="B64" s="41">
        <f t="shared" si="4"/>
        <v>2214961</v>
      </c>
      <c r="C64" s="41">
        <f t="shared" si="5"/>
        <v>2310225</v>
      </c>
      <c r="D64" s="41">
        <f t="shared" si="6"/>
        <v>9</v>
      </c>
      <c r="E64" s="42" t="str">
        <f t="shared" si="2"/>
        <v>VILAGARCIA</v>
      </c>
      <c r="F64" s="42">
        <f t="shared" si="9"/>
        <v>294448</v>
      </c>
      <c r="G64" s="42">
        <f t="shared" si="8"/>
        <v>136499</v>
      </c>
    </row>
    <row r="65" spans="1:7" x14ac:dyDescent="0.25">
      <c r="A65" s="42" t="str">
        <f t="shared" si="3"/>
        <v>VILAGARCIA</v>
      </c>
      <c r="B65" s="41">
        <f t="shared" si="4"/>
        <v>294448</v>
      </c>
      <c r="C65" s="41">
        <f t="shared" si="5"/>
        <v>136499</v>
      </c>
      <c r="D65" s="41">
        <f t="shared" si="6"/>
        <v>27</v>
      </c>
      <c r="E65" s="42" t="str">
        <f t="shared" si="2"/>
        <v>MOTRIL</v>
      </c>
      <c r="F65" s="42">
        <f t="shared" si="9"/>
        <v>181315</v>
      </c>
      <c r="G65" s="42">
        <f t="shared" si="8"/>
        <v>117601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4270</v>
      </c>
      <c r="C7" s="23">
        <v>3778</v>
      </c>
      <c r="D7" s="23">
        <v>29355</v>
      </c>
      <c r="E7" s="23">
        <v>30448</v>
      </c>
      <c r="F7" s="10">
        <f>((E7*100)/D7)-100</f>
        <v>3.7233861352410145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28</v>
      </c>
      <c r="D8" s="24">
        <v>200</v>
      </c>
      <c r="E8" s="24">
        <v>212</v>
      </c>
      <c r="F8" s="13">
        <f t="shared" ref="F8:F35" si="0">((E8*100)/D8)-100</f>
        <v>6</v>
      </c>
      <c r="G8" s="1"/>
      <c r="H8" s="1"/>
      <c r="I8" s="1"/>
    </row>
    <row r="9" spans="1:12" x14ac:dyDescent="0.25">
      <c r="A9" s="8" t="s">
        <v>46</v>
      </c>
      <c r="B9" s="23">
        <v>549</v>
      </c>
      <c r="C9" s="23">
        <v>638</v>
      </c>
      <c r="D9" s="23">
        <v>2414</v>
      </c>
      <c r="E9" s="23">
        <v>4179</v>
      </c>
      <c r="F9" s="10">
        <f t="shared" si="0"/>
        <v>73.115161557580791</v>
      </c>
      <c r="G9" s="1"/>
      <c r="H9" s="1"/>
      <c r="I9" s="1"/>
    </row>
    <row r="10" spans="1:12" x14ac:dyDescent="0.25">
      <c r="A10" s="11" t="s">
        <v>47</v>
      </c>
      <c r="B10" s="24">
        <v>1190</v>
      </c>
      <c r="C10" s="24">
        <v>731</v>
      </c>
      <c r="D10" s="24">
        <v>10834</v>
      </c>
      <c r="E10" s="24">
        <v>9426</v>
      </c>
      <c r="F10" s="13">
        <f t="shared" si="0"/>
        <v>-12.996123315488276</v>
      </c>
      <c r="G10" s="1"/>
      <c r="H10" s="1"/>
      <c r="I10" s="1"/>
    </row>
    <row r="11" spans="1:12" x14ac:dyDescent="0.25">
      <c r="A11" s="8" t="s">
        <v>48</v>
      </c>
      <c r="B11" s="23">
        <v>129</v>
      </c>
      <c r="C11" s="23">
        <v>205</v>
      </c>
      <c r="D11" s="23">
        <v>729</v>
      </c>
      <c r="E11" s="23">
        <v>821</v>
      </c>
      <c r="F11" s="10">
        <f t="shared" si="0"/>
        <v>12.620027434842257</v>
      </c>
      <c r="G11" s="1"/>
      <c r="H11" s="1"/>
      <c r="I11" s="1"/>
    </row>
    <row r="12" spans="1:12" x14ac:dyDescent="0.25">
      <c r="A12" s="11" t="s">
        <v>49</v>
      </c>
      <c r="B12" s="24">
        <v>2406</v>
      </c>
      <c r="C12" s="24">
        <v>3166</v>
      </c>
      <c r="D12" s="24">
        <v>12574</v>
      </c>
      <c r="E12" s="24">
        <v>13033</v>
      </c>
      <c r="F12" s="13">
        <f t="shared" si="0"/>
        <v>3.6503896930173312</v>
      </c>
      <c r="G12" s="1"/>
      <c r="H12" s="1"/>
      <c r="I12" s="1"/>
    </row>
    <row r="13" spans="1:12" x14ac:dyDescent="0.25">
      <c r="A13" s="8" t="s">
        <v>50</v>
      </c>
      <c r="B13" s="23">
        <v>261</v>
      </c>
      <c r="C13" s="23">
        <v>275</v>
      </c>
      <c r="D13" s="23">
        <v>2189</v>
      </c>
      <c r="E13" s="23">
        <v>2097</v>
      </c>
      <c r="F13" s="10">
        <f t="shared" si="0"/>
        <v>-4.2028323435358601</v>
      </c>
      <c r="G13" s="1"/>
      <c r="H13" s="1"/>
      <c r="I13" s="1"/>
    </row>
    <row r="14" spans="1:12" x14ac:dyDescent="0.25">
      <c r="A14" s="11" t="s">
        <v>51</v>
      </c>
      <c r="B14" s="24">
        <v>483</v>
      </c>
      <c r="C14" s="24">
        <v>0</v>
      </c>
      <c r="D14" s="24">
        <v>1921</v>
      </c>
      <c r="E14" s="24">
        <v>1225</v>
      </c>
      <c r="F14" s="13">
        <f t="shared" si="0"/>
        <v>-36.231129619989588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104</v>
      </c>
      <c r="C16" s="24">
        <v>46</v>
      </c>
      <c r="D16" s="24">
        <v>660</v>
      </c>
      <c r="E16" s="24">
        <v>360</v>
      </c>
      <c r="F16" s="13">
        <f t="shared" si="0"/>
        <v>-45.454545454545453</v>
      </c>
      <c r="G16" s="1"/>
      <c r="H16" s="1"/>
      <c r="I16" s="1"/>
    </row>
    <row r="17" spans="1:9" x14ac:dyDescent="0.25">
      <c r="A17" s="8" t="s">
        <v>54</v>
      </c>
      <c r="B17" s="23">
        <v>400</v>
      </c>
      <c r="C17" s="23">
        <v>469</v>
      </c>
      <c r="D17" s="23">
        <v>3094</v>
      </c>
      <c r="E17" s="23">
        <v>3213</v>
      </c>
      <c r="F17" s="10">
        <f t="shared" si="0"/>
        <v>3.8461538461538396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9</v>
      </c>
      <c r="D18" s="24">
        <v>40</v>
      </c>
      <c r="E18" s="24">
        <v>15</v>
      </c>
      <c r="F18" s="13">
        <f t="shared" si="0"/>
        <v>-62.5</v>
      </c>
      <c r="G18" s="1"/>
      <c r="H18" s="1"/>
      <c r="I18" s="1"/>
    </row>
    <row r="19" spans="1:9" x14ac:dyDescent="0.25">
      <c r="A19" s="8" t="s">
        <v>56</v>
      </c>
      <c r="B19" s="23">
        <v>56</v>
      </c>
      <c r="C19" s="23">
        <v>32</v>
      </c>
      <c r="D19" s="23">
        <v>374</v>
      </c>
      <c r="E19" s="23">
        <v>261</v>
      </c>
      <c r="F19" s="10">
        <f t="shared" si="0"/>
        <v>-30.213903743315512</v>
      </c>
      <c r="G19" s="1"/>
      <c r="H19" s="1"/>
      <c r="I19" s="1"/>
    </row>
    <row r="20" spans="1:9" x14ac:dyDescent="0.25">
      <c r="A20" s="11" t="s">
        <v>57</v>
      </c>
      <c r="B20" s="24">
        <v>358</v>
      </c>
      <c r="C20" s="24">
        <v>497</v>
      </c>
      <c r="D20" s="24">
        <v>7024</v>
      </c>
      <c r="E20" s="24">
        <v>4626</v>
      </c>
      <c r="F20" s="13">
        <f t="shared" si="0"/>
        <v>-34.140091116173124</v>
      </c>
      <c r="G20" s="1"/>
      <c r="H20" s="1"/>
      <c r="I20" s="1"/>
    </row>
    <row r="21" spans="1:9" x14ac:dyDescent="0.25">
      <c r="A21" s="8" t="s">
        <v>58</v>
      </c>
      <c r="B21" s="23">
        <v>225</v>
      </c>
      <c r="C21" s="23">
        <v>232</v>
      </c>
      <c r="D21" s="23">
        <v>1634</v>
      </c>
      <c r="E21" s="23">
        <v>1553</v>
      </c>
      <c r="F21" s="10">
        <f t="shared" si="0"/>
        <v>-4.957160342717259</v>
      </c>
      <c r="G21" s="1"/>
      <c r="H21" s="1"/>
      <c r="I21" s="1"/>
    </row>
    <row r="22" spans="1:9" x14ac:dyDescent="0.25">
      <c r="A22" s="11" t="s">
        <v>59</v>
      </c>
      <c r="B22" s="24">
        <v>389</v>
      </c>
      <c r="C22" s="24">
        <v>0</v>
      </c>
      <c r="D22" s="24">
        <v>1746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132</v>
      </c>
      <c r="C23" s="23">
        <v>37</v>
      </c>
      <c r="D23" s="23">
        <v>544</v>
      </c>
      <c r="E23" s="23">
        <v>290</v>
      </c>
      <c r="F23" s="10">
        <f t="shared" si="0"/>
        <v>-46.691176470588232</v>
      </c>
      <c r="G23" s="1"/>
      <c r="H23" s="1"/>
      <c r="I23" s="1"/>
    </row>
    <row r="24" spans="1:9" x14ac:dyDescent="0.25">
      <c r="A24" s="11" t="s">
        <v>61</v>
      </c>
      <c r="B24" s="24">
        <v>161</v>
      </c>
      <c r="C24" s="24">
        <v>157</v>
      </c>
      <c r="D24" s="24">
        <v>1389</v>
      </c>
      <c r="E24" s="24">
        <v>1225</v>
      </c>
      <c r="F24" s="13">
        <f t="shared" si="0"/>
        <v>-11.807055435565161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390</v>
      </c>
      <c r="C26" s="24">
        <v>530</v>
      </c>
      <c r="D26" s="24">
        <v>1613</v>
      </c>
      <c r="E26" s="24">
        <v>2413</v>
      </c>
      <c r="F26" s="13">
        <f t="shared" si="0"/>
        <v>49.597024178549276</v>
      </c>
      <c r="G26" s="1"/>
      <c r="H26" s="1"/>
      <c r="I26" s="1"/>
    </row>
    <row r="27" spans="1:9" x14ac:dyDescent="0.25">
      <c r="A27" s="8" t="s">
        <v>64</v>
      </c>
      <c r="B27" s="23">
        <v>2097</v>
      </c>
      <c r="C27" s="23">
        <v>1435</v>
      </c>
      <c r="D27" s="23">
        <v>15818</v>
      </c>
      <c r="E27" s="23">
        <v>16696</v>
      </c>
      <c r="F27" s="10">
        <f t="shared" si="0"/>
        <v>5.5506385130863549</v>
      </c>
      <c r="G27" s="1"/>
      <c r="H27" s="1"/>
      <c r="I27" s="1"/>
    </row>
    <row r="28" spans="1:9" x14ac:dyDescent="0.25">
      <c r="A28" s="11" t="s">
        <v>65</v>
      </c>
      <c r="B28" s="24">
        <v>768</v>
      </c>
      <c r="C28" s="24">
        <v>584</v>
      </c>
      <c r="D28" s="24">
        <v>3516</v>
      </c>
      <c r="E28" s="24">
        <v>4584</v>
      </c>
      <c r="F28" s="13">
        <f t="shared" si="0"/>
        <v>30.375426621160415</v>
      </c>
      <c r="G28" s="1"/>
      <c r="H28" s="1"/>
      <c r="I28" s="1"/>
    </row>
    <row r="29" spans="1:9" x14ac:dyDescent="0.25">
      <c r="A29" s="8" t="s">
        <v>66</v>
      </c>
      <c r="B29" s="23">
        <v>884</v>
      </c>
      <c r="C29" s="23">
        <v>159</v>
      </c>
      <c r="D29" s="23">
        <v>5227</v>
      </c>
      <c r="E29" s="23">
        <v>4095</v>
      </c>
      <c r="F29" s="10">
        <f t="shared" si="0"/>
        <v>-21.656782092978759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479</v>
      </c>
      <c r="C31" s="23">
        <v>345</v>
      </c>
      <c r="D31" s="23">
        <v>2187</v>
      </c>
      <c r="E31" s="23">
        <v>1860</v>
      </c>
      <c r="F31" s="10">
        <f t="shared" si="0"/>
        <v>-14.951989026063103</v>
      </c>
      <c r="G31" s="1"/>
      <c r="H31" s="1"/>
      <c r="I31" s="1"/>
    </row>
    <row r="32" spans="1:9" x14ac:dyDescent="0.25">
      <c r="A32" s="11" t="s">
        <v>69</v>
      </c>
      <c r="B32" s="24">
        <v>391</v>
      </c>
      <c r="C32" s="24">
        <v>154</v>
      </c>
      <c r="D32" s="24">
        <v>1634</v>
      </c>
      <c r="E32" s="24">
        <v>464</v>
      </c>
      <c r="F32" s="13">
        <f t="shared" si="0"/>
        <v>-71.603427172582627</v>
      </c>
      <c r="G32" s="1"/>
      <c r="H32" s="1"/>
      <c r="I32" s="1"/>
    </row>
    <row r="33" spans="1:9" x14ac:dyDescent="0.25">
      <c r="A33" s="8" t="s">
        <v>70</v>
      </c>
      <c r="B33" s="23">
        <v>9142</v>
      </c>
      <c r="C33" s="23">
        <v>8262</v>
      </c>
      <c r="D33" s="23">
        <v>51516</v>
      </c>
      <c r="E33" s="23">
        <v>49164</v>
      </c>
      <c r="F33" s="10">
        <f t="shared" si="0"/>
        <v>-4.5655718611693459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25293</v>
      </c>
      <c r="C35" s="15">
        <f t="shared" ref="C35:E35" si="1">SUM(C7:C34)</f>
        <v>21769</v>
      </c>
      <c r="D35" s="15">
        <f t="shared" si="1"/>
        <v>158232</v>
      </c>
      <c r="E35" s="15">
        <f t="shared" si="1"/>
        <v>152260</v>
      </c>
      <c r="F35" s="16">
        <f t="shared" si="0"/>
        <v>-3.774204964861724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30448</v>
      </c>
      <c r="C38" s="41">
        <f>D7</f>
        <v>29355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49164</v>
      </c>
      <c r="G38" s="42">
        <f>LOOKUP(E38,$A$38:$A$65,$C$38:$C$65)</f>
        <v>51516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212</v>
      </c>
      <c r="C39" s="41">
        <f t="shared" ref="C39:C65" si="5">D8</f>
        <v>200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30448</v>
      </c>
      <c r="G39" s="42">
        <f t="shared" ref="G39:G65" si="8">LOOKUP(E39,$A$38:$A$65,$C$38:$C$65)</f>
        <v>29355</v>
      </c>
    </row>
    <row r="40" spans="1:9" x14ac:dyDescent="0.25">
      <c r="A40" s="42" t="str">
        <f t="shared" si="3"/>
        <v>ALMERIA</v>
      </c>
      <c r="B40" s="41">
        <f t="shared" si="4"/>
        <v>4179</v>
      </c>
      <c r="C40" s="41">
        <f t="shared" si="5"/>
        <v>2414</v>
      </c>
      <c r="D40" s="41">
        <f t="shared" si="6"/>
        <v>8</v>
      </c>
      <c r="E40" s="42" t="str">
        <f t="shared" si="2"/>
        <v>PASAIA</v>
      </c>
      <c r="F40" s="42">
        <f t="shared" si="7"/>
        <v>16696</v>
      </c>
      <c r="G40" s="42">
        <f t="shared" si="8"/>
        <v>15818</v>
      </c>
    </row>
    <row r="41" spans="1:9" x14ac:dyDescent="0.25">
      <c r="A41" s="42" t="str">
        <f t="shared" si="3"/>
        <v>AVILES</v>
      </c>
      <c r="B41" s="41">
        <f t="shared" si="4"/>
        <v>9426</v>
      </c>
      <c r="C41" s="41">
        <f t="shared" si="5"/>
        <v>10834</v>
      </c>
      <c r="D41" s="41">
        <f t="shared" si="6"/>
        <v>5</v>
      </c>
      <c r="E41" s="42" t="str">
        <f t="shared" si="2"/>
        <v>BAHIA DE CADIZ</v>
      </c>
      <c r="F41" s="42">
        <f t="shared" si="7"/>
        <v>13033</v>
      </c>
      <c r="G41" s="42">
        <f t="shared" si="8"/>
        <v>12574</v>
      </c>
    </row>
    <row r="42" spans="1:9" x14ac:dyDescent="0.25">
      <c r="A42" s="42" t="str">
        <f t="shared" si="3"/>
        <v>BAHIA DE ALGECIRAS</v>
      </c>
      <c r="B42" s="41">
        <f t="shared" si="4"/>
        <v>821</v>
      </c>
      <c r="C42" s="41">
        <f t="shared" si="5"/>
        <v>729</v>
      </c>
      <c r="D42" s="41">
        <f t="shared" si="6"/>
        <v>17</v>
      </c>
      <c r="E42" s="42" t="str">
        <f t="shared" si="2"/>
        <v>AVILES</v>
      </c>
      <c r="F42" s="42">
        <f t="shared" si="7"/>
        <v>9426</v>
      </c>
      <c r="G42" s="42">
        <f t="shared" si="8"/>
        <v>10834</v>
      </c>
    </row>
    <row r="43" spans="1:9" x14ac:dyDescent="0.25">
      <c r="A43" s="42" t="str">
        <f t="shared" si="3"/>
        <v>BAHIA DE CADIZ</v>
      </c>
      <c r="B43" s="41">
        <f t="shared" si="4"/>
        <v>13033</v>
      </c>
      <c r="C43" s="41">
        <f t="shared" si="5"/>
        <v>12574</v>
      </c>
      <c r="D43" s="41">
        <f t="shared" si="6"/>
        <v>4</v>
      </c>
      <c r="E43" s="42" t="str">
        <f t="shared" si="2"/>
        <v>GIJON</v>
      </c>
      <c r="F43" s="42">
        <f t="shared" si="7"/>
        <v>4626</v>
      </c>
      <c r="G43" s="42">
        <f t="shared" si="8"/>
        <v>7024</v>
      </c>
    </row>
    <row r="44" spans="1:9" x14ac:dyDescent="0.25">
      <c r="A44" s="42" t="str">
        <f t="shared" si="3"/>
        <v>BALEARES</v>
      </c>
      <c r="B44" s="41">
        <f t="shared" si="4"/>
        <v>2097</v>
      </c>
      <c r="C44" s="41">
        <f t="shared" si="5"/>
        <v>2189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4584</v>
      </c>
      <c r="G44" s="42">
        <f t="shared" si="8"/>
        <v>3516</v>
      </c>
    </row>
    <row r="45" spans="1:9" x14ac:dyDescent="0.25">
      <c r="A45" s="42" t="str">
        <f t="shared" si="3"/>
        <v>BARCELONA</v>
      </c>
      <c r="B45" s="41">
        <f t="shared" si="4"/>
        <v>1225</v>
      </c>
      <c r="C45" s="41">
        <f t="shared" si="5"/>
        <v>1921</v>
      </c>
      <c r="D45" s="41">
        <f t="shared" si="6"/>
        <v>16</v>
      </c>
      <c r="E45" s="42" t="str">
        <f t="shared" si="2"/>
        <v>ALMERIA</v>
      </c>
      <c r="F45" s="42">
        <f t="shared" si="7"/>
        <v>4179</v>
      </c>
      <c r="G45" s="42">
        <f t="shared" si="8"/>
        <v>2414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4095</v>
      </c>
      <c r="G46" s="42">
        <f t="shared" si="8"/>
        <v>5227</v>
      </c>
    </row>
    <row r="47" spans="1:9" x14ac:dyDescent="0.25">
      <c r="A47" s="42" t="str">
        <f t="shared" si="3"/>
        <v>CARTAGENA</v>
      </c>
      <c r="B47" s="41">
        <f t="shared" si="4"/>
        <v>360</v>
      </c>
      <c r="C47" s="41">
        <f t="shared" si="5"/>
        <v>660</v>
      </c>
      <c r="D47" s="41">
        <f t="shared" si="6"/>
        <v>19</v>
      </c>
      <c r="E47" s="42" t="str">
        <f t="shared" si="2"/>
        <v>CASTELLON</v>
      </c>
      <c r="F47" s="42">
        <f t="shared" si="7"/>
        <v>3213</v>
      </c>
      <c r="G47" s="42">
        <f t="shared" si="8"/>
        <v>3094</v>
      </c>
    </row>
    <row r="48" spans="1:9" x14ac:dyDescent="0.25">
      <c r="A48" s="42" t="str">
        <f t="shared" si="3"/>
        <v>CASTELLON</v>
      </c>
      <c r="B48" s="41">
        <f t="shared" si="4"/>
        <v>3213</v>
      </c>
      <c r="C48" s="41">
        <f t="shared" si="5"/>
        <v>3094</v>
      </c>
      <c r="D48" s="41">
        <f t="shared" si="6"/>
        <v>10</v>
      </c>
      <c r="E48" s="42" t="str">
        <f t="shared" si="2"/>
        <v>MOTRIL</v>
      </c>
      <c r="F48" s="42">
        <f t="shared" si="7"/>
        <v>2413</v>
      </c>
      <c r="G48" s="42">
        <f t="shared" si="8"/>
        <v>1613</v>
      </c>
    </row>
    <row r="49" spans="1:7" x14ac:dyDescent="0.25">
      <c r="A49" s="42" t="str">
        <f t="shared" si="3"/>
        <v>CEUTA</v>
      </c>
      <c r="B49" s="41">
        <f t="shared" si="4"/>
        <v>15</v>
      </c>
      <c r="C49" s="41">
        <f t="shared" si="5"/>
        <v>40</v>
      </c>
      <c r="D49" s="41">
        <f t="shared" si="6"/>
        <v>23</v>
      </c>
      <c r="E49" s="42" t="str">
        <f t="shared" si="2"/>
        <v>BALEARES</v>
      </c>
      <c r="F49" s="42">
        <f t="shared" si="7"/>
        <v>2097</v>
      </c>
      <c r="G49" s="42">
        <f t="shared" si="8"/>
        <v>2189</v>
      </c>
    </row>
    <row r="50" spans="1:7" x14ac:dyDescent="0.25">
      <c r="A50" s="42" t="str">
        <f t="shared" si="3"/>
        <v>FERROL-SAN CIBRAO</v>
      </c>
      <c r="B50" s="41">
        <f t="shared" si="4"/>
        <v>261</v>
      </c>
      <c r="C50" s="41">
        <f t="shared" si="5"/>
        <v>374</v>
      </c>
      <c r="D50" s="41">
        <f t="shared" si="6"/>
        <v>21</v>
      </c>
      <c r="E50" s="42" t="str">
        <f t="shared" si="2"/>
        <v>TARRAGONA</v>
      </c>
      <c r="F50" s="42">
        <f t="shared" si="7"/>
        <v>1860</v>
      </c>
      <c r="G50" s="42">
        <f t="shared" si="8"/>
        <v>2187</v>
      </c>
    </row>
    <row r="51" spans="1:7" x14ac:dyDescent="0.25">
      <c r="A51" s="42" t="str">
        <f t="shared" si="3"/>
        <v>GIJON</v>
      </c>
      <c r="B51" s="41">
        <f t="shared" si="4"/>
        <v>4626</v>
      </c>
      <c r="C51" s="41">
        <f t="shared" si="5"/>
        <v>7024</v>
      </c>
      <c r="D51" s="41">
        <f t="shared" si="6"/>
        <v>6</v>
      </c>
      <c r="E51" s="42" t="str">
        <f t="shared" si="2"/>
        <v>HUELVA</v>
      </c>
      <c r="F51" s="42">
        <f t="shared" si="7"/>
        <v>1553</v>
      </c>
      <c r="G51" s="42">
        <f t="shared" si="8"/>
        <v>1634</v>
      </c>
    </row>
    <row r="52" spans="1:7" x14ac:dyDescent="0.25">
      <c r="A52" s="42" t="str">
        <f t="shared" si="3"/>
        <v>HUELVA</v>
      </c>
      <c r="B52" s="41">
        <f t="shared" si="4"/>
        <v>1553</v>
      </c>
      <c r="C52" s="41">
        <f t="shared" si="5"/>
        <v>1634</v>
      </c>
      <c r="D52" s="41">
        <f t="shared" si="6"/>
        <v>14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1746</v>
      </c>
      <c r="D53" s="41">
        <f t="shared" si="6"/>
        <v>28</v>
      </c>
      <c r="E53" s="42" t="str">
        <f t="shared" si="2"/>
        <v>BARCELONA</v>
      </c>
      <c r="F53" s="42">
        <f t="shared" si="7"/>
        <v>1225</v>
      </c>
      <c r="G53" s="42">
        <f t="shared" si="8"/>
        <v>1921</v>
      </c>
    </row>
    <row r="54" spans="1:7" x14ac:dyDescent="0.25">
      <c r="A54" s="42" t="str">
        <f t="shared" si="3"/>
        <v>MALAGA</v>
      </c>
      <c r="B54" s="41">
        <f t="shared" si="4"/>
        <v>290</v>
      </c>
      <c r="C54" s="41">
        <f t="shared" si="5"/>
        <v>544</v>
      </c>
      <c r="D54" s="41">
        <f t="shared" si="6"/>
        <v>20</v>
      </c>
      <c r="E54" s="42" t="str">
        <f t="shared" si="2"/>
        <v>BAHIA DE ALGECIRAS</v>
      </c>
      <c r="F54" s="42">
        <f t="shared" si="7"/>
        <v>821</v>
      </c>
      <c r="G54" s="42">
        <f t="shared" si="8"/>
        <v>729</v>
      </c>
    </row>
    <row r="55" spans="1:7" x14ac:dyDescent="0.25">
      <c r="A55" s="42" t="str">
        <f t="shared" si="3"/>
        <v>MARIN Y RIA DE PONTEVEDRA</v>
      </c>
      <c r="B55" s="41">
        <f t="shared" si="4"/>
        <v>1225</v>
      </c>
      <c r="C55" s="41">
        <f t="shared" si="5"/>
        <v>1389</v>
      </c>
      <c r="D55" s="41">
        <f t="shared" si="6"/>
        <v>16</v>
      </c>
      <c r="E55" s="42" t="str">
        <f t="shared" si="2"/>
        <v>VALENCIA</v>
      </c>
      <c r="F55" s="42">
        <f t="shared" ref="F55:F65" si="9">LOOKUP(E55,$A$38:$A$65,$B$38:$B$65)</f>
        <v>464</v>
      </c>
      <c r="G55" s="42">
        <f t="shared" si="8"/>
        <v>1634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360</v>
      </c>
      <c r="G56" s="42">
        <f t="shared" si="8"/>
        <v>660</v>
      </c>
    </row>
    <row r="57" spans="1:7" x14ac:dyDescent="0.25">
      <c r="A57" s="42" t="str">
        <f t="shared" si="3"/>
        <v>MOTRIL</v>
      </c>
      <c r="B57" s="41">
        <f t="shared" si="4"/>
        <v>2413</v>
      </c>
      <c r="C57" s="41">
        <f t="shared" si="5"/>
        <v>1613</v>
      </c>
      <c r="D57" s="41">
        <f t="shared" si="6"/>
        <v>11</v>
      </c>
      <c r="E57" s="42" t="str">
        <f t="shared" si="2"/>
        <v>MALAGA</v>
      </c>
      <c r="F57" s="42">
        <f t="shared" si="9"/>
        <v>290</v>
      </c>
      <c r="G57" s="42">
        <f t="shared" si="8"/>
        <v>544</v>
      </c>
    </row>
    <row r="58" spans="1:7" x14ac:dyDescent="0.25">
      <c r="A58" s="42" t="str">
        <f t="shared" si="3"/>
        <v>PASAIA</v>
      </c>
      <c r="B58" s="41">
        <f t="shared" si="4"/>
        <v>16696</v>
      </c>
      <c r="C58" s="41">
        <f t="shared" si="5"/>
        <v>15818</v>
      </c>
      <c r="D58" s="41">
        <f t="shared" si="6"/>
        <v>3</v>
      </c>
      <c r="E58" s="42" t="str">
        <f t="shared" si="2"/>
        <v>FERROL-SAN CIBRAO</v>
      </c>
      <c r="F58" s="42">
        <f t="shared" si="9"/>
        <v>261</v>
      </c>
      <c r="G58" s="42">
        <f t="shared" si="8"/>
        <v>374</v>
      </c>
    </row>
    <row r="59" spans="1:7" x14ac:dyDescent="0.25">
      <c r="A59" s="42" t="str">
        <f t="shared" si="3"/>
        <v>SANTA CRUZ DE TENERIFE</v>
      </c>
      <c r="B59" s="41">
        <f t="shared" si="4"/>
        <v>4584</v>
      </c>
      <c r="C59" s="41">
        <f t="shared" si="5"/>
        <v>3516</v>
      </c>
      <c r="D59" s="41">
        <f t="shared" si="6"/>
        <v>7</v>
      </c>
      <c r="E59" s="42" t="str">
        <f t="shared" si="2"/>
        <v>ALICANTE</v>
      </c>
      <c r="F59" s="42">
        <f t="shared" si="9"/>
        <v>212</v>
      </c>
      <c r="G59" s="42">
        <f t="shared" si="8"/>
        <v>200</v>
      </c>
    </row>
    <row r="60" spans="1:7" x14ac:dyDescent="0.25">
      <c r="A60" s="42" t="str">
        <f t="shared" si="3"/>
        <v>SANTANDER</v>
      </c>
      <c r="B60" s="41">
        <f t="shared" si="4"/>
        <v>4095</v>
      </c>
      <c r="C60" s="41">
        <f t="shared" si="5"/>
        <v>5227</v>
      </c>
      <c r="D60" s="41">
        <f t="shared" si="6"/>
        <v>9</v>
      </c>
      <c r="E60" s="42" t="str">
        <f t="shared" si="2"/>
        <v>CEUTA</v>
      </c>
      <c r="F60" s="42">
        <f t="shared" si="9"/>
        <v>15</v>
      </c>
      <c r="G60" s="42">
        <f t="shared" si="8"/>
        <v>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1860</v>
      </c>
      <c r="C62" s="41">
        <f t="shared" si="5"/>
        <v>2187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464</v>
      </c>
      <c r="C63" s="41">
        <f t="shared" si="5"/>
        <v>1634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49164</v>
      </c>
      <c r="C64" s="41">
        <f t="shared" si="5"/>
        <v>51516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4533</v>
      </c>
      <c r="C7" s="25">
        <v>8117</v>
      </c>
      <c r="D7" s="25">
        <v>37941</v>
      </c>
      <c r="E7" s="25">
        <v>34186</v>
      </c>
      <c r="F7" s="10">
        <f>((E7*100)/D7)-100</f>
        <v>-9.8969452571097207</v>
      </c>
      <c r="G7" s="1"/>
      <c r="H7" s="1"/>
      <c r="I7" s="1"/>
    </row>
    <row r="8" spans="1:12" x14ac:dyDescent="0.25">
      <c r="A8" s="11" t="s">
        <v>45</v>
      </c>
      <c r="B8" s="26">
        <v>969</v>
      </c>
      <c r="C8" s="26">
        <v>1444</v>
      </c>
      <c r="D8" s="26">
        <v>7635</v>
      </c>
      <c r="E8" s="26">
        <v>12198</v>
      </c>
      <c r="F8" s="13">
        <f t="shared" ref="F8:F35" si="0">((E8*100)/D8)-100</f>
        <v>59.764243614931246</v>
      </c>
      <c r="G8" s="1"/>
      <c r="H8" s="1"/>
      <c r="I8" s="1"/>
    </row>
    <row r="9" spans="1:12" x14ac:dyDescent="0.25">
      <c r="A9" s="8" t="s">
        <v>46</v>
      </c>
      <c r="B9" s="25">
        <v>9333</v>
      </c>
      <c r="C9" s="25">
        <v>8162</v>
      </c>
      <c r="D9" s="25">
        <v>58287</v>
      </c>
      <c r="E9" s="25">
        <v>52369</v>
      </c>
      <c r="F9" s="10">
        <f t="shared" si="0"/>
        <v>-10.153207404738623</v>
      </c>
      <c r="G9" s="1"/>
      <c r="H9" s="1"/>
      <c r="I9" s="1"/>
    </row>
    <row r="10" spans="1:12" x14ac:dyDescent="0.25">
      <c r="A10" s="11" t="s">
        <v>47</v>
      </c>
      <c r="B10" s="26">
        <v>4015</v>
      </c>
      <c r="C10" s="26">
        <v>1754</v>
      </c>
      <c r="D10" s="26">
        <v>25963</v>
      </c>
      <c r="E10" s="26">
        <v>17061</v>
      </c>
      <c r="F10" s="13">
        <f t="shared" si="0"/>
        <v>-34.287254939721919</v>
      </c>
      <c r="G10" s="1"/>
      <c r="H10" s="1"/>
      <c r="I10" s="1"/>
    </row>
    <row r="11" spans="1:12" x14ac:dyDescent="0.25">
      <c r="A11" s="8" t="s">
        <v>48</v>
      </c>
      <c r="B11" s="25">
        <v>304512</v>
      </c>
      <c r="C11" s="25">
        <v>258677</v>
      </c>
      <c r="D11" s="25">
        <v>2266113</v>
      </c>
      <c r="E11" s="25">
        <v>2073561</v>
      </c>
      <c r="F11" s="10">
        <f t="shared" si="0"/>
        <v>-8.4970166977551429</v>
      </c>
      <c r="G11" s="1"/>
      <c r="H11" s="1"/>
      <c r="I11" s="1"/>
    </row>
    <row r="12" spans="1:12" x14ac:dyDescent="0.25">
      <c r="A12" s="11" t="s">
        <v>49</v>
      </c>
      <c r="B12" s="26">
        <v>6199</v>
      </c>
      <c r="C12" s="26">
        <v>11541</v>
      </c>
      <c r="D12" s="26">
        <v>70960</v>
      </c>
      <c r="E12" s="26">
        <v>54679</v>
      </c>
      <c r="F12" s="13">
        <f t="shared" si="0"/>
        <v>-22.943912063134164</v>
      </c>
      <c r="G12" s="1"/>
      <c r="H12" s="1"/>
      <c r="I12" s="1"/>
    </row>
    <row r="13" spans="1:12" x14ac:dyDescent="0.25">
      <c r="A13" s="8" t="s">
        <v>50</v>
      </c>
      <c r="B13" s="25">
        <v>34124</v>
      </c>
      <c r="C13" s="25">
        <v>32760</v>
      </c>
      <c r="D13" s="25">
        <v>175147</v>
      </c>
      <c r="E13" s="25">
        <v>132606</v>
      </c>
      <c r="F13" s="10">
        <f t="shared" si="0"/>
        <v>-24.288740315278019</v>
      </c>
      <c r="G13" s="1"/>
      <c r="H13" s="1"/>
      <c r="I13" s="1"/>
    </row>
    <row r="14" spans="1:12" x14ac:dyDescent="0.25">
      <c r="A14" s="11" t="s">
        <v>51</v>
      </c>
      <c r="B14" s="26">
        <v>139841</v>
      </c>
      <c r="C14" s="26">
        <v>90176</v>
      </c>
      <c r="D14" s="26">
        <v>813412</v>
      </c>
      <c r="E14" s="26">
        <v>747134</v>
      </c>
      <c r="F14" s="13">
        <f t="shared" si="0"/>
        <v>-8.148146326830684</v>
      </c>
      <c r="G14" s="1"/>
      <c r="H14" s="1"/>
      <c r="I14" s="1"/>
    </row>
    <row r="15" spans="1:12" x14ac:dyDescent="0.25">
      <c r="A15" s="8" t="s">
        <v>52</v>
      </c>
      <c r="B15" s="25">
        <v>10705</v>
      </c>
      <c r="C15" s="25">
        <v>10405</v>
      </c>
      <c r="D15" s="25">
        <v>91080</v>
      </c>
      <c r="E15" s="25">
        <v>80427</v>
      </c>
      <c r="F15" s="10">
        <f t="shared" si="0"/>
        <v>-11.696310935441375</v>
      </c>
      <c r="G15" s="1"/>
      <c r="H15" s="1"/>
      <c r="I15" s="1"/>
    </row>
    <row r="16" spans="1:12" x14ac:dyDescent="0.25">
      <c r="A16" s="11" t="s">
        <v>53</v>
      </c>
      <c r="B16" s="26">
        <v>6500</v>
      </c>
      <c r="C16" s="26">
        <v>5024</v>
      </c>
      <c r="D16" s="26">
        <v>40593</v>
      </c>
      <c r="E16" s="26">
        <v>36845</v>
      </c>
      <c r="F16" s="13">
        <f t="shared" si="0"/>
        <v>-9.2331190106668686</v>
      </c>
      <c r="G16" s="1"/>
      <c r="H16" s="1"/>
      <c r="I16" s="1"/>
    </row>
    <row r="17" spans="1:9" x14ac:dyDescent="0.25">
      <c r="A17" s="8" t="s">
        <v>54</v>
      </c>
      <c r="B17" s="25">
        <v>3387</v>
      </c>
      <c r="C17" s="25">
        <v>3070</v>
      </c>
      <c r="D17" s="25">
        <v>23064</v>
      </c>
      <c r="E17" s="25">
        <v>22782</v>
      </c>
      <c r="F17" s="10">
        <f t="shared" si="0"/>
        <v>-1.2226847034339272</v>
      </c>
      <c r="G17" s="1"/>
      <c r="H17" s="1"/>
      <c r="I17" s="1"/>
    </row>
    <row r="18" spans="1:9" x14ac:dyDescent="0.25">
      <c r="A18" s="11" t="s">
        <v>55</v>
      </c>
      <c r="B18" s="26">
        <v>49836</v>
      </c>
      <c r="C18" s="26">
        <v>50175</v>
      </c>
      <c r="D18" s="26">
        <v>486200</v>
      </c>
      <c r="E18" s="26">
        <v>478357</v>
      </c>
      <c r="F18" s="13">
        <f t="shared" si="0"/>
        <v>-1.6131221719457045</v>
      </c>
      <c r="G18" s="1"/>
      <c r="H18" s="1"/>
      <c r="I18" s="1"/>
    </row>
    <row r="19" spans="1:9" x14ac:dyDescent="0.25">
      <c r="A19" s="8" t="s">
        <v>56</v>
      </c>
      <c r="B19" s="25">
        <v>766</v>
      </c>
      <c r="C19" s="25">
        <v>2996</v>
      </c>
      <c r="D19" s="25">
        <v>10618</v>
      </c>
      <c r="E19" s="25">
        <v>9429</v>
      </c>
      <c r="F19" s="10">
        <f t="shared" si="0"/>
        <v>-11.197965718591078</v>
      </c>
      <c r="G19" s="1"/>
      <c r="H19" s="1"/>
      <c r="I19" s="1"/>
    </row>
    <row r="20" spans="1:9" x14ac:dyDescent="0.25">
      <c r="A20" s="11" t="s">
        <v>57</v>
      </c>
      <c r="B20" s="26">
        <v>4674</v>
      </c>
      <c r="C20" s="26">
        <v>4662</v>
      </c>
      <c r="D20" s="26">
        <v>62793</v>
      </c>
      <c r="E20" s="26">
        <v>59578</v>
      </c>
      <c r="F20" s="13">
        <f t="shared" si="0"/>
        <v>-5.1199974519452809</v>
      </c>
      <c r="G20" s="1"/>
      <c r="H20" s="1"/>
      <c r="I20" s="1"/>
    </row>
    <row r="21" spans="1:9" x14ac:dyDescent="0.25">
      <c r="A21" s="8" t="s">
        <v>58</v>
      </c>
      <c r="B21" s="25">
        <v>17152</v>
      </c>
      <c r="C21" s="25">
        <v>10840</v>
      </c>
      <c r="D21" s="25">
        <v>121904</v>
      </c>
      <c r="E21" s="25">
        <v>53358</v>
      </c>
      <c r="F21" s="10">
        <f t="shared" si="0"/>
        <v>-56.229492059325374</v>
      </c>
      <c r="G21" s="1"/>
      <c r="H21" s="1"/>
      <c r="I21" s="1"/>
    </row>
    <row r="22" spans="1:9" x14ac:dyDescent="0.25">
      <c r="A22" s="11" t="s">
        <v>59</v>
      </c>
      <c r="B22" s="26">
        <v>172937</v>
      </c>
      <c r="C22" s="26">
        <v>198082</v>
      </c>
      <c r="D22" s="26">
        <v>1603583</v>
      </c>
      <c r="E22" s="26">
        <v>1643013</v>
      </c>
      <c r="F22" s="13">
        <f t="shared" si="0"/>
        <v>2.4588686709699488</v>
      </c>
      <c r="G22" s="1"/>
      <c r="H22" s="1"/>
      <c r="I22" s="1"/>
    </row>
    <row r="23" spans="1:9" x14ac:dyDescent="0.25">
      <c r="A23" s="8" t="s">
        <v>60</v>
      </c>
      <c r="B23" s="25">
        <v>7486</v>
      </c>
      <c r="C23" s="25">
        <v>8972</v>
      </c>
      <c r="D23" s="25">
        <v>50115</v>
      </c>
      <c r="E23" s="25">
        <v>56640</v>
      </c>
      <c r="F23" s="10">
        <f t="shared" si="0"/>
        <v>13.020053876085001</v>
      </c>
      <c r="G23" s="1"/>
      <c r="H23" s="1"/>
      <c r="I23" s="1"/>
    </row>
    <row r="24" spans="1:9" x14ac:dyDescent="0.25">
      <c r="A24" s="11" t="s">
        <v>61</v>
      </c>
      <c r="B24" s="26">
        <v>1879</v>
      </c>
      <c r="C24" s="26">
        <v>971</v>
      </c>
      <c r="D24" s="26">
        <v>24261</v>
      </c>
      <c r="E24" s="26">
        <v>14651</v>
      </c>
      <c r="F24" s="13">
        <f t="shared" si="0"/>
        <v>-39.610898149293106</v>
      </c>
      <c r="G24" s="1"/>
      <c r="H24" s="1"/>
      <c r="I24" s="1"/>
    </row>
    <row r="25" spans="1:9" x14ac:dyDescent="0.25">
      <c r="A25" s="8" t="s">
        <v>62</v>
      </c>
      <c r="B25" s="25">
        <v>132</v>
      </c>
      <c r="C25" s="25">
        <v>164</v>
      </c>
      <c r="D25" s="25">
        <v>15730</v>
      </c>
      <c r="E25" s="25">
        <v>6871</v>
      </c>
      <c r="F25" s="10">
        <f t="shared" si="0"/>
        <v>-56.319135410044503</v>
      </c>
      <c r="G25" s="1"/>
      <c r="H25" s="1"/>
      <c r="I25" s="1"/>
    </row>
    <row r="26" spans="1:9" x14ac:dyDescent="0.25">
      <c r="A26" s="11" t="s">
        <v>63</v>
      </c>
      <c r="B26" s="26">
        <v>1645</v>
      </c>
      <c r="C26" s="26">
        <v>3521</v>
      </c>
      <c r="D26" s="26">
        <v>15307</v>
      </c>
      <c r="E26" s="26">
        <v>18303</v>
      </c>
      <c r="F26" s="13">
        <f t="shared" si="0"/>
        <v>19.572744495982235</v>
      </c>
      <c r="G26" s="1"/>
      <c r="H26" s="1"/>
      <c r="I26" s="1"/>
    </row>
    <row r="27" spans="1:9" x14ac:dyDescent="0.25">
      <c r="A27" s="8" t="s">
        <v>64</v>
      </c>
      <c r="B27" s="25">
        <v>3008</v>
      </c>
      <c r="C27" s="25">
        <v>2150</v>
      </c>
      <c r="D27" s="25">
        <v>23164</v>
      </c>
      <c r="E27" s="25">
        <v>17729</v>
      </c>
      <c r="F27" s="10">
        <f t="shared" si="0"/>
        <v>-23.46313244690036</v>
      </c>
      <c r="G27" s="1"/>
      <c r="H27" s="1"/>
      <c r="I27" s="1"/>
    </row>
    <row r="28" spans="1:9" x14ac:dyDescent="0.25">
      <c r="A28" s="11" t="s">
        <v>65</v>
      </c>
      <c r="B28" s="26">
        <v>74437</v>
      </c>
      <c r="C28" s="26">
        <v>93410</v>
      </c>
      <c r="D28" s="26">
        <v>614763</v>
      </c>
      <c r="E28" s="26">
        <v>620796</v>
      </c>
      <c r="F28" s="13">
        <f t="shared" si="0"/>
        <v>0.9813537899971152</v>
      </c>
      <c r="G28" s="1"/>
      <c r="H28" s="1"/>
      <c r="I28" s="1"/>
    </row>
    <row r="29" spans="1:9" x14ac:dyDescent="0.25">
      <c r="A29" s="8" t="s">
        <v>66</v>
      </c>
      <c r="B29" s="25">
        <v>4974</v>
      </c>
      <c r="C29" s="25">
        <v>4729</v>
      </c>
      <c r="D29" s="25">
        <v>33580</v>
      </c>
      <c r="E29" s="25">
        <v>32605</v>
      </c>
      <c r="F29" s="10">
        <f t="shared" si="0"/>
        <v>-2.9035139964264403</v>
      </c>
      <c r="G29" s="1"/>
      <c r="H29" s="1"/>
      <c r="I29" s="1"/>
    </row>
    <row r="30" spans="1:9" x14ac:dyDescent="0.25">
      <c r="A30" s="11" t="s">
        <v>67</v>
      </c>
      <c r="B30" s="26">
        <v>1984</v>
      </c>
      <c r="C30" s="26">
        <v>2044</v>
      </c>
      <c r="D30" s="26">
        <v>13282</v>
      </c>
      <c r="E30" s="26">
        <v>12773</v>
      </c>
      <c r="F30" s="13">
        <f t="shared" si="0"/>
        <v>-3.8322541785875615</v>
      </c>
      <c r="G30" s="1"/>
      <c r="H30" s="1"/>
      <c r="I30" s="1"/>
    </row>
    <row r="31" spans="1:9" x14ac:dyDescent="0.25">
      <c r="A31" s="8" t="s">
        <v>68</v>
      </c>
      <c r="B31" s="25">
        <v>14089</v>
      </c>
      <c r="C31" s="25">
        <v>10663</v>
      </c>
      <c r="D31" s="25">
        <v>105801</v>
      </c>
      <c r="E31" s="25">
        <v>68990</v>
      </c>
      <c r="F31" s="10">
        <f t="shared" si="0"/>
        <v>-34.79267681779946</v>
      </c>
      <c r="G31" s="1"/>
      <c r="H31" s="1"/>
      <c r="I31" s="1"/>
    </row>
    <row r="32" spans="1:9" x14ac:dyDescent="0.25">
      <c r="A32" s="11" t="s">
        <v>69</v>
      </c>
      <c r="B32" s="26">
        <v>22847</v>
      </c>
      <c r="C32" s="26">
        <v>18540</v>
      </c>
      <c r="D32" s="26">
        <v>187529</v>
      </c>
      <c r="E32" s="26">
        <v>68727</v>
      </c>
      <c r="F32" s="13">
        <f t="shared" si="0"/>
        <v>-63.351268337163852</v>
      </c>
      <c r="G32" s="1"/>
      <c r="H32" s="1"/>
      <c r="I32" s="1"/>
    </row>
    <row r="33" spans="1:9" x14ac:dyDescent="0.25">
      <c r="A33" s="8" t="s">
        <v>70</v>
      </c>
      <c r="B33" s="25">
        <v>24660</v>
      </c>
      <c r="C33" s="25">
        <v>20804</v>
      </c>
      <c r="D33" s="25">
        <v>182254</v>
      </c>
      <c r="E33" s="25">
        <v>173636</v>
      </c>
      <c r="F33" s="10">
        <f t="shared" si="0"/>
        <v>-4.7285656281892301</v>
      </c>
      <c r="G33" s="1"/>
      <c r="H33" s="1"/>
      <c r="I33" s="1"/>
    </row>
    <row r="34" spans="1:9" x14ac:dyDescent="0.25">
      <c r="A34" s="11" t="s">
        <v>71</v>
      </c>
      <c r="B34" s="26">
        <v>608</v>
      </c>
      <c r="C34" s="26">
        <v>272</v>
      </c>
      <c r="D34" s="26">
        <v>7277</v>
      </c>
      <c r="E34" s="26">
        <v>3147</v>
      </c>
      <c r="F34" s="13">
        <f t="shared" si="0"/>
        <v>-56.754156932801976</v>
      </c>
      <c r="G34" s="1"/>
      <c r="H34" s="1"/>
      <c r="I34" s="1"/>
    </row>
    <row r="35" spans="1:9" x14ac:dyDescent="0.25">
      <c r="A35" s="14" t="s">
        <v>72</v>
      </c>
      <c r="B35" s="15">
        <f>SUM(B7:B34)</f>
        <v>927232</v>
      </c>
      <c r="C35" s="15">
        <f t="shared" ref="C35:E35" si="1">SUM(C7:C34)</f>
        <v>864125</v>
      </c>
      <c r="D35" s="15">
        <f t="shared" si="1"/>
        <v>7168356</v>
      </c>
      <c r="E35" s="15">
        <f t="shared" si="1"/>
        <v>6602451</v>
      </c>
      <c r="F35" s="16">
        <f t="shared" si="0"/>
        <v>-7.8944879411680944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34186</v>
      </c>
      <c r="C38" s="41">
        <f>D7</f>
        <v>37941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2073561</v>
      </c>
      <c r="G38" s="42">
        <f>LOOKUP(E38,$A$38:$A$65,$C$38:$C$65)</f>
        <v>2266113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12198</v>
      </c>
      <c r="C39" s="41">
        <f t="shared" ref="C39:C65" si="5">D8</f>
        <v>7635</v>
      </c>
      <c r="D39" s="41">
        <f t="shared" ref="D39:D65" si="6">_xlfn.RANK.EQ(B39,$B$38:$B$65)+COUNTIF($B$38:$B$65,B39)-1</f>
        <v>25</v>
      </c>
      <c r="E39" s="42" t="str">
        <f t="shared" si="2"/>
        <v>LAS PALMAS</v>
      </c>
      <c r="F39" s="42">
        <f t="shared" ref="F39:F54" si="7">LOOKUP(E39,$A$38:$A$65,$B$38:$B$65)</f>
        <v>1643013</v>
      </c>
      <c r="G39" s="42">
        <f t="shared" ref="G39:G65" si="8">LOOKUP(E39,$A$38:$A$65,$C$38:$C$65)</f>
        <v>1603583</v>
      </c>
    </row>
    <row r="40" spans="1:9" x14ac:dyDescent="0.25">
      <c r="A40" s="42" t="str">
        <f t="shared" si="3"/>
        <v>ALMERIA</v>
      </c>
      <c r="B40" s="41">
        <f t="shared" si="4"/>
        <v>52369</v>
      </c>
      <c r="C40" s="41">
        <f t="shared" si="5"/>
        <v>58287</v>
      </c>
      <c r="D40" s="41">
        <f t="shared" si="6"/>
        <v>15</v>
      </c>
      <c r="E40" s="42" t="str">
        <f t="shared" si="2"/>
        <v>BARCELONA</v>
      </c>
      <c r="F40" s="42">
        <f t="shared" si="7"/>
        <v>747134</v>
      </c>
      <c r="G40" s="42">
        <f t="shared" si="8"/>
        <v>813412</v>
      </c>
    </row>
    <row r="41" spans="1:9" x14ac:dyDescent="0.25">
      <c r="A41" s="42" t="str">
        <f t="shared" si="3"/>
        <v>AVILES</v>
      </c>
      <c r="B41" s="41">
        <f t="shared" si="4"/>
        <v>17061</v>
      </c>
      <c r="C41" s="41">
        <f t="shared" si="5"/>
        <v>25963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620796</v>
      </c>
      <c r="G41" s="42">
        <f t="shared" si="8"/>
        <v>614763</v>
      </c>
    </row>
    <row r="42" spans="1:9" x14ac:dyDescent="0.25">
      <c r="A42" s="42" t="str">
        <f t="shared" si="3"/>
        <v>BAHIA DE ALGECIRAS</v>
      </c>
      <c r="B42" s="41">
        <f t="shared" si="4"/>
        <v>2073561</v>
      </c>
      <c r="C42" s="41">
        <f t="shared" si="5"/>
        <v>2266113</v>
      </c>
      <c r="D42" s="41">
        <f t="shared" si="6"/>
        <v>1</v>
      </c>
      <c r="E42" s="42" t="str">
        <f t="shared" si="2"/>
        <v>CEUTA</v>
      </c>
      <c r="F42" s="42">
        <f t="shared" si="7"/>
        <v>478357</v>
      </c>
      <c r="G42" s="42">
        <f t="shared" si="8"/>
        <v>486200</v>
      </c>
    </row>
    <row r="43" spans="1:9" x14ac:dyDescent="0.25">
      <c r="A43" s="42" t="str">
        <f t="shared" si="3"/>
        <v>BAHIA DE CADIZ</v>
      </c>
      <c r="B43" s="41">
        <f t="shared" si="4"/>
        <v>54679</v>
      </c>
      <c r="C43" s="41">
        <f t="shared" si="5"/>
        <v>70960</v>
      </c>
      <c r="D43" s="41">
        <f t="shared" si="6"/>
        <v>13</v>
      </c>
      <c r="E43" s="42" t="str">
        <f t="shared" si="2"/>
        <v>VIGO</v>
      </c>
      <c r="F43" s="42">
        <f t="shared" si="7"/>
        <v>173636</v>
      </c>
      <c r="G43" s="42">
        <f t="shared" si="8"/>
        <v>182254</v>
      </c>
    </row>
    <row r="44" spans="1:9" x14ac:dyDescent="0.25">
      <c r="A44" s="42" t="str">
        <f t="shared" si="3"/>
        <v>BALEARES</v>
      </c>
      <c r="B44" s="41">
        <f t="shared" si="4"/>
        <v>132606</v>
      </c>
      <c r="C44" s="41">
        <f t="shared" si="5"/>
        <v>175147</v>
      </c>
      <c r="D44" s="41">
        <f t="shared" si="6"/>
        <v>7</v>
      </c>
      <c r="E44" s="42" t="str">
        <f t="shared" si="2"/>
        <v>BALEARES</v>
      </c>
      <c r="F44" s="42">
        <f t="shared" si="7"/>
        <v>132606</v>
      </c>
      <c r="G44" s="42">
        <f t="shared" si="8"/>
        <v>175147</v>
      </c>
    </row>
    <row r="45" spans="1:9" x14ac:dyDescent="0.25">
      <c r="A45" s="42" t="str">
        <f t="shared" si="3"/>
        <v>BARCELONA</v>
      </c>
      <c r="B45" s="41">
        <f t="shared" si="4"/>
        <v>747134</v>
      </c>
      <c r="C45" s="41">
        <f t="shared" si="5"/>
        <v>813412</v>
      </c>
      <c r="D45" s="41">
        <f t="shared" si="6"/>
        <v>3</v>
      </c>
      <c r="E45" s="42" t="str">
        <f t="shared" si="2"/>
        <v>BILBAO</v>
      </c>
      <c r="F45" s="42">
        <f t="shared" si="7"/>
        <v>80427</v>
      </c>
      <c r="G45" s="42">
        <f t="shared" si="8"/>
        <v>91080</v>
      </c>
    </row>
    <row r="46" spans="1:9" x14ac:dyDescent="0.25">
      <c r="A46" s="42" t="str">
        <f t="shared" si="3"/>
        <v>BILBAO</v>
      </c>
      <c r="B46" s="41">
        <f t="shared" si="4"/>
        <v>80427</v>
      </c>
      <c r="C46" s="41">
        <f t="shared" si="5"/>
        <v>91080</v>
      </c>
      <c r="D46" s="41">
        <f t="shared" si="6"/>
        <v>8</v>
      </c>
      <c r="E46" s="42" t="str">
        <f t="shared" si="2"/>
        <v>TARRAGONA</v>
      </c>
      <c r="F46" s="42">
        <f t="shared" si="7"/>
        <v>68990</v>
      </c>
      <c r="G46" s="42">
        <f t="shared" si="8"/>
        <v>105801</v>
      </c>
    </row>
    <row r="47" spans="1:9" x14ac:dyDescent="0.25">
      <c r="A47" s="42" t="str">
        <f t="shared" si="3"/>
        <v>CARTAGENA</v>
      </c>
      <c r="B47" s="41">
        <f t="shared" si="4"/>
        <v>36845</v>
      </c>
      <c r="C47" s="41">
        <f t="shared" si="5"/>
        <v>40593</v>
      </c>
      <c r="D47" s="41">
        <f t="shared" si="6"/>
        <v>16</v>
      </c>
      <c r="E47" s="42" t="str">
        <f t="shared" si="2"/>
        <v>VALENCIA</v>
      </c>
      <c r="F47" s="42">
        <f t="shared" si="7"/>
        <v>68727</v>
      </c>
      <c r="G47" s="42">
        <f t="shared" si="8"/>
        <v>187529</v>
      </c>
    </row>
    <row r="48" spans="1:9" x14ac:dyDescent="0.25">
      <c r="A48" s="42" t="str">
        <f t="shared" si="3"/>
        <v>CASTELLON</v>
      </c>
      <c r="B48" s="41">
        <f t="shared" si="4"/>
        <v>22782</v>
      </c>
      <c r="C48" s="41">
        <f t="shared" si="5"/>
        <v>23064</v>
      </c>
      <c r="D48" s="41">
        <f t="shared" si="6"/>
        <v>19</v>
      </c>
      <c r="E48" s="42" t="str">
        <f t="shared" si="2"/>
        <v>GIJON</v>
      </c>
      <c r="F48" s="42">
        <f t="shared" si="7"/>
        <v>59578</v>
      </c>
      <c r="G48" s="42">
        <f t="shared" si="8"/>
        <v>62793</v>
      </c>
    </row>
    <row r="49" spans="1:7" x14ac:dyDescent="0.25">
      <c r="A49" s="42" t="str">
        <f t="shared" si="3"/>
        <v>CEUTA</v>
      </c>
      <c r="B49" s="41">
        <f t="shared" si="4"/>
        <v>478357</v>
      </c>
      <c r="C49" s="41">
        <f t="shared" si="5"/>
        <v>486200</v>
      </c>
      <c r="D49" s="41">
        <f t="shared" si="6"/>
        <v>5</v>
      </c>
      <c r="E49" s="42" t="str">
        <f t="shared" si="2"/>
        <v>MALAGA</v>
      </c>
      <c r="F49" s="42">
        <f t="shared" si="7"/>
        <v>56640</v>
      </c>
      <c r="G49" s="42">
        <f t="shared" si="8"/>
        <v>50115</v>
      </c>
    </row>
    <row r="50" spans="1:7" x14ac:dyDescent="0.25">
      <c r="A50" s="42" t="str">
        <f t="shared" si="3"/>
        <v>FERROL-SAN CIBRAO</v>
      </c>
      <c r="B50" s="41">
        <f t="shared" si="4"/>
        <v>9429</v>
      </c>
      <c r="C50" s="41">
        <f t="shared" si="5"/>
        <v>10618</v>
      </c>
      <c r="D50" s="41">
        <f t="shared" si="6"/>
        <v>26</v>
      </c>
      <c r="E50" s="42" t="str">
        <f t="shared" si="2"/>
        <v>BAHIA DE CADIZ</v>
      </c>
      <c r="F50" s="42">
        <f t="shared" si="7"/>
        <v>54679</v>
      </c>
      <c r="G50" s="42">
        <f t="shared" si="8"/>
        <v>70960</v>
      </c>
    </row>
    <row r="51" spans="1:7" x14ac:dyDescent="0.25">
      <c r="A51" s="42" t="str">
        <f t="shared" si="3"/>
        <v>GIJON</v>
      </c>
      <c r="B51" s="41">
        <f t="shared" si="4"/>
        <v>59578</v>
      </c>
      <c r="C51" s="41">
        <f t="shared" si="5"/>
        <v>62793</v>
      </c>
      <c r="D51" s="41">
        <f t="shared" si="6"/>
        <v>11</v>
      </c>
      <c r="E51" s="42" t="str">
        <f t="shared" si="2"/>
        <v>HUELVA</v>
      </c>
      <c r="F51" s="42">
        <f t="shared" si="7"/>
        <v>53358</v>
      </c>
      <c r="G51" s="42">
        <f t="shared" si="8"/>
        <v>121904</v>
      </c>
    </row>
    <row r="52" spans="1:7" x14ac:dyDescent="0.25">
      <c r="A52" s="42" t="str">
        <f t="shared" si="3"/>
        <v>HUELVA</v>
      </c>
      <c r="B52" s="41">
        <f t="shared" si="4"/>
        <v>53358</v>
      </c>
      <c r="C52" s="41">
        <f t="shared" si="5"/>
        <v>121904</v>
      </c>
      <c r="D52" s="41">
        <f t="shared" si="6"/>
        <v>14</v>
      </c>
      <c r="E52" s="42" t="str">
        <f t="shared" si="2"/>
        <v>ALMERIA</v>
      </c>
      <c r="F52" s="42">
        <f t="shared" si="7"/>
        <v>52369</v>
      </c>
      <c r="G52" s="42">
        <f t="shared" si="8"/>
        <v>58287</v>
      </c>
    </row>
    <row r="53" spans="1:7" x14ac:dyDescent="0.25">
      <c r="A53" s="42" t="str">
        <f t="shared" si="3"/>
        <v>LAS PALMAS</v>
      </c>
      <c r="B53" s="41">
        <f t="shared" si="4"/>
        <v>1643013</v>
      </c>
      <c r="C53" s="41">
        <f t="shared" si="5"/>
        <v>1603583</v>
      </c>
      <c r="D53" s="41">
        <f t="shared" si="6"/>
        <v>2</v>
      </c>
      <c r="E53" s="42" t="str">
        <f t="shared" si="2"/>
        <v>CARTAGENA</v>
      </c>
      <c r="F53" s="42">
        <f t="shared" si="7"/>
        <v>36845</v>
      </c>
      <c r="G53" s="42">
        <f t="shared" si="8"/>
        <v>40593</v>
      </c>
    </row>
    <row r="54" spans="1:7" x14ac:dyDescent="0.25">
      <c r="A54" s="42" t="str">
        <f t="shared" si="3"/>
        <v>MALAGA</v>
      </c>
      <c r="B54" s="41">
        <f t="shared" si="4"/>
        <v>56640</v>
      </c>
      <c r="C54" s="41">
        <f t="shared" si="5"/>
        <v>50115</v>
      </c>
      <c r="D54" s="41">
        <f t="shared" si="6"/>
        <v>12</v>
      </c>
      <c r="E54" s="42" t="str">
        <f t="shared" si="2"/>
        <v>A CORUÑA</v>
      </c>
      <c r="F54" s="42">
        <f t="shared" si="7"/>
        <v>34186</v>
      </c>
      <c r="G54" s="42">
        <f t="shared" si="8"/>
        <v>37941</v>
      </c>
    </row>
    <row r="55" spans="1:7" x14ac:dyDescent="0.25">
      <c r="A55" s="42" t="str">
        <f t="shared" si="3"/>
        <v>MARIN Y RIA DE PONTEVEDRA</v>
      </c>
      <c r="B55" s="41">
        <f t="shared" si="4"/>
        <v>14651</v>
      </c>
      <c r="C55" s="41">
        <f t="shared" si="5"/>
        <v>24261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32605</v>
      </c>
      <c r="G55" s="42">
        <f t="shared" si="8"/>
        <v>33580</v>
      </c>
    </row>
    <row r="56" spans="1:7" x14ac:dyDescent="0.25">
      <c r="A56" s="42" t="str">
        <f t="shared" si="3"/>
        <v>MELILLA</v>
      </c>
      <c r="B56" s="41">
        <f t="shared" si="4"/>
        <v>6871</v>
      </c>
      <c r="C56" s="41">
        <f t="shared" si="5"/>
        <v>15730</v>
      </c>
      <c r="D56" s="41">
        <f t="shared" si="6"/>
        <v>27</v>
      </c>
      <c r="E56" s="42" t="str">
        <f t="shared" si="2"/>
        <v>CASTELLON</v>
      </c>
      <c r="F56" s="42">
        <f t="shared" si="9"/>
        <v>22782</v>
      </c>
      <c r="G56" s="42">
        <f t="shared" si="8"/>
        <v>23064</v>
      </c>
    </row>
    <row r="57" spans="1:7" x14ac:dyDescent="0.25">
      <c r="A57" s="42" t="str">
        <f t="shared" si="3"/>
        <v>MOTRIL</v>
      </c>
      <c r="B57" s="41">
        <f t="shared" si="4"/>
        <v>18303</v>
      </c>
      <c r="C57" s="41">
        <f t="shared" si="5"/>
        <v>15307</v>
      </c>
      <c r="D57" s="41">
        <f t="shared" si="6"/>
        <v>20</v>
      </c>
      <c r="E57" s="42" t="str">
        <f t="shared" si="2"/>
        <v>MOTRIL</v>
      </c>
      <c r="F57" s="42">
        <f t="shared" si="9"/>
        <v>18303</v>
      </c>
      <c r="G57" s="42">
        <f t="shared" si="8"/>
        <v>15307</v>
      </c>
    </row>
    <row r="58" spans="1:7" x14ac:dyDescent="0.25">
      <c r="A58" s="42" t="str">
        <f t="shared" si="3"/>
        <v>PASAIA</v>
      </c>
      <c r="B58" s="41">
        <f t="shared" si="4"/>
        <v>17729</v>
      </c>
      <c r="C58" s="41">
        <f t="shared" si="5"/>
        <v>23164</v>
      </c>
      <c r="D58" s="41">
        <f t="shared" si="6"/>
        <v>21</v>
      </c>
      <c r="E58" s="42" t="str">
        <f t="shared" si="2"/>
        <v>PASAIA</v>
      </c>
      <c r="F58" s="42">
        <f t="shared" si="9"/>
        <v>17729</v>
      </c>
      <c r="G58" s="42">
        <f t="shared" si="8"/>
        <v>23164</v>
      </c>
    </row>
    <row r="59" spans="1:7" x14ac:dyDescent="0.25">
      <c r="A59" s="42" t="str">
        <f t="shared" si="3"/>
        <v>SANTA CRUZ DE TENERIFE</v>
      </c>
      <c r="B59" s="41">
        <f t="shared" si="4"/>
        <v>620796</v>
      </c>
      <c r="C59" s="41">
        <f t="shared" si="5"/>
        <v>614763</v>
      </c>
      <c r="D59" s="41">
        <f t="shared" si="6"/>
        <v>4</v>
      </c>
      <c r="E59" s="42" t="str">
        <f t="shared" si="2"/>
        <v>AVILES</v>
      </c>
      <c r="F59" s="42">
        <f t="shared" si="9"/>
        <v>17061</v>
      </c>
      <c r="G59" s="42">
        <f t="shared" si="8"/>
        <v>25963</v>
      </c>
    </row>
    <row r="60" spans="1:7" x14ac:dyDescent="0.25">
      <c r="A60" s="42" t="str">
        <f t="shared" si="3"/>
        <v>SANTANDER</v>
      </c>
      <c r="B60" s="41">
        <f t="shared" si="4"/>
        <v>32605</v>
      </c>
      <c r="C60" s="41">
        <f t="shared" si="5"/>
        <v>33580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14651</v>
      </c>
      <c r="G60" s="42">
        <f t="shared" si="8"/>
        <v>24261</v>
      </c>
    </row>
    <row r="61" spans="1:7" x14ac:dyDescent="0.25">
      <c r="A61" s="42" t="str">
        <f t="shared" si="3"/>
        <v>SEVILLA</v>
      </c>
      <c r="B61" s="41">
        <f t="shared" si="4"/>
        <v>12773</v>
      </c>
      <c r="C61" s="41">
        <f t="shared" si="5"/>
        <v>13282</v>
      </c>
      <c r="D61" s="41">
        <f t="shared" si="6"/>
        <v>24</v>
      </c>
      <c r="E61" s="42" t="str">
        <f t="shared" si="2"/>
        <v>SEVILLA</v>
      </c>
      <c r="F61" s="42">
        <f t="shared" si="9"/>
        <v>12773</v>
      </c>
      <c r="G61" s="42">
        <f t="shared" si="8"/>
        <v>13282</v>
      </c>
    </row>
    <row r="62" spans="1:7" x14ac:dyDescent="0.25">
      <c r="A62" s="42" t="str">
        <f t="shared" si="3"/>
        <v>TARRAGONA</v>
      </c>
      <c r="B62" s="41">
        <f t="shared" si="4"/>
        <v>68990</v>
      </c>
      <c r="C62" s="41">
        <f t="shared" si="5"/>
        <v>105801</v>
      </c>
      <c r="D62" s="41">
        <f t="shared" si="6"/>
        <v>9</v>
      </c>
      <c r="E62" s="42" t="str">
        <f t="shared" si="2"/>
        <v>ALICANTE</v>
      </c>
      <c r="F62" s="42">
        <f t="shared" si="9"/>
        <v>12198</v>
      </c>
      <c r="G62" s="42">
        <f t="shared" si="8"/>
        <v>7635</v>
      </c>
    </row>
    <row r="63" spans="1:7" x14ac:dyDescent="0.25">
      <c r="A63" s="42" t="str">
        <f t="shared" si="3"/>
        <v>VALENCIA</v>
      </c>
      <c r="B63" s="41">
        <f t="shared" si="4"/>
        <v>68727</v>
      </c>
      <c r="C63" s="41">
        <f t="shared" si="5"/>
        <v>187529</v>
      </c>
      <c r="D63" s="41">
        <f t="shared" si="6"/>
        <v>10</v>
      </c>
      <c r="E63" s="42" t="str">
        <f t="shared" si="2"/>
        <v>FERROL-SAN CIBRAO</v>
      </c>
      <c r="F63" s="42">
        <f t="shared" si="9"/>
        <v>9429</v>
      </c>
      <c r="G63" s="42">
        <f t="shared" si="8"/>
        <v>10618</v>
      </c>
    </row>
    <row r="64" spans="1:7" x14ac:dyDescent="0.25">
      <c r="A64" s="42" t="str">
        <f t="shared" si="3"/>
        <v>VIGO</v>
      </c>
      <c r="B64" s="41">
        <f t="shared" si="4"/>
        <v>173636</v>
      </c>
      <c r="C64" s="41">
        <f t="shared" si="5"/>
        <v>182254</v>
      </c>
      <c r="D64" s="41">
        <f t="shared" si="6"/>
        <v>6</v>
      </c>
      <c r="E64" s="42" t="str">
        <f t="shared" si="2"/>
        <v>MELILLA</v>
      </c>
      <c r="F64" s="42">
        <f t="shared" si="9"/>
        <v>6871</v>
      </c>
      <c r="G64" s="42">
        <f t="shared" si="8"/>
        <v>15730</v>
      </c>
    </row>
    <row r="65" spans="1:7" x14ac:dyDescent="0.25">
      <c r="A65" s="42" t="str">
        <f t="shared" si="3"/>
        <v>VILAGARCIA</v>
      </c>
      <c r="B65" s="41">
        <f t="shared" si="4"/>
        <v>3147</v>
      </c>
      <c r="C65" s="41">
        <f t="shared" si="5"/>
        <v>7277</v>
      </c>
      <c r="D65" s="41">
        <f t="shared" si="6"/>
        <v>28</v>
      </c>
      <c r="E65" s="42" t="str">
        <f t="shared" si="2"/>
        <v>VILAGARCIA</v>
      </c>
      <c r="F65" s="42">
        <f t="shared" si="9"/>
        <v>3147</v>
      </c>
      <c r="G65" s="42">
        <f t="shared" si="8"/>
        <v>7277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1083</v>
      </c>
      <c r="C8" s="28">
        <v>2793</v>
      </c>
      <c r="D8" s="28">
        <v>22979</v>
      </c>
      <c r="E8" s="28">
        <v>34500</v>
      </c>
      <c r="F8" s="13">
        <f t="shared" ref="F8:F35" si="0">((E8*100)/D8)-100</f>
        <v>50.137081683276023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3311656</v>
      </c>
      <c r="C11" s="27">
        <v>3983210</v>
      </c>
      <c r="D11" s="27">
        <v>24959521</v>
      </c>
      <c r="E11" s="27">
        <v>33063940</v>
      </c>
      <c r="F11" s="10">
        <f t="shared" si="0"/>
        <v>32.47025053084954</v>
      </c>
      <c r="G11" s="1"/>
      <c r="H11" s="1"/>
      <c r="I11" s="1"/>
    </row>
    <row r="12" spans="1:12" x14ac:dyDescent="0.25">
      <c r="A12" s="11" t="s">
        <v>49</v>
      </c>
      <c r="B12" s="28">
        <v>6993</v>
      </c>
      <c r="C12" s="28">
        <v>4590</v>
      </c>
      <c r="D12" s="28">
        <v>112692</v>
      </c>
      <c r="E12" s="28">
        <v>51877</v>
      </c>
      <c r="F12" s="13">
        <f t="shared" si="0"/>
        <v>-53.965676356795512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1272</v>
      </c>
      <c r="D13" s="27">
        <v>0</v>
      </c>
      <c r="E13" s="27">
        <v>40866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535300</v>
      </c>
      <c r="C14" s="28">
        <v>328630</v>
      </c>
      <c r="D14" s="28">
        <v>5213280</v>
      </c>
      <c r="E14" s="28">
        <v>3392477</v>
      </c>
      <c r="F14" s="13">
        <f t="shared" si="0"/>
        <v>-34.926246048552926</v>
      </c>
      <c r="G14" s="1"/>
      <c r="H14" s="1"/>
      <c r="I14" s="1"/>
    </row>
    <row r="15" spans="1:12" x14ac:dyDescent="0.25">
      <c r="A15" s="8" t="s">
        <v>52</v>
      </c>
      <c r="B15" s="27">
        <v>6580</v>
      </c>
      <c r="C15" s="27">
        <v>12847</v>
      </c>
      <c r="D15" s="27">
        <v>204964</v>
      </c>
      <c r="E15" s="27">
        <v>578209</v>
      </c>
      <c r="F15" s="10">
        <f t="shared" si="0"/>
        <v>182.10271071993128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450</v>
      </c>
      <c r="E16" s="28">
        <v>38502</v>
      </c>
      <c r="F16" s="13">
        <f t="shared" si="0"/>
        <v>8456</v>
      </c>
      <c r="G16" s="1"/>
      <c r="H16" s="1"/>
      <c r="I16" s="1"/>
    </row>
    <row r="17" spans="1:9" x14ac:dyDescent="0.25">
      <c r="A17" s="8" t="s">
        <v>54</v>
      </c>
      <c r="B17" s="27">
        <v>1055</v>
      </c>
      <c r="C17" s="27">
        <v>291</v>
      </c>
      <c r="D17" s="27">
        <v>36883</v>
      </c>
      <c r="E17" s="27">
        <v>4279</v>
      </c>
      <c r="F17" s="10">
        <f t="shared" si="0"/>
        <v>-88.398449150014912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1024</v>
      </c>
      <c r="E18" s="28">
        <v>13493</v>
      </c>
      <c r="F18" s="13">
        <f t="shared" si="0"/>
        <v>1217.67578125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96508</v>
      </c>
      <c r="C20" s="28">
        <v>224626</v>
      </c>
      <c r="D20" s="28">
        <v>555870</v>
      </c>
      <c r="E20" s="28">
        <v>527095</v>
      </c>
      <c r="F20" s="13">
        <f t="shared" si="0"/>
        <v>-5.1765700613452736</v>
      </c>
      <c r="G20" s="1"/>
      <c r="H20" s="1"/>
      <c r="I20" s="1"/>
    </row>
    <row r="21" spans="1:9" x14ac:dyDescent="0.25">
      <c r="A21" s="8" t="s">
        <v>58</v>
      </c>
      <c r="B21" s="27">
        <v>97874</v>
      </c>
      <c r="C21" s="27">
        <v>278160</v>
      </c>
      <c r="D21" s="27">
        <v>612477</v>
      </c>
      <c r="E21" s="27">
        <v>1319118</v>
      </c>
      <c r="F21" s="10">
        <f t="shared" si="0"/>
        <v>115.37429160605214</v>
      </c>
      <c r="G21" s="1"/>
      <c r="H21" s="1"/>
      <c r="I21" s="1"/>
    </row>
    <row r="22" spans="1:9" x14ac:dyDescent="0.25">
      <c r="A22" s="11" t="s">
        <v>59</v>
      </c>
      <c r="B22" s="28">
        <v>1219067</v>
      </c>
      <c r="C22" s="28">
        <v>933335</v>
      </c>
      <c r="D22" s="28">
        <v>7123755</v>
      </c>
      <c r="E22" s="28">
        <v>7931113</v>
      </c>
      <c r="F22" s="13">
        <f t="shared" si="0"/>
        <v>11.333320699546803</v>
      </c>
      <c r="G22" s="1"/>
      <c r="H22" s="1"/>
      <c r="I22" s="1"/>
    </row>
    <row r="23" spans="1:9" x14ac:dyDescent="0.25">
      <c r="A23" s="8" t="s">
        <v>60</v>
      </c>
      <c r="B23" s="27">
        <v>457983</v>
      </c>
      <c r="C23" s="27">
        <v>120784</v>
      </c>
      <c r="D23" s="27">
        <v>1519816</v>
      </c>
      <c r="E23" s="27">
        <v>3147095</v>
      </c>
      <c r="F23" s="10">
        <f t="shared" si="0"/>
        <v>107.07079014828111</v>
      </c>
      <c r="G23" s="1"/>
      <c r="H23" s="1"/>
      <c r="I23" s="1"/>
    </row>
    <row r="24" spans="1:9" x14ac:dyDescent="0.25">
      <c r="A24" s="11" t="s">
        <v>61</v>
      </c>
      <c r="B24" s="28">
        <v>777</v>
      </c>
      <c r="C24" s="28">
        <v>4899</v>
      </c>
      <c r="D24" s="28">
        <v>36132</v>
      </c>
      <c r="E24" s="28">
        <v>24456</v>
      </c>
      <c r="F24" s="13">
        <f t="shared" si="0"/>
        <v>-32.314845566257063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636</v>
      </c>
      <c r="D27" s="27">
        <v>0</v>
      </c>
      <c r="E27" s="27">
        <v>13329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5317</v>
      </c>
      <c r="C28" s="28">
        <v>5595</v>
      </c>
      <c r="D28" s="28">
        <v>116316</v>
      </c>
      <c r="E28" s="28">
        <v>98025</v>
      </c>
      <c r="F28" s="13">
        <f t="shared" si="0"/>
        <v>-15.725265655627766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104</v>
      </c>
      <c r="D29" s="27">
        <v>3364</v>
      </c>
      <c r="E29" s="27">
        <v>217</v>
      </c>
      <c r="F29" s="10">
        <f t="shared" si="0"/>
        <v>-93.549346016646851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2053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416374</v>
      </c>
      <c r="C31" s="27">
        <v>286122</v>
      </c>
      <c r="D31" s="27">
        <v>3440974</v>
      </c>
      <c r="E31" s="27">
        <v>3700225</v>
      </c>
      <c r="F31" s="10">
        <f t="shared" si="0"/>
        <v>7.5342330398311645</v>
      </c>
      <c r="G31" s="1"/>
      <c r="H31" s="1"/>
      <c r="I31" s="1"/>
    </row>
    <row r="32" spans="1:9" x14ac:dyDescent="0.25">
      <c r="A32" s="11" t="s">
        <v>69</v>
      </c>
      <c r="B32" s="28">
        <v>3352730</v>
      </c>
      <c r="C32" s="28">
        <v>3287242</v>
      </c>
      <c r="D32" s="28">
        <v>21955211</v>
      </c>
      <c r="E32" s="28">
        <v>22070386</v>
      </c>
      <c r="F32" s="13">
        <f t="shared" si="0"/>
        <v>0.52459072244853644</v>
      </c>
      <c r="G32" s="1"/>
      <c r="H32" s="1"/>
      <c r="I32" s="1"/>
    </row>
    <row r="33" spans="1:9" x14ac:dyDescent="0.25">
      <c r="A33" s="8" t="s">
        <v>70</v>
      </c>
      <c r="B33" s="27">
        <v>21437</v>
      </c>
      <c r="C33" s="27">
        <v>30232</v>
      </c>
      <c r="D33" s="27">
        <v>210414</v>
      </c>
      <c r="E33" s="27">
        <v>221298</v>
      </c>
      <c r="F33" s="10">
        <f t="shared" si="0"/>
        <v>5.1726596139040169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5528</v>
      </c>
      <c r="D34" s="28">
        <v>24699</v>
      </c>
      <c r="E34" s="28">
        <v>29245</v>
      </c>
      <c r="F34" s="13">
        <f t="shared" si="0"/>
        <v>18.405603465727353</v>
      </c>
      <c r="G34" s="1"/>
      <c r="H34" s="1"/>
      <c r="I34" s="1"/>
    </row>
    <row r="35" spans="1:9" x14ac:dyDescent="0.25">
      <c r="A35" s="14" t="s">
        <v>72</v>
      </c>
      <c r="B35" s="15">
        <f>SUM(B7:B34)</f>
        <v>9530734</v>
      </c>
      <c r="C35" s="15">
        <f t="shared" ref="C35:E35" si="1">SUM(C7:C34)</f>
        <v>9510896</v>
      </c>
      <c r="D35" s="15">
        <f t="shared" si="1"/>
        <v>66153825</v>
      </c>
      <c r="E35" s="15">
        <f t="shared" si="1"/>
        <v>76302220</v>
      </c>
      <c r="F35" s="16">
        <f t="shared" si="0"/>
        <v>15.340601998448307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33063940</v>
      </c>
      <c r="G38" s="42">
        <f>LOOKUP(E38,$A$38:$A$65,$C$38:$C$65)</f>
        <v>24959521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34500</v>
      </c>
      <c r="C39" s="41">
        <f t="shared" ref="C39:C65" si="5">D8</f>
        <v>22979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22070386</v>
      </c>
      <c r="G39" s="42">
        <f t="shared" ref="G39:G65" si="8">LOOKUP(E39,$A$38:$A$65,$C$38:$C$65)</f>
        <v>21955211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7931113</v>
      </c>
      <c r="G40" s="42">
        <f t="shared" si="8"/>
        <v>7123755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22</v>
      </c>
      <c r="E41" s="42" t="str">
        <f t="shared" si="2"/>
        <v>TARRAGONA</v>
      </c>
      <c r="F41" s="42">
        <f t="shared" si="7"/>
        <v>3700225</v>
      </c>
      <c r="G41" s="42">
        <f t="shared" si="8"/>
        <v>3440974</v>
      </c>
    </row>
    <row r="42" spans="1:9" x14ac:dyDescent="0.25">
      <c r="A42" s="42" t="str">
        <f t="shared" si="3"/>
        <v>BAHIA DE ALGECIRAS</v>
      </c>
      <c r="B42" s="41">
        <f t="shared" si="4"/>
        <v>33063940</v>
      </c>
      <c r="C42" s="41">
        <f t="shared" si="5"/>
        <v>24959521</v>
      </c>
      <c r="D42" s="41">
        <f t="shared" si="6"/>
        <v>1</v>
      </c>
      <c r="E42" s="42" t="str">
        <f t="shared" si="2"/>
        <v>BARCELONA</v>
      </c>
      <c r="F42" s="42">
        <f t="shared" si="7"/>
        <v>3392477</v>
      </c>
      <c r="G42" s="42">
        <f t="shared" si="8"/>
        <v>5213280</v>
      </c>
    </row>
    <row r="43" spans="1:9" x14ac:dyDescent="0.25">
      <c r="A43" s="42" t="str">
        <f t="shared" si="3"/>
        <v>BAHIA DE CADIZ</v>
      </c>
      <c r="B43" s="41">
        <f t="shared" si="4"/>
        <v>51877</v>
      </c>
      <c r="C43" s="41">
        <f t="shared" si="5"/>
        <v>112692</v>
      </c>
      <c r="D43" s="41">
        <f t="shared" si="6"/>
        <v>12</v>
      </c>
      <c r="E43" s="42" t="str">
        <f t="shared" si="2"/>
        <v>MALAGA</v>
      </c>
      <c r="F43" s="42">
        <f t="shared" si="7"/>
        <v>3147095</v>
      </c>
      <c r="G43" s="42">
        <f t="shared" si="8"/>
        <v>1519816</v>
      </c>
    </row>
    <row r="44" spans="1:9" x14ac:dyDescent="0.25">
      <c r="A44" s="42" t="str">
        <f t="shared" si="3"/>
        <v>BALEARES</v>
      </c>
      <c r="B44" s="41">
        <f t="shared" si="4"/>
        <v>40866</v>
      </c>
      <c r="C44" s="41">
        <f t="shared" si="5"/>
        <v>0</v>
      </c>
      <c r="D44" s="41">
        <f t="shared" si="6"/>
        <v>13</v>
      </c>
      <c r="E44" s="42" t="str">
        <f t="shared" si="2"/>
        <v>HUELVA</v>
      </c>
      <c r="F44" s="42">
        <f t="shared" si="7"/>
        <v>1319118</v>
      </c>
      <c r="G44" s="42">
        <f t="shared" si="8"/>
        <v>612477</v>
      </c>
    </row>
    <row r="45" spans="1:9" x14ac:dyDescent="0.25">
      <c r="A45" s="42" t="str">
        <f t="shared" si="3"/>
        <v>BARCELONA</v>
      </c>
      <c r="B45" s="41">
        <f t="shared" si="4"/>
        <v>3392477</v>
      </c>
      <c r="C45" s="41">
        <f t="shared" si="5"/>
        <v>5213280</v>
      </c>
      <c r="D45" s="41">
        <f t="shared" si="6"/>
        <v>5</v>
      </c>
      <c r="E45" s="42" t="str">
        <f t="shared" si="2"/>
        <v>BILBAO</v>
      </c>
      <c r="F45" s="42">
        <f t="shared" si="7"/>
        <v>578209</v>
      </c>
      <c r="G45" s="42">
        <f t="shared" si="8"/>
        <v>204964</v>
      </c>
    </row>
    <row r="46" spans="1:9" x14ac:dyDescent="0.25">
      <c r="A46" s="42" t="str">
        <f t="shared" si="3"/>
        <v>BILBAO</v>
      </c>
      <c r="B46" s="41">
        <f t="shared" si="4"/>
        <v>578209</v>
      </c>
      <c r="C46" s="41">
        <f t="shared" si="5"/>
        <v>204964</v>
      </c>
      <c r="D46" s="41">
        <f t="shared" si="6"/>
        <v>8</v>
      </c>
      <c r="E46" s="42" t="str">
        <f t="shared" si="2"/>
        <v>GIJON</v>
      </c>
      <c r="F46" s="42">
        <f t="shared" si="7"/>
        <v>527095</v>
      </c>
      <c r="G46" s="42">
        <f t="shared" si="8"/>
        <v>555870</v>
      </c>
    </row>
    <row r="47" spans="1:9" x14ac:dyDescent="0.25">
      <c r="A47" s="42" t="str">
        <f t="shared" si="3"/>
        <v>CARTAGENA</v>
      </c>
      <c r="B47" s="41">
        <f t="shared" si="4"/>
        <v>38502</v>
      </c>
      <c r="C47" s="41">
        <f t="shared" si="5"/>
        <v>450</v>
      </c>
      <c r="D47" s="41">
        <f t="shared" si="6"/>
        <v>14</v>
      </c>
      <c r="E47" s="42" t="str">
        <f t="shared" si="2"/>
        <v>VIGO</v>
      </c>
      <c r="F47" s="42">
        <f t="shared" si="7"/>
        <v>221298</v>
      </c>
      <c r="G47" s="42">
        <f t="shared" si="8"/>
        <v>210414</v>
      </c>
    </row>
    <row r="48" spans="1:9" x14ac:dyDescent="0.25">
      <c r="A48" s="42" t="str">
        <f t="shared" si="3"/>
        <v>CASTELLON</v>
      </c>
      <c r="B48" s="41">
        <f t="shared" si="4"/>
        <v>4279</v>
      </c>
      <c r="C48" s="41">
        <f t="shared" si="5"/>
        <v>36883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98025</v>
      </c>
      <c r="G48" s="42">
        <f t="shared" si="8"/>
        <v>116316</v>
      </c>
    </row>
    <row r="49" spans="1:7" x14ac:dyDescent="0.25">
      <c r="A49" s="42" t="str">
        <f t="shared" si="3"/>
        <v>CEUTA</v>
      </c>
      <c r="B49" s="41">
        <f t="shared" si="4"/>
        <v>13493</v>
      </c>
      <c r="C49" s="41">
        <f t="shared" si="5"/>
        <v>1024</v>
      </c>
      <c r="D49" s="41">
        <f t="shared" si="6"/>
        <v>18</v>
      </c>
      <c r="E49" s="42" t="str">
        <f t="shared" si="2"/>
        <v>BAHIA DE CADIZ</v>
      </c>
      <c r="F49" s="42">
        <f t="shared" si="7"/>
        <v>51877</v>
      </c>
      <c r="G49" s="42">
        <f t="shared" si="8"/>
        <v>112692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40866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527095</v>
      </c>
      <c r="C51" s="41">
        <f t="shared" si="5"/>
        <v>555870</v>
      </c>
      <c r="D51" s="41">
        <f t="shared" si="6"/>
        <v>9</v>
      </c>
      <c r="E51" s="42" t="str">
        <f t="shared" si="2"/>
        <v>CARTAGENA</v>
      </c>
      <c r="F51" s="42">
        <f t="shared" si="7"/>
        <v>38502</v>
      </c>
      <c r="G51" s="42">
        <f t="shared" si="8"/>
        <v>450</v>
      </c>
    </row>
    <row r="52" spans="1:7" x14ac:dyDescent="0.25">
      <c r="A52" s="42" t="str">
        <f t="shared" si="3"/>
        <v>HUELVA</v>
      </c>
      <c r="B52" s="41">
        <f t="shared" si="4"/>
        <v>1319118</v>
      </c>
      <c r="C52" s="41">
        <f t="shared" si="5"/>
        <v>612477</v>
      </c>
      <c r="D52" s="41">
        <f t="shared" si="6"/>
        <v>7</v>
      </c>
      <c r="E52" s="42" t="str">
        <f t="shared" si="2"/>
        <v>ALICANTE</v>
      </c>
      <c r="F52" s="42">
        <f t="shared" si="7"/>
        <v>34500</v>
      </c>
      <c r="G52" s="42">
        <f t="shared" si="8"/>
        <v>22979</v>
      </c>
    </row>
    <row r="53" spans="1:7" x14ac:dyDescent="0.25">
      <c r="A53" s="42" t="str">
        <f t="shared" si="3"/>
        <v>LAS PALMAS</v>
      </c>
      <c r="B53" s="41">
        <f t="shared" si="4"/>
        <v>7931113</v>
      </c>
      <c r="C53" s="41">
        <f t="shared" si="5"/>
        <v>7123755</v>
      </c>
      <c r="D53" s="41">
        <f t="shared" si="6"/>
        <v>3</v>
      </c>
      <c r="E53" s="42" t="str">
        <f t="shared" si="2"/>
        <v>VILAGARCIA</v>
      </c>
      <c r="F53" s="42">
        <f t="shared" si="7"/>
        <v>29245</v>
      </c>
      <c r="G53" s="42">
        <f t="shared" si="8"/>
        <v>24699</v>
      </c>
    </row>
    <row r="54" spans="1:7" x14ac:dyDescent="0.25">
      <c r="A54" s="42" t="str">
        <f t="shared" si="3"/>
        <v>MALAGA</v>
      </c>
      <c r="B54" s="41">
        <f t="shared" si="4"/>
        <v>3147095</v>
      </c>
      <c r="C54" s="41">
        <f t="shared" si="5"/>
        <v>1519816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24456</v>
      </c>
      <c r="G54" s="42">
        <f t="shared" si="8"/>
        <v>36132</v>
      </c>
    </row>
    <row r="55" spans="1:7" x14ac:dyDescent="0.25">
      <c r="A55" s="42" t="str">
        <f t="shared" si="3"/>
        <v>MARIN Y RIA DE PONTEVEDRA</v>
      </c>
      <c r="B55" s="41">
        <f t="shared" si="4"/>
        <v>24456</v>
      </c>
      <c r="C55" s="41">
        <f t="shared" si="5"/>
        <v>36132</v>
      </c>
      <c r="D55" s="41">
        <f t="shared" si="6"/>
        <v>17</v>
      </c>
      <c r="E55" s="42" t="str">
        <f t="shared" si="2"/>
        <v>CEUTA</v>
      </c>
      <c r="F55" s="42">
        <f t="shared" ref="F55:F65" si="9">LOOKUP(E55,$A$38:$A$65,$B$38:$B$65)</f>
        <v>13493</v>
      </c>
      <c r="G55" s="42">
        <f t="shared" si="8"/>
        <v>1024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13329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4279</v>
      </c>
      <c r="G57" s="42">
        <f t="shared" si="8"/>
        <v>36883</v>
      </c>
    </row>
    <row r="58" spans="1:7" x14ac:dyDescent="0.25">
      <c r="A58" s="42" t="str">
        <f t="shared" si="3"/>
        <v>PASAIA</v>
      </c>
      <c r="B58" s="41">
        <f t="shared" si="4"/>
        <v>13329</v>
      </c>
      <c r="C58" s="41">
        <f t="shared" si="5"/>
        <v>0</v>
      </c>
      <c r="D58" s="41">
        <f t="shared" si="6"/>
        <v>19</v>
      </c>
      <c r="E58" s="42" t="str">
        <f t="shared" si="2"/>
        <v>SEVILLA</v>
      </c>
      <c r="F58" s="42">
        <f t="shared" si="9"/>
        <v>2053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98025</v>
      </c>
      <c r="C59" s="41">
        <f t="shared" si="5"/>
        <v>116316</v>
      </c>
      <c r="D59" s="41">
        <f t="shared" si="6"/>
        <v>11</v>
      </c>
      <c r="E59" s="42" t="str">
        <f t="shared" si="2"/>
        <v>AVILES</v>
      </c>
      <c r="F59" s="42">
        <f t="shared" si="9"/>
        <v>422</v>
      </c>
      <c r="G59" s="42">
        <f t="shared" si="8"/>
        <v>3004</v>
      </c>
    </row>
    <row r="60" spans="1:7" x14ac:dyDescent="0.25">
      <c r="A60" s="42" t="str">
        <f t="shared" si="3"/>
        <v>SANTANDER</v>
      </c>
      <c r="B60" s="41">
        <f t="shared" si="4"/>
        <v>217</v>
      </c>
      <c r="C60" s="41">
        <f t="shared" si="5"/>
        <v>3364</v>
      </c>
      <c r="D60" s="41">
        <f t="shared" si="6"/>
        <v>23</v>
      </c>
      <c r="E60" s="42" t="str">
        <f t="shared" si="2"/>
        <v>SANTANDER</v>
      </c>
      <c r="F60" s="42">
        <f t="shared" si="9"/>
        <v>217</v>
      </c>
      <c r="G60" s="42">
        <f t="shared" si="8"/>
        <v>3364</v>
      </c>
    </row>
    <row r="61" spans="1:7" x14ac:dyDescent="0.25">
      <c r="A61" s="42" t="str">
        <f t="shared" si="3"/>
        <v>SEVILLA</v>
      </c>
      <c r="B61" s="41">
        <f t="shared" si="4"/>
        <v>2053</v>
      </c>
      <c r="C61" s="41">
        <f t="shared" si="5"/>
        <v>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3700225</v>
      </c>
      <c r="C62" s="41">
        <f t="shared" si="5"/>
        <v>3440974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22070386</v>
      </c>
      <c r="C63" s="41">
        <f t="shared" si="5"/>
        <v>21955211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221298</v>
      </c>
      <c r="C64" s="41">
        <f t="shared" si="5"/>
        <v>210414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29245</v>
      </c>
      <c r="C65" s="41">
        <f t="shared" si="5"/>
        <v>24699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1083</v>
      </c>
      <c r="C8" s="30">
        <v>2793</v>
      </c>
      <c r="D8" s="30">
        <v>22979</v>
      </c>
      <c r="E8" s="30">
        <v>34500</v>
      </c>
      <c r="F8" s="13">
        <f t="shared" ref="F8:F35" si="0">((E8*100)/D8)-100</f>
        <v>50.137081683276023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3305945</v>
      </c>
      <c r="C11" s="29">
        <v>3970648</v>
      </c>
      <c r="D11" s="29">
        <v>24786168</v>
      </c>
      <c r="E11" s="29">
        <v>32762505</v>
      </c>
      <c r="F11" s="10">
        <f t="shared" si="0"/>
        <v>32.180597662373629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3069</v>
      </c>
      <c r="E12" s="30">
        <v>5127</v>
      </c>
      <c r="F12" s="13">
        <f t="shared" si="0"/>
        <v>67.057673509286417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20</v>
      </c>
      <c r="D13" s="29">
        <v>0</v>
      </c>
      <c r="E13" s="29">
        <v>77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444889</v>
      </c>
      <c r="C14" s="30">
        <v>302183</v>
      </c>
      <c r="D14" s="30">
        <v>4953709</v>
      </c>
      <c r="E14" s="30">
        <v>2932821</v>
      </c>
      <c r="F14" s="13">
        <f t="shared" si="0"/>
        <v>-40.795452457946155</v>
      </c>
      <c r="G14" s="1"/>
      <c r="H14" s="1"/>
      <c r="I14" s="1"/>
    </row>
    <row r="15" spans="1:12" x14ac:dyDescent="0.25">
      <c r="A15" s="8" t="s">
        <v>52</v>
      </c>
      <c r="B15" s="29">
        <v>5882</v>
      </c>
      <c r="C15" s="29">
        <v>449</v>
      </c>
      <c r="D15" s="29">
        <v>39229</v>
      </c>
      <c r="E15" s="29">
        <v>9162</v>
      </c>
      <c r="F15" s="10">
        <f t="shared" si="0"/>
        <v>-76.64482908052716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1055</v>
      </c>
      <c r="C17" s="29">
        <v>291</v>
      </c>
      <c r="D17" s="29">
        <v>17393</v>
      </c>
      <c r="E17" s="29">
        <v>4244</v>
      </c>
      <c r="F17" s="10">
        <f t="shared" si="0"/>
        <v>-75.599379060541594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1171128</v>
      </c>
      <c r="C22" s="30">
        <v>893733</v>
      </c>
      <c r="D22" s="30">
        <v>6768731</v>
      </c>
      <c r="E22" s="30">
        <v>7561177</v>
      </c>
      <c r="F22" s="13">
        <f t="shared" si="0"/>
        <v>11.707452992296481</v>
      </c>
      <c r="G22" s="1"/>
      <c r="H22" s="1"/>
      <c r="I22" s="1"/>
    </row>
    <row r="23" spans="1:9" x14ac:dyDescent="0.25">
      <c r="A23" s="8" t="s">
        <v>60</v>
      </c>
      <c r="B23" s="29">
        <v>457983</v>
      </c>
      <c r="C23" s="29">
        <v>120784</v>
      </c>
      <c r="D23" s="29">
        <v>1519816</v>
      </c>
      <c r="E23" s="29">
        <v>3147095</v>
      </c>
      <c r="F23" s="10">
        <f t="shared" si="0"/>
        <v>107.07079014828111</v>
      </c>
      <c r="G23" s="1"/>
      <c r="H23" s="1"/>
      <c r="I23" s="1"/>
    </row>
    <row r="24" spans="1:9" x14ac:dyDescent="0.25">
      <c r="A24" s="11" t="s">
        <v>61</v>
      </c>
      <c r="B24" s="30">
        <v>777</v>
      </c>
      <c r="C24" s="30">
        <v>4899</v>
      </c>
      <c r="D24" s="30">
        <v>36009</v>
      </c>
      <c r="E24" s="30">
        <v>22372</v>
      </c>
      <c r="F24" s="13">
        <f t="shared" si="0"/>
        <v>-37.871087783609653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2875</v>
      </c>
      <c r="C28" s="30">
        <v>5253</v>
      </c>
      <c r="D28" s="30">
        <v>101690</v>
      </c>
      <c r="E28" s="30">
        <v>44037</v>
      </c>
      <c r="F28" s="13">
        <f t="shared" si="0"/>
        <v>-56.694856918084376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44</v>
      </c>
      <c r="D29" s="29">
        <v>116</v>
      </c>
      <c r="E29" s="29">
        <v>49</v>
      </c>
      <c r="F29" s="18">
        <f t="shared" si="0"/>
        <v>-57.758620689655174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159017</v>
      </c>
      <c r="C31" s="29">
        <v>94404</v>
      </c>
      <c r="D31" s="29">
        <v>1177324</v>
      </c>
      <c r="E31" s="29">
        <v>979491</v>
      </c>
      <c r="F31" s="10">
        <f t="shared" si="0"/>
        <v>-16.803615657202272</v>
      </c>
      <c r="G31" s="1"/>
      <c r="H31" s="1"/>
      <c r="I31" s="1"/>
    </row>
    <row r="32" spans="1:9" x14ac:dyDescent="0.25">
      <c r="A32" s="11" t="s">
        <v>69</v>
      </c>
      <c r="B32" s="30">
        <v>3351652</v>
      </c>
      <c r="C32" s="30">
        <v>3271492</v>
      </c>
      <c r="D32" s="30">
        <v>21914346</v>
      </c>
      <c r="E32" s="30">
        <v>21922008</v>
      </c>
      <c r="F32" s="13">
        <f t="shared" si="0"/>
        <v>3.4963397949454134E-2</v>
      </c>
      <c r="G32" s="1"/>
      <c r="H32" s="1"/>
      <c r="I32" s="1"/>
    </row>
    <row r="33" spans="1:9" x14ac:dyDescent="0.25">
      <c r="A33" s="8" t="s">
        <v>70</v>
      </c>
      <c r="B33" s="29">
        <v>8454</v>
      </c>
      <c r="C33" s="29">
        <v>11237</v>
      </c>
      <c r="D33" s="29">
        <v>102946</v>
      </c>
      <c r="E33" s="29">
        <v>89629</v>
      </c>
      <c r="F33" s="10">
        <f t="shared" si="0"/>
        <v>-12.935908146018306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8910740</v>
      </c>
      <c r="C35" s="15">
        <f t="shared" ref="C35:E35" si="1">SUM(C7:C34)</f>
        <v>8678230</v>
      </c>
      <c r="D35" s="15">
        <f t="shared" si="1"/>
        <v>61443813</v>
      </c>
      <c r="E35" s="15">
        <f t="shared" si="1"/>
        <v>69514372</v>
      </c>
      <c r="F35" s="16">
        <f t="shared" si="0"/>
        <v>13.134860299115871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32762505</v>
      </c>
      <c r="G38" s="42">
        <f>LOOKUP(E38,$A$38:$A$65,$C$38:$C$65)</f>
        <v>24786168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34500</v>
      </c>
      <c r="C39" s="41">
        <f t="shared" ref="C39:C65" si="5">D8</f>
        <v>22979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21922008</v>
      </c>
      <c r="G39" s="42">
        <f t="shared" ref="G39:G65" si="8">LOOKUP(E39,$A$38:$A$65,$C$38:$C$65)</f>
        <v>21914346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7561177</v>
      </c>
      <c r="G40" s="42">
        <f t="shared" si="8"/>
        <v>6768731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3147095</v>
      </c>
      <c r="G41" s="42">
        <f t="shared" si="8"/>
        <v>1519816</v>
      </c>
    </row>
    <row r="42" spans="1:9" x14ac:dyDescent="0.25">
      <c r="A42" s="42" t="str">
        <f t="shared" si="3"/>
        <v>BAHIA DE ALGECIRAS</v>
      </c>
      <c r="B42" s="41">
        <f t="shared" si="4"/>
        <v>32762505</v>
      </c>
      <c r="C42" s="41">
        <f t="shared" si="5"/>
        <v>24786168</v>
      </c>
      <c r="D42" s="41">
        <f t="shared" si="6"/>
        <v>1</v>
      </c>
      <c r="E42" s="42" t="str">
        <f t="shared" si="2"/>
        <v>BARCELONA</v>
      </c>
      <c r="F42" s="42">
        <f t="shared" si="7"/>
        <v>2932821</v>
      </c>
      <c r="G42" s="42">
        <f t="shared" si="8"/>
        <v>4953709</v>
      </c>
    </row>
    <row r="43" spans="1:9" x14ac:dyDescent="0.25">
      <c r="A43" s="42" t="str">
        <f t="shared" si="3"/>
        <v>BAHIA DE CADIZ</v>
      </c>
      <c r="B43" s="41">
        <f t="shared" si="4"/>
        <v>5127</v>
      </c>
      <c r="C43" s="41">
        <f t="shared" si="5"/>
        <v>3069</v>
      </c>
      <c r="D43" s="41">
        <f t="shared" si="6"/>
        <v>12</v>
      </c>
      <c r="E43" s="42" t="str">
        <f t="shared" si="2"/>
        <v>TARRAGONA</v>
      </c>
      <c r="F43" s="42">
        <f t="shared" si="7"/>
        <v>979491</v>
      </c>
      <c r="G43" s="42">
        <f t="shared" si="8"/>
        <v>1177324</v>
      </c>
    </row>
    <row r="44" spans="1:9" x14ac:dyDescent="0.25">
      <c r="A44" s="42" t="str">
        <f t="shared" si="3"/>
        <v>BALEARES</v>
      </c>
      <c r="B44" s="41">
        <f t="shared" si="4"/>
        <v>77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89629</v>
      </c>
      <c r="G44" s="42">
        <f t="shared" si="8"/>
        <v>102946</v>
      </c>
    </row>
    <row r="45" spans="1:9" x14ac:dyDescent="0.25">
      <c r="A45" s="42" t="str">
        <f t="shared" si="3"/>
        <v>BARCELONA</v>
      </c>
      <c r="B45" s="41">
        <f t="shared" si="4"/>
        <v>2932821</v>
      </c>
      <c r="C45" s="41">
        <f t="shared" si="5"/>
        <v>4953709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44037</v>
      </c>
      <c r="G45" s="42">
        <f t="shared" si="8"/>
        <v>101690</v>
      </c>
    </row>
    <row r="46" spans="1:9" x14ac:dyDescent="0.25">
      <c r="A46" s="42" t="str">
        <f t="shared" si="3"/>
        <v>BILBAO</v>
      </c>
      <c r="B46" s="41">
        <f t="shared" si="4"/>
        <v>9162</v>
      </c>
      <c r="C46" s="41">
        <f t="shared" si="5"/>
        <v>39229</v>
      </c>
      <c r="D46" s="41">
        <f t="shared" si="6"/>
        <v>11</v>
      </c>
      <c r="E46" s="42" t="str">
        <f t="shared" si="2"/>
        <v>ALICANTE</v>
      </c>
      <c r="F46" s="42">
        <f t="shared" si="7"/>
        <v>34500</v>
      </c>
      <c r="G46" s="42">
        <f t="shared" si="8"/>
        <v>22979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22372</v>
      </c>
      <c r="G47" s="42">
        <f t="shared" si="8"/>
        <v>36009</v>
      </c>
    </row>
    <row r="48" spans="1:9" x14ac:dyDescent="0.25">
      <c r="A48" s="42" t="str">
        <f t="shared" si="3"/>
        <v>CASTELLON</v>
      </c>
      <c r="B48" s="41">
        <f t="shared" si="4"/>
        <v>4244</v>
      </c>
      <c r="C48" s="41">
        <f t="shared" si="5"/>
        <v>17393</v>
      </c>
      <c r="D48" s="41">
        <f t="shared" si="6"/>
        <v>13</v>
      </c>
      <c r="E48" s="42" t="str">
        <f t="shared" si="2"/>
        <v>BILBAO</v>
      </c>
      <c r="F48" s="42">
        <f t="shared" si="7"/>
        <v>9162</v>
      </c>
      <c r="G48" s="42">
        <f t="shared" si="8"/>
        <v>39229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5127</v>
      </c>
      <c r="G49" s="42">
        <f t="shared" si="8"/>
        <v>3069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4244</v>
      </c>
      <c r="G50" s="42">
        <f t="shared" si="8"/>
        <v>17393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78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7561177</v>
      </c>
      <c r="C53" s="41">
        <f t="shared" si="5"/>
        <v>6768731</v>
      </c>
      <c r="D53" s="41">
        <f t="shared" si="6"/>
        <v>3</v>
      </c>
      <c r="E53" s="42" t="str">
        <f t="shared" si="2"/>
        <v>SANTANDER</v>
      </c>
      <c r="F53" s="42">
        <f t="shared" si="7"/>
        <v>49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3147095</v>
      </c>
      <c r="C54" s="41">
        <f t="shared" si="5"/>
        <v>1519816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22372</v>
      </c>
      <c r="C55" s="41">
        <f t="shared" si="5"/>
        <v>36009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44037</v>
      </c>
      <c r="C59" s="41">
        <f t="shared" si="5"/>
        <v>101690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49</v>
      </c>
      <c r="C60" s="41">
        <f t="shared" si="5"/>
        <v>116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979491</v>
      </c>
      <c r="C62" s="41">
        <f t="shared" si="5"/>
        <v>1177324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21922008</v>
      </c>
      <c r="C63" s="41">
        <f t="shared" si="5"/>
        <v>21914346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89629</v>
      </c>
      <c r="C64" s="41">
        <f t="shared" si="5"/>
        <v>102946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6482</v>
      </c>
      <c r="C7" s="31">
        <v>5178</v>
      </c>
      <c r="D7" s="31">
        <v>40195</v>
      </c>
      <c r="E7" s="31">
        <v>37264</v>
      </c>
      <c r="F7" s="10">
        <f>((E7*100)/D7)-100</f>
        <v>-7.2919517352904535</v>
      </c>
      <c r="G7" s="1"/>
      <c r="H7" s="1"/>
      <c r="I7" s="1"/>
    </row>
    <row r="8" spans="1:12" x14ac:dyDescent="0.25">
      <c r="A8" s="11" t="s">
        <v>45</v>
      </c>
      <c r="B8" s="32">
        <v>92498</v>
      </c>
      <c r="C8" s="32">
        <v>92913</v>
      </c>
      <c r="D8" s="32">
        <v>838447</v>
      </c>
      <c r="E8" s="32">
        <v>925372</v>
      </c>
      <c r="F8" s="13">
        <f t="shared" ref="F8:F35" si="0">((E8*100)/D8)-100</f>
        <v>10.367381599552502</v>
      </c>
      <c r="G8" s="1"/>
      <c r="H8" s="1"/>
      <c r="I8" s="1"/>
    </row>
    <row r="9" spans="1:12" x14ac:dyDescent="0.25">
      <c r="A9" s="8" t="s">
        <v>46</v>
      </c>
      <c r="B9" s="31">
        <v>6283</v>
      </c>
      <c r="C9" s="31">
        <v>5180</v>
      </c>
      <c r="D9" s="31">
        <v>34058</v>
      </c>
      <c r="E9" s="31">
        <v>45747</v>
      </c>
      <c r="F9" s="10">
        <f t="shared" si="0"/>
        <v>34.320864407774963</v>
      </c>
      <c r="G9" s="1"/>
      <c r="H9" s="1"/>
      <c r="I9" s="1"/>
    </row>
    <row r="10" spans="1:12" x14ac:dyDescent="0.25">
      <c r="A10" s="11" t="s">
        <v>47</v>
      </c>
      <c r="B10" s="32">
        <v>19</v>
      </c>
      <c r="C10" s="32">
        <v>312</v>
      </c>
      <c r="D10" s="32">
        <v>48</v>
      </c>
      <c r="E10" s="32">
        <v>333</v>
      </c>
      <c r="F10" s="17">
        <f t="shared" si="0"/>
        <v>593.75</v>
      </c>
      <c r="G10" s="1"/>
      <c r="H10" s="1"/>
      <c r="I10" s="1"/>
    </row>
    <row r="11" spans="1:12" x14ac:dyDescent="0.25">
      <c r="A11" s="8" t="s">
        <v>48</v>
      </c>
      <c r="B11" s="31">
        <v>3659189</v>
      </c>
      <c r="C11" s="31">
        <v>4203459</v>
      </c>
      <c r="D11" s="31">
        <v>26556052</v>
      </c>
      <c r="E11" s="31">
        <v>34644163</v>
      </c>
      <c r="F11" s="10">
        <f t="shared" si="0"/>
        <v>30.456752381716967</v>
      </c>
      <c r="G11" s="1"/>
      <c r="H11" s="1"/>
      <c r="I11" s="1"/>
    </row>
    <row r="12" spans="1:12" x14ac:dyDescent="0.25">
      <c r="A12" s="11" t="s">
        <v>49</v>
      </c>
      <c r="B12" s="32">
        <v>67058</v>
      </c>
      <c r="C12" s="32">
        <v>88442</v>
      </c>
      <c r="D12" s="32">
        <v>552786</v>
      </c>
      <c r="E12" s="32">
        <v>621898</v>
      </c>
      <c r="F12" s="13">
        <f t="shared" si="0"/>
        <v>12.50248740018742</v>
      </c>
      <c r="G12" s="1"/>
      <c r="H12" s="1"/>
      <c r="I12" s="1"/>
    </row>
    <row r="13" spans="1:12" x14ac:dyDescent="0.25">
      <c r="A13" s="8" t="s">
        <v>50</v>
      </c>
      <c r="B13" s="31">
        <v>33972</v>
      </c>
      <c r="C13" s="31">
        <v>25800</v>
      </c>
      <c r="D13" s="31">
        <v>255175</v>
      </c>
      <c r="E13" s="31">
        <v>191665</v>
      </c>
      <c r="F13" s="10">
        <f t="shared" si="0"/>
        <v>-24.888801802684426</v>
      </c>
      <c r="G13" s="1"/>
      <c r="H13" s="1"/>
      <c r="I13" s="1"/>
    </row>
    <row r="14" spans="1:12" x14ac:dyDescent="0.25">
      <c r="A14" s="11" t="s">
        <v>51</v>
      </c>
      <c r="B14" s="32">
        <v>1656580</v>
      </c>
      <c r="C14" s="32">
        <v>1527100</v>
      </c>
      <c r="D14" s="32">
        <v>13719497</v>
      </c>
      <c r="E14" s="32">
        <v>11608110</v>
      </c>
      <c r="F14" s="13">
        <f t="shared" si="0"/>
        <v>-15.389682289372558</v>
      </c>
      <c r="G14" s="1"/>
      <c r="H14" s="1"/>
      <c r="I14" s="1"/>
    </row>
    <row r="15" spans="1:12" x14ac:dyDescent="0.25">
      <c r="A15" s="8" t="s">
        <v>52</v>
      </c>
      <c r="B15" s="31">
        <v>548675</v>
      </c>
      <c r="C15" s="31">
        <v>576422</v>
      </c>
      <c r="D15" s="31">
        <v>3967802</v>
      </c>
      <c r="E15" s="31">
        <v>4255511</v>
      </c>
      <c r="F15" s="10">
        <f t="shared" si="0"/>
        <v>7.2510926704507881</v>
      </c>
      <c r="G15" s="1"/>
      <c r="H15" s="1"/>
      <c r="I15" s="1"/>
    </row>
    <row r="16" spans="1:12" x14ac:dyDescent="0.25">
      <c r="A16" s="11" t="s">
        <v>53</v>
      </c>
      <c r="B16" s="32">
        <v>89820</v>
      </c>
      <c r="C16" s="32">
        <v>78740</v>
      </c>
      <c r="D16" s="32">
        <v>583425</v>
      </c>
      <c r="E16" s="32">
        <v>567181</v>
      </c>
      <c r="F16" s="13">
        <f t="shared" si="0"/>
        <v>-2.7842481895702065</v>
      </c>
      <c r="G16" s="1"/>
      <c r="H16" s="1"/>
      <c r="I16" s="1"/>
    </row>
    <row r="17" spans="1:9" x14ac:dyDescent="0.25">
      <c r="A17" s="8" t="s">
        <v>54</v>
      </c>
      <c r="B17" s="31">
        <v>151137</v>
      </c>
      <c r="C17" s="31">
        <v>182620</v>
      </c>
      <c r="D17" s="31">
        <v>1140322</v>
      </c>
      <c r="E17" s="31">
        <v>1388978</v>
      </c>
      <c r="F17" s="10">
        <f t="shared" si="0"/>
        <v>21.805770650746013</v>
      </c>
      <c r="G17" s="1"/>
      <c r="H17" s="1"/>
      <c r="I17" s="1"/>
    </row>
    <row r="18" spans="1:9" x14ac:dyDescent="0.25">
      <c r="A18" s="11" t="s">
        <v>55</v>
      </c>
      <c r="B18" s="32">
        <v>6601</v>
      </c>
      <c r="C18" s="32">
        <v>5333</v>
      </c>
      <c r="D18" s="32">
        <v>45338</v>
      </c>
      <c r="E18" s="32">
        <v>43653</v>
      </c>
      <c r="F18" s="13">
        <f t="shared" si="0"/>
        <v>-3.7165291808196201</v>
      </c>
      <c r="G18" s="1"/>
      <c r="H18" s="1"/>
      <c r="I18" s="1"/>
    </row>
    <row r="19" spans="1:9" x14ac:dyDescent="0.25">
      <c r="A19" s="8" t="s">
        <v>56</v>
      </c>
      <c r="B19" s="31">
        <v>487</v>
      </c>
      <c r="C19" s="31">
        <v>599</v>
      </c>
      <c r="D19" s="31">
        <v>3672</v>
      </c>
      <c r="E19" s="31">
        <v>4818</v>
      </c>
      <c r="F19" s="10">
        <f t="shared" si="0"/>
        <v>31.209150326797385</v>
      </c>
      <c r="G19" s="1"/>
      <c r="H19" s="1"/>
      <c r="I19" s="1"/>
    </row>
    <row r="20" spans="1:9" x14ac:dyDescent="0.25">
      <c r="A20" s="11" t="s">
        <v>57</v>
      </c>
      <c r="B20" s="32">
        <v>43017</v>
      </c>
      <c r="C20" s="32">
        <v>54598</v>
      </c>
      <c r="D20" s="32">
        <v>280576</v>
      </c>
      <c r="E20" s="32">
        <v>392457</v>
      </c>
      <c r="F20" s="13">
        <f t="shared" si="0"/>
        <v>39.875470460766422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1478</v>
      </c>
      <c r="D21" s="31">
        <v>3632</v>
      </c>
      <c r="E21" s="31">
        <v>6558</v>
      </c>
      <c r="F21" s="10">
        <f t="shared" si="0"/>
        <v>80.56167400881057</v>
      </c>
      <c r="G21" s="1"/>
      <c r="H21" s="1"/>
      <c r="I21" s="1"/>
    </row>
    <row r="22" spans="1:9" x14ac:dyDescent="0.25">
      <c r="A22" s="11" t="s">
        <v>59</v>
      </c>
      <c r="B22" s="32">
        <v>1459524</v>
      </c>
      <c r="C22" s="32">
        <v>1152708</v>
      </c>
      <c r="D22" s="32">
        <v>8931634</v>
      </c>
      <c r="E22" s="32">
        <v>9665510</v>
      </c>
      <c r="F22" s="13">
        <f t="shared" si="0"/>
        <v>8.2165928429221395</v>
      </c>
      <c r="G22" s="1"/>
      <c r="H22" s="1"/>
      <c r="I22" s="1"/>
    </row>
    <row r="23" spans="1:9" x14ac:dyDescent="0.25">
      <c r="A23" s="8" t="s">
        <v>60</v>
      </c>
      <c r="B23" s="31">
        <v>481996</v>
      </c>
      <c r="C23" s="31">
        <v>147370</v>
      </c>
      <c r="D23" s="31">
        <v>1678283</v>
      </c>
      <c r="E23" s="31">
        <v>3406048</v>
      </c>
      <c r="F23" s="10">
        <f t="shared" si="0"/>
        <v>102.94837044765393</v>
      </c>
      <c r="G23" s="1"/>
      <c r="H23" s="1"/>
      <c r="I23" s="1"/>
    </row>
    <row r="24" spans="1:9" x14ac:dyDescent="0.25">
      <c r="A24" s="11" t="s">
        <v>61</v>
      </c>
      <c r="B24" s="32">
        <v>18019</v>
      </c>
      <c r="C24" s="32">
        <v>31816</v>
      </c>
      <c r="D24" s="32">
        <v>271877</v>
      </c>
      <c r="E24" s="32">
        <v>246393</v>
      </c>
      <c r="F24" s="13">
        <f t="shared" si="0"/>
        <v>-9.3733563339304169</v>
      </c>
      <c r="G24" s="1"/>
      <c r="H24" s="1"/>
      <c r="I24" s="1"/>
    </row>
    <row r="25" spans="1:9" x14ac:dyDescent="0.25">
      <c r="A25" s="8" t="s">
        <v>62</v>
      </c>
      <c r="B25" s="31">
        <v>19588</v>
      </c>
      <c r="C25" s="31">
        <v>17110</v>
      </c>
      <c r="D25" s="31">
        <v>127152</v>
      </c>
      <c r="E25" s="31">
        <v>164256</v>
      </c>
      <c r="F25" s="10">
        <f t="shared" si="0"/>
        <v>29.180822952057383</v>
      </c>
      <c r="G25" s="1"/>
      <c r="H25" s="1"/>
      <c r="I25" s="1"/>
    </row>
    <row r="26" spans="1:9" x14ac:dyDescent="0.25">
      <c r="A26" s="11" t="s">
        <v>63</v>
      </c>
      <c r="B26" s="32">
        <v>2485</v>
      </c>
      <c r="C26" s="32">
        <v>3434</v>
      </c>
      <c r="D26" s="32">
        <v>20585</v>
      </c>
      <c r="E26" s="32">
        <v>38378</v>
      </c>
      <c r="F26" s="13">
        <f t="shared" si="0"/>
        <v>86.436725771192613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207909</v>
      </c>
      <c r="C28" s="32">
        <v>209859</v>
      </c>
      <c r="D28" s="32">
        <v>1786792</v>
      </c>
      <c r="E28" s="32">
        <v>1675259</v>
      </c>
      <c r="F28" s="13">
        <f t="shared" si="0"/>
        <v>-6.2420807794080133</v>
      </c>
      <c r="G28" s="1"/>
      <c r="H28" s="1"/>
      <c r="I28" s="1"/>
    </row>
    <row r="29" spans="1:9" x14ac:dyDescent="0.25">
      <c r="A29" s="8" t="s">
        <v>66</v>
      </c>
      <c r="B29" s="31">
        <v>1396</v>
      </c>
      <c r="C29" s="31">
        <v>1184</v>
      </c>
      <c r="D29" s="31">
        <v>11611</v>
      </c>
      <c r="E29" s="31">
        <v>9726</v>
      </c>
      <c r="F29" s="10">
        <f t="shared" si="0"/>
        <v>-16.234605115838434</v>
      </c>
      <c r="G29" s="1"/>
      <c r="H29" s="1"/>
      <c r="I29" s="1"/>
    </row>
    <row r="30" spans="1:9" x14ac:dyDescent="0.25">
      <c r="A30" s="11" t="s">
        <v>67</v>
      </c>
      <c r="B30" s="32">
        <v>99439</v>
      </c>
      <c r="C30" s="32">
        <v>107927</v>
      </c>
      <c r="D30" s="32">
        <v>842128</v>
      </c>
      <c r="E30" s="32">
        <v>831722</v>
      </c>
      <c r="F30" s="13">
        <f t="shared" si="0"/>
        <v>-1.2356791366633075</v>
      </c>
      <c r="G30" s="1"/>
      <c r="H30" s="1"/>
      <c r="I30" s="1"/>
    </row>
    <row r="31" spans="1:9" x14ac:dyDescent="0.25">
      <c r="A31" s="8" t="s">
        <v>68</v>
      </c>
      <c r="B31" s="31">
        <v>221919</v>
      </c>
      <c r="C31" s="31">
        <v>155716</v>
      </c>
      <c r="D31" s="31">
        <v>1735847</v>
      </c>
      <c r="E31" s="31">
        <v>1463496</v>
      </c>
      <c r="F31" s="10">
        <f t="shared" si="0"/>
        <v>-15.689804458572681</v>
      </c>
      <c r="G31" s="1"/>
      <c r="H31" s="1"/>
      <c r="I31" s="1"/>
    </row>
    <row r="32" spans="1:9" x14ac:dyDescent="0.25">
      <c r="A32" s="11" t="s">
        <v>69</v>
      </c>
      <c r="B32" s="32">
        <v>4843761</v>
      </c>
      <c r="C32" s="32">
        <v>4823939</v>
      </c>
      <c r="D32" s="32">
        <v>33863050</v>
      </c>
      <c r="E32" s="32">
        <v>34700544</v>
      </c>
      <c r="F32" s="13">
        <f t="shared" si="0"/>
        <v>2.473179468476701</v>
      </c>
      <c r="G32" s="1"/>
      <c r="H32" s="1"/>
      <c r="I32" s="1"/>
    </row>
    <row r="33" spans="1:9" x14ac:dyDescent="0.25">
      <c r="A33" s="8" t="s">
        <v>70</v>
      </c>
      <c r="B33" s="31">
        <v>173889</v>
      </c>
      <c r="C33" s="31">
        <v>169046</v>
      </c>
      <c r="D33" s="31">
        <v>1574156</v>
      </c>
      <c r="E33" s="31">
        <v>1485801</v>
      </c>
      <c r="F33" s="10">
        <f t="shared" si="0"/>
        <v>-5.6128490441862198</v>
      </c>
      <c r="G33" s="1"/>
      <c r="H33" s="1"/>
      <c r="I33" s="1"/>
    </row>
    <row r="34" spans="1:9" x14ac:dyDescent="0.25">
      <c r="A34" s="11" t="s">
        <v>71</v>
      </c>
      <c r="B34" s="32">
        <v>18177</v>
      </c>
      <c r="C34" s="32">
        <v>16370</v>
      </c>
      <c r="D34" s="32">
        <v>22079</v>
      </c>
      <c r="E34" s="32">
        <v>144712</v>
      </c>
      <c r="F34" s="13">
        <f t="shared" si="0"/>
        <v>555.42823497441009</v>
      </c>
      <c r="G34" s="1"/>
      <c r="H34" s="1"/>
      <c r="I34" s="1"/>
    </row>
    <row r="35" spans="1:9" x14ac:dyDescent="0.25">
      <c r="A35" s="14" t="s">
        <v>72</v>
      </c>
      <c r="B35" s="15">
        <f>SUM(B7:B34)</f>
        <v>13909920</v>
      </c>
      <c r="C35" s="15">
        <f t="shared" ref="C35:E35" si="1">SUM(C7:C34)</f>
        <v>13684653</v>
      </c>
      <c r="D35" s="15">
        <f t="shared" si="1"/>
        <v>98886233</v>
      </c>
      <c r="E35" s="15">
        <f t="shared" si="1"/>
        <v>108565553</v>
      </c>
      <c r="F35" s="16">
        <f t="shared" si="0"/>
        <v>9.7883392928922603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37264</v>
      </c>
      <c r="C38" s="41">
        <f>D7</f>
        <v>40195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34700544</v>
      </c>
      <c r="G38" s="42">
        <f>LOOKUP(E38,$A$38:$A$65,$C$38:$C$65)</f>
        <v>33863050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925372</v>
      </c>
      <c r="C39" s="41">
        <f t="shared" ref="C39:C65" si="5">D8</f>
        <v>838447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34644163</v>
      </c>
      <c r="G39" s="42">
        <f t="shared" ref="G39:G65" si="8">LOOKUP(E39,$A$38:$A$65,$C$38:$C$65)</f>
        <v>26556052</v>
      </c>
    </row>
    <row r="40" spans="1:9" x14ac:dyDescent="0.25">
      <c r="A40" s="42" t="str">
        <f t="shared" si="3"/>
        <v>ALMERIA</v>
      </c>
      <c r="B40" s="41">
        <f t="shared" si="4"/>
        <v>45747</v>
      </c>
      <c r="C40" s="41">
        <f t="shared" si="5"/>
        <v>34058</v>
      </c>
      <c r="D40" s="41">
        <f t="shared" si="6"/>
        <v>20</v>
      </c>
      <c r="E40" s="42" t="str">
        <f t="shared" si="2"/>
        <v>BARCELONA</v>
      </c>
      <c r="F40" s="42">
        <f t="shared" si="7"/>
        <v>11608110</v>
      </c>
      <c r="G40" s="42">
        <f t="shared" si="8"/>
        <v>13719497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48</v>
      </c>
      <c r="D41" s="41">
        <f t="shared" si="6"/>
        <v>27</v>
      </c>
      <c r="E41" s="42" t="str">
        <f t="shared" si="2"/>
        <v>LAS PALMAS</v>
      </c>
      <c r="F41" s="42">
        <f t="shared" si="7"/>
        <v>9665510</v>
      </c>
      <c r="G41" s="42">
        <f t="shared" si="8"/>
        <v>8931634</v>
      </c>
    </row>
    <row r="42" spans="1:9" x14ac:dyDescent="0.25">
      <c r="A42" s="42" t="str">
        <f t="shared" si="3"/>
        <v>BAHIA DE ALGECIRAS</v>
      </c>
      <c r="B42" s="41">
        <f t="shared" si="4"/>
        <v>34644163</v>
      </c>
      <c r="C42" s="41">
        <f t="shared" si="5"/>
        <v>26556052</v>
      </c>
      <c r="D42" s="41">
        <f t="shared" si="6"/>
        <v>2</v>
      </c>
      <c r="E42" s="42" t="str">
        <f t="shared" si="2"/>
        <v>BILBAO</v>
      </c>
      <c r="F42" s="42">
        <f t="shared" si="7"/>
        <v>4255511</v>
      </c>
      <c r="G42" s="42">
        <f t="shared" si="8"/>
        <v>3967802</v>
      </c>
    </row>
    <row r="43" spans="1:9" x14ac:dyDescent="0.25">
      <c r="A43" s="42" t="str">
        <f t="shared" si="3"/>
        <v>BAHIA DE CADIZ</v>
      </c>
      <c r="B43" s="41">
        <f t="shared" si="4"/>
        <v>621898</v>
      </c>
      <c r="C43" s="41">
        <f t="shared" si="5"/>
        <v>552786</v>
      </c>
      <c r="D43" s="41">
        <f t="shared" si="6"/>
        <v>13</v>
      </c>
      <c r="E43" s="42" t="str">
        <f t="shared" si="2"/>
        <v>MALAGA</v>
      </c>
      <c r="F43" s="42">
        <f t="shared" si="7"/>
        <v>3406048</v>
      </c>
      <c r="G43" s="42">
        <f t="shared" si="8"/>
        <v>1678283</v>
      </c>
    </row>
    <row r="44" spans="1:9" x14ac:dyDescent="0.25">
      <c r="A44" s="42" t="str">
        <f t="shared" si="3"/>
        <v>BALEARES</v>
      </c>
      <c r="B44" s="41">
        <f t="shared" si="4"/>
        <v>191665</v>
      </c>
      <c r="C44" s="41">
        <f t="shared" si="5"/>
        <v>255175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1675259</v>
      </c>
      <c r="G44" s="42">
        <f t="shared" si="8"/>
        <v>1786792</v>
      </c>
    </row>
    <row r="45" spans="1:9" x14ac:dyDescent="0.25">
      <c r="A45" s="42" t="str">
        <f t="shared" si="3"/>
        <v>BARCELONA</v>
      </c>
      <c r="B45" s="41">
        <f t="shared" si="4"/>
        <v>11608110</v>
      </c>
      <c r="C45" s="41">
        <f t="shared" si="5"/>
        <v>13719497</v>
      </c>
      <c r="D45" s="41">
        <f t="shared" si="6"/>
        <v>3</v>
      </c>
      <c r="E45" s="42" t="str">
        <f t="shared" si="2"/>
        <v>VIGO</v>
      </c>
      <c r="F45" s="42">
        <f t="shared" si="7"/>
        <v>1485801</v>
      </c>
      <c r="G45" s="42">
        <f t="shared" si="8"/>
        <v>1574156</v>
      </c>
    </row>
    <row r="46" spans="1:9" x14ac:dyDescent="0.25">
      <c r="A46" s="42" t="str">
        <f t="shared" si="3"/>
        <v>BILBAO</v>
      </c>
      <c r="B46" s="41">
        <f t="shared" si="4"/>
        <v>4255511</v>
      </c>
      <c r="C46" s="41">
        <f t="shared" si="5"/>
        <v>3967802</v>
      </c>
      <c r="D46" s="41">
        <f t="shared" si="6"/>
        <v>5</v>
      </c>
      <c r="E46" s="42" t="str">
        <f t="shared" si="2"/>
        <v>TARRAGONA</v>
      </c>
      <c r="F46" s="42">
        <f t="shared" si="7"/>
        <v>1463496</v>
      </c>
      <c r="G46" s="42">
        <f t="shared" si="8"/>
        <v>1735847</v>
      </c>
    </row>
    <row r="47" spans="1:9" x14ac:dyDescent="0.25">
      <c r="A47" s="42" t="str">
        <f t="shared" si="3"/>
        <v>CARTAGENA</v>
      </c>
      <c r="B47" s="41">
        <f t="shared" si="4"/>
        <v>567181</v>
      </c>
      <c r="C47" s="41">
        <f t="shared" si="5"/>
        <v>583425</v>
      </c>
      <c r="D47" s="41">
        <f t="shared" si="6"/>
        <v>14</v>
      </c>
      <c r="E47" s="42" t="str">
        <f t="shared" si="2"/>
        <v>CASTELLON</v>
      </c>
      <c r="F47" s="42">
        <f t="shared" si="7"/>
        <v>1388978</v>
      </c>
      <c r="G47" s="42">
        <f t="shared" si="8"/>
        <v>1140322</v>
      </c>
    </row>
    <row r="48" spans="1:9" x14ac:dyDescent="0.25">
      <c r="A48" s="42" t="str">
        <f t="shared" si="3"/>
        <v>CASTELLON</v>
      </c>
      <c r="B48" s="41">
        <f t="shared" si="4"/>
        <v>1388978</v>
      </c>
      <c r="C48" s="41">
        <f t="shared" si="5"/>
        <v>1140322</v>
      </c>
      <c r="D48" s="41">
        <f t="shared" si="6"/>
        <v>10</v>
      </c>
      <c r="E48" s="42" t="str">
        <f t="shared" si="2"/>
        <v>ALICANTE</v>
      </c>
      <c r="F48" s="42">
        <f t="shared" si="7"/>
        <v>925372</v>
      </c>
      <c r="G48" s="42">
        <f t="shared" si="8"/>
        <v>838447</v>
      </c>
    </row>
    <row r="49" spans="1:7" x14ac:dyDescent="0.25">
      <c r="A49" s="42" t="str">
        <f t="shared" si="3"/>
        <v>CEUTA</v>
      </c>
      <c r="B49" s="41">
        <f t="shared" si="4"/>
        <v>43653</v>
      </c>
      <c r="C49" s="41">
        <f t="shared" si="5"/>
        <v>45338</v>
      </c>
      <c r="D49" s="41">
        <f t="shared" si="6"/>
        <v>21</v>
      </c>
      <c r="E49" s="42" t="str">
        <f t="shared" si="2"/>
        <v>SEVILLA</v>
      </c>
      <c r="F49" s="42">
        <f t="shared" si="7"/>
        <v>831722</v>
      </c>
      <c r="G49" s="42">
        <f t="shared" si="8"/>
        <v>842128</v>
      </c>
    </row>
    <row r="50" spans="1:7" x14ac:dyDescent="0.25">
      <c r="A50" s="42" t="str">
        <f t="shared" si="3"/>
        <v>FERROL-SAN CIBRAO</v>
      </c>
      <c r="B50" s="41">
        <f t="shared" si="4"/>
        <v>4818</v>
      </c>
      <c r="C50" s="41">
        <f t="shared" si="5"/>
        <v>3672</v>
      </c>
      <c r="D50" s="41">
        <f t="shared" si="6"/>
        <v>26</v>
      </c>
      <c r="E50" s="42" t="str">
        <f t="shared" si="2"/>
        <v>BAHIA DE CADIZ</v>
      </c>
      <c r="F50" s="42">
        <f t="shared" si="7"/>
        <v>621898</v>
      </c>
      <c r="G50" s="42">
        <f t="shared" si="8"/>
        <v>552786</v>
      </c>
    </row>
    <row r="51" spans="1:7" x14ac:dyDescent="0.25">
      <c r="A51" s="42" t="str">
        <f t="shared" si="3"/>
        <v>GIJON</v>
      </c>
      <c r="B51" s="41">
        <f t="shared" si="4"/>
        <v>392457</v>
      </c>
      <c r="C51" s="41">
        <f t="shared" si="5"/>
        <v>280576</v>
      </c>
      <c r="D51" s="41">
        <f t="shared" si="6"/>
        <v>15</v>
      </c>
      <c r="E51" s="42" t="str">
        <f t="shared" si="2"/>
        <v>CARTAGENA</v>
      </c>
      <c r="F51" s="42">
        <f t="shared" si="7"/>
        <v>567181</v>
      </c>
      <c r="G51" s="42">
        <f t="shared" si="8"/>
        <v>583425</v>
      </c>
    </row>
    <row r="52" spans="1:7" x14ac:dyDescent="0.25">
      <c r="A52" s="42" t="str">
        <f t="shared" si="3"/>
        <v>HUELVA</v>
      </c>
      <c r="B52" s="41">
        <f t="shared" si="4"/>
        <v>6558</v>
      </c>
      <c r="C52" s="41">
        <f t="shared" si="5"/>
        <v>3632</v>
      </c>
      <c r="D52" s="41">
        <f t="shared" si="6"/>
        <v>25</v>
      </c>
      <c r="E52" s="42" t="str">
        <f t="shared" si="2"/>
        <v>GIJON</v>
      </c>
      <c r="F52" s="42">
        <f t="shared" si="7"/>
        <v>392457</v>
      </c>
      <c r="G52" s="42">
        <f t="shared" si="8"/>
        <v>280576</v>
      </c>
    </row>
    <row r="53" spans="1:7" x14ac:dyDescent="0.25">
      <c r="A53" s="42" t="str">
        <f t="shared" si="3"/>
        <v>LAS PALMAS</v>
      </c>
      <c r="B53" s="41">
        <f t="shared" si="4"/>
        <v>9665510</v>
      </c>
      <c r="C53" s="41">
        <f t="shared" si="5"/>
        <v>8931634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246393</v>
      </c>
      <c r="G53" s="42">
        <f t="shared" si="8"/>
        <v>271877</v>
      </c>
    </row>
    <row r="54" spans="1:7" x14ac:dyDescent="0.25">
      <c r="A54" s="42" t="str">
        <f t="shared" si="3"/>
        <v>MALAGA</v>
      </c>
      <c r="B54" s="41">
        <f t="shared" si="4"/>
        <v>3406048</v>
      </c>
      <c r="C54" s="41">
        <f t="shared" si="5"/>
        <v>1678283</v>
      </c>
      <c r="D54" s="41">
        <f t="shared" si="6"/>
        <v>6</v>
      </c>
      <c r="E54" s="42" t="str">
        <f t="shared" si="2"/>
        <v>BALEARES</v>
      </c>
      <c r="F54" s="42">
        <f t="shared" si="7"/>
        <v>191665</v>
      </c>
      <c r="G54" s="42">
        <f t="shared" si="8"/>
        <v>255175</v>
      </c>
    </row>
    <row r="55" spans="1:7" x14ac:dyDescent="0.25">
      <c r="A55" s="42" t="str">
        <f t="shared" si="3"/>
        <v>MARIN Y RIA DE PONTEVEDRA</v>
      </c>
      <c r="B55" s="41">
        <f t="shared" si="4"/>
        <v>246393</v>
      </c>
      <c r="C55" s="41">
        <f t="shared" si="5"/>
        <v>271877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164256</v>
      </c>
      <c r="G55" s="42">
        <f t="shared" si="8"/>
        <v>127152</v>
      </c>
    </row>
    <row r="56" spans="1:7" x14ac:dyDescent="0.25">
      <c r="A56" s="42" t="str">
        <f t="shared" si="3"/>
        <v>MELILLA</v>
      </c>
      <c r="B56" s="41">
        <f t="shared" si="4"/>
        <v>164256</v>
      </c>
      <c r="C56" s="41">
        <f t="shared" si="5"/>
        <v>127152</v>
      </c>
      <c r="D56" s="41">
        <f t="shared" si="6"/>
        <v>18</v>
      </c>
      <c r="E56" s="42" t="str">
        <f t="shared" si="2"/>
        <v>VILAGARCIA</v>
      </c>
      <c r="F56" s="42">
        <f t="shared" si="9"/>
        <v>144712</v>
      </c>
      <c r="G56" s="42">
        <f t="shared" si="8"/>
        <v>22079</v>
      </c>
    </row>
    <row r="57" spans="1:7" x14ac:dyDescent="0.25">
      <c r="A57" s="42" t="str">
        <f t="shared" si="3"/>
        <v>MOTRIL</v>
      </c>
      <c r="B57" s="41">
        <f t="shared" si="4"/>
        <v>38378</v>
      </c>
      <c r="C57" s="41">
        <f t="shared" si="5"/>
        <v>20585</v>
      </c>
      <c r="D57" s="41">
        <f t="shared" si="6"/>
        <v>22</v>
      </c>
      <c r="E57" s="42" t="str">
        <f t="shared" si="2"/>
        <v>ALMERIA</v>
      </c>
      <c r="F57" s="42">
        <f t="shared" si="9"/>
        <v>45747</v>
      </c>
      <c r="G57" s="42">
        <f t="shared" si="8"/>
        <v>34058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CEUTA</v>
      </c>
      <c r="F58" s="42">
        <f t="shared" si="9"/>
        <v>43653</v>
      </c>
      <c r="G58" s="42">
        <f t="shared" si="8"/>
        <v>45338</v>
      </c>
    </row>
    <row r="59" spans="1:7" x14ac:dyDescent="0.25">
      <c r="A59" s="42" t="str">
        <f t="shared" si="3"/>
        <v>SANTA CRUZ DE TENERIFE</v>
      </c>
      <c r="B59" s="41">
        <f t="shared" si="4"/>
        <v>1675259</v>
      </c>
      <c r="C59" s="41">
        <f t="shared" si="5"/>
        <v>1786792</v>
      </c>
      <c r="D59" s="41">
        <f t="shared" si="6"/>
        <v>7</v>
      </c>
      <c r="E59" s="42" t="str">
        <f t="shared" si="2"/>
        <v>MOTRIL</v>
      </c>
      <c r="F59" s="42">
        <f t="shared" si="9"/>
        <v>38378</v>
      </c>
      <c r="G59" s="42">
        <f t="shared" si="8"/>
        <v>20585</v>
      </c>
    </row>
    <row r="60" spans="1:7" x14ac:dyDescent="0.25">
      <c r="A60" s="42" t="str">
        <f t="shared" si="3"/>
        <v>SANTANDER</v>
      </c>
      <c r="B60" s="41">
        <f t="shared" si="4"/>
        <v>9726</v>
      </c>
      <c r="C60" s="41">
        <f t="shared" si="5"/>
        <v>11611</v>
      </c>
      <c r="D60" s="41">
        <f t="shared" si="6"/>
        <v>24</v>
      </c>
      <c r="E60" s="42" t="str">
        <f t="shared" si="2"/>
        <v>A CORUÑA</v>
      </c>
      <c r="F60" s="42">
        <f t="shared" si="9"/>
        <v>37264</v>
      </c>
      <c r="G60" s="42">
        <f t="shared" si="8"/>
        <v>40195</v>
      </c>
    </row>
    <row r="61" spans="1:7" x14ac:dyDescent="0.25">
      <c r="A61" s="42" t="str">
        <f t="shared" si="3"/>
        <v>SEVILLA</v>
      </c>
      <c r="B61" s="41">
        <f t="shared" si="4"/>
        <v>831722</v>
      </c>
      <c r="C61" s="41">
        <f t="shared" si="5"/>
        <v>842128</v>
      </c>
      <c r="D61" s="41">
        <f t="shared" si="6"/>
        <v>12</v>
      </c>
      <c r="E61" s="42" t="str">
        <f t="shared" si="2"/>
        <v>SANTANDER</v>
      </c>
      <c r="F61" s="42">
        <f t="shared" si="9"/>
        <v>9726</v>
      </c>
      <c r="G61" s="42">
        <f t="shared" si="8"/>
        <v>11611</v>
      </c>
    </row>
    <row r="62" spans="1:7" x14ac:dyDescent="0.25">
      <c r="A62" s="42" t="str">
        <f t="shared" si="3"/>
        <v>TARRAGONA</v>
      </c>
      <c r="B62" s="41">
        <f t="shared" si="4"/>
        <v>1463496</v>
      </c>
      <c r="C62" s="41">
        <f t="shared" si="5"/>
        <v>1735847</v>
      </c>
      <c r="D62" s="41">
        <f t="shared" si="6"/>
        <v>9</v>
      </c>
      <c r="E62" s="42" t="str">
        <f t="shared" si="2"/>
        <v>HUELVA</v>
      </c>
      <c r="F62" s="42">
        <f t="shared" si="9"/>
        <v>6558</v>
      </c>
      <c r="G62" s="42">
        <f t="shared" si="8"/>
        <v>3632</v>
      </c>
    </row>
    <row r="63" spans="1:7" x14ac:dyDescent="0.25">
      <c r="A63" s="42" t="str">
        <f t="shared" si="3"/>
        <v>VALENCIA</v>
      </c>
      <c r="B63" s="41">
        <f t="shared" si="4"/>
        <v>34700544</v>
      </c>
      <c r="C63" s="41">
        <f t="shared" si="5"/>
        <v>33863050</v>
      </c>
      <c r="D63" s="41">
        <f t="shared" si="6"/>
        <v>1</v>
      </c>
      <c r="E63" s="42" t="str">
        <f t="shared" si="2"/>
        <v>FERROL-SAN CIBRAO</v>
      </c>
      <c r="F63" s="42">
        <f t="shared" si="9"/>
        <v>4818</v>
      </c>
      <c r="G63" s="42">
        <f t="shared" si="8"/>
        <v>3672</v>
      </c>
    </row>
    <row r="64" spans="1:7" x14ac:dyDescent="0.25">
      <c r="A64" s="42" t="str">
        <f t="shared" si="3"/>
        <v>VIGO</v>
      </c>
      <c r="B64" s="41">
        <f t="shared" si="4"/>
        <v>1485801</v>
      </c>
      <c r="C64" s="41">
        <f t="shared" si="5"/>
        <v>1574156</v>
      </c>
      <c r="D64" s="41">
        <f t="shared" si="6"/>
        <v>8</v>
      </c>
      <c r="E64" s="42" t="str">
        <f t="shared" si="2"/>
        <v>AVILES</v>
      </c>
      <c r="F64" s="42">
        <f t="shared" si="9"/>
        <v>333</v>
      </c>
      <c r="G64" s="42">
        <f t="shared" si="8"/>
        <v>48</v>
      </c>
    </row>
    <row r="65" spans="1:7" x14ac:dyDescent="0.25">
      <c r="A65" s="42" t="str">
        <f t="shared" si="3"/>
        <v>VILAGARCIA</v>
      </c>
      <c r="B65" s="41">
        <f t="shared" si="4"/>
        <v>144712</v>
      </c>
      <c r="C65" s="41">
        <f t="shared" si="5"/>
        <v>22079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853</v>
      </c>
      <c r="C8" s="34">
        <v>5182</v>
      </c>
      <c r="D8" s="34">
        <v>9704</v>
      </c>
      <c r="E8" s="34">
        <v>21587</v>
      </c>
      <c r="F8" s="13">
        <f t="shared" ref="F8:F35" si="0">((E8*100)/D8)-100</f>
        <v>122.45465787304204</v>
      </c>
      <c r="G8" s="1"/>
      <c r="H8" s="1"/>
      <c r="I8" s="1"/>
    </row>
    <row r="9" spans="1:12" x14ac:dyDescent="0.25">
      <c r="A9" s="8" t="s">
        <v>46</v>
      </c>
      <c r="B9" s="33">
        <v>35051</v>
      </c>
      <c r="C9" s="33">
        <v>27942</v>
      </c>
      <c r="D9" s="33">
        <v>285995</v>
      </c>
      <c r="E9" s="33">
        <v>304997</v>
      </c>
      <c r="F9" s="10">
        <f t="shared" si="0"/>
        <v>6.6441721009108505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243821</v>
      </c>
      <c r="C11" s="33">
        <v>236765</v>
      </c>
      <c r="D11" s="33">
        <v>3191910</v>
      </c>
      <c r="E11" s="33">
        <v>3536512</v>
      </c>
      <c r="F11" s="10">
        <f t="shared" si="0"/>
        <v>10.796106406508954</v>
      </c>
      <c r="G11" s="1"/>
      <c r="H11" s="1"/>
      <c r="I11" s="1"/>
    </row>
    <row r="12" spans="1:12" x14ac:dyDescent="0.25">
      <c r="A12" s="11" t="s">
        <v>49</v>
      </c>
      <c r="B12" s="34">
        <v>83205</v>
      </c>
      <c r="C12" s="34">
        <v>74656</v>
      </c>
      <c r="D12" s="34">
        <v>698037</v>
      </c>
      <c r="E12" s="34">
        <v>608519</v>
      </c>
      <c r="F12" s="13">
        <f t="shared" si="0"/>
        <v>-12.824248571350807</v>
      </c>
      <c r="G12" s="1"/>
      <c r="H12" s="1"/>
      <c r="I12" s="1"/>
    </row>
    <row r="13" spans="1:12" x14ac:dyDescent="0.25">
      <c r="A13" s="8" t="s">
        <v>50</v>
      </c>
      <c r="B13" s="33">
        <v>746846</v>
      </c>
      <c r="C13" s="33">
        <v>815005</v>
      </c>
      <c r="D13" s="33">
        <v>5548833</v>
      </c>
      <c r="E13" s="33">
        <v>5848032</v>
      </c>
      <c r="F13" s="10">
        <f t="shared" si="0"/>
        <v>5.3921067727214052</v>
      </c>
      <c r="G13" s="1"/>
      <c r="H13" s="1"/>
      <c r="I13" s="1"/>
    </row>
    <row r="14" spans="1:12" x14ac:dyDescent="0.25">
      <c r="A14" s="11" t="s">
        <v>51</v>
      </c>
      <c r="B14" s="34">
        <v>711964</v>
      </c>
      <c r="C14" s="34">
        <v>729518</v>
      </c>
      <c r="D14" s="34">
        <v>5927461</v>
      </c>
      <c r="E14" s="34">
        <v>6214041</v>
      </c>
      <c r="F14" s="13">
        <f t="shared" si="0"/>
        <v>4.8347850791426481</v>
      </c>
      <c r="G14" s="1"/>
      <c r="H14" s="1"/>
      <c r="I14" s="1"/>
    </row>
    <row r="15" spans="1:12" x14ac:dyDescent="0.25">
      <c r="A15" s="8" t="s">
        <v>52</v>
      </c>
      <c r="B15" s="33">
        <v>75628</v>
      </c>
      <c r="C15" s="33">
        <v>68362</v>
      </c>
      <c r="D15" s="33">
        <v>576267</v>
      </c>
      <c r="E15" s="33">
        <v>598420</v>
      </c>
      <c r="F15" s="10">
        <f t="shared" si="0"/>
        <v>3.8442249859873954</v>
      </c>
      <c r="G15" s="1"/>
      <c r="H15" s="1"/>
      <c r="I15" s="1"/>
    </row>
    <row r="16" spans="1:12" x14ac:dyDescent="0.25">
      <c r="A16" s="11" t="s">
        <v>53</v>
      </c>
      <c r="B16" s="34">
        <v>960</v>
      </c>
      <c r="C16" s="34">
        <v>0</v>
      </c>
      <c r="D16" s="34">
        <v>1944</v>
      </c>
      <c r="E16" s="34">
        <v>17</v>
      </c>
      <c r="F16" s="17">
        <f t="shared" si="0"/>
        <v>-99.125514403292186</v>
      </c>
      <c r="G16" s="1"/>
      <c r="H16" s="1"/>
      <c r="I16" s="1"/>
    </row>
    <row r="17" spans="1:9" x14ac:dyDescent="0.25">
      <c r="A17" s="8" t="s">
        <v>54</v>
      </c>
      <c r="B17" s="33">
        <v>26263</v>
      </c>
      <c r="C17" s="33">
        <v>27443</v>
      </c>
      <c r="D17" s="33">
        <v>238412</v>
      </c>
      <c r="E17" s="33">
        <v>224686</v>
      </c>
      <c r="F17" s="10">
        <f t="shared" si="0"/>
        <v>-5.7572605405768229</v>
      </c>
      <c r="G17" s="1"/>
      <c r="H17" s="1"/>
      <c r="I17" s="1"/>
    </row>
    <row r="18" spans="1:9" x14ac:dyDescent="0.25">
      <c r="A18" s="11" t="s">
        <v>55</v>
      </c>
      <c r="B18" s="34">
        <v>74664</v>
      </c>
      <c r="C18" s="34">
        <v>70988</v>
      </c>
      <c r="D18" s="34">
        <v>567919</v>
      </c>
      <c r="E18" s="34">
        <v>600608</v>
      </c>
      <c r="F18" s="13">
        <f t="shared" si="0"/>
        <v>5.7559264613439609</v>
      </c>
      <c r="G18" s="1"/>
      <c r="H18" s="1"/>
      <c r="I18" s="1"/>
    </row>
    <row r="19" spans="1:9" x14ac:dyDescent="0.25">
      <c r="A19" s="8" t="s">
        <v>56</v>
      </c>
      <c r="B19" s="33">
        <v>6797</v>
      </c>
      <c r="C19" s="33">
        <v>4812</v>
      </c>
      <c r="D19" s="33">
        <v>56321</v>
      </c>
      <c r="E19" s="33">
        <v>41857</v>
      </c>
      <c r="F19" s="10">
        <f t="shared" si="0"/>
        <v>-25.681362191722442</v>
      </c>
      <c r="G19" s="1"/>
      <c r="H19" s="1"/>
      <c r="I19" s="1"/>
    </row>
    <row r="20" spans="1:9" x14ac:dyDescent="0.25">
      <c r="A20" s="11" t="s">
        <v>57</v>
      </c>
      <c r="B20" s="34">
        <v>46232</v>
      </c>
      <c r="C20" s="34">
        <v>42236</v>
      </c>
      <c r="D20" s="34">
        <v>389160</v>
      </c>
      <c r="E20" s="34">
        <v>400819</v>
      </c>
      <c r="F20" s="13">
        <f t="shared" si="0"/>
        <v>2.9959399732757674</v>
      </c>
      <c r="G20" s="1"/>
      <c r="H20" s="1"/>
      <c r="I20" s="1"/>
    </row>
    <row r="21" spans="1:9" x14ac:dyDescent="0.25">
      <c r="A21" s="8" t="s">
        <v>58</v>
      </c>
      <c r="B21" s="33">
        <v>5651</v>
      </c>
      <c r="C21" s="33">
        <v>21276</v>
      </c>
      <c r="D21" s="33">
        <v>16120</v>
      </c>
      <c r="E21" s="33">
        <v>98722</v>
      </c>
      <c r="F21" s="10">
        <f t="shared" si="0"/>
        <v>512.41935483870964</v>
      </c>
      <c r="G21" s="1"/>
      <c r="H21" s="1"/>
      <c r="I21" s="1"/>
    </row>
    <row r="22" spans="1:9" x14ac:dyDescent="0.25">
      <c r="A22" s="11" t="s">
        <v>59</v>
      </c>
      <c r="B22" s="34">
        <v>232210</v>
      </c>
      <c r="C22" s="34">
        <v>251642</v>
      </c>
      <c r="D22" s="34">
        <v>1672827</v>
      </c>
      <c r="E22" s="34">
        <v>1828569</v>
      </c>
      <c r="F22" s="13">
        <f t="shared" si="0"/>
        <v>9.3101079788884391</v>
      </c>
      <c r="G22" s="1"/>
      <c r="H22" s="1"/>
      <c r="I22" s="1"/>
    </row>
    <row r="23" spans="1:9" x14ac:dyDescent="0.25">
      <c r="A23" s="8" t="s">
        <v>60</v>
      </c>
      <c r="B23" s="33">
        <v>45951</v>
      </c>
      <c r="C23" s="33">
        <v>38616</v>
      </c>
      <c r="D23" s="33">
        <v>314279</v>
      </c>
      <c r="E23" s="33">
        <v>313786</v>
      </c>
      <c r="F23" s="10">
        <f t="shared" si="0"/>
        <v>-0.15686698761291495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56908</v>
      </c>
      <c r="C25" s="33">
        <v>55732</v>
      </c>
      <c r="D25" s="33">
        <v>391709</v>
      </c>
      <c r="E25" s="33">
        <v>445449</v>
      </c>
      <c r="F25" s="10">
        <f t="shared" si="0"/>
        <v>13.719368204457908</v>
      </c>
      <c r="G25" s="1"/>
      <c r="H25" s="1"/>
      <c r="I25" s="1"/>
    </row>
    <row r="26" spans="1:9" x14ac:dyDescent="0.25">
      <c r="A26" s="11" t="s">
        <v>63</v>
      </c>
      <c r="B26" s="34">
        <v>2027</v>
      </c>
      <c r="C26" s="34">
        <v>9972</v>
      </c>
      <c r="D26" s="34">
        <v>4157</v>
      </c>
      <c r="E26" s="34">
        <v>55671</v>
      </c>
      <c r="F26" s="13">
        <f t="shared" si="0"/>
        <v>1239.2109694491219</v>
      </c>
      <c r="G26" s="1"/>
      <c r="H26" s="1"/>
      <c r="I26" s="1"/>
    </row>
    <row r="27" spans="1:9" x14ac:dyDescent="0.25">
      <c r="A27" s="8" t="s">
        <v>64</v>
      </c>
      <c r="B27" s="33">
        <v>16010</v>
      </c>
      <c r="C27" s="33">
        <v>11690</v>
      </c>
      <c r="D27" s="33">
        <v>363364</v>
      </c>
      <c r="E27" s="33">
        <v>334061</v>
      </c>
      <c r="F27" s="10">
        <f t="shared" si="0"/>
        <v>-8.0643652095419469</v>
      </c>
      <c r="G27" s="1"/>
      <c r="H27" s="1"/>
      <c r="I27" s="1"/>
    </row>
    <row r="28" spans="1:9" x14ac:dyDescent="0.25">
      <c r="A28" s="11" t="s">
        <v>65</v>
      </c>
      <c r="B28" s="34">
        <v>288282</v>
      </c>
      <c r="C28" s="34">
        <v>292264</v>
      </c>
      <c r="D28" s="34">
        <v>2165499</v>
      </c>
      <c r="E28" s="34">
        <v>2294844</v>
      </c>
      <c r="F28" s="13">
        <f t="shared" si="0"/>
        <v>5.9729882119548421</v>
      </c>
      <c r="G28" s="1"/>
      <c r="H28" s="1"/>
      <c r="I28" s="1"/>
    </row>
    <row r="29" spans="1:9" x14ac:dyDescent="0.25">
      <c r="A29" s="8" t="s">
        <v>66</v>
      </c>
      <c r="B29" s="33">
        <v>78046</v>
      </c>
      <c r="C29" s="33">
        <v>69813</v>
      </c>
      <c r="D29" s="33">
        <v>878724</v>
      </c>
      <c r="E29" s="33">
        <v>813509</v>
      </c>
      <c r="F29" s="10">
        <f t="shared" si="0"/>
        <v>-7.4215567117775265</v>
      </c>
      <c r="G29" s="1"/>
      <c r="H29" s="1"/>
      <c r="I29" s="1"/>
    </row>
    <row r="30" spans="1:9" x14ac:dyDescent="0.25">
      <c r="A30" s="11" t="s">
        <v>67</v>
      </c>
      <c r="B30" s="34">
        <v>13766</v>
      </c>
      <c r="C30" s="34">
        <v>15372</v>
      </c>
      <c r="D30" s="34">
        <v>180583</v>
      </c>
      <c r="E30" s="34">
        <v>132857</v>
      </c>
      <c r="F30" s="13">
        <f t="shared" si="0"/>
        <v>-26.428844354119718</v>
      </c>
      <c r="G30" s="1"/>
      <c r="H30" s="1"/>
      <c r="I30" s="1"/>
    </row>
    <row r="31" spans="1:9" x14ac:dyDescent="0.25">
      <c r="A31" s="8" t="s">
        <v>68</v>
      </c>
      <c r="B31" s="33">
        <v>5535</v>
      </c>
      <c r="C31" s="33">
        <v>3415</v>
      </c>
      <c r="D31" s="33">
        <v>85883</v>
      </c>
      <c r="E31" s="33">
        <v>72324</v>
      </c>
      <c r="F31" s="10">
        <f t="shared" si="0"/>
        <v>-15.787757763468903</v>
      </c>
      <c r="G31" s="1"/>
      <c r="H31" s="1"/>
      <c r="I31" s="1"/>
    </row>
    <row r="32" spans="1:9" x14ac:dyDescent="0.25">
      <c r="A32" s="11" t="s">
        <v>69</v>
      </c>
      <c r="B32" s="34">
        <v>395287</v>
      </c>
      <c r="C32" s="34">
        <v>381756</v>
      </c>
      <c r="D32" s="34">
        <v>3768936</v>
      </c>
      <c r="E32" s="34">
        <v>3609025</v>
      </c>
      <c r="F32" s="13">
        <f t="shared" si="0"/>
        <v>-4.2428685443318699</v>
      </c>
      <c r="G32" s="1"/>
      <c r="H32" s="1"/>
      <c r="I32" s="1"/>
    </row>
    <row r="33" spans="1:9" x14ac:dyDescent="0.25">
      <c r="A33" s="8" t="s">
        <v>70</v>
      </c>
      <c r="B33" s="33">
        <v>37926</v>
      </c>
      <c r="C33" s="33">
        <v>35935</v>
      </c>
      <c r="D33" s="33">
        <v>655626</v>
      </c>
      <c r="E33" s="33">
        <v>570660</v>
      </c>
      <c r="F33" s="10">
        <f t="shared" si="0"/>
        <v>-12.959522654684221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3229883</v>
      </c>
      <c r="C35" s="15">
        <f t="shared" ref="C35:E35" si="1">SUM(C7:C34)</f>
        <v>3290392</v>
      </c>
      <c r="D35" s="15">
        <f t="shared" si="1"/>
        <v>27990870</v>
      </c>
      <c r="E35" s="15">
        <f t="shared" si="1"/>
        <v>28970572</v>
      </c>
      <c r="F35" s="16">
        <f t="shared" si="0"/>
        <v>3.5000769893897541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6214041</v>
      </c>
      <c r="G38" s="42">
        <f>LOOKUP(E38,$A$38:$A$65,$C$38:$C$65)</f>
        <v>5927461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21587</v>
      </c>
      <c r="C39" s="41">
        <f t="shared" ref="C39:C65" si="5">D8</f>
        <v>9704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5848032</v>
      </c>
      <c r="G39" s="42">
        <f t="shared" ref="G39:G65" si="8">LOOKUP(E39,$A$38:$A$65,$C$38:$C$65)</f>
        <v>5548833</v>
      </c>
    </row>
    <row r="40" spans="1:9" x14ac:dyDescent="0.25">
      <c r="A40" s="42" t="str">
        <f t="shared" si="3"/>
        <v>ALMERIA</v>
      </c>
      <c r="B40" s="41">
        <f t="shared" si="4"/>
        <v>304997</v>
      </c>
      <c r="C40" s="41">
        <f t="shared" si="5"/>
        <v>285995</v>
      </c>
      <c r="D40" s="41">
        <f t="shared" si="6"/>
        <v>16</v>
      </c>
      <c r="E40" s="42" t="str">
        <f t="shared" si="2"/>
        <v>VALENCIA</v>
      </c>
      <c r="F40" s="42">
        <f t="shared" si="7"/>
        <v>3609025</v>
      </c>
      <c r="G40" s="42">
        <f t="shared" si="8"/>
        <v>3768936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3536512</v>
      </c>
      <c r="G41" s="42">
        <f t="shared" si="8"/>
        <v>3191910</v>
      </c>
    </row>
    <row r="42" spans="1:9" x14ac:dyDescent="0.25">
      <c r="A42" s="42" t="str">
        <f t="shared" si="3"/>
        <v>BAHIA DE ALGECIRAS</v>
      </c>
      <c r="B42" s="41">
        <f t="shared" si="4"/>
        <v>3536512</v>
      </c>
      <c r="C42" s="41">
        <f t="shared" si="5"/>
        <v>3191910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2294844</v>
      </c>
      <c r="G42" s="42">
        <f t="shared" si="8"/>
        <v>2165499</v>
      </c>
    </row>
    <row r="43" spans="1:9" x14ac:dyDescent="0.25">
      <c r="A43" s="42" t="str">
        <f t="shared" si="3"/>
        <v>BAHIA DE CADIZ</v>
      </c>
      <c r="B43" s="41">
        <f t="shared" si="4"/>
        <v>608519</v>
      </c>
      <c r="C43" s="41">
        <f t="shared" si="5"/>
        <v>698037</v>
      </c>
      <c r="D43" s="41">
        <f t="shared" si="6"/>
        <v>8</v>
      </c>
      <c r="E43" s="42" t="str">
        <f t="shared" si="2"/>
        <v>LAS PALMAS</v>
      </c>
      <c r="F43" s="42">
        <f t="shared" si="7"/>
        <v>1828569</v>
      </c>
      <c r="G43" s="42">
        <f t="shared" si="8"/>
        <v>1672827</v>
      </c>
    </row>
    <row r="44" spans="1:9" x14ac:dyDescent="0.25">
      <c r="A44" s="42" t="str">
        <f t="shared" si="3"/>
        <v>BALEARES</v>
      </c>
      <c r="B44" s="41">
        <f t="shared" si="4"/>
        <v>5848032</v>
      </c>
      <c r="C44" s="41">
        <f t="shared" si="5"/>
        <v>5548833</v>
      </c>
      <c r="D44" s="41">
        <f t="shared" si="6"/>
        <v>2</v>
      </c>
      <c r="E44" s="42" t="str">
        <f t="shared" si="2"/>
        <v>SANTANDER</v>
      </c>
      <c r="F44" s="42">
        <f t="shared" si="7"/>
        <v>813509</v>
      </c>
      <c r="G44" s="42">
        <f t="shared" si="8"/>
        <v>878724</v>
      </c>
    </row>
    <row r="45" spans="1:9" x14ac:dyDescent="0.25">
      <c r="A45" s="42" t="str">
        <f t="shared" si="3"/>
        <v>BARCELONA</v>
      </c>
      <c r="B45" s="41">
        <f t="shared" si="4"/>
        <v>6214041</v>
      </c>
      <c r="C45" s="41">
        <f t="shared" si="5"/>
        <v>5927461</v>
      </c>
      <c r="D45" s="41">
        <f t="shared" si="6"/>
        <v>1</v>
      </c>
      <c r="E45" s="42" t="str">
        <f t="shared" si="2"/>
        <v>BAHIA DE CADIZ</v>
      </c>
      <c r="F45" s="42">
        <f t="shared" si="7"/>
        <v>608519</v>
      </c>
      <c r="G45" s="42">
        <f t="shared" si="8"/>
        <v>698037</v>
      </c>
    </row>
    <row r="46" spans="1:9" x14ac:dyDescent="0.25">
      <c r="A46" s="42" t="str">
        <f t="shared" si="3"/>
        <v>BILBAO</v>
      </c>
      <c r="B46" s="41">
        <f t="shared" si="4"/>
        <v>598420</v>
      </c>
      <c r="C46" s="41">
        <f t="shared" si="5"/>
        <v>576267</v>
      </c>
      <c r="D46" s="41">
        <f t="shared" si="6"/>
        <v>10</v>
      </c>
      <c r="E46" s="42" t="str">
        <f t="shared" si="2"/>
        <v>CEUTA</v>
      </c>
      <c r="F46" s="42">
        <f t="shared" si="7"/>
        <v>600608</v>
      </c>
      <c r="G46" s="42">
        <f t="shared" si="8"/>
        <v>567919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1944</v>
      </c>
      <c r="D47" s="41">
        <f t="shared" si="6"/>
        <v>25</v>
      </c>
      <c r="E47" s="42" t="str">
        <f t="shared" si="2"/>
        <v>BILBAO</v>
      </c>
      <c r="F47" s="42">
        <f t="shared" si="7"/>
        <v>598420</v>
      </c>
      <c r="G47" s="42">
        <f t="shared" si="8"/>
        <v>576267</v>
      </c>
    </row>
    <row r="48" spans="1:9" x14ac:dyDescent="0.25">
      <c r="A48" s="42" t="str">
        <f t="shared" si="3"/>
        <v>CASTELLON</v>
      </c>
      <c r="B48" s="41">
        <f t="shared" si="4"/>
        <v>224686</v>
      </c>
      <c r="C48" s="41">
        <f t="shared" si="5"/>
        <v>238412</v>
      </c>
      <c r="D48" s="41">
        <f t="shared" si="6"/>
        <v>17</v>
      </c>
      <c r="E48" s="42" t="str">
        <f t="shared" si="2"/>
        <v>VIGO</v>
      </c>
      <c r="F48" s="42">
        <f t="shared" si="7"/>
        <v>570660</v>
      </c>
      <c r="G48" s="42">
        <f t="shared" si="8"/>
        <v>655626</v>
      </c>
    </row>
    <row r="49" spans="1:7" x14ac:dyDescent="0.25">
      <c r="A49" s="42" t="str">
        <f t="shared" si="3"/>
        <v>CEUTA</v>
      </c>
      <c r="B49" s="41">
        <f t="shared" si="4"/>
        <v>600608</v>
      </c>
      <c r="C49" s="41">
        <f t="shared" si="5"/>
        <v>567919</v>
      </c>
      <c r="D49" s="41">
        <f t="shared" si="6"/>
        <v>9</v>
      </c>
      <c r="E49" s="42" t="str">
        <f t="shared" si="2"/>
        <v>MELILLA</v>
      </c>
      <c r="F49" s="42">
        <f t="shared" si="7"/>
        <v>445449</v>
      </c>
      <c r="G49" s="42">
        <f t="shared" si="8"/>
        <v>391709</v>
      </c>
    </row>
    <row r="50" spans="1:7" x14ac:dyDescent="0.25">
      <c r="A50" s="42" t="str">
        <f t="shared" si="3"/>
        <v>FERROL-SAN CIBRAO</v>
      </c>
      <c r="B50" s="41">
        <f t="shared" si="4"/>
        <v>41857</v>
      </c>
      <c r="C50" s="41">
        <f t="shared" si="5"/>
        <v>56321</v>
      </c>
      <c r="D50" s="41">
        <f t="shared" si="6"/>
        <v>22</v>
      </c>
      <c r="E50" s="42" t="str">
        <f t="shared" si="2"/>
        <v>GIJON</v>
      </c>
      <c r="F50" s="42">
        <f t="shared" si="7"/>
        <v>400819</v>
      </c>
      <c r="G50" s="42">
        <f t="shared" si="8"/>
        <v>389160</v>
      </c>
    </row>
    <row r="51" spans="1:7" x14ac:dyDescent="0.25">
      <c r="A51" s="42" t="str">
        <f t="shared" si="3"/>
        <v>GIJON</v>
      </c>
      <c r="B51" s="41">
        <f t="shared" si="4"/>
        <v>400819</v>
      </c>
      <c r="C51" s="41">
        <f t="shared" si="5"/>
        <v>389160</v>
      </c>
      <c r="D51" s="41">
        <f t="shared" si="6"/>
        <v>13</v>
      </c>
      <c r="E51" s="42" t="str">
        <f t="shared" si="2"/>
        <v>PASAIA</v>
      </c>
      <c r="F51" s="42">
        <f t="shared" si="7"/>
        <v>334061</v>
      </c>
      <c r="G51" s="42">
        <f t="shared" si="8"/>
        <v>363364</v>
      </c>
    </row>
    <row r="52" spans="1:7" x14ac:dyDescent="0.25">
      <c r="A52" s="42" t="str">
        <f t="shared" si="3"/>
        <v>HUELVA</v>
      </c>
      <c r="B52" s="41">
        <f t="shared" si="4"/>
        <v>98722</v>
      </c>
      <c r="C52" s="41">
        <f t="shared" si="5"/>
        <v>16120</v>
      </c>
      <c r="D52" s="41">
        <f t="shared" si="6"/>
        <v>19</v>
      </c>
      <c r="E52" s="42" t="str">
        <f t="shared" si="2"/>
        <v>MALAGA</v>
      </c>
      <c r="F52" s="42">
        <f t="shared" si="7"/>
        <v>313786</v>
      </c>
      <c r="G52" s="42">
        <f t="shared" si="8"/>
        <v>314279</v>
      </c>
    </row>
    <row r="53" spans="1:7" x14ac:dyDescent="0.25">
      <c r="A53" s="42" t="str">
        <f t="shared" si="3"/>
        <v>LAS PALMAS</v>
      </c>
      <c r="B53" s="41">
        <f t="shared" si="4"/>
        <v>1828569</v>
      </c>
      <c r="C53" s="41">
        <f t="shared" si="5"/>
        <v>1672827</v>
      </c>
      <c r="D53" s="41">
        <f t="shared" si="6"/>
        <v>6</v>
      </c>
      <c r="E53" s="42" t="str">
        <f t="shared" si="2"/>
        <v>ALMERIA</v>
      </c>
      <c r="F53" s="42">
        <f t="shared" si="7"/>
        <v>304997</v>
      </c>
      <c r="G53" s="42">
        <f t="shared" si="8"/>
        <v>285995</v>
      </c>
    </row>
    <row r="54" spans="1:7" x14ac:dyDescent="0.25">
      <c r="A54" s="42" t="str">
        <f t="shared" si="3"/>
        <v>MALAGA</v>
      </c>
      <c r="B54" s="41">
        <f t="shared" si="4"/>
        <v>313786</v>
      </c>
      <c r="C54" s="41">
        <f t="shared" si="5"/>
        <v>314279</v>
      </c>
      <c r="D54" s="41">
        <f t="shared" si="6"/>
        <v>15</v>
      </c>
      <c r="E54" s="42" t="str">
        <f t="shared" si="2"/>
        <v>CASTELLON</v>
      </c>
      <c r="F54" s="42">
        <f t="shared" si="7"/>
        <v>224686</v>
      </c>
      <c r="G54" s="42">
        <f t="shared" si="8"/>
        <v>238412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132857</v>
      </c>
      <c r="G55" s="42">
        <f t="shared" si="8"/>
        <v>180583</v>
      </c>
    </row>
    <row r="56" spans="1:7" x14ac:dyDescent="0.25">
      <c r="A56" s="42" t="str">
        <f t="shared" si="3"/>
        <v>MELILLA</v>
      </c>
      <c r="B56" s="41">
        <f t="shared" si="4"/>
        <v>445449</v>
      </c>
      <c r="C56" s="41">
        <f t="shared" si="5"/>
        <v>391709</v>
      </c>
      <c r="D56" s="41">
        <f t="shared" si="6"/>
        <v>12</v>
      </c>
      <c r="E56" s="42" t="str">
        <f t="shared" si="2"/>
        <v>HUELVA</v>
      </c>
      <c r="F56" s="42">
        <f t="shared" si="9"/>
        <v>98722</v>
      </c>
      <c r="G56" s="42">
        <f t="shared" si="8"/>
        <v>16120</v>
      </c>
    </row>
    <row r="57" spans="1:7" x14ac:dyDescent="0.25">
      <c r="A57" s="42" t="str">
        <f t="shared" si="3"/>
        <v>MOTRIL</v>
      </c>
      <c r="B57" s="41">
        <f t="shared" si="4"/>
        <v>55671</v>
      </c>
      <c r="C57" s="41">
        <f t="shared" si="5"/>
        <v>4157</v>
      </c>
      <c r="D57" s="41">
        <f t="shared" si="6"/>
        <v>21</v>
      </c>
      <c r="E57" s="42" t="str">
        <f t="shared" si="2"/>
        <v>TARRAGONA</v>
      </c>
      <c r="F57" s="42">
        <f t="shared" si="9"/>
        <v>72324</v>
      </c>
      <c r="G57" s="42">
        <f t="shared" si="8"/>
        <v>85883</v>
      </c>
    </row>
    <row r="58" spans="1:7" x14ac:dyDescent="0.25">
      <c r="A58" s="42" t="str">
        <f t="shared" si="3"/>
        <v>PASAIA</v>
      </c>
      <c r="B58" s="41">
        <f t="shared" si="4"/>
        <v>334061</v>
      </c>
      <c r="C58" s="41">
        <f t="shared" si="5"/>
        <v>363364</v>
      </c>
      <c r="D58" s="41">
        <f t="shared" si="6"/>
        <v>14</v>
      </c>
      <c r="E58" s="42" t="str">
        <f t="shared" si="2"/>
        <v>MOTRIL</v>
      </c>
      <c r="F58" s="42">
        <f t="shared" si="9"/>
        <v>55671</v>
      </c>
      <c r="G58" s="42">
        <f t="shared" si="8"/>
        <v>4157</v>
      </c>
    </row>
    <row r="59" spans="1:7" x14ac:dyDescent="0.25">
      <c r="A59" s="42" t="str">
        <f t="shared" si="3"/>
        <v>SANTA CRUZ DE TENERIFE</v>
      </c>
      <c r="B59" s="41">
        <f t="shared" si="4"/>
        <v>2294844</v>
      </c>
      <c r="C59" s="41">
        <f t="shared" si="5"/>
        <v>2165499</v>
      </c>
      <c r="D59" s="41">
        <f t="shared" si="6"/>
        <v>5</v>
      </c>
      <c r="E59" s="42" t="str">
        <f t="shared" si="2"/>
        <v>FERROL-SAN CIBRAO</v>
      </c>
      <c r="F59" s="42">
        <f t="shared" si="9"/>
        <v>41857</v>
      </c>
      <c r="G59" s="42">
        <f t="shared" si="8"/>
        <v>56321</v>
      </c>
    </row>
    <row r="60" spans="1:7" x14ac:dyDescent="0.25">
      <c r="A60" s="42" t="str">
        <f t="shared" si="3"/>
        <v>SANTANDER</v>
      </c>
      <c r="B60" s="41">
        <f t="shared" si="4"/>
        <v>813509</v>
      </c>
      <c r="C60" s="41">
        <f t="shared" si="5"/>
        <v>878724</v>
      </c>
      <c r="D60" s="41">
        <f t="shared" si="6"/>
        <v>7</v>
      </c>
      <c r="E60" s="42" t="str">
        <f t="shared" si="2"/>
        <v>ALICANTE</v>
      </c>
      <c r="F60" s="42">
        <f t="shared" si="9"/>
        <v>21587</v>
      </c>
      <c r="G60" s="42">
        <f t="shared" si="8"/>
        <v>9704</v>
      </c>
    </row>
    <row r="61" spans="1:7" x14ac:dyDescent="0.25">
      <c r="A61" s="42" t="str">
        <f t="shared" si="3"/>
        <v>SEVILLA</v>
      </c>
      <c r="B61" s="41">
        <f t="shared" si="4"/>
        <v>132857</v>
      </c>
      <c r="C61" s="41">
        <f t="shared" si="5"/>
        <v>180583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72324</v>
      </c>
      <c r="C62" s="41">
        <f t="shared" si="5"/>
        <v>85883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1944</v>
      </c>
    </row>
    <row r="63" spans="1:7" x14ac:dyDescent="0.25">
      <c r="A63" s="42" t="str">
        <f t="shared" si="3"/>
        <v>VALENCIA</v>
      </c>
      <c r="B63" s="41">
        <f t="shared" si="4"/>
        <v>3609025</v>
      </c>
      <c r="C63" s="41">
        <f t="shared" si="5"/>
        <v>3768936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570660</v>
      </c>
      <c r="C64" s="41">
        <f t="shared" si="5"/>
        <v>655626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608</v>
      </c>
      <c r="C7" s="35">
        <v>477</v>
      </c>
      <c r="D7" s="35">
        <v>3568</v>
      </c>
      <c r="E7" s="35">
        <v>3345</v>
      </c>
      <c r="F7" s="10">
        <f>((E7*100)/D7)-100</f>
        <v>-6.25</v>
      </c>
      <c r="G7" s="1"/>
      <c r="H7" s="1"/>
      <c r="I7" s="1"/>
    </row>
    <row r="8" spans="1:12" x14ac:dyDescent="0.25">
      <c r="A8" s="11" t="s">
        <v>45</v>
      </c>
      <c r="B8" s="36">
        <v>11718</v>
      </c>
      <c r="C8" s="36">
        <v>10751</v>
      </c>
      <c r="D8" s="36">
        <v>102135</v>
      </c>
      <c r="E8" s="36">
        <v>109795</v>
      </c>
      <c r="F8" s="13">
        <f t="shared" ref="F8:F35" si="0">((E8*100)/D8)-100</f>
        <v>7.4998776129632319</v>
      </c>
      <c r="G8" s="1"/>
      <c r="H8" s="1"/>
      <c r="I8" s="1"/>
    </row>
    <row r="9" spans="1:12" x14ac:dyDescent="0.25">
      <c r="A9" s="8" t="s">
        <v>46</v>
      </c>
      <c r="B9" s="35">
        <v>425</v>
      </c>
      <c r="C9" s="35">
        <v>463</v>
      </c>
      <c r="D9" s="35">
        <v>2369</v>
      </c>
      <c r="E9" s="35">
        <v>3873.25</v>
      </c>
      <c r="F9" s="10">
        <f t="shared" si="0"/>
        <v>63.497256226255814</v>
      </c>
      <c r="G9" s="1"/>
      <c r="H9" s="1"/>
      <c r="I9" s="1"/>
    </row>
    <row r="10" spans="1:12" x14ac:dyDescent="0.25">
      <c r="A10" s="11" t="s">
        <v>47</v>
      </c>
      <c r="B10" s="36">
        <v>4</v>
      </c>
      <c r="C10" s="36">
        <v>4</v>
      </c>
      <c r="D10" s="36">
        <v>8</v>
      </c>
      <c r="E10" s="36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35">
        <v>301434</v>
      </c>
      <c r="C11" s="35">
        <v>338569</v>
      </c>
      <c r="D11" s="35">
        <v>2174764</v>
      </c>
      <c r="E11" s="35">
        <v>2630052</v>
      </c>
      <c r="F11" s="10">
        <f t="shared" si="0"/>
        <v>20.935053182782127</v>
      </c>
      <c r="G11" s="1"/>
      <c r="H11" s="1"/>
      <c r="I11" s="1"/>
    </row>
    <row r="12" spans="1:12" x14ac:dyDescent="0.25">
      <c r="A12" s="11" t="s">
        <v>49</v>
      </c>
      <c r="B12" s="36">
        <v>7218.5</v>
      </c>
      <c r="C12" s="36">
        <v>9113</v>
      </c>
      <c r="D12" s="36">
        <v>55924</v>
      </c>
      <c r="E12" s="36">
        <v>62699.5</v>
      </c>
      <c r="F12" s="13">
        <f t="shared" si="0"/>
        <v>12.115549674558324</v>
      </c>
      <c r="G12" s="1"/>
      <c r="H12" s="1"/>
      <c r="I12" s="1"/>
    </row>
    <row r="13" spans="1:12" x14ac:dyDescent="0.25">
      <c r="A13" s="8" t="s">
        <v>50</v>
      </c>
      <c r="B13" s="35">
        <v>6105</v>
      </c>
      <c r="C13" s="35">
        <v>5795</v>
      </c>
      <c r="D13" s="35">
        <v>48910</v>
      </c>
      <c r="E13" s="35">
        <v>40515</v>
      </c>
      <c r="F13" s="10">
        <f t="shared" si="0"/>
        <v>-17.164179104477611</v>
      </c>
      <c r="G13" s="1"/>
      <c r="H13" s="1"/>
      <c r="I13" s="1"/>
    </row>
    <row r="14" spans="1:12" x14ac:dyDescent="0.25">
      <c r="A14" s="11" t="s">
        <v>51</v>
      </c>
      <c r="B14" s="36">
        <v>171988.5</v>
      </c>
      <c r="C14" s="36">
        <v>159814</v>
      </c>
      <c r="D14" s="36">
        <v>1402810</v>
      </c>
      <c r="E14" s="36">
        <v>1168888.5</v>
      </c>
      <c r="F14" s="13">
        <f t="shared" si="0"/>
        <v>-16.675209044703138</v>
      </c>
      <c r="G14" s="1"/>
      <c r="H14" s="1"/>
      <c r="I14" s="1"/>
    </row>
    <row r="15" spans="1:12" x14ac:dyDescent="0.25">
      <c r="A15" s="8" t="s">
        <v>52</v>
      </c>
      <c r="B15" s="35">
        <v>53836.75</v>
      </c>
      <c r="C15" s="35">
        <v>56477.75</v>
      </c>
      <c r="D15" s="35">
        <v>375199</v>
      </c>
      <c r="E15" s="35">
        <v>407831.5</v>
      </c>
      <c r="F15" s="10">
        <f t="shared" si="0"/>
        <v>8.697384587912012</v>
      </c>
      <c r="G15" s="1"/>
      <c r="H15" s="1"/>
      <c r="I15" s="1"/>
    </row>
    <row r="16" spans="1:12" x14ac:dyDescent="0.25">
      <c r="A16" s="11" t="s">
        <v>53</v>
      </c>
      <c r="B16" s="36">
        <v>7352</v>
      </c>
      <c r="C16" s="36">
        <v>6019</v>
      </c>
      <c r="D16" s="36">
        <v>47998</v>
      </c>
      <c r="E16" s="36">
        <v>46061</v>
      </c>
      <c r="F16" s="13">
        <f t="shared" si="0"/>
        <v>-4.0355848160340031</v>
      </c>
      <c r="G16" s="1"/>
      <c r="H16" s="1"/>
      <c r="I16" s="1"/>
    </row>
    <row r="17" spans="1:9" x14ac:dyDescent="0.25">
      <c r="A17" s="8" t="s">
        <v>54</v>
      </c>
      <c r="B17" s="35">
        <v>11307</v>
      </c>
      <c r="C17" s="35">
        <v>14407</v>
      </c>
      <c r="D17" s="35">
        <v>86392</v>
      </c>
      <c r="E17" s="35">
        <v>106535</v>
      </c>
      <c r="F17" s="10">
        <f t="shared" si="0"/>
        <v>23.315816279285116</v>
      </c>
      <c r="G17" s="1"/>
      <c r="H17" s="1"/>
      <c r="I17" s="1"/>
    </row>
    <row r="18" spans="1:9" x14ac:dyDescent="0.25">
      <c r="A18" s="11" t="s">
        <v>55</v>
      </c>
      <c r="B18" s="36">
        <v>1060</v>
      </c>
      <c r="C18" s="36">
        <v>1206</v>
      </c>
      <c r="D18" s="36">
        <v>6969</v>
      </c>
      <c r="E18" s="36">
        <v>10230</v>
      </c>
      <c r="F18" s="13">
        <f t="shared" si="0"/>
        <v>46.792940163581562</v>
      </c>
      <c r="G18" s="1"/>
      <c r="H18" s="1"/>
      <c r="I18" s="1"/>
    </row>
    <row r="19" spans="1:9" x14ac:dyDescent="0.25">
      <c r="A19" s="8" t="s">
        <v>56</v>
      </c>
      <c r="B19" s="35">
        <v>38</v>
      </c>
      <c r="C19" s="35">
        <v>74</v>
      </c>
      <c r="D19" s="35">
        <v>352</v>
      </c>
      <c r="E19" s="35">
        <v>525</v>
      </c>
      <c r="F19" s="10">
        <f t="shared" si="0"/>
        <v>49.14772727272728</v>
      </c>
      <c r="G19" s="1"/>
      <c r="H19" s="1"/>
      <c r="I19" s="1"/>
    </row>
    <row r="20" spans="1:9" x14ac:dyDescent="0.25">
      <c r="A20" s="11" t="s">
        <v>57</v>
      </c>
      <c r="B20" s="36">
        <v>3430</v>
      </c>
      <c r="C20" s="36">
        <v>4116</v>
      </c>
      <c r="D20" s="36">
        <v>23305</v>
      </c>
      <c r="E20" s="36">
        <v>31053</v>
      </c>
      <c r="F20" s="13">
        <f t="shared" si="0"/>
        <v>33.246084531216468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252</v>
      </c>
      <c r="D21" s="35">
        <v>528</v>
      </c>
      <c r="E21" s="35">
        <v>1271</v>
      </c>
      <c r="F21" s="10">
        <f t="shared" si="0"/>
        <v>140.71969696969697</v>
      </c>
      <c r="G21" s="1"/>
      <c r="H21" s="1"/>
      <c r="I21" s="1"/>
    </row>
    <row r="22" spans="1:9" x14ac:dyDescent="0.25">
      <c r="A22" s="11" t="s">
        <v>59</v>
      </c>
      <c r="B22" s="36">
        <v>137409</v>
      </c>
      <c r="C22" s="36">
        <v>100427</v>
      </c>
      <c r="D22" s="36">
        <v>819712</v>
      </c>
      <c r="E22" s="36">
        <v>825999</v>
      </c>
      <c r="F22" s="13">
        <f t="shared" si="0"/>
        <v>0.76697669425358583</v>
      </c>
      <c r="G22" s="1"/>
      <c r="H22" s="1"/>
      <c r="I22" s="1"/>
    </row>
    <row r="23" spans="1:9" x14ac:dyDescent="0.25">
      <c r="A23" s="8" t="s">
        <v>60</v>
      </c>
      <c r="B23" s="35">
        <v>43297</v>
      </c>
      <c r="C23" s="35">
        <v>21461</v>
      </c>
      <c r="D23" s="35">
        <v>254471</v>
      </c>
      <c r="E23" s="35">
        <v>291569</v>
      </c>
      <c r="F23" s="10">
        <f t="shared" si="0"/>
        <v>14.578478490672808</v>
      </c>
      <c r="G23" s="1"/>
      <c r="H23" s="1"/>
      <c r="I23" s="1"/>
    </row>
    <row r="24" spans="1:9" x14ac:dyDescent="0.25">
      <c r="A24" s="11" t="s">
        <v>61</v>
      </c>
      <c r="B24" s="36">
        <v>2364</v>
      </c>
      <c r="C24" s="36">
        <v>3484</v>
      </c>
      <c r="D24" s="36">
        <v>31352</v>
      </c>
      <c r="E24" s="36">
        <v>27142</v>
      </c>
      <c r="F24" s="13">
        <f t="shared" si="0"/>
        <v>-13.428170451645826</v>
      </c>
      <c r="G24" s="1"/>
      <c r="H24" s="1"/>
      <c r="I24" s="1"/>
    </row>
    <row r="25" spans="1:9" x14ac:dyDescent="0.25">
      <c r="A25" s="8" t="s">
        <v>62</v>
      </c>
      <c r="B25" s="35">
        <v>2498</v>
      </c>
      <c r="C25" s="35">
        <v>2512</v>
      </c>
      <c r="D25" s="35">
        <v>16661</v>
      </c>
      <c r="E25" s="35">
        <v>21814</v>
      </c>
      <c r="F25" s="10">
        <f t="shared" si="0"/>
        <v>30.928515695336415</v>
      </c>
      <c r="G25" s="1"/>
      <c r="H25" s="1"/>
      <c r="I25" s="1"/>
    </row>
    <row r="26" spans="1:9" x14ac:dyDescent="0.25">
      <c r="A26" s="11" t="s">
        <v>63</v>
      </c>
      <c r="B26" s="36">
        <v>275</v>
      </c>
      <c r="C26" s="36">
        <v>320</v>
      </c>
      <c r="D26" s="36">
        <v>2567</v>
      </c>
      <c r="E26" s="36">
        <v>4596</v>
      </c>
      <c r="F26" s="13">
        <f t="shared" si="0"/>
        <v>79.041682898324893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27423</v>
      </c>
      <c r="C28" s="36">
        <v>27427</v>
      </c>
      <c r="D28" s="36">
        <v>233662</v>
      </c>
      <c r="E28" s="36">
        <v>214567</v>
      </c>
      <c r="F28" s="13">
        <f t="shared" si="0"/>
        <v>-8.172060497641894</v>
      </c>
      <c r="G28" s="1"/>
      <c r="H28" s="1"/>
      <c r="I28" s="1"/>
    </row>
    <row r="29" spans="1:9" x14ac:dyDescent="0.25">
      <c r="A29" s="8" t="s">
        <v>66</v>
      </c>
      <c r="B29" s="35">
        <v>133</v>
      </c>
      <c r="C29" s="35">
        <v>104</v>
      </c>
      <c r="D29" s="35">
        <v>1327</v>
      </c>
      <c r="E29" s="35">
        <v>795</v>
      </c>
      <c r="F29" s="10">
        <f t="shared" si="0"/>
        <v>-40.090429540316507</v>
      </c>
      <c r="G29" s="1"/>
      <c r="H29" s="1"/>
      <c r="I29" s="1"/>
    </row>
    <row r="30" spans="1:9" x14ac:dyDescent="0.25">
      <c r="A30" s="11" t="s">
        <v>67</v>
      </c>
      <c r="B30" s="36">
        <v>13024</v>
      </c>
      <c r="C30" s="36">
        <v>14150</v>
      </c>
      <c r="D30" s="36">
        <v>108704</v>
      </c>
      <c r="E30" s="36">
        <v>104716</v>
      </c>
      <c r="F30" s="13">
        <f t="shared" si="0"/>
        <v>-3.6686782455107476</v>
      </c>
      <c r="G30" s="1"/>
      <c r="H30" s="1"/>
      <c r="I30" s="1"/>
    </row>
    <row r="31" spans="1:9" x14ac:dyDescent="0.25">
      <c r="A31" s="8" t="s">
        <v>68</v>
      </c>
      <c r="B31" s="35">
        <v>19712</v>
      </c>
      <c r="C31" s="35">
        <v>14195</v>
      </c>
      <c r="D31" s="35">
        <v>153121</v>
      </c>
      <c r="E31" s="35">
        <v>131784</v>
      </c>
      <c r="F31" s="10">
        <f t="shared" si="0"/>
        <v>-13.934731356247667</v>
      </c>
      <c r="G31" s="1"/>
      <c r="H31" s="1"/>
      <c r="I31" s="1"/>
    </row>
    <row r="32" spans="1:9" x14ac:dyDescent="0.25">
      <c r="A32" s="11" t="s">
        <v>69</v>
      </c>
      <c r="B32" s="36">
        <v>394724</v>
      </c>
      <c r="C32" s="36">
        <v>410166</v>
      </c>
      <c r="D32" s="36">
        <v>2885457</v>
      </c>
      <c r="E32" s="36">
        <v>2944688</v>
      </c>
      <c r="F32" s="13">
        <f t="shared" si="0"/>
        <v>2.0527424252033626</v>
      </c>
      <c r="G32" s="1"/>
      <c r="H32" s="1"/>
      <c r="I32" s="1"/>
    </row>
    <row r="33" spans="1:9" x14ac:dyDescent="0.25">
      <c r="A33" s="8" t="s">
        <v>70</v>
      </c>
      <c r="B33" s="35">
        <v>15730</v>
      </c>
      <c r="C33" s="35">
        <v>16307</v>
      </c>
      <c r="D33" s="35">
        <v>146269.5</v>
      </c>
      <c r="E33" s="35">
        <v>132032</v>
      </c>
      <c r="F33" s="10">
        <f t="shared" si="0"/>
        <v>-9.733744902389077</v>
      </c>
      <c r="G33" s="1"/>
      <c r="H33" s="1"/>
      <c r="I33" s="1"/>
    </row>
    <row r="34" spans="1:9" x14ac:dyDescent="0.25">
      <c r="A34" s="11" t="s">
        <v>71</v>
      </c>
      <c r="B34" s="36">
        <v>1828</v>
      </c>
      <c r="C34" s="36">
        <v>1822</v>
      </c>
      <c r="D34" s="36">
        <v>2319</v>
      </c>
      <c r="E34" s="36">
        <v>16445</v>
      </c>
      <c r="F34" s="13">
        <f t="shared" si="0"/>
        <v>609.1418714963346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1234941.75</v>
      </c>
      <c r="C35" s="15">
        <f t="shared" ref="C35:E35" si="1">SUM(C7:C34)</f>
        <v>1219912.75</v>
      </c>
      <c r="D35" s="15">
        <f t="shared" si="1"/>
        <v>8986853.5</v>
      </c>
      <c r="E35" s="15">
        <f t="shared" si="1"/>
        <v>9338829.75</v>
      </c>
      <c r="F35" s="16">
        <f t="shared" si="0"/>
        <v>3.9165682404859439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3345</v>
      </c>
      <c r="C38" s="41">
        <f>D7</f>
        <v>3568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2944688</v>
      </c>
      <c r="G38" s="42">
        <f>LOOKUP(E38,$A$38:$A$65,$C$38:$C$65)</f>
        <v>2885457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109795</v>
      </c>
      <c r="C39" s="41">
        <f t="shared" ref="C39:C65" si="5">D8</f>
        <v>102135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2630052</v>
      </c>
      <c r="G39" s="42">
        <f t="shared" ref="G39:G65" si="8">LOOKUP(E39,$A$38:$A$65,$C$38:$C$65)</f>
        <v>2174764</v>
      </c>
    </row>
    <row r="40" spans="1:9" x14ac:dyDescent="0.25">
      <c r="A40" s="42" t="str">
        <f t="shared" si="3"/>
        <v>ALMERIA</v>
      </c>
      <c r="B40" s="41">
        <f t="shared" si="4"/>
        <v>3873.25</v>
      </c>
      <c r="C40" s="41">
        <f t="shared" si="5"/>
        <v>2369</v>
      </c>
      <c r="D40" s="41">
        <f t="shared" si="6"/>
        <v>22</v>
      </c>
      <c r="E40" s="42" t="str">
        <f t="shared" si="2"/>
        <v>BARCELONA</v>
      </c>
      <c r="F40" s="42">
        <f t="shared" si="7"/>
        <v>1168888.5</v>
      </c>
      <c r="G40" s="42">
        <f t="shared" si="8"/>
        <v>1402810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825999</v>
      </c>
      <c r="G41" s="42">
        <f t="shared" si="8"/>
        <v>819712</v>
      </c>
    </row>
    <row r="42" spans="1:9" x14ac:dyDescent="0.25">
      <c r="A42" s="42" t="str">
        <f t="shared" si="3"/>
        <v>BAHIA DE ALGECIRAS</v>
      </c>
      <c r="B42" s="41">
        <f t="shared" si="4"/>
        <v>2630052</v>
      </c>
      <c r="C42" s="41">
        <f t="shared" si="5"/>
        <v>2174764</v>
      </c>
      <c r="D42" s="41">
        <f t="shared" si="6"/>
        <v>2</v>
      </c>
      <c r="E42" s="42" t="str">
        <f t="shared" si="2"/>
        <v>BILBAO</v>
      </c>
      <c r="F42" s="42">
        <f t="shared" si="7"/>
        <v>407831.5</v>
      </c>
      <c r="G42" s="42">
        <f t="shared" si="8"/>
        <v>375199</v>
      </c>
    </row>
    <row r="43" spans="1:9" x14ac:dyDescent="0.25">
      <c r="A43" s="42" t="str">
        <f t="shared" si="3"/>
        <v>BAHIA DE CADIZ</v>
      </c>
      <c r="B43" s="41">
        <f t="shared" si="4"/>
        <v>62699.5</v>
      </c>
      <c r="C43" s="41">
        <f t="shared" si="5"/>
        <v>55924</v>
      </c>
      <c r="D43" s="41">
        <f t="shared" si="6"/>
        <v>13</v>
      </c>
      <c r="E43" s="42" t="str">
        <f t="shared" si="2"/>
        <v>MALAGA</v>
      </c>
      <c r="F43" s="42">
        <f t="shared" si="7"/>
        <v>291569</v>
      </c>
      <c r="G43" s="42">
        <f t="shared" si="8"/>
        <v>254471</v>
      </c>
    </row>
    <row r="44" spans="1:9" x14ac:dyDescent="0.25">
      <c r="A44" s="42" t="str">
        <f t="shared" si="3"/>
        <v>BALEARES</v>
      </c>
      <c r="B44" s="41">
        <f t="shared" si="4"/>
        <v>40515</v>
      </c>
      <c r="C44" s="41">
        <f t="shared" si="5"/>
        <v>48910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214567</v>
      </c>
      <c r="G44" s="42">
        <f t="shared" si="8"/>
        <v>233662</v>
      </c>
    </row>
    <row r="45" spans="1:9" x14ac:dyDescent="0.25">
      <c r="A45" s="42" t="str">
        <f t="shared" si="3"/>
        <v>BARCELONA</v>
      </c>
      <c r="B45" s="41">
        <f t="shared" si="4"/>
        <v>1168888.5</v>
      </c>
      <c r="C45" s="41">
        <f t="shared" si="5"/>
        <v>1402810</v>
      </c>
      <c r="D45" s="41">
        <f t="shared" si="6"/>
        <v>3</v>
      </c>
      <c r="E45" s="42" t="str">
        <f t="shared" si="2"/>
        <v>VIGO</v>
      </c>
      <c r="F45" s="42">
        <f t="shared" si="7"/>
        <v>132032</v>
      </c>
      <c r="G45" s="42">
        <f t="shared" si="8"/>
        <v>146269.5</v>
      </c>
    </row>
    <row r="46" spans="1:9" x14ac:dyDescent="0.25">
      <c r="A46" s="42" t="str">
        <f t="shared" si="3"/>
        <v>BILBAO</v>
      </c>
      <c r="B46" s="41">
        <f t="shared" si="4"/>
        <v>407831.5</v>
      </c>
      <c r="C46" s="41">
        <f t="shared" si="5"/>
        <v>375199</v>
      </c>
      <c r="D46" s="41">
        <f t="shared" si="6"/>
        <v>5</v>
      </c>
      <c r="E46" s="42" t="str">
        <f t="shared" si="2"/>
        <v>TARRAGONA</v>
      </c>
      <c r="F46" s="42">
        <f t="shared" si="7"/>
        <v>131784</v>
      </c>
      <c r="G46" s="42">
        <f t="shared" si="8"/>
        <v>153121</v>
      </c>
    </row>
    <row r="47" spans="1:9" x14ac:dyDescent="0.25">
      <c r="A47" s="42" t="str">
        <f t="shared" si="3"/>
        <v>CARTAGENA</v>
      </c>
      <c r="B47" s="41">
        <f t="shared" si="4"/>
        <v>46061</v>
      </c>
      <c r="C47" s="41">
        <f t="shared" si="5"/>
        <v>47998</v>
      </c>
      <c r="D47" s="41">
        <f t="shared" si="6"/>
        <v>14</v>
      </c>
      <c r="E47" s="42" t="str">
        <f t="shared" si="2"/>
        <v>ALICANTE</v>
      </c>
      <c r="F47" s="42">
        <f t="shared" si="7"/>
        <v>109795</v>
      </c>
      <c r="G47" s="42">
        <f t="shared" si="8"/>
        <v>102135</v>
      </c>
    </row>
    <row r="48" spans="1:9" x14ac:dyDescent="0.25">
      <c r="A48" s="42" t="str">
        <f t="shared" si="3"/>
        <v>CASTELLON</v>
      </c>
      <c r="B48" s="41">
        <f t="shared" si="4"/>
        <v>106535</v>
      </c>
      <c r="C48" s="41">
        <f t="shared" si="5"/>
        <v>86392</v>
      </c>
      <c r="D48" s="41">
        <f t="shared" si="6"/>
        <v>11</v>
      </c>
      <c r="E48" s="42" t="str">
        <f t="shared" si="2"/>
        <v>CASTELLON</v>
      </c>
      <c r="F48" s="42">
        <f t="shared" si="7"/>
        <v>106535</v>
      </c>
      <c r="G48" s="42">
        <f t="shared" si="8"/>
        <v>86392</v>
      </c>
    </row>
    <row r="49" spans="1:7" x14ac:dyDescent="0.25">
      <c r="A49" s="42" t="str">
        <f t="shared" si="3"/>
        <v>CEUTA</v>
      </c>
      <c r="B49" s="41">
        <f t="shared" si="4"/>
        <v>10230</v>
      </c>
      <c r="C49" s="41">
        <f t="shared" si="5"/>
        <v>6969</v>
      </c>
      <c r="D49" s="41">
        <f t="shared" si="6"/>
        <v>20</v>
      </c>
      <c r="E49" s="42" t="str">
        <f t="shared" si="2"/>
        <v>SEVILLA</v>
      </c>
      <c r="F49" s="42">
        <f t="shared" si="7"/>
        <v>104716</v>
      </c>
      <c r="G49" s="42">
        <f t="shared" si="8"/>
        <v>108704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352</v>
      </c>
      <c r="D50" s="41">
        <f t="shared" si="6"/>
        <v>26</v>
      </c>
      <c r="E50" s="42" t="str">
        <f t="shared" si="2"/>
        <v>BAHIA DE CADIZ</v>
      </c>
      <c r="F50" s="42">
        <f t="shared" si="7"/>
        <v>62699.5</v>
      </c>
      <c r="G50" s="42">
        <f t="shared" si="8"/>
        <v>55924</v>
      </c>
    </row>
    <row r="51" spans="1:7" x14ac:dyDescent="0.25">
      <c r="A51" s="42" t="str">
        <f t="shared" si="3"/>
        <v>GIJON</v>
      </c>
      <c r="B51" s="41">
        <f t="shared" si="4"/>
        <v>31053</v>
      </c>
      <c r="C51" s="41">
        <f t="shared" si="5"/>
        <v>23305</v>
      </c>
      <c r="D51" s="41">
        <f t="shared" si="6"/>
        <v>16</v>
      </c>
      <c r="E51" s="42" t="str">
        <f t="shared" si="2"/>
        <v>CARTAGENA</v>
      </c>
      <c r="F51" s="42">
        <f t="shared" si="7"/>
        <v>46061</v>
      </c>
      <c r="G51" s="42">
        <f t="shared" si="8"/>
        <v>47998</v>
      </c>
    </row>
    <row r="52" spans="1:7" x14ac:dyDescent="0.25">
      <c r="A52" s="42" t="str">
        <f t="shared" si="3"/>
        <v>HUELVA</v>
      </c>
      <c r="B52" s="41">
        <f t="shared" si="4"/>
        <v>1271</v>
      </c>
      <c r="C52" s="41">
        <f t="shared" si="5"/>
        <v>528</v>
      </c>
      <c r="D52" s="41">
        <f t="shared" si="6"/>
        <v>24</v>
      </c>
      <c r="E52" s="42" t="str">
        <f t="shared" si="2"/>
        <v>BALEARES</v>
      </c>
      <c r="F52" s="42">
        <f t="shared" si="7"/>
        <v>40515</v>
      </c>
      <c r="G52" s="42">
        <f t="shared" si="8"/>
        <v>48910</v>
      </c>
    </row>
    <row r="53" spans="1:7" x14ac:dyDescent="0.25">
      <c r="A53" s="42" t="str">
        <f t="shared" si="3"/>
        <v>LAS PALMAS</v>
      </c>
      <c r="B53" s="41">
        <f t="shared" si="4"/>
        <v>825999</v>
      </c>
      <c r="C53" s="41">
        <f t="shared" si="5"/>
        <v>819712</v>
      </c>
      <c r="D53" s="41">
        <f t="shared" si="6"/>
        <v>4</v>
      </c>
      <c r="E53" s="42" t="str">
        <f t="shared" si="2"/>
        <v>GIJON</v>
      </c>
      <c r="F53" s="42">
        <f t="shared" si="7"/>
        <v>31053</v>
      </c>
      <c r="G53" s="42">
        <f t="shared" si="8"/>
        <v>23305</v>
      </c>
    </row>
    <row r="54" spans="1:7" x14ac:dyDescent="0.25">
      <c r="A54" s="42" t="str">
        <f t="shared" si="3"/>
        <v>MALAGA</v>
      </c>
      <c r="B54" s="41">
        <f t="shared" si="4"/>
        <v>291569</v>
      </c>
      <c r="C54" s="41">
        <f t="shared" si="5"/>
        <v>254471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27142</v>
      </c>
      <c r="G54" s="42">
        <f t="shared" si="8"/>
        <v>31352</v>
      </c>
    </row>
    <row r="55" spans="1:7" x14ac:dyDescent="0.25">
      <c r="A55" s="42" t="str">
        <f t="shared" si="3"/>
        <v>MARIN Y RIA DE PONTEVEDRA</v>
      </c>
      <c r="B55" s="41">
        <f t="shared" si="4"/>
        <v>27142</v>
      </c>
      <c r="C55" s="41">
        <f t="shared" si="5"/>
        <v>31352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21814</v>
      </c>
      <c r="G55" s="42">
        <f t="shared" si="8"/>
        <v>16661</v>
      </c>
    </row>
    <row r="56" spans="1:7" x14ac:dyDescent="0.25">
      <c r="A56" s="42" t="str">
        <f t="shared" si="3"/>
        <v>MELILLA</v>
      </c>
      <c r="B56" s="41">
        <f t="shared" si="4"/>
        <v>21814</v>
      </c>
      <c r="C56" s="41">
        <f t="shared" si="5"/>
        <v>16661</v>
      </c>
      <c r="D56" s="41">
        <f t="shared" si="6"/>
        <v>18</v>
      </c>
      <c r="E56" s="42" t="str">
        <f t="shared" si="2"/>
        <v>VILAGARCIA</v>
      </c>
      <c r="F56" s="42">
        <f t="shared" si="9"/>
        <v>16445</v>
      </c>
      <c r="G56" s="42">
        <f t="shared" si="8"/>
        <v>2319</v>
      </c>
    </row>
    <row r="57" spans="1:7" x14ac:dyDescent="0.25">
      <c r="A57" s="42" t="str">
        <f t="shared" si="3"/>
        <v>MOTRIL</v>
      </c>
      <c r="B57" s="41">
        <f t="shared" si="4"/>
        <v>4596</v>
      </c>
      <c r="C57" s="41">
        <f t="shared" si="5"/>
        <v>2567</v>
      </c>
      <c r="D57" s="41">
        <f t="shared" si="6"/>
        <v>21</v>
      </c>
      <c r="E57" s="42" t="str">
        <f t="shared" si="2"/>
        <v>CEUTA</v>
      </c>
      <c r="F57" s="42">
        <f t="shared" si="9"/>
        <v>10230</v>
      </c>
      <c r="G57" s="42">
        <f t="shared" si="8"/>
        <v>6969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4596</v>
      </c>
      <c r="G58" s="42">
        <f t="shared" si="8"/>
        <v>2567</v>
      </c>
    </row>
    <row r="59" spans="1:7" x14ac:dyDescent="0.25">
      <c r="A59" s="42" t="str">
        <f t="shared" si="3"/>
        <v>SANTA CRUZ DE TENERIFE</v>
      </c>
      <c r="B59" s="41">
        <f t="shared" si="4"/>
        <v>214567</v>
      </c>
      <c r="C59" s="41">
        <f t="shared" si="5"/>
        <v>233662</v>
      </c>
      <c r="D59" s="41">
        <f t="shared" si="6"/>
        <v>7</v>
      </c>
      <c r="E59" s="42" t="str">
        <f t="shared" si="2"/>
        <v>ALMERIA</v>
      </c>
      <c r="F59" s="42">
        <f t="shared" si="9"/>
        <v>3873.25</v>
      </c>
      <c r="G59" s="42">
        <f t="shared" si="8"/>
        <v>2369</v>
      </c>
    </row>
    <row r="60" spans="1:7" x14ac:dyDescent="0.25">
      <c r="A60" s="42" t="str">
        <f t="shared" si="3"/>
        <v>SANTANDER</v>
      </c>
      <c r="B60" s="41">
        <f t="shared" si="4"/>
        <v>795</v>
      </c>
      <c r="C60" s="41">
        <f t="shared" si="5"/>
        <v>1327</v>
      </c>
      <c r="D60" s="41">
        <f t="shared" si="6"/>
        <v>25</v>
      </c>
      <c r="E60" s="42" t="str">
        <f t="shared" si="2"/>
        <v>A CORUÑA</v>
      </c>
      <c r="F60" s="42">
        <f t="shared" si="9"/>
        <v>3345</v>
      </c>
      <c r="G60" s="42">
        <f t="shared" si="8"/>
        <v>3568</v>
      </c>
    </row>
    <row r="61" spans="1:7" x14ac:dyDescent="0.25">
      <c r="A61" s="42" t="str">
        <f t="shared" si="3"/>
        <v>SEVILLA</v>
      </c>
      <c r="B61" s="41">
        <f t="shared" si="4"/>
        <v>104716</v>
      </c>
      <c r="C61" s="41">
        <f t="shared" si="5"/>
        <v>108704</v>
      </c>
      <c r="D61" s="41">
        <f t="shared" si="6"/>
        <v>12</v>
      </c>
      <c r="E61" s="42" t="str">
        <f t="shared" si="2"/>
        <v>HUELVA</v>
      </c>
      <c r="F61" s="42">
        <f t="shared" si="9"/>
        <v>1271</v>
      </c>
      <c r="G61" s="42">
        <f t="shared" si="8"/>
        <v>528</v>
      </c>
    </row>
    <row r="62" spans="1:7" x14ac:dyDescent="0.25">
      <c r="A62" s="42" t="str">
        <f t="shared" si="3"/>
        <v>TARRAGONA</v>
      </c>
      <c r="B62" s="41">
        <f t="shared" si="4"/>
        <v>131784</v>
      </c>
      <c r="C62" s="41">
        <f t="shared" si="5"/>
        <v>153121</v>
      </c>
      <c r="D62" s="41">
        <f t="shared" si="6"/>
        <v>9</v>
      </c>
      <c r="E62" s="42" t="str">
        <f t="shared" si="2"/>
        <v>SANTANDER</v>
      </c>
      <c r="F62" s="42">
        <f t="shared" si="9"/>
        <v>795</v>
      </c>
      <c r="G62" s="42">
        <f t="shared" si="8"/>
        <v>1327</v>
      </c>
    </row>
    <row r="63" spans="1:7" x14ac:dyDescent="0.25">
      <c r="A63" s="42" t="str">
        <f t="shared" si="3"/>
        <v>VALENCIA</v>
      </c>
      <c r="B63" s="41">
        <f t="shared" si="4"/>
        <v>2944688</v>
      </c>
      <c r="C63" s="41">
        <f t="shared" si="5"/>
        <v>2885457</v>
      </c>
      <c r="D63" s="41">
        <f t="shared" si="6"/>
        <v>1</v>
      </c>
      <c r="E63" s="42" t="str">
        <f t="shared" si="2"/>
        <v>FERROL-SAN CIBRAO</v>
      </c>
      <c r="F63" s="42">
        <f t="shared" si="9"/>
        <v>525</v>
      </c>
      <c r="G63" s="42">
        <f t="shared" si="8"/>
        <v>352</v>
      </c>
    </row>
    <row r="64" spans="1:7" x14ac:dyDescent="0.25">
      <c r="A64" s="42" t="str">
        <f t="shared" si="3"/>
        <v>VIGO</v>
      </c>
      <c r="B64" s="41">
        <f t="shared" si="4"/>
        <v>132032</v>
      </c>
      <c r="C64" s="41">
        <f t="shared" si="5"/>
        <v>146269.5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16445</v>
      </c>
      <c r="C65" s="41">
        <f t="shared" si="5"/>
        <v>2319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45</v>
      </c>
      <c r="C8" s="38">
        <v>227</v>
      </c>
      <c r="D8" s="38">
        <v>1230</v>
      </c>
      <c r="E8" s="38">
        <v>2300</v>
      </c>
      <c r="F8" s="13">
        <f t="shared" ref="F8:F35" si="0">((E8*100)/D8)-100</f>
        <v>86.991869918699194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269629</v>
      </c>
      <c r="C11" s="37">
        <v>309457</v>
      </c>
      <c r="D11" s="37">
        <v>2013342</v>
      </c>
      <c r="E11" s="37">
        <v>2427466</v>
      </c>
      <c r="F11" s="10">
        <f t="shared" si="0"/>
        <v>20.568984305696702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241</v>
      </c>
      <c r="E12" s="38">
        <v>474</v>
      </c>
      <c r="F12" s="13">
        <f t="shared" si="0"/>
        <v>96.680497925311215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8</v>
      </c>
      <c r="D13" s="37">
        <v>0</v>
      </c>
      <c r="E13" s="37">
        <v>15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47282.5</v>
      </c>
      <c r="C14" s="38">
        <v>36719</v>
      </c>
      <c r="D14" s="38">
        <v>476628.5</v>
      </c>
      <c r="E14" s="38">
        <v>317841.5</v>
      </c>
      <c r="F14" s="13">
        <f t="shared" si="0"/>
        <v>-33.314625541695477</v>
      </c>
      <c r="G14" s="1"/>
      <c r="H14" s="1"/>
      <c r="I14" s="1"/>
    </row>
    <row r="15" spans="1:12" x14ac:dyDescent="0.25">
      <c r="A15" s="8" t="s">
        <v>52</v>
      </c>
      <c r="B15" s="37">
        <v>371.5</v>
      </c>
      <c r="C15" s="37">
        <v>45</v>
      </c>
      <c r="D15" s="37">
        <v>2485.25</v>
      </c>
      <c r="E15" s="37">
        <v>819.5</v>
      </c>
      <c r="F15" s="10">
        <f t="shared" si="0"/>
        <v>-67.025450155919927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89</v>
      </c>
      <c r="C17" s="37">
        <v>28</v>
      </c>
      <c r="D17" s="37">
        <v>1240</v>
      </c>
      <c r="E17" s="37">
        <v>348</v>
      </c>
      <c r="F17" s="10">
        <f t="shared" si="0"/>
        <v>-71.935483870967744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92633</v>
      </c>
      <c r="C22" s="38">
        <v>66352</v>
      </c>
      <c r="D22" s="38">
        <v>525508</v>
      </c>
      <c r="E22" s="38">
        <v>546086</v>
      </c>
      <c r="F22" s="13">
        <f t="shared" si="0"/>
        <v>3.9158300159084121</v>
      </c>
      <c r="G22" s="1"/>
      <c r="H22" s="1"/>
      <c r="I22" s="1"/>
    </row>
    <row r="23" spans="1:9" x14ac:dyDescent="0.25">
      <c r="A23" s="8" t="s">
        <v>60</v>
      </c>
      <c r="B23" s="37">
        <v>40463</v>
      </c>
      <c r="C23" s="37">
        <v>18525</v>
      </c>
      <c r="D23" s="37">
        <v>237853</v>
      </c>
      <c r="E23" s="37">
        <v>266579</v>
      </c>
      <c r="F23" s="10">
        <f t="shared" si="0"/>
        <v>12.077207350758655</v>
      </c>
      <c r="G23" s="1"/>
      <c r="H23" s="1"/>
      <c r="I23" s="1"/>
    </row>
    <row r="24" spans="1:9" x14ac:dyDescent="0.25">
      <c r="A24" s="11" t="s">
        <v>61</v>
      </c>
      <c r="B24" s="38">
        <v>336</v>
      </c>
      <c r="C24" s="38">
        <v>425</v>
      </c>
      <c r="D24" s="38">
        <v>4283</v>
      </c>
      <c r="E24" s="38">
        <v>2446</v>
      </c>
      <c r="F24" s="13">
        <f t="shared" si="0"/>
        <v>-42.890497314966147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185</v>
      </c>
      <c r="C28" s="38">
        <v>677</v>
      </c>
      <c r="D28" s="38">
        <v>9409</v>
      </c>
      <c r="E28" s="38">
        <v>3503</v>
      </c>
      <c r="F28" s="13">
        <f t="shared" si="0"/>
        <v>-62.769688596025084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22</v>
      </c>
      <c r="D29" s="37">
        <v>44</v>
      </c>
      <c r="E29" s="37">
        <v>24</v>
      </c>
      <c r="F29" s="18">
        <f t="shared" si="0"/>
        <v>-45.454545454545453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11949</v>
      </c>
      <c r="C31" s="37">
        <v>7610</v>
      </c>
      <c r="D31" s="37">
        <v>97087</v>
      </c>
      <c r="E31" s="37">
        <v>76185</v>
      </c>
      <c r="F31" s="10">
        <f t="shared" si="0"/>
        <v>-21.529143963661454</v>
      </c>
      <c r="G31" s="1"/>
      <c r="H31" s="1"/>
      <c r="I31" s="1"/>
    </row>
    <row r="32" spans="1:9" x14ac:dyDescent="0.25">
      <c r="A32" s="11" t="s">
        <v>69</v>
      </c>
      <c r="B32" s="38">
        <v>220148</v>
      </c>
      <c r="C32" s="38">
        <v>225651</v>
      </c>
      <c r="D32" s="38">
        <v>1475332</v>
      </c>
      <c r="E32" s="38">
        <v>1503757</v>
      </c>
      <c r="F32" s="13">
        <f t="shared" si="0"/>
        <v>1.9266849766696623</v>
      </c>
      <c r="G32" s="1"/>
      <c r="H32" s="1"/>
      <c r="I32" s="1"/>
    </row>
    <row r="33" spans="1:9" x14ac:dyDescent="0.25">
      <c r="A33" s="8" t="s">
        <v>70</v>
      </c>
      <c r="B33" s="37">
        <v>582</v>
      </c>
      <c r="C33" s="37">
        <v>919</v>
      </c>
      <c r="D33" s="37">
        <v>5928</v>
      </c>
      <c r="E33" s="37">
        <v>5692</v>
      </c>
      <c r="F33" s="10">
        <f t="shared" si="0"/>
        <v>-3.981106612685565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683713</v>
      </c>
      <c r="C35" s="15">
        <f t="shared" ref="C35:E35" si="1">SUM(C7:C34)</f>
        <v>666665</v>
      </c>
      <c r="D35" s="15">
        <f t="shared" si="1"/>
        <v>4850622.75</v>
      </c>
      <c r="E35" s="15">
        <f t="shared" si="1"/>
        <v>5153564</v>
      </c>
      <c r="F35" s="16">
        <f t="shared" si="0"/>
        <v>6.2454094167599408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2427466</v>
      </c>
      <c r="G38" s="42">
        <f>LOOKUP(E38,$A$38:$A$65,$C$38:$C$65)</f>
        <v>2013342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2300</v>
      </c>
      <c r="C39" s="41">
        <f t="shared" ref="C39:C65" si="5">D8</f>
        <v>1230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1503757</v>
      </c>
      <c r="G39" s="42">
        <f t="shared" ref="G39:G65" si="8">LOOKUP(E39,$A$38:$A$65,$C$38:$C$65)</f>
        <v>1475332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546086</v>
      </c>
      <c r="G40" s="42">
        <f t="shared" si="8"/>
        <v>525508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317841.5</v>
      </c>
      <c r="G41" s="42">
        <f t="shared" si="8"/>
        <v>476628.5</v>
      </c>
    </row>
    <row r="42" spans="1:9" x14ac:dyDescent="0.25">
      <c r="A42" s="42" t="str">
        <f t="shared" si="3"/>
        <v>BAHIA DE ALGECIRAS</v>
      </c>
      <c r="B42" s="41">
        <f t="shared" si="4"/>
        <v>2427466</v>
      </c>
      <c r="C42" s="41">
        <f t="shared" si="5"/>
        <v>2013342</v>
      </c>
      <c r="D42" s="41">
        <f t="shared" si="6"/>
        <v>1</v>
      </c>
      <c r="E42" s="42" t="str">
        <f t="shared" si="2"/>
        <v>MALAGA</v>
      </c>
      <c r="F42" s="42">
        <f t="shared" si="7"/>
        <v>266579</v>
      </c>
      <c r="G42" s="42">
        <f t="shared" si="8"/>
        <v>237853</v>
      </c>
    </row>
    <row r="43" spans="1:9" x14ac:dyDescent="0.25">
      <c r="A43" s="42" t="str">
        <f t="shared" si="3"/>
        <v>BAHIA DE CADIZ</v>
      </c>
      <c r="B43" s="41">
        <f t="shared" si="4"/>
        <v>474</v>
      </c>
      <c r="C43" s="41">
        <f t="shared" si="5"/>
        <v>241</v>
      </c>
      <c r="D43" s="41">
        <f t="shared" si="6"/>
        <v>12</v>
      </c>
      <c r="E43" s="42" t="str">
        <f t="shared" si="2"/>
        <v>TARRAGONA</v>
      </c>
      <c r="F43" s="42">
        <f t="shared" si="7"/>
        <v>76185</v>
      </c>
      <c r="G43" s="42">
        <f t="shared" si="8"/>
        <v>97087</v>
      </c>
    </row>
    <row r="44" spans="1:9" x14ac:dyDescent="0.25">
      <c r="A44" s="42" t="str">
        <f t="shared" si="3"/>
        <v>BALEARES</v>
      </c>
      <c r="B44" s="41">
        <f t="shared" si="4"/>
        <v>15</v>
      </c>
      <c r="C44" s="41">
        <f t="shared" si="5"/>
        <v>0</v>
      </c>
      <c r="D44" s="41">
        <f t="shared" si="6"/>
        <v>16</v>
      </c>
      <c r="E44" s="42" t="str">
        <f t="shared" si="2"/>
        <v>VIGO</v>
      </c>
      <c r="F44" s="42">
        <f t="shared" si="7"/>
        <v>5692</v>
      </c>
      <c r="G44" s="42">
        <f t="shared" si="8"/>
        <v>5928</v>
      </c>
    </row>
    <row r="45" spans="1:9" x14ac:dyDescent="0.25">
      <c r="A45" s="42" t="str">
        <f t="shared" si="3"/>
        <v>BARCELONA</v>
      </c>
      <c r="B45" s="41">
        <f t="shared" si="4"/>
        <v>317841.5</v>
      </c>
      <c r="C45" s="41">
        <f t="shared" si="5"/>
        <v>476628.5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3503</v>
      </c>
      <c r="G45" s="42">
        <f t="shared" si="8"/>
        <v>9409</v>
      </c>
    </row>
    <row r="46" spans="1:9" x14ac:dyDescent="0.25">
      <c r="A46" s="42" t="str">
        <f t="shared" si="3"/>
        <v>BILBAO</v>
      </c>
      <c r="B46" s="41">
        <f t="shared" si="4"/>
        <v>819.5</v>
      </c>
      <c r="C46" s="41">
        <f t="shared" si="5"/>
        <v>2485.25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2446</v>
      </c>
      <c r="G46" s="42">
        <f t="shared" si="8"/>
        <v>4283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ALICANTE</v>
      </c>
      <c r="F47" s="42">
        <f t="shared" si="7"/>
        <v>2300</v>
      </c>
      <c r="G47" s="42">
        <f t="shared" si="8"/>
        <v>1230</v>
      </c>
    </row>
    <row r="48" spans="1:9" x14ac:dyDescent="0.25">
      <c r="A48" s="42" t="str">
        <f t="shared" si="3"/>
        <v>CASTELLON</v>
      </c>
      <c r="B48" s="41">
        <f t="shared" si="4"/>
        <v>348</v>
      </c>
      <c r="C48" s="41">
        <f t="shared" si="5"/>
        <v>1240</v>
      </c>
      <c r="D48" s="41">
        <f t="shared" si="6"/>
        <v>13</v>
      </c>
      <c r="E48" s="42" t="str">
        <f t="shared" si="2"/>
        <v>BILBAO</v>
      </c>
      <c r="F48" s="42">
        <f t="shared" si="7"/>
        <v>819.5</v>
      </c>
      <c r="G48" s="42">
        <f t="shared" si="8"/>
        <v>2485.25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474</v>
      </c>
      <c r="G49" s="42">
        <f t="shared" si="8"/>
        <v>241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348</v>
      </c>
      <c r="G50" s="42">
        <f t="shared" si="8"/>
        <v>1240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28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24</v>
      </c>
      <c r="G52" s="42">
        <f t="shared" si="8"/>
        <v>44</v>
      </c>
    </row>
    <row r="53" spans="1:7" x14ac:dyDescent="0.25">
      <c r="A53" s="42" t="str">
        <f t="shared" si="3"/>
        <v>LAS PALMAS</v>
      </c>
      <c r="B53" s="41">
        <f t="shared" si="4"/>
        <v>546086</v>
      </c>
      <c r="C53" s="41">
        <f t="shared" si="5"/>
        <v>525508</v>
      </c>
      <c r="D53" s="41">
        <f t="shared" si="6"/>
        <v>3</v>
      </c>
      <c r="E53" s="42" t="str">
        <f t="shared" si="2"/>
        <v>BALEARES</v>
      </c>
      <c r="F53" s="42">
        <f t="shared" si="7"/>
        <v>15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266579</v>
      </c>
      <c r="C54" s="41">
        <f t="shared" si="5"/>
        <v>237853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2446</v>
      </c>
      <c r="C55" s="41">
        <f t="shared" si="5"/>
        <v>4283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3503</v>
      </c>
      <c r="C59" s="41">
        <f t="shared" si="5"/>
        <v>9409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</v>
      </c>
      <c r="C60" s="41">
        <f t="shared" si="5"/>
        <v>44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76185</v>
      </c>
      <c r="C62" s="41">
        <f t="shared" si="5"/>
        <v>97087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1503757</v>
      </c>
      <c r="C63" s="41">
        <f t="shared" si="5"/>
        <v>1475332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5692</v>
      </c>
      <c r="C64" s="41">
        <f t="shared" si="5"/>
        <v>5928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64</v>
      </c>
      <c r="C7" s="9">
        <v>57</v>
      </c>
      <c r="D7" s="9">
        <v>187</v>
      </c>
      <c r="E7" s="9">
        <v>167</v>
      </c>
      <c r="F7" s="10">
        <f>((E7*100)/D7)-100</f>
        <v>-10.695187165775394</v>
      </c>
      <c r="G7" s="1"/>
      <c r="H7" s="1"/>
      <c r="I7" s="1"/>
    </row>
    <row r="8" spans="1:12" x14ac:dyDescent="0.25">
      <c r="A8" s="11" t="s">
        <v>45</v>
      </c>
      <c r="B8" s="12">
        <v>8440</v>
      </c>
      <c r="C8" s="12">
        <v>7933</v>
      </c>
      <c r="D8" s="12">
        <v>74375</v>
      </c>
      <c r="E8" s="12">
        <v>78136</v>
      </c>
      <c r="F8" s="13">
        <f t="shared" ref="F8:F35" si="0">((E8*100)/D8)-100</f>
        <v>5.0568067226890747</v>
      </c>
      <c r="G8" s="1"/>
      <c r="H8" s="1"/>
      <c r="I8" s="1"/>
    </row>
    <row r="9" spans="1:12" x14ac:dyDescent="0.25">
      <c r="A9" s="8" t="s">
        <v>46</v>
      </c>
      <c r="B9" s="9">
        <v>425</v>
      </c>
      <c r="C9" s="9">
        <v>310</v>
      </c>
      <c r="D9" s="9">
        <v>2275</v>
      </c>
      <c r="E9" s="9">
        <v>2719.25</v>
      </c>
      <c r="F9" s="10">
        <f t="shared" si="0"/>
        <v>19.527472527472526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2131</v>
      </c>
      <c r="C11" s="9">
        <v>1640</v>
      </c>
      <c r="D11" s="9">
        <v>10824</v>
      </c>
      <c r="E11" s="9">
        <v>15466</v>
      </c>
      <c r="F11" s="10">
        <f t="shared" si="0"/>
        <v>42.886178861788608</v>
      </c>
      <c r="G11" s="1"/>
      <c r="H11" s="1"/>
      <c r="I11" s="1"/>
    </row>
    <row r="12" spans="1:12" x14ac:dyDescent="0.25">
      <c r="A12" s="11" t="s">
        <v>49</v>
      </c>
      <c r="B12" s="12">
        <v>3138</v>
      </c>
      <c r="C12" s="12">
        <v>3470</v>
      </c>
      <c r="D12" s="12">
        <v>25576.5</v>
      </c>
      <c r="E12" s="12">
        <v>24191.5</v>
      </c>
      <c r="F12" s="13">
        <f t="shared" si="0"/>
        <v>-5.4151271675170563</v>
      </c>
      <c r="G12" s="1"/>
      <c r="H12" s="1"/>
      <c r="I12" s="1"/>
    </row>
    <row r="13" spans="1:12" x14ac:dyDescent="0.25">
      <c r="A13" s="8" t="s">
        <v>50</v>
      </c>
      <c r="B13" s="9">
        <v>6105</v>
      </c>
      <c r="C13" s="9">
        <v>5787</v>
      </c>
      <c r="D13" s="9">
        <v>48902</v>
      </c>
      <c r="E13" s="9">
        <v>40498</v>
      </c>
      <c r="F13" s="10">
        <f t="shared" si="0"/>
        <v>-17.185391190544351</v>
      </c>
      <c r="G13" s="1"/>
      <c r="H13" s="1"/>
      <c r="I13" s="1"/>
    </row>
    <row r="14" spans="1:12" x14ac:dyDescent="0.25">
      <c r="A14" s="11" t="s">
        <v>51</v>
      </c>
      <c r="B14" s="12">
        <v>13902.5</v>
      </c>
      <c r="C14" s="12">
        <v>14658.5</v>
      </c>
      <c r="D14" s="12">
        <v>125965.5</v>
      </c>
      <c r="E14" s="12">
        <v>111410.5</v>
      </c>
      <c r="F14" s="13">
        <f t="shared" si="0"/>
        <v>-11.554751102484417</v>
      </c>
      <c r="G14" s="1"/>
      <c r="H14" s="1"/>
      <c r="I14" s="1"/>
    </row>
    <row r="15" spans="1:12" x14ac:dyDescent="0.25">
      <c r="A15" s="8" t="s">
        <v>52</v>
      </c>
      <c r="B15" s="9">
        <v>5343.5</v>
      </c>
      <c r="C15" s="9">
        <v>5566</v>
      </c>
      <c r="D15" s="9">
        <v>31201.25</v>
      </c>
      <c r="E15" s="9">
        <v>42852.5</v>
      </c>
      <c r="F15" s="10">
        <f t="shared" si="0"/>
        <v>37.342253916109144</v>
      </c>
      <c r="G15" s="1"/>
      <c r="H15" s="1"/>
      <c r="I15" s="1"/>
    </row>
    <row r="16" spans="1:12" x14ac:dyDescent="0.25">
      <c r="A16" s="11" t="s">
        <v>53</v>
      </c>
      <c r="B16" s="12">
        <v>2320</v>
      </c>
      <c r="C16" s="12">
        <v>1787</v>
      </c>
      <c r="D16" s="12">
        <v>19364</v>
      </c>
      <c r="E16" s="12">
        <v>11866</v>
      </c>
      <c r="F16" s="13">
        <f t="shared" si="0"/>
        <v>-38.721338566411902</v>
      </c>
      <c r="G16" s="1"/>
      <c r="H16" s="1"/>
      <c r="I16" s="1"/>
    </row>
    <row r="17" spans="1:9" x14ac:dyDescent="0.25">
      <c r="A17" s="8" t="s">
        <v>54</v>
      </c>
      <c r="B17" s="9">
        <v>405</v>
      </c>
      <c r="C17" s="9">
        <v>734</v>
      </c>
      <c r="D17" s="9">
        <v>3210</v>
      </c>
      <c r="E17" s="9">
        <v>4502</v>
      </c>
      <c r="F17" s="10">
        <f t="shared" si="0"/>
        <v>40.249221183800614</v>
      </c>
      <c r="G17" s="1"/>
      <c r="H17" s="1"/>
      <c r="I17" s="1"/>
    </row>
    <row r="18" spans="1:9" x14ac:dyDescent="0.25">
      <c r="A18" s="11" t="s">
        <v>55</v>
      </c>
      <c r="B18" s="12">
        <v>1001</v>
      </c>
      <c r="C18" s="12">
        <v>1202</v>
      </c>
      <c r="D18" s="12">
        <v>6615</v>
      </c>
      <c r="E18" s="12">
        <v>10099</v>
      </c>
      <c r="F18" s="13">
        <f t="shared" si="0"/>
        <v>52.668178382464106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521</v>
      </c>
      <c r="C20" s="12">
        <v>608</v>
      </c>
      <c r="D20" s="12">
        <v>5741</v>
      </c>
      <c r="E20" s="12">
        <v>5618</v>
      </c>
      <c r="F20" s="13">
        <f t="shared" si="0"/>
        <v>-2.1424838878244259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252</v>
      </c>
      <c r="D21" s="9">
        <v>43</v>
      </c>
      <c r="E21" s="9">
        <v>1026</v>
      </c>
      <c r="F21" s="10">
        <f t="shared" si="0"/>
        <v>2286.046511627907</v>
      </c>
      <c r="G21" s="1"/>
      <c r="H21" s="1"/>
      <c r="I21" s="1"/>
    </row>
    <row r="22" spans="1:9" x14ac:dyDescent="0.25">
      <c r="A22" s="11" t="s">
        <v>59</v>
      </c>
      <c r="B22" s="12">
        <v>30370</v>
      </c>
      <c r="C22" s="12">
        <v>27552</v>
      </c>
      <c r="D22" s="12">
        <v>230875</v>
      </c>
      <c r="E22" s="12">
        <v>226468</v>
      </c>
      <c r="F22" s="13">
        <f t="shared" si="0"/>
        <v>-1.908825121819163</v>
      </c>
      <c r="G22" s="1"/>
      <c r="H22" s="1"/>
      <c r="I22" s="1"/>
    </row>
    <row r="23" spans="1:9" x14ac:dyDescent="0.25">
      <c r="A23" s="8" t="s">
        <v>60</v>
      </c>
      <c r="B23" s="9">
        <v>1333</v>
      </c>
      <c r="C23" s="9">
        <v>974</v>
      </c>
      <c r="D23" s="9">
        <v>6347</v>
      </c>
      <c r="E23" s="9">
        <v>9434</v>
      </c>
      <c r="F23" s="10">
        <f t="shared" si="0"/>
        <v>48.637151410115024</v>
      </c>
      <c r="G23" s="1"/>
      <c r="H23" s="1"/>
      <c r="I23" s="1"/>
    </row>
    <row r="24" spans="1:9" x14ac:dyDescent="0.25">
      <c r="A24" s="11" t="s">
        <v>61</v>
      </c>
      <c r="B24" s="12">
        <v>539</v>
      </c>
      <c r="C24" s="12">
        <v>687</v>
      </c>
      <c r="D24" s="12">
        <v>16921</v>
      </c>
      <c r="E24" s="12">
        <v>3990</v>
      </c>
      <c r="F24" s="13">
        <f t="shared" si="0"/>
        <v>-76.419833343183029</v>
      </c>
      <c r="G24" s="1"/>
      <c r="H24" s="1"/>
      <c r="I24" s="1"/>
    </row>
    <row r="25" spans="1:9" x14ac:dyDescent="0.25">
      <c r="A25" s="8" t="s">
        <v>62</v>
      </c>
      <c r="B25" s="9">
        <v>1627</v>
      </c>
      <c r="C25" s="9">
        <v>1750</v>
      </c>
      <c r="D25" s="9">
        <v>10233</v>
      </c>
      <c r="E25" s="9">
        <v>13523</v>
      </c>
      <c r="F25" s="10">
        <f t="shared" si="0"/>
        <v>32.150884393628445</v>
      </c>
      <c r="G25" s="1"/>
      <c r="H25" s="1"/>
      <c r="I25" s="1"/>
    </row>
    <row r="26" spans="1:9" x14ac:dyDescent="0.25">
      <c r="A26" s="11" t="s">
        <v>63</v>
      </c>
      <c r="B26" s="12">
        <v>103</v>
      </c>
      <c r="C26" s="12">
        <v>68</v>
      </c>
      <c r="D26" s="12">
        <v>847</v>
      </c>
      <c r="E26" s="12">
        <v>1556</v>
      </c>
      <c r="F26" s="13">
        <f t="shared" si="0"/>
        <v>83.70720188902007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24335</v>
      </c>
      <c r="C28" s="12">
        <v>23072</v>
      </c>
      <c r="D28" s="12">
        <v>196153</v>
      </c>
      <c r="E28" s="12">
        <v>185604</v>
      </c>
      <c r="F28" s="13">
        <f t="shared" si="0"/>
        <v>-5.3779447676048733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11114</v>
      </c>
      <c r="C30" s="12">
        <v>12161</v>
      </c>
      <c r="D30" s="12">
        <v>93175</v>
      </c>
      <c r="E30" s="12">
        <v>90088</v>
      </c>
      <c r="F30" s="13">
        <f t="shared" si="0"/>
        <v>-3.3131204722296701</v>
      </c>
      <c r="G30" s="1"/>
      <c r="H30" s="1"/>
      <c r="I30" s="1"/>
    </row>
    <row r="31" spans="1:9" x14ac:dyDescent="0.25">
      <c r="A31" s="8" t="s">
        <v>68</v>
      </c>
      <c r="B31" s="9">
        <v>1983</v>
      </c>
      <c r="C31" s="9">
        <v>1741</v>
      </c>
      <c r="D31" s="9">
        <v>18264</v>
      </c>
      <c r="E31" s="9">
        <v>14981</v>
      </c>
      <c r="F31" s="10">
        <f t="shared" si="0"/>
        <v>-17.975251861585633</v>
      </c>
      <c r="G31" s="1"/>
      <c r="H31" s="1"/>
      <c r="I31" s="1"/>
    </row>
    <row r="32" spans="1:9" x14ac:dyDescent="0.25">
      <c r="A32" s="11" t="s">
        <v>69</v>
      </c>
      <c r="B32" s="12">
        <v>13391</v>
      </c>
      <c r="C32" s="12">
        <v>10709</v>
      </c>
      <c r="D32" s="12">
        <v>101898</v>
      </c>
      <c r="E32" s="12">
        <v>100164</v>
      </c>
      <c r="F32" s="13">
        <f t="shared" si="0"/>
        <v>-1.7017017017017082</v>
      </c>
      <c r="G32" s="1"/>
      <c r="H32" s="1"/>
      <c r="I32" s="1"/>
    </row>
    <row r="33" spans="1:9" x14ac:dyDescent="0.25">
      <c r="A33" s="8" t="s">
        <v>70</v>
      </c>
      <c r="B33" s="9">
        <v>2020</v>
      </c>
      <c r="C33" s="9">
        <v>2727</v>
      </c>
      <c r="D33" s="9">
        <v>20082</v>
      </c>
      <c r="E33" s="9">
        <v>14966</v>
      </c>
      <c r="F33" s="10">
        <f t="shared" si="0"/>
        <v>-25.475550243999606</v>
      </c>
      <c r="G33" s="1"/>
      <c r="H33" s="1"/>
      <c r="I33" s="1"/>
    </row>
    <row r="34" spans="1:9" x14ac:dyDescent="0.25">
      <c r="A34" s="11" t="s">
        <v>71</v>
      </c>
      <c r="B34" s="12">
        <v>1688</v>
      </c>
      <c r="C34" s="12">
        <v>1764</v>
      </c>
      <c r="D34" s="12">
        <v>2178</v>
      </c>
      <c r="E34" s="12">
        <v>15810</v>
      </c>
      <c r="F34" s="13">
        <f t="shared" si="0"/>
        <v>625.89531680440768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132299</v>
      </c>
      <c r="C35" s="15">
        <f t="shared" ref="C35:E35" si="1">SUM(C7:C34)</f>
        <v>127209.5</v>
      </c>
      <c r="D35" s="15">
        <f t="shared" si="1"/>
        <v>1051252.25</v>
      </c>
      <c r="E35" s="15">
        <f t="shared" si="1"/>
        <v>1025135.75</v>
      </c>
      <c r="F35" s="16">
        <f t="shared" si="0"/>
        <v>-2.4843228635182442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167</v>
      </c>
      <c r="C38" s="41">
        <f>D7</f>
        <v>187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226468</v>
      </c>
      <c r="G38" s="42">
        <f>LOOKUP(E38,$A$38:$A$65,$C$38:$C$65)</f>
        <v>230875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78136</v>
      </c>
      <c r="C39" s="41">
        <f t="shared" ref="C39:C65" si="5">D8</f>
        <v>74375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185604</v>
      </c>
      <c r="G39" s="42">
        <f t="shared" ref="G39:G65" si="8">LOOKUP(E39,$A$38:$A$65,$C$38:$C$65)</f>
        <v>196153</v>
      </c>
    </row>
    <row r="40" spans="1:9" x14ac:dyDescent="0.25">
      <c r="A40" s="42" t="str">
        <f t="shared" si="3"/>
        <v>ALMERIA</v>
      </c>
      <c r="B40" s="41">
        <f t="shared" si="4"/>
        <v>2719.25</v>
      </c>
      <c r="C40" s="41">
        <f t="shared" si="5"/>
        <v>2275</v>
      </c>
      <c r="D40" s="41">
        <f t="shared" si="6"/>
        <v>21</v>
      </c>
      <c r="E40" s="42" t="str">
        <f t="shared" si="2"/>
        <v>BARCELONA</v>
      </c>
      <c r="F40" s="42">
        <f t="shared" si="7"/>
        <v>111410.5</v>
      </c>
      <c r="G40" s="42">
        <f t="shared" si="8"/>
        <v>125965.5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100164</v>
      </c>
      <c r="G41" s="42">
        <f t="shared" si="8"/>
        <v>101898</v>
      </c>
    </row>
    <row r="42" spans="1:9" x14ac:dyDescent="0.25">
      <c r="A42" s="42" t="str">
        <f t="shared" si="3"/>
        <v>BAHIA DE ALGECIRAS</v>
      </c>
      <c r="B42" s="41">
        <f t="shared" si="4"/>
        <v>15466</v>
      </c>
      <c r="C42" s="41">
        <f t="shared" si="5"/>
        <v>10824</v>
      </c>
      <c r="D42" s="41">
        <f t="shared" si="6"/>
        <v>11</v>
      </c>
      <c r="E42" s="42" t="str">
        <f t="shared" si="2"/>
        <v>SEVILLA</v>
      </c>
      <c r="F42" s="42">
        <f t="shared" si="7"/>
        <v>90088</v>
      </c>
      <c r="G42" s="42">
        <f t="shared" si="8"/>
        <v>93175</v>
      </c>
    </row>
    <row r="43" spans="1:9" x14ac:dyDescent="0.25">
      <c r="A43" s="42" t="str">
        <f t="shared" si="3"/>
        <v>BAHIA DE CADIZ</v>
      </c>
      <c r="B43" s="41">
        <f t="shared" si="4"/>
        <v>24191.5</v>
      </c>
      <c r="C43" s="41">
        <f t="shared" si="5"/>
        <v>25576.5</v>
      </c>
      <c r="D43" s="41">
        <f t="shared" si="6"/>
        <v>9</v>
      </c>
      <c r="E43" s="42" t="str">
        <f t="shared" si="2"/>
        <v>ALICANTE</v>
      </c>
      <c r="F43" s="42">
        <f t="shared" si="7"/>
        <v>78136</v>
      </c>
      <c r="G43" s="42">
        <f t="shared" si="8"/>
        <v>74375</v>
      </c>
    </row>
    <row r="44" spans="1:9" x14ac:dyDescent="0.25">
      <c r="A44" s="42" t="str">
        <f t="shared" si="3"/>
        <v>BALEARES</v>
      </c>
      <c r="B44" s="41">
        <f t="shared" si="4"/>
        <v>40498</v>
      </c>
      <c r="C44" s="41">
        <f t="shared" si="5"/>
        <v>48902</v>
      </c>
      <c r="D44" s="41">
        <f t="shared" si="6"/>
        <v>8</v>
      </c>
      <c r="E44" s="42" t="str">
        <f t="shared" si="2"/>
        <v>BILBAO</v>
      </c>
      <c r="F44" s="42">
        <f t="shared" si="7"/>
        <v>42852.5</v>
      </c>
      <c r="G44" s="42">
        <f t="shared" si="8"/>
        <v>31201.25</v>
      </c>
    </row>
    <row r="45" spans="1:9" x14ac:dyDescent="0.25">
      <c r="A45" s="42" t="str">
        <f t="shared" si="3"/>
        <v>BARCELONA</v>
      </c>
      <c r="B45" s="41">
        <f t="shared" si="4"/>
        <v>111410.5</v>
      </c>
      <c r="C45" s="41">
        <f t="shared" si="5"/>
        <v>125965.5</v>
      </c>
      <c r="D45" s="41">
        <f t="shared" si="6"/>
        <v>3</v>
      </c>
      <c r="E45" s="42" t="str">
        <f t="shared" si="2"/>
        <v>BALEARES</v>
      </c>
      <c r="F45" s="42">
        <f t="shared" si="7"/>
        <v>40498</v>
      </c>
      <c r="G45" s="42">
        <f t="shared" si="8"/>
        <v>48902</v>
      </c>
    </row>
    <row r="46" spans="1:9" x14ac:dyDescent="0.25">
      <c r="A46" s="42" t="str">
        <f t="shared" si="3"/>
        <v>BILBAO</v>
      </c>
      <c r="B46" s="41">
        <f t="shared" si="4"/>
        <v>42852.5</v>
      </c>
      <c r="C46" s="41">
        <f t="shared" si="5"/>
        <v>31201.25</v>
      </c>
      <c r="D46" s="41">
        <f t="shared" si="6"/>
        <v>7</v>
      </c>
      <c r="E46" s="42" t="str">
        <f t="shared" si="2"/>
        <v>BAHIA DE CADIZ</v>
      </c>
      <c r="F46" s="42">
        <f t="shared" si="7"/>
        <v>24191.5</v>
      </c>
      <c r="G46" s="42">
        <f t="shared" si="8"/>
        <v>25576.5</v>
      </c>
    </row>
    <row r="47" spans="1:9" x14ac:dyDescent="0.25">
      <c r="A47" s="42" t="str">
        <f t="shared" si="3"/>
        <v>CARTAGENA</v>
      </c>
      <c r="B47" s="41">
        <f t="shared" si="4"/>
        <v>11866</v>
      </c>
      <c r="C47" s="41">
        <f t="shared" si="5"/>
        <v>19364</v>
      </c>
      <c r="D47" s="41">
        <f t="shared" si="6"/>
        <v>15</v>
      </c>
      <c r="E47" s="42" t="str">
        <f t="shared" si="2"/>
        <v>VILAGARCIA</v>
      </c>
      <c r="F47" s="42">
        <f t="shared" si="7"/>
        <v>15810</v>
      </c>
      <c r="G47" s="42">
        <f t="shared" si="8"/>
        <v>2178</v>
      </c>
    </row>
    <row r="48" spans="1:9" x14ac:dyDescent="0.25">
      <c r="A48" s="42" t="str">
        <f t="shared" si="3"/>
        <v>CASTELLON</v>
      </c>
      <c r="B48" s="41">
        <f t="shared" si="4"/>
        <v>4502</v>
      </c>
      <c r="C48" s="41">
        <f t="shared" si="5"/>
        <v>3210</v>
      </c>
      <c r="D48" s="41">
        <f t="shared" si="6"/>
        <v>19</v>
      </c>
      <c r="E48" s="42" t="str">
        <f t="shared" si="2"/>
        <v>BAHIA DE ALGECIRAS</v>
      </c>
      <c r="F48" s="42">
        <f t="shared" si="7"/>
        <v>15466</v>
      </c>
      <c r="G48" s="42">
        <f t="shared" si="8"/>
        <v>10824</v>
      </c>
    </row>
    <row r="49" spans="1:7" x14ac:dyDescent="0.25">
      <c r="A49" s="42" t="str">
        <f t="shared" si="3"/>
        <v>CEUTA</v>
      </c>
      <c r="B49" s="41">
        <f t="shared" si="4"/>
        <v>10099</v>
      </c>
      <c r="C49" s="41">
        <f t="shared" si="5"/>
        <v>6615</v>
      </c>
      <c r="D49" s="41">
        <f t="shared" si="6"/>
        <v>16</v>
      </c>
      <c r="E49" s="42" t="str">
        <f t="shared" si="2"/>
        <v>TARRAGONA</v>
      </c>
      <c r="F49" s="42">
        <f t="shared" si="7"/>
        <v>14981</v>
      </c>
      <c r="G49" s="42">
        <f t="shared" si="8"/>
        <v>18264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14966</v>
      </c>
      <c r="G50" s="42">
        <f t="shared" si="8"/>
        <v>20082</v>
      </c>
    </row>
    <row r="51" spans="1:7" x14ac:dyDescent="0.25">
      <c r="A51" s="42" t="str">
        <f t="shared" si="3"/>
        <v>GIJON</v>
      </c>
      <c r="B51" s="41">
        <f t="shared" si="4"/>
        <v>5618</v>
      </c>
      <c r="C51" s="41">
        <f t="shared" si="5"/>
        <v>5741</v>
      </c>
      <c r="D51" s="41">
        <f t="shared" si="6"/>
        <v>18</v>
      </c>
      <c r="E51" s="42" t="str">
        <f t="shared" si="2"/>
        <v>MELILLA</v>
      </c>
      <c r="F51" s="42">
        <f t="shared" si="7"/>
        <v>13523</v>
      </c>
      <c r="G51" s="42">
        <f t="shared" si="8"/>
        <v>10233</v>
      </c>
    </row>
    <row r="52" spans="1:7" x14ac:dyDescent="0.25">
      <c r="A52" s="42" t="str">
        <f t="shared" si="3"/>
        <v>HUELVA</v>
      </c>
      <c r="B52" s="41">
        <f t="shared" si="4"/>
        <v>1026</v>
      </c>
      <c r="C52" s="41">
        <f t="shared" si="5"/>
        <v>43</v>
      </c>
      <c r="D52" s="41">
        <f t="shared" si="6"/>
        <v>23</v>
      </c>
      <c r="E52" s="42" t="str">
        <f t="shared" si="2"/>
        <v>CARTAGENA</v>
      </c>
      <c r="F52" s="42">
        <f t="shared" si="7"/>
        <v>11866</v>
      </c>
      <c r="G52" s="42">
        <f t="shared" si="8"/>
        <v>19364</v>
      </c>
    </row>
    <row r="53" spans="1:7" x14ac:dyDescent="0.25">
      <c r="A53" s="42" t="str">
        <f t="shared" si="3"/>
        <v>LAS PALMAS</v>
      </c>
      <c r="B53" s="41">
        <f t="shared" si="4"/>
        <v>226468</v>
      </c>
      <c r="C53" s="41">
        <f t="shared" si="5"/>
        <v>230875</v>
      </c>
      <c r="D53" s="41">
        <f t="shared" si="6"/>
        <v>1</v>
      </c>
      <c r="E53" s="42" t="str">
        <f t="shared" si="2"/>
        <v>CEUTA</v>
      </c>
      <c r="F53" s="42">
        <f t="shared" si="7"/>
        <v>10099</v>
      </c>
      <c r="G53" s="42">
        <f t="shared" si="8"/>
        <v>6615</v>
      </c>
    </row>
    <row r="54" spans="1:7" x14ac:dyDescent="0.25">
      <c r="A54" s="42" t="str">
        <f t="shared" si="3"/>
        <v>MALAGA</v>
      </c>
      <c r="B54" s="41">
        <f t="shared" si="4"/>
        <v>9434</v>
      </c>
      <c r="C54" s="41">
        <f t="shared" si="5"/>
        <v>6347</v>
      </c>
      <c r="D54" s="41">
        <f t="shared" si="6"/>
        <v>17</v>
      </c>
      <c r="E54" s="42" t="str">
        <f t="shared" si="2"/>
        <v>MALAGA</v>
      </c>
      <c r="F54" s="42">
        <f t="shared" si="7"/>
        <v>9434</v>
      </c>
      <c r="G54" s="42">
        <f t="shared" si="8"/>
        <v>6347</v>
      </c>
    </row>
    <row r="55" spans="1:7" x14ac:dyDescent="0.25">
      <c r="A55" s="42" t="str">
        <f t="shared" si="3"/>
        <v>MARIN Y RIA DE PONTEVEDRA</v>
      </c>
      <c r="B55" s="41">
        <f t="shared" si="4"/>
        <v>3990</v>
      </c>
      <c r="C55" s="41">
        <f t="shared" si="5"/>
        <v>16921</v>
      </c>
      <c r="D55" s="41">
        <f t="shared" si="6"/>
        <v>20</v>
      </c>
      <c r="E55" s="42" t="str">
        <f t="shared" si="2"/>
        <v>GIJON</v>
      </c>
      <c r="F55" s="42">
        <f t="shared" si="7"/>
        <v>5618</v>
      </c>
      <c r="G55" s="42">
        <f t="shared" si="8"/>
        <v>5741</v>
      </c>
    </row>
    <row r="56" spans="1:7" x14ac:dyDescent="0.25">
      <c r="A56" s="42" t="str">
        <f t="shared" si="3"/>
        <v>MELILLA</v>
      </c>
      <c r="B56" s="41">
        <f t="shared" si="4"/>
        <v>13523</v>
      </c>
      <c r="C56" s="41">
        <f t="shared" si="5"/>
        <v>10233</v>
      </c>
      <c r="D56" s="41">
        <f t="shared" si="6"/>
        <v>14</v>
      </c>
      <c r="E56" s="42" t="str">
        <f t="shared" si="2"/>
        <v>CASTELLON</v>
      </c>
      <c r="F56" s="42">
        <f t="shared" si="7"/>
        <v>4502</v>
      </c>
      <c r="G56" s="42">
        <f t="shared" si="8"/>
        <v>3210</v>
      </c>
    </row>
    <row r="57" spans="1:7" x14ac:dyDescent="0.25">
      <c r="A57" s="42" t="str">
        <f t="shared" si="3"/>
        <v>MOTRIL</v>
      </c>
      <c r="B57" s="41">
        <f t="shared" si="4"/>
        <v>1556</v>
      </c>
      <c r="C57" s="41">
        <f t="shared" si="5"/>
        <v>847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3990</v>
      </c>
      <c r="G57" s="42">
        <f t="shared" si="8"/>
        <v>16921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2719.25</v>
      </c>
      <c r="G58" s="42">
        <f t="shared" si="8"/>
        <v>2275</v>
      </c>
    </row>
    <row r="59" spans="1:7" x14ac:dyDescent="0.25">
      <c r="A59" s="42" t="str">
        <f t="shared" si="3"/>
        <v>SANTA CRUZ DE TENERIFE</v>
      </c>
      <c r="B59" s="41">
        <f t="shared" si="4"/>
        <v>185604</v>
      </c>
      <c r="C59" s="41">
        <f t="shared" si="5"/>
        <v>196153</v>
      </c>
      <c r="D59" s="41">
        <f t="shared" si="6"/>
        <v>2</v>
      </c>
      <c r="E59" s="42" t="str">
        <f t="shared" si="2"/>
        <v>MOTRIL</v>
      </c>
      <c r="F59" s="42">
        <f t="shared" si="7"/>
        <v>1556</v>
      </c>
      <c r="G59" s="42">
        <f t="shared" si="8"/>
        <v>847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1026</v>
      </c>
      <c r="G60" s="42">
        <f t="shared" si="8"/>
        <v>43</v>
      </c>
    </row>
    <row r="61" spans="1:7" x14ac:dyDescent="0.25">
      <c r="A61" s="42" t="str">
        <f t="shared" si="3"/>
        <v>SEVILLA</v>
      </c>
      <c r="B61" s="41">
        <f t="shared" si="4"/>
        <v>90088</v>
      </c>
      <c r="C61" s="41">
        <f t="shared" si="5"/>
        <v>93175</v>
      </c>
      <c r="D61" s="41">
        <f t="shared" si="6"/>
        <v>5</v>
      </c>
      <c r="E61" s="42" t="str">
        <f t="shared" si="2"/>
        <v>A CORUÑA</v>
      </c>
      <c r="F61" s="42">
        <f t="shared" si="7"/>
        <v>167</v>
      </c>
      <c r="G61" s="42">
        <f t="shared" si="8"/>
        <v>187</v>
      </c>
    </row>
    <row r="62" spans="1:7" x14ac:dyDescent="0.25">
      <c r="A62" s="42" t="str">
        <f t="shared" si="3"/>
        <v>TARRAGONA</v>
      </c>
      <c r="B62" s="41">
        <f t="shared" si="4"/>
        <v>14981</v>
      </c>
      <c r="C62" s="41">
        <f t="shared" si="5"/>
        <v>18264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100164</v>
      </c>
      <c r="C63" s="41">
        <f t="shared" si="5"/>
        <v>101898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14966</v>
      </c>
      <c r="C64" s="41">
        <f t="shared" si="5"/>
        <v>20082</v>
      </c>
      <c r="D64" s="41">
        <f t="shared" si="6"/>
        <v>13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15810</v>
      </c>
      <c r="C65" s="41">
        <f t="shared" si="5"/>
        <v>2178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544</v>
      </c>
      <c r="C7" s="9">
        <v>420</v>
      </c>
      <c r="D7" s="9">
        <v>3381</v>
      </c>
      <c r="E7" s="9">
        <v>3178</v>
      </c>
      <c r="F7" s="10">
        <f>((E7*100)/D7)-100</f>
        <v>-6.0041407867494883</v>
      </c>
      <c r="G7" s="1"/>
      <c r="H7" s="1"/>
      <c r="I7" s="1"/>
    </row>
    <row r="8" spans="1:12" x14ac:dyDescent="0.25">
      <c r="A8" s="11" t="s">
        <v>45</v>
      </c>
      <c r="B8" s="12">
        <v>3233</v>
      </c>
      <c r="C8" s="12">
        <v>2591</v>
      </c>
      <c r="D8" s="12">
        <v>26530</v>
      </c>
      <c r="E8" s="12">
        <v>29359</v>
      </c>
      <c r="F8" s="13">
        <f t="shared" ref="F8:F35" si="0">((E8*100)/D8)-100</f>
        <v>10.663399924613643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153</v>
      </c>
      <c r="D9" s="9">
        <v>94</v>
      </c>
      <c r="E9" s="9">
        <v>1154</v>
      </c>
      <c r="F9" s="10">
        <f t="shared" si="0"/>
        <v>1127.6595744680851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4</v>
      </c>
      <c r="D10" s="12">
        <v>8</v>
      </c>
      <c r="E10" s="12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29576</v>
      </c>
      <c r="C11" s="9">
        <v>27472</v>
      </c>
      <c r="D11" s="9">
        <v>148631</v>
      </c>
      <c r="E11" s="9">
        <v>187120</v>
      </c>
      <c r="F11" s="10">
        <f t="shared" si="0"/>
        <v>25.895674522811532</v>
      </c>
      <c r="G11" s="1"/>
      <c r="H11" s="1"/>
      <c r="I11" s="1"/>
    </row>
    <row r="12" spans="1:12" x14ac:dyDescent="0.25">
      <c r="A12" s="11" t="s">
        <v>49</v>
      </c>
      <c r="B12" s="12">
        <v>4080.5</v>
      </c>
      <c r="C12" s="12">
        <v>5643</v>
      </c>
      <c r="D12" s="12">
        <v>30106.5</v>
      </c>
      <c r="E12" s="12">
        <v>38034</v>
      </c>
      <c r="F12" s="13">
        <f t="shared" si="0"/>
        <v>26.331523093019783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110803.5</v>
      </c>
      <c r="C14" s="12">
        <v>108434.5</v>
      </c>
      <c r="D14" s="12">
        <v>800216</v>
      </c>
      <c r="E14" s="12">
        <v>739563.5</v>
      </c>
      <c r="F14" s="13">
        <f t="shared" si="0"/>
        <v>-7.5795160306717122</v>
      </c>
      <c r="G14" s="1"/>
      <c r="H14" s="1"/>
      <c r="I14" s="1"/>
    </row>
    <row r="15" spans="1:12" x14ac:dyDescent="0.25">
      <c r="A15" s="8" t="s">
        <v>52</v>
      </c>
      <c r="B15" s="9">
        <v>48121.75</v>
      </c>
      <c r="C15" s="9">
        <v>50866.75</v>
      </c>
      <c r="D15" s="9">
        <v>341512.5</v>
      </c>
      <c r="E15" s="9">
        <v>364159.5</v>
      </c>
      <c r="F15" s="10">
        <f t="shared" si="0"/>
        <v>6.6313824530580803</v>
      </c>
      <c r="G15" s="1"/>
      <c r="H15" s="1"/>
      <c r="I15" s="1"/>
    </row>
    <row r="16" spans="1:12" x14ac:dyDescent="0.25">
      <c r="A16" s="11" t="s">
        <v>53</v>
      </c>
      <c r="B16" s="12">
        <v>5032</v>
      </c>
      <c r="C16" s="12">
        <v>4232</v>
      </c>
      <c r="D16" s="12">
        <v>28632</v>
      </c>
      <c r="E16" s="12">
        <v>34195</v>
      </c>
      <c r="F16" s="13">
        <f t="shared" si="0"/>
        <v>19.429309863090253</v>
      </c>
      <c r="G16" s="1"/>
      <c r="H16" s="1"/>
      <c r="I16" s="1"/>
    </row>
    <row r="17" spans="1:9" x14ac:dyDescent="0.25">
      <c r="A17" s="8" t="s">
        <v>54</v>
      </c>
      <c r="B17" s="9">
        <v>10813</v>
      </c>
      <c r="C17" s="9">
        <v>13645</v>
      </c>
      <c r="D17" s="9">
        <v>81942</v>
      </c>
      <c r="E17" s="9">
        <v>101685</v>
      </c>
      <c r="F17" s="10">
        <f t="shared" si="0"/>
        <v>24.09387127480413</v>
      </c>
      <c r="G17" s="1"/>
      <c r="H17" s="1"/>
      <c r="I17" s="1"/>
    </row>
    <row r="18" spans="1:9" x14ac:dyDescent="0.25">
      <c r="A18" s="11" t="s">
        <v>55</v>
      </c>
      <c r="B18" s="12">
        <v>59</v>
      </c>
      <c r="C18" s="12">
        <v>4</v>
      </c>
      <c r="D18" s="12">
        <v>344</v>
      </c>
      <c r="E18" s="12">
        <v>131</v>
      </c>
      <c r="F18" s="13">
        <f t="shared" si="0"/>
        <v>-61.918604651162788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74</v>
      </c>
      <c r="D19" s="9">
        <v>352</v>
      </c>
      <c r="E19" s="9">
        <v>525</v>
      </c>
      <c r="F19" s="10">
        <f t="shared" si="0"/>
        <v>49.14772727272728</v>
      </c>
      <c r="G19" s="1"/>
      <c r="H19" s="1"/>
      <c r="I19" s="1"/>
    </row>
    <row r="20" spans="1:9" x14ac:dyDescent="0.25">
      <c r="A20" s="11" t="s">
        <v>57</v>
      </c>
      <c r="B20" s="12">
        <v>2909</v>
      </c>
      <c r="C20" s="12">
        <v>3508</v>
      </c>
      <c r="D20" s="12">
        <v>17564</v>
      </c>
      <c r="E20" s="12">
        <v>25435</v>
      </c>
      <c r="F20" s="13">
        <f t="shared" si="0"/>
        <v>44.813254383967205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485</v>
      </c>
      <c r="E21" s="9">
        <v>243</v>
      </c>
      <c r="F21" s="10">
        <f t="shared" si="0"/>
        <v>-49.896907216494846</v>
      </c>
      <c r="G21" s="1"/>
      <c r="H21" s="1"/>
      <c r="I21" s="1"/>
    </row>
    <row r="22" spans="1:9" x14ac:dyDescent="0.25">
      <c r="A22" s="11" t="s">
        <v>59</v>
      </c>
      <c r="B22" s="12">
        <v>14377</v>
      </c>
      <c r="C22" s="12">
        <v>6523</v>
      </c>
      <c r="D22" s="12">
        <v>63227</v>
      </c>
      <c r="E22" s="12">
        <v>53178</v>
      </c>
      <c r="F22" s="13">
        <f t="shared" si="0"/>
        <v>-15.893526499754856</v>
      </c>
      <c r="G22" s="1"/>
      <c r="H22" s="1"/>
      <c r="I22" s="1"/>
    </row>
    <row r="23" spans="1:9" x14ac:dyDescent="0.25">
      <c r="A23" s="8" t="s">
        <v>60</v>
      </c>
      <c r="B23" s="9">
        <v>1501</v>
      </c>
      <c r="C23" s="9">
        <v>1962</v>
      </c>
      <c r="D23" s="9">
        <v>10271</v>
      </c>
      <c r="E23" s="9">
        <v>15556</v>
      </c>
      <c r="F23" s="10">
        <f t="shared" si="0"/>
        <v>51.455554473761083</v>
      </c>
      <c r="G23" s="1"/>
      <c r="H23" s="1"/>
      <c r="I23" s="1"/>
    </row>
    <row r="24" spans="1:9" x14ac:dyDescent="0.25">
      <c r="A24" s="11" t="s">
        <v>61</v>
      </c>
      <c r="B24" s="12">
        <v>1489</v>
      </c>
      <c r="C24" s="12">
        <v>2372</v>
      </c>
      <c r="D24" s="12">
        <v>10148</v>
      </c>
      <c r="E24" s="12">
        <v>20706</v>
      </c>
      <c r="F24" s="13">
        <f t="shared" si="0"/>
        <v>104.04020496649585</v>
      </c>
      <c r="G24" s="1"/>
      <c r="H24" s="1"/>
      <c r="I24" s="1"/>
    </row>
    <row r="25" spans="1:9" x14ac:dyDescent="0.25">
      <c r="A25" s="8" t="s">
        <v>62</v>
      </c>
      <c r="B25" s="9">
        <v>871</v>
      </c>
      <c r="C25" s="9">
        <v>762</v>
      </c>
      <c r="D25" s="9">
        <v>6428</v>
      </c>
      <c r="E25" s="9">
        <v>8291</v>
      </c>
      <c r="F25" s="10">
        <f t="shared" si="0"/>
        <v>28.982576228998141</v>
      </c>
      <c r="G25" s="1"/>
      <c r="H25" s="1"/>
      <c r="I25" s="1"/>
    </row>
    <row r="26" spans="1:9" x14ac:dyDescent="0.25">
      <c r="A26" s="11" t="s">
        <v>63</v>
      </c>
      <c r="B26" s="12">
        <v>172</v>
      </c>
      <c r="C26" s="12">
        <v>252</v>
      </c>
      <c r="D26" s="12">
        <v>1720</v>
      </c>
      <c r="E26" s="12">
        <v>3040</v>
      </c>
      <c r="F26" s="13">
        <f t="shared" si="0"/>
        <v>76.744186046511629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2903</v>
      </c>
      <c r="C28" s="12">
        <v>3678</v>
      </c>
      <c r="D28" s="12">
        <v>28100</v>
      </c>
      <c r="E28" s="12">
        <v>25460</v>
      </c>
      <c r="F28" s="13">
        <f t="shared" si="0"/>
        <v>-9.395017793594306</v>
      </c>
      <c r="G28" s="1"/>
      <c r="H28" s="1"/>
      <c r="I28" s="1"/>
    </row>
    <row r="29" spans="1:9" x14ac:dyDescent="0.25">
      <c r="A29" s="8" t="s">
        <v>66</v>
      </c>
      <c r="B29" s="9">
        <v>133</v>
      </c>
      <c r="C29" s="9">
        <v>82</v>
      </c>
      <c r="D29" s="9">
        <v>1283</v>
      </c>
      <c r="E29" s="9">
        <v>771</v>
      </c>
      <c r="F29" s="10">
        <f t="shared" si="0"/>
        <v>-39.90646921278254</v>
      </c>
      <c r="G29" s="1"/>
      <c r="H29" s="1"/>
      <c r="I29" s="1"/>
    </row>
    <row r="30" spans="1:9" x14ac:dyDescent="0.25">
      <c r="A30" s="11" t="s">
        <v>67</v>
      </c>
      <c r="B30" s="12">
        <v>1910</v>
      </c>
      <c r="C30" s="12">
        <v>1989</v>
      </c>
      <c r="D30" s="12">
        <v>15529</v>
      </c>
      <c r="E30" s="12">
        <v>14628</v>
      </c>
      <c r="F30" s="13">
        <f t="shared" si="0"/>
        <v>-5.8020477815699678</v>
      </c>
      <c r="G30" s="1"/>
      <c r="H30" s="1"/>
      <c r="I30" s="1"/>
    </row>
    <row r="31" spans="1:9" x14ac:dyDescent="0.25">
      <c r="A31" s="8" t="s">
        <v>68</v>
      </c>
      <c r="B31" s="9">
        <v>5780</v>
      </c>
      <c r="C31" s="9">
        <v>4844</v>
      </c>
      <c r="D31" s="9">
        <v>37770</v>
      </c>
      <c r="E31" s="9">
        <v>40618</v>
      </c>
      <c r="F31" s="10">
        <f t="shared" si="0"/>
        <v>7.5403759597564175</v>
      </c>
      <c r="G31" s="1"/>
      <c r="H31" s="1"/>
      <c r="I31" s="1"/>
    </row>
    <row r="32" spans="1:9" x14ac:dyDescent="0.25">
      <c r="A32" s="11" t="s">
        <v>69</v>
      </c>
      <c r="B32" s="12">
        <v>161185</v>
      </c>
      <c r="C32" s="12">
        <v>173806</v>
      </c>
      <c r="D32" s="12">
        <v>1308227</v>
      </c>
      <c r="E32" s="12">
        <v>1340767</v>
      </c>
      <c r="F32" s="13">
        <f t="shared" si="0"/>
        <v>2.4873359134156345</v>
      </c>
      <c r="G32" s="1"/>
      <c r="H32" s="1"/>
      <c r="I32" s="1"/>
    </row>
    <row r="33" spans="1:9" x14ac:dyDescent="0.25">
      <c r="A33" s="8" t="s">
        <v>70</v>
      </c>
      <c r="B33" s="9">
        <v>13128</v>
      </c>
      <c r="C33" s="9">
        <v>12661</v>
      </c>
      <c r="D33" s="9">
        <v>120259.5</v>
      </c>
      <c r="E33" s="9">
        <v>111374</v>
      </c>
      <c r="F33" s="10">
        <f t="shared" si="0"/>
        <v>-7.388605473995824</v>
      </c>
      <c r="G33" s="1"/>
      <c r="H33" s="1"/>
      <c r="I33" s="1"/>
    </row>
    <row r="34" spans="1:9" x14ac:dyDescent="0.25">
      <c r="A34" s="11" t="s">
        <v>71</v>
      </c>
      <c r="B34" s="12">
        <v>140</v>
      </c>
      <c r="C34" s="12">
        <v>58</v>
      </c>
      <c r="D34" s="12">
        <v>141</v>
      </c>
      <c r="E34" s="12">
        <v>607</v>
      </c>
      <c r="F34" s="13">
        <f t="shared" si="0"/>
        <v>330.49645390070924</v>
      </c>
      <c r="G34" s="1"/>
      <c r="H34" s="1"/>
      <c r="I34" s="1"/>
    </row>
    <row r="35" spans="1:9" x14ac:dyDescent="0.25">
      <c r="A35" s="14" t="s">
        <v>72</v>
      </c>
      <c r="B35" s="15">
        <f>SUM(B7:B34)</f>
        <v>418802.75</v>
      </c>
      <c r="C35" s="15">
        <f t="shared" ref="C35:E35" si="1">SUM(C7:C34)</f>
        <v>426036.25</v>
      </c>
      <c r="D35" s="15">
        <f t="shared" si="1"/>
        <v>3082909.5</v>
      </c>
      <c r="E35" s="15">
        <f t="shared" si="1"/>
        <v>3159788</v>
      </c>
      <c r="F35" s="16">
        <f t="shared" si="0"/>
        <v>2.4936995393474888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3178</v>
      </c>
      <c r="C38" s="41">
        <f>D7</f>
        <v>3381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1340767</v>
      </c>
      <c r="G38" s="42">
        <f>LOOKUP(E38,$A$38:$A$65,$C$38:$C$65)</f>
        <v>1308227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29359</v>
      </c>
      <c r="C39" s="41">
        <f t="shared" ref="C39:C65" si="5">D8</f>
        <v>26530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739563.5</v>
      </c>
      <c r="G39" s="42">
        <f t="shared" ref="G39:G65" si="8">LOOKUP(E39,$A$38:$A$65,$C$38:$C$65)</f>
        <v>800216</v>
      </c>
    </row>
    <row r="40" spans="1:9" x14ac:dyDescent="0.25">
      <c r="A40" s="42" t="str">
        <f t="shared" si="3"/>
        <v>ALMERIA</v>
      </c>
      <c r="B40" s="41">
        <f t="shared" si="4"/>
        <v>1154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364159.5</v>
      </c>
      <c r="G40" s="42">
        <f t="shared" si="8"/>
        <v>341512.5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26</v>
      </c>
      <c r="E41" s="42" t="str">
        <f t="shared" si="2"/>
        <v>BAHIA DE ALGECIRAS</v>
      </c>
      <c r="F41" s="42">
        <f t="shared" si="7"/>
        <v>187120</v>
      </c>
      <c r="G41" s="42">
        <f t="shared" si="8"/>
        <v>148631</v>
      </c>
    </row>
    <row r="42" spans="1:9" x14ac:dyDescent="0.25">
      <c r="A42" s="42" t="str">
        <f t="shared" si="3"/>
        <v>BAHIA DE ALGECIRAS</v>
      </c>
      <c r="B42" s="41">
        <f t="shared" si="4"/>
        <v>187120</v>
      </c>
      <c r="C42" s="41">
        <f t="shared" si="5"/>
        <v>148631</v>
      </c>
      <c r="D42" s="41">
        <f t="shared" si="6"/>
        <v>4</v>
      </c>
      <c r="E42" s="42" t="str">
        <f t="shared" si="2"/>
        <v>VIGO</v>
      </c>
      <c r="F42" s="42">
        <f t="shared" si="7"/>
        <v>111374</v>
      </c>
      <c r="G42" s="42">
        <f t="shared" si="8"/>
        <v>120259.5</v>
      </c>
    </row>
    <row r="43" spans="1:9" x14ac:dyDescent="0.25">
      <c r="A43" s="42" t="str">
        <f t="shared" si="3"/>
        <v>BAHIA DE CADIZ</v>
      </c>
      <c r="B43" s="41">
        <f t="shared" si="4"/>
        <v>38034</v>
      </c>
      <c r="C43" s="41">
        <f t="shared" si="5"/>
        <v>30106.5</v>
      </c>
      <c r="D43" s="41">
        <f t="shared" si="6"/>
        <v>9</v>
      </c>
      <c r="E43" s="42" t="str">
        <f t="shared" si="2"/>
        <v>CASTELLON</v>
      </c>
      <c r="F43" s="42">
        <f t="shared" si="7"/>
        <v>101685</v>
      </c>
      <c r="G43" s="42">
        <f t="shared" si="8"/>
        <v>81942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53178</v>
      </c>
      <c r="G44" s="42">
        <f t="shared" si="8"/>
        <v>63227</v>
      </c>
    </row>
    <row r="45" spans="1:9" x14ac:dyDescent="0.25">
      <c r="A45" s="42" t="str">
        <f t="shared" si="3"/>
        <v>BARCELONA</v>
      </c>
      <c r="B45" s="41">
        <f t="shared" si="4"/>
        <v>739563.5</v>
      </c>
      <c r="C45" s="41">
        <f t="shared" si="5"/>
        <v>800216</v>
      </c>
      <c r="D45" s="41">
        <f t="shared" si="6"/>
        <v>2</v>
      </c>
      <c r="E45" s="42" t="str">
        <f t="shared" si="2"/>
        <v>TARRAGONA</v>
      </c>
      <c r="F45" s="42">
        <f t="shared" si="7"/>
        <v>40618</v>
      </c>
      <c r="G45" s="42">
        <f t="shared" si="8"/>
        <v>37770</v>
      </c>
    </row>
    <row r="46" spans="1:9" x14ac:dyDescent="0.25">
      <c r="A46" s="42" t="str">
        <f t="shared" si="3"/>
        <v>BILBAO</v>
      </c>
      <c r="B46" s="41">
        <f t="shared" si="4"/>
        <v>364159.5</v>
      </c>
      <c r="C46" s="41">
        <f t="shared" si="5"/>
        <v>341512.5</v>
      </c>
      <c r="D46" s="41">
        <f t="shared" si="6"/>
        <v>3</v>
      </c>
      <c r="E46" s="42" t="str">
        <f t="shared" si="2"/>
        <v>BAHIA DE CADIZ</v>
      </c>
      <c r="F46" s="42">
        <f t="shared" si="7"/>
        <v>38034</v>
      </c>
      <c r="G46" s="42">
        <f t="shared" si="8"/>
        <v>30106.5</v>
      </c>
    </row>
    <row r="47" spans="1:9" x14ac:dyDescent="0.25">
      <c r="A47" s="42" t="str">
        <f t="shared" si="3"/>
        <v>CARTAGENA</v>
      </c>
      <c r="B47" s="41">
        <f t="shared" si="4"/>
        <v>34195</v>
      </c>
      <c r="C47" s="41">
        <f t="shared" si="5"/>
        <v>28632</v>
      </c>
      <c r="D47" s="41">
        <f t="shared" si="6"/>
        <v>10</v>
      </c>
      <c r="E47" s="42" t="str">
        <f t="shared" si="2"/>
        <v>CARTAGENA</v>
      </c>
      <c r="F47" s="42">
        <f t="shared" si="7"/>
        <v>34195</v>
      </c>
      <c r="G47" s="42">
        <f t="shared" si="8"/>
        <v>28632</v>
      </c>
    </row>
    <row r="48" spans="1:9" x14ac:dyDescent="0.25">
      <c r="A48" s="42" t="str">
        <f t="shared" si="3"/>
        <v>CASTELLON</v>
      </c>
      <c r="B48" s="41">
        <f t="shared" si="4"/>
        <v>101685</v>
      </c>
      <c r="C48" s="41">
        <f t="shared" si="5"/>
        <v>81942</v>
      </c>
      <c r="D48" s="41">
        <f t="shared" si="6"/>
        <v>6</v>
      </c>
      <c r="E48" s="42" t="str">
        <f t="shared" si="2"/>
        <v>ALICANTE</v>
      </c>
      <c r="F48" s="42">
        <f t="shared" si="7"/>
        <v>29359</v>
      </c>
      <c r="G48" s="42">
        <f t="shared" si="8"/>
        <v>26530</v>
      </c>
    </row>
    <row r="49" spans="1:7" x14ac:dyDescent="0.25">
      <c r="A49" s="42" t="str">
        <f t="shared" si="3"/>
        <v>CEUTA</v>
      </c>
      <c r="B49" s="41">
        <f t="shared" si="4"/>
        <v>131</v>
      </c>
      <c r="C49" s="41">
        <f t="shared" si="5"/>
        <v>344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25460</v>
      </c>
      <c r="G49" s="42">
        <f t="shared" si="8"/>
        <v>28100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352</v>
      </c>
      <c r="D50" s="41">
        <f t="shared" si="6"/>
        <v>23</v>
      </c>
      <c r="E50" s="42" t="str">
        <f t="shared" si="2"/>
        <v>GIJON</v>
      </c>
      <c r="F50" s="42">
        <f t="shared" si="7"/>
        <v>25435</v>
      </c>
      <c r="G50" s="42">
        <f t="shared" si="8"/>
        <v>17564</v>
      </c>
    </row>
    <row r="51" spans="1:7" x14ac:dyDescent="0.25">
      <c r="A51" s="42" t="str">
        <f t="shared" si="3"/>
        <v>GIJON</v>
      </c>
      <c r="B51" s="41">
        <f t="shared" si="4"/>
        <v>25435</v>
      </c>
      <c r="C51" s="41">
        <f t="shared" si="5"/>
        <v>17564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20706</v>
      </c>
      <c r="G51" s="42">
        <f t="shared" si="8"/>
        <v>10148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485</v>
      </c>
      <c r="D52" s="41">
        <f t="shared" si="6"/>
        <v>24</v>
      </c>
      <c r="E52" s="42" t="str">
        <f t="shared" si="2"/>
        <v>MALAGA</v>
      </c>
      <c r="F52" s="42">
        <f t="shared" si="7"/>
        <v>15556</v>
      </c>
      <c r="G52" s="42">
        <f t="shared" si="8"/>
        <v>10271</v>
      </c>
    </row>
    <row r="53" spans="1:7" x14ac:dyDescent="0.25">
      <c r="A53" s="42" t="str">
        <f t="shared" si="3"/>
        <v>LAS PALMAS</v>
      </c>
      <c r="B53" s="41">
        <f t="shared" si="4"/>
        <v>53178</v>
      </c>
      <c r="C53" s="41">
        <f t="shared" si="5"/>
        <v>63227</v>
      </c>
      <c r="D53" s="41">
        <f t="shared" si="6"/>
        <v>7</v>
      </c>
      <c r="E53" s="42" t="str">
        <f t="shared" si="2"/>
        <v>SEVILLA</v>
      </c>
      <c r="F53" s="42">
        <f t="shared" si="7"/>
        <v>14628</v>
      </c>
      <c r="G53" s="42">
        <f t="shared" si="8"/>
        <v>15529</v>
      </c>
    </row>
    <row r="54" spans="1:7" x14ac:dyDescent="0.25">
      <c r="A54" s="42" t="str">
        <f t="shared" si="3"/>
        <v>MALAGA</v>
      </c>
      <c r="B54" s="41">
        <f t="shared" si="4"/>
        <v>15556</v>
      </c>
      <c r="C54" s="41">
        <f t="shared" si="5"/>
        <v>10271</v>
      </c>
      <c r="D54" s="41">
        <f t="shared" si="6"/>
        <v>15</v>
      </c>
      <c r="E54" s="42" t="str">
        <f t="shared" si="2"/>
        <v>MELILLA</v>
      </c>
      <c r="F54" s="42">
        <f t="shared" si="7"/>
        <v>8291</v>
      </c>
      <c r="G54" s="42">
        <f t="shared" si="8"/>
        <v>6428</v>
      </c>
    </row>
    <row r="55" spans="1:7" x14ac:dyDescent="0.25">
      <c r="A55" s="42" t="str">
        <f t="shared" si="3"/>
        <v>MARIN Y RIA DE PONTEVEDRA</v>
      </c>
      <c r="B55" s="41">
        <f t="shared" si="4"/>
        <v>20706</v>
      </c>
      <c r="C55" s="41">
        <f t="shared" si="5"/>
        <v>10148</v>
      </c>
      <c r="D55" s="41">
        <f t="shared" si="6"/>
        <v>14</v>
      </c>
      <c r="E55" s="42" t="str">
        <f t="shared" si="2"/>
        <v>A CORUÑA</v>
      </c>
      <c r="F55" s="42">
        <f t="shared" si="7"/>
        <v>3178</v>
      </c>
      <c r="G55" s="42">
        <f t="shared" si="8"/>
        <v>3381</v>
      </c>
    </row>
    <row r="56" spans="1:7" x14ac:dyDescent="0.25">
      <c r="A56" s="42" t="str">
        <f t="shared" si="3"/>
        <v>MELILLA</v>
      </c>
      <c r="B56" s="41">
        <f t="shared" si="4"/>
        <v>8291</v>
      </c>
      <c r="C56" s="41">
        <f t="shared" si="5"/>
        <v>6428</v>
      </c>
      <c r="D56" s="41">
        <f t="shared" si="6"/>
        <v>17</v>
      </c>
      <c r="E56" s="42" t="str">
        <f t="shared" si="2"/>
        <v>MOTRIL</v>
      </c>
      <c r="F56" s="42">
        <f t="shared" si="7"/>
        <v>3040</v>
      </c>
      <c r="G56" s="42">
        <f t="shared" si="8"/>
        <v>1720</v>
      </c>
    </row>
    <row r="57" spans="1:7" x14ac:dyDescent="0.25">
      <c r="A57" s="42" t="str">
        <f t="shared" si="3"/>
        <v>MOTRIL</v>
      </c>
      <c r="B57" s="41">
        <f t="shared" si="4"/>
        <v>3040</v>
      </c>
      <c r="C57" s="41">
        <f t="shared" si="5"/>
        <v>1720</v>
      </c>
      <c r="D57" s="41">
        <f t="shared" si="6"/>
        <v>19</v>
      </c>
      <c r="E57" s="42" t="str">
        <f t="shared" si="2"/>
        <v>ALMERIA</v>
      </c>
      <c r="F57" s="42">
        <f t="shared" si="7"/>
        <v>1154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771</v>
      </c>
      <c r="G58" s="42">
        <f t="shared" si="8"/>
        <v>1283</v>
      </c>
    </row>
    <row r="59" spans="1:7" x14ac:dyDescent="0.25">
      <c r="A59" s="42" t="str">
        <f t="shared" si="3"/>
        <v>SANTA CRUZ DE TENERIFE</v>
      </c>
      <c r="B59" s="41">
        <f t="shared" si="4"/>
        <v>25460</v>
      </c>
      <c r="C59" s="41">
        <f t="shared" si="5"/>
        <v>28100</v>
      </c>
      <c r="D59" s="41">
        <f t="shared" si="6"/>
        <v>12</v>
      </c>
      <c r="E59" s="42" t="str">
        <f t="shared" si="2"/>
        <v>VILAGARCIA</v>
      </c>
      <c r="F59" s="42">
        <f t="shared" si="7"/>
        <v>607</v>
      </c>
      <c r="G59" s="42">
        <f t="shared" si="8"/>
        <v>141</v>
      </c>
    </row>
    <row r="60" spans="1:7" x14ac:dyDescent="0.25">
      <c r="A60" s="42" t="str">
        <f t="shared" si="3"/>
        <v>SANTANDER</v>
      </c>
      <c r="B60" s="41">
        <f t="shared" si="4"/>
        <v>771</v>
      </c>
      <c r="C60" s="41">
        <f t="shared" si="5"/>
        <v>1283</v>
      </c>
      <c r="D60" s="41">
        <f t="shared" si="6"/>
        <v>21</v>
      </c>
      <c r="E60" s="42" t="str">
        <f t="shared" si="2"/>
        <v>FERROL-SAN CIBRAO</v>
      </c>
      <c r="F60" s="42">
        <f t="shared" si="7"/>
        <v>525</v>
      </c>
      <c r="G60" s="42">
        <f t="shared" si="8"/>
        <v>352</v>
      </c>
    </row>
    <row r="61" spans="1:7" x14ac:dyDescent="0.25">
      <c r="A61" s="42" t="str">
        <f t="shared" si="3"/>
        <v>SEVILLA</v>
      </c>
      <c r="B61" s="41">
        <f t="shared" si="4"/>
        <v>14628</v>
      </c>
      <c r="C61" s="41">
        <f t="shared" si="5"/>
        <v>15529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485</v>
      </c>
    </row>
    <row r="62" spans="1:7" x14ac:dyDescent="0.25">
      <c r="A62" s="42" t="str">
        <f t="shared" si="3"/>
        <v>TARRAGONA</v>
      </c>
      <c r="B62" s="41">
        <f t="shared" si="4"/>
        <v>40618</v>
      </c>
      <c r="C62" s="41">
        <f t="shared" si="5"/>
        <v>37770</v>
      </c>
      <c r="D62" s="41">
        <f t="shared" si="6"/>
        <v>8</v>
      </c>
      <c r="E62" s="42" t="str">
        <f t="shared" si="2"/>
        <v>CEUTA</v>
      </c>
      <c r="F62" s="42">
        <f t="shared" si="7"/>
        <v>131</v>
      </c>
      <c r="G62" s="42">
        <f t="shared" si="8"/>
        <v>344</v>
      </c>
    </row>
    <row r="63" spans="1:7" x14ac:dyDescent="0.25">
      <c r="A63" s="42" t="str">
        <f t="shared" si="3"/>
        <v>VALENCIA</v>
      </c>
      <c r="B63" s="41">
        <f t="shared" si="4"/>
        <v>1340767</v>
      </c>
      <c r="C63" s="41">
        <f t="shared" si="5"/>
        <v>1308227</v>
      </c>
      <c r="D63" s="41">
        <f t="shared" si="6"/>
        <v>1</v>
      </c>
      <c r="E63" s="42" t="str">
        <f t="shared" si="2"/>
        <v>AVILES</v>
      </c>
      <c r="F63" s="42">
        <f t="shared" si="7"/>
        <v>8</v>
      </c>
      <c r="G63" s="42">
        <f t="shared" si="8"/>
        <v>8</v>
      </c>
    </row>
    <row r="64" spans="1:7" x14ac:dyDescent="0.25">
      <c r="A64" s="42" t="str">
        <f t="shared" si="3"/>
        <v>VIGO</v>
      </c>
      <c r="B64" s="41">
        <f t="shared" si="4"/>
        <v>111374</v>
      </c>
      <c r="C64" s="41">
        <f t="shared" si="5"/>
        <v>120259.5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607</v>
      </c>
      <c r="C65" s="41">
        <f t="shared" si="5"/>
        <v>141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608</v>
      </c>
      <c r="C7" s="9">
        <v>477</v>
      </c>
      <c r="D7" s="9">
        <v>3568</v>
      </c>
      <c r="E7" s="9">
        <v>3345</v>
      </c>
      <c r="F7" s="10">
        <f>((E7*100)/D7)-100</f>
        <v>-6.25</v>
      </c>
      <c r="G7" s="1"/>
      <c r="H7" s="1"/>
      <c r="I7" s="1"/>
    </row>
    <row r="8" spans="1:12" x14ac:dyDescent="0.25">
      <c r="A8" s="11" t="s">
        <v>45</v>
      </c>
      <c r="B8" s="12">
        <v>11673</v>
      </c>
      <c r="C8" s="12">
        <v>10524</v>
      </c>
      <c r="D8" s="12">
        <v>100905</v>
      </c>
      <c r="E8" s="12">
        <v>107495</v>
      </c>
      <c r="F8" s="13">
        <f t="shared" ref="F8:F35" si="0">((E8*100)/D8)-100</f>
        <v>6.5308953966602274</v>
      </c>
      <c r="G8" s="1"/>
      <c r="H8" s="1"/>
      <c r="I8" s="1"/>
    </row>
    <row r="9" spans="1:12" x14ac:dyDescent="0.25">
      <c r="A9" s="8" t="s">
        <v>46</v>
      </c>
      <c r="B9" s="9">
        <v>425</v>
      </c>
      <c r="C9" s="9">
        <v>463</v>
      </c>
      <c r="D9" s="9">
        <v>2369</v>
      </c>
      <c r="E9" s="9">
        <v>3873.25</v>
      </c>
      <c r="F9" s="10">
        <f t="shared" si="0"/>
        <v>63.497256226255814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4</v>
      </c>
      <c r="D10" s="12">
        <v>8</v>
      </c>
      <c r="E10" s="12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31805</v>
      </c>
      <c r="C11" s="9">
        <v>29112</v>
      </c>
      <c r="D11" s="9">
        <v>161422</v>
      </c>
      <c r="E11" s="9">
        <v>202586</v>
      </c>
      <c r="F11" s="10">
        <f t="shared" si="0"/>
        <v>25.50086109700041</v>
      </c>
      <c r="G11" s="1"/>
      <c r="H11" s="1"/>
      <c r="I11" s="1"/>
    </row>
    <row r="12" spans="1:12" x14ac:dyDescent="0.25">
      <c r="A12" s="11" t="s">
        <v>49</v>
      </c>
      <c r="B12" s="12">
        <v>7218.5</v>
      </c>
      <c r="C12" s="12">
        <v>9113</v>
      </c>
      <c r="D12" s="12">
        <v>55683</v>
      </c>
      <c r="E12" s="12">
        <v>62225.5</v>
      </c>
      <c r="F12" s="13">
        <f t="shared" si="0"/>
        <v>11.749546540236693</v>
      </c>
      <c r="G12" s="1"/>
      <c r="H12" s="1"/>
      <c r="I12" s="1"/>
    </row>
    <row r="13" spans="1:12" x14ac:dyDescent="0.25">
      <c r="A13" s="8" t="s">
        <v>50</v>
      </c>
      <c r="B13" s="9">
        <v>6105</v>
      </c>
      <c r="C13" s="9">
        <v>5787</v>
      </c>
      <c r="D13" s="9">
        <v>48910</v>
      </c>
      <c r="E13" s="9">
        <v>40500</v>
      </c>
      <c r="F13" s="10">
        <f t="shared" si="0"/>
        <v>-17.194847679411168</v>
      </c>
      <c r="G13" s="1"/>
      <c r="H13" s="1"/>
      <c r="I13" s="1"/>
    </row>
    <row r="14" spans="1:12" x14ac:dyDescent="0.25">
      <c r="A14" s="11" t="s">
        <v>51</v>
      </c>
      <c r="B14" s="12">
        <v>124706</v>
      </c>
      <c r="C14" s="12">
        <v>123095</v>
      </c>
      <c r="D14" s="12">
        <v>926181.5</v>
      </c>
      <c r="E14" s="12">
        <v>851047</v>
      </c>
      <c r="F14" s="13">
        <f t="shared" si="0"/>
        <v>-8.1122868465846096</v>
      </c>
      <c r="G14" s="1"/>
      <c r="H14" s="1"/>
      <c r="I14" s="1"/>
    </row>
    <row r="15" spans="1:12" x14ac:dyDescent="0.25">
      <c r="A15" s="8" t="s">
        <v>52</v>
      </c>
      <c r="B15" s="9">
        <v>53465.25</v>
      </c>
      <c r="C15" s="9">
        <v>56432.75</v>
      </c>
      <c r="D15" s="9">
        <v>372713.75</v>
      </c>
      <c r="E15" s="9">
        <v>407012</v>
      </c>
      <c r="F15" s="10">
        <f t="shared" si="0"/>
        <v>9.2023033762505406</v>
      </c>
      <c r="G15" s="1"/>
      <c r="H15" s="1"/>
      <c r="I15" s="1"/>
    </row>
    <row r="16" spans="1:12" x14ac:dyDescent="0.25">
      <c r="A16" s="11" t="s">
        <v>53</v>
      </c>
      <c r="B16" s="12">
        <v>7352</v>
      </c>
      <c r="C16" s="12">
        <v>6019</v>
      </c>
      <c r="D16" s="12">
        <v>47996</v>
      </c>
      <c r="E16" s="12">
        <v>46061</v>
      </c>
      <c r="F16" s="13">
        <f t="shared" si="0"/>
        <v>-4.0315859654971291</v>
      </c>
      <c r="G16" s="1"/>
      <c r="H16" s="1"/>
      <c r="I16" s="1"/>
    </row>
    <row r="17" spans="1:9" x14ac:dyDescent="0.25">
      <c r="A17" s="8" t="s">
        <v>54</v>
      </c>
      <c r="B17" s="9">
        <v>11218</v>
      </c>
      <c r="C17" s="9">
        <v>14379</v>
      </c>
      <c r="D17" s="9">
        <v>85152</v>
      </c>
      <c r="E17" s="9">
        <v>106187</v>
      </c>
      <c r="F17" s="10">
        <f t="shared" si="0"/>
        <v>24.70288425403983</v>
      </c>
      <c r="G17" s="1"/>
      <c r="H17" s="1"/>
      <c r="I17" s="1"/>
    </row>
    <row r="18" spans="1:9" x14ac:dyDescent="0.25">
      <c r="A18" s="11" t="s">
        <v>55</v>
      </c>
      <c r="B18" s="12">
        <v>1060</v>
      </c>
      <c r="C18" s="12">
        <v>1206</v>
      </c>
      <c r="D18" s="12">
        <v>6959</v>
      </c>
      <c r="E18" s="12">
        <v>10230</v>
      </c>
      <c r="F18" s="13">
        <f t="shared" si="0"/>
        <v>47.00387986779711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74</v>
      </c>
      <c r="D19" s="9">
        <v>352</v>
      </c>
      <c r="E19" s="9">
        <v>525</v>
      </c>
      <c r="F19" s="10">
        <f t="shared" si="0"/>
        <v>49.14772727272728</v>
      </c>
      <c r="G19" s="1"/>
      <c r="H19" s="1"/>
      <c r="I19" s="1"/>
    </row>
    <row r="20" spans="1:9" x14ac:dyDescent="0.25">
      <c r="A20" s="11" t="s">
        <v>57</v>
      </c>
      <c r="B20" s="12">
        <v>3430</v>
      </c>
      <c r="C20" s="12">
        <v>4116</v>
      </c>
      <c r="D20" s="12">
        <v>23305</v>
      </c>
      <c r="E20" s="12">
        <v>31053</v>
      </c>
      <c r="F20" s="13">
        <f t="shared" si="0"/>
        <v>33.246084531216468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252</v>
      </c>
      <c r="D21" s="9">
        <v>528</v>
      </c>
      <c r="E21" s="9">
        <v>1271</v>
      </c>
      <c r="F21" s="10">
        <f t="shared" si="0"/>
        <v>140.71969696969697</v>
      </c>
      <c r="G21" s="1"/>
      <c r="H21" s="1"/>
      <c r="I21" s="1"/>
    </row>
    <row r="22" spans="1:9" x14ac:dyDescent="0.25">
      <c r="A22" s="11" t="s">
        <v>59</v>
      </c>
      <c r="B22" s="12">
        <v>44776</v>
      </c>
      <c r="C22" s="12">
        <v>34075</v>
      </c>
      <c r="D22" s="12">
        <v>294204</v>
      </c>
      <c r="E22" s="12">
        <v>279913</v>
      </c>
      <c r="F22" s="13">
        <f t="shared" si="0"/>
        <v>-4.8575138339383557</v>
      </c>
      <c r="G22" s="1"/>
      <c r="H22" s="1"/>
      <c r="I22" s="1"/>
    </row>
    <row r="23" spans="1:9" x14ac:dyDescent="0.25">
      <c r="A23" s="8" t="s">
        <v>60</v>
      </c>
      <c r="B23" s="9">
        <v>2834</v>
      </c>
      <c r="C23" s="9">
        <v>2936</v>
      </c>
      <c r="D23" s="9">
        <v>16618</v>
      </c>
      <c r="E23" s="9">
        <v>24990</v>
      </c>
      <c r="F23" s="10">
        <f t="shared" si="0"/>
        <v>50.37910699241786</v>
      </c>
      <c r="G23" s="1"/>
      <c r="H23" s="1"/>
      <c r="I23" s="1"/>
    </row>
    <row r="24" spans="1:9" x14ac:dyDescent="0.25">
      <c r="A24" s="11" t="s">
        <v>61</v>
      </c>
      <c r="B24" s="12">
        <v>2028</v>
      </c>
      <c r="C24" s="12">
        <v>3059</v>
      </c>
      <c r="D24" s="12">
        <v>27069</v>
      </c>
      <c r="E24" s="12">
        <v>24696</v>
      </c>
      <c r="F24" s="13">
        <f t="shared" si="0"/>
        <v>-8.7664856477889828</v>
      </c>
      <c r="G24" s="1"/>
      <c r="H24" s="1"/>
      <c r="I24" s="1"/>
    </row>
    <row r="25" spans="1:9" x14ac:dyDescent="0.25">
      <c r="A25" s="8" t="s">
        <v>62</v>
      </c>
      <c r="B25" s="9">
        <v>2498</v>
      </c>
      <c r="C25" s="9">
        <v>2512</v>
      </c>
      <c r="D25" s="9">
        <v>16661</v>
      </c>
      <c r="E25" s="9">
        <v>21814</v>
      </c>
      <c r="F25" s="10">
        <f t="shared" si="0"/>
        <v>30.928515695336415</v>
      </c>
      <c r="G25" s="1"/>
      <c r="H25" s="1"/>
      <c r="I25" s="1"/>
    </row>
    <row r="26" spans="1:9" x14ac:dyDescent="0.25">
      <c r="A26" s="11" t="s">
        <v>63</v>
      </c>
      <c r="B26" s="12">
        <v>275</v>
      </c>
      <c r="C26" s="12">
        <v>320</v>
      </c>
      <c r="D26" s="12">
        <v>2567</v>
      </c>
      <c r="E26" s="12">
        <v>4596</v>
      </c>
      <c r="F26" s="13">
        <f t="shared" si="0"/>
        <v>79.041682898324893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27238</v>
      </c>
      <c r="C28" s="12">
        <v>26750</v>
      </c>
      <c r="D28" s="12">
        <v>224253</v>
      </c>
      <c r="E28" s="12">
        <v>211064</v>
      </c>
      <c r="F28" s="13">
        <f t="shared" si="0"/>
        <v>-5.8813037060819653</v>
      </c>
      <c r="G28" s="1"/>
      <c r="H28" s="1"/>
      <c r="I28" s="1"/>
    </row>
    <row r="29" spans="1:9" x14ac:dyDescent="0.25">
      <c r="A29" s="8" t="s">
        <v>66</v>
      </c>
      <c r="B29" s="9">
        <v>133</v>
      </c>
      <c r="C29" s="9">
        <v>82</v>
      </c>
      <c r="D29" s="9">
        <v>1283</v>
      </c>
      <c r="E29" s="9">
        <v>771</v>
      </c>
      <c r="F29" s="10">
        <f t="shared" si="0"/>
        <v>-39.90646921278254</v>
      </c>
      <c r="G29" s="1"/>
      <c r="H29" s="1"/>
      <c r="I29" s="1"/>
    </row>
    <row r="30" spans="1:9" x14ac:dyDescent="0.25">
      <c r="A30" s="11" t="s">
        <v>67</v>
      </c>
      <c r="B30" s="12">
        <v>13024</v>
      </c>
      <c r="C30" s="12">
        <v>14150</v>
      </c>
      <c r="D30" s="12">
        <v>108704</v>
      </c>
      <c r="E30" s="12">
        <v>104716</v>
      </c>
      <c r="F30" s="13">
        <f t="shared" si="0"/>
        <v>-3.6686782455107476</v>
      </c>
      <c r="G30" s="1"/>
      <c r="H30" s="1"/>
      <c r="I30" s="1"/>
    </row>
    <row r="31" spans="1:9" x14ac:dyDescent="0.25">
      <c r="A31" s="8" t="s">
        <v>68</v>
      </c>
      <c r="B31" s="9">
        <v>7763</v>
      </c>
      <c r="C31" s="9">
        <v>6585</v>
      </c>
      <c r="D31" s="9">
        <v>56034</v>
      </c>
      <c r="E31" s="9">
        <v>55599</v>
      </c>
      <c r="F31" s="10">
        <f t="shared" si="0"/>
        <v>-0.77631438055466617</v>
      </c>
      <c r="G31" s="1"/>
      <c r="H31" s="1"/>
      <c r="I31" s="1"/>
    </row>
    <row r="32" spans="1:9" x14ac:dyDescent="0.25">
      <c r="A32" s="11" t="s">
        <v>69</v>
      </c>
      <c r="B32" s="12">
        <v>174576</v>
      </c>
      <c r="C32" s="12">
        <v>184515</v>
      </c>
      <c r="D32" s="12">
        <v>1410125</v>
      </c>
      <c r="E32" s="12">
        <v>1440931</v>
      </c>
      <c r="F32" s="13">
        <f t="shared" si="0"/>
        <v>2.1846290222497942</v>
      </c>
      <c r="G32" s="1"/>
      <c r="H32" s="1"/>
      <c r="I32" s="1"/>
    </row>
    <row r="33" spans="1:9" x14ac:dyDescent="0.25">
      <c r="A33" s="8" t="s">
        <v>70</v>
      </c>
      <c r="B33" s="9">
        <v>15148</v>
      </c>
      <c r="C33" s="9">
        <v>15388</v>
      </c>
      <c r="D33" s="9">
        <v>140341.5</v>
      </c>
      <c r="E33" s="9">
        <v>126340</v>
      </c>
      <c r="F33" s="10">
        <f t="shared" si="0"/>
        <v>-9.976735320628606</v>
      </c>
      <c r="G33" s="1"/>
      <c r="H33" s="1"/>
      <c r="I33" s="1"/>
    </row>
    <row r="34" spans="1:9" x14ac:dyDescent="0.25">
      <c r="A34" s="11" t="s">
        <v>71</v>
      </c>
      <c r="B34" s="12">
        <v>1828</v>
      </c>
      <c r="C34" s="12">
        <v>1822</v>
      </c>
      <c r="D34" s="12">
        <v>2319</v>
      </c>
      <c r="E34" s="12">
        <v>16417</v>
      </c>
      <c r="F34" s="13">
        <f t="shared" si="0"/>
        <v>607.93445450625268</v>
      </c>
      <c r="G34" s="1"/>
      <c r="H34" s="1"/>
      <c r="I34" s="1"/>
    </row>
    <row r="35" spans="1:9" x14ac:dyDescent="0.25">
      <c r="A35" s="14" t="s">
        <v>72</v>
      </c>
      <c r="B35" s="15">
        <f>SUM(B7:B34)</f>
        <v>551228.75</v>
      </c>
      <c r="C35" s="15">
        <f t="shared" ref="C35:E35" si="1">SUM(C7:C34)</f>
        <v>553247.75</v>
      </c>
      <c r="D35" s="15">
        <f t="shared" si="1"/>
        <v>4136230.75</v>
      </c>
      <c r="E35" s="15">
        <f t="shared" si="1"/>
        <v>4185265.75</v>
      </c>
      <c r="F35" s="16">
        <f t="shared" si="0"/>
        <v>1.1854996242654039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3345</v>
      </c>
      <c r="C38" s="41">
        <f>D7</f>
        <v>3568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1440931</v>
      </c>
      <c r="G38" s="42">
        <f>LOOKUP(E38,$A$38:$A$65,$C$38:$C$65)</f>
        <v>1410125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107495</v>
      </c>
      <c r="C39" s="41">
        <f t="shared" ref="C39:C65" si="5">D8</f>
        <v>100905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851047</v>
      </c>
      <c r="G39" s="42">
        <f t="shared" ref="G39:G65" si="8">LOOKUP(E39,$A$38:$A$65,$C$38:$C$65)</f>
        <v>926181.5</v>
      </c>
    </row>
    <row r="40" spans="1:9" x14ac:dyDescent="0.25">
      <c r="A40" s="42" t="str">
        <f t="shared" si="3"/>
        <v>ALMERIA</v>
      </c>
      <c r="B40" s="41">
        <f t="shared" si="4"/>
        <v>3873.25</v>
      </c>
      <c r="C40" s="41">
        <f t="shared" si="5"/>
        <v>2369</v>
      </c>
      <c r="D40" s="41">
        <f t="shared" si="6"/>
        <v>22</v>
      </c>
      <c r="E40" s="42" t="str">
        <f t="shared" si="2"/>
        <v>BILBAO</v>
      </c>
      <c r="F40" s="42">
        <f t="shared" si="7"/>
        <v>407012</v>
      </c>
      <c r="G40" s="42">
        <f t="shared" si="8"/>
        <v>372713.75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279913</v>
      </c>
      <c r="G41" s="42">
        <f t="shared" si="8"/>
        <v>294204</v>
      </c>
    </row>
    <row r="42" spans="1:9" x14ac:dyDescent="0.25">
      <c r="A42" s="42" t="str">
        <f t="shared" si="3"/>
        <v>BAHIA DE ALGECIRAS</v>
      </c>
      <c r="B42" s="41">
        <f t="shared" si="4"/>
        <v>202586</v>
      </c>
      <c r="C42" s="41">
        <f t="shared" si="5"/>
        <v>161422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211064</v>
      </c>
      <c r="G42" s="42">
        <f t="shared" si="8"/>
        <v>224253</v>
      </c>
    </row>
    <row r="43" spans="1:9" x14ac:dyDescent="0.25">
      <c r="A43" s="42" t="str">
        <f t="shared" si="3"/>
        <v>BAHIA DE CADIZ</v>
      </c>
      <c r="B43" s="41">
        <f t="shared" si="4"/>
        <v>62225.5</v>
      </c>
      <c r="C43" s="41">
        <f t="shared" si="5"/>
        <v>55683</v>
      </c>
      <c r="D43" s="41">
        <f t="shared" si="6"/>
        <v>11</v>
      </c>
      <c r="E43" s="42" t="str">
        <f t="shared" si="2"/>
        <v>BAHIA DE ALGECIRAS</v>
      </c>
      <c r="F43" s="42">
        <f t="shared" si="7"/>
        <v>202586</v>
      </c>
      <c r="G43" s="42">
        <f t="shared" si="8"/>
        <v>161422</v>
      </c>
    </row>
    <row r="44" spans="1:9" x14ac:dyDescent="0.25">
      <c r="A44" s="42" t="str">
        <f t="shared" si="3"/>
        <v>BALEARES</v>
      </c>
      <c r="B44" s="41">
        <f t="shared" si="4"/>
        <v>40500</v>
      </c>
      <c r="C44" s="41">
        <f t="shared" si="5"/>
        <v>48910</v>
      </c>
      <c r="D44" s="41">
        <f t="shared" si="6"/>
        <v>14</v>
      </c>
      <c r="E44" s="42" t="str">
        <f t="shared" si="2"/>
        <v>VIGO</v>
      </c>
      <c r="F44" s="42">
        <f t="shared" si="7"/>
        <v>126340</v>
      </c>
      <c r="G44" s="42">
        <f t="shared" si="8"/>
        <v>140341.5</v>
      </c>
    </row>
    <row r="45" spans="1:9" x14ac:dyDescent="0.25">
      <c r="A45" s="42" t="str">
        <f t="shared" si="3"/>
        <v>BARCELONA</v>
      </c>
      <c r="B45" s="41">
        <f t="shared" si="4"/>
        <v>851047</v>
      </c>
      <c r="C45" s="41">
        <f t="shared" si="5"/>
        <v>926181.5</v>
      </c>
      <c r="D45" s="41">
        <f t="shared" si="6"/>
        <v>2</v>
      </c>
      <c r="E45" s="42" t="str">
        <f t="shared" si="2"/>
        <v>ALICANTE</v>
      </c>
      <c r="F45" s="42">
        <f t="shared" si="7"/>
        <v>107495</v>
      </c>
      <c r="G45" s="42">
        <f t="shared" si="8"/>
        <v>100905</v>
      </c>
    </row>
    <row r="46" spans="1:9" x14ac:dyDescent="0.25">
      <c r="A46" s="42" t="str">
        <f t="shared" si="3"/>
        <v>BILBAO</v>
      </c>
      <c r="B46" s="41">
        <f t="shared" si="4"/>
        <v>407012</v>
      </c>
      <c r="C46" s="41">
        <f t="shared" si="5"/>
        <v>372713.75</v>
      </c>
      <c r="D46" s="41">
        <f t="shared" si="6"/>
        <v>3</v>
      </c>
      <c r="E46" s="42" t="str">
        <f t="shared" si="2"/>
        <v>CASTELLON</v>
      </c>
      <c r="F46" s="42">
        <f t="shared" si="7"/>
        <v>106187</v>
      </c>
      <c r="G46" s="42">
        <f t="shared" si="8"/>
        <v>85152</v>
      </c>
    </row>
    <row r="47" spans="1:9" x14ac:dyDescent="0.25">
      <c r="A47" s="42" t="str">
        <f t="shared" si="3"/>
        <v>CARTAGENA</v>
      </c>
      <c r="B47" s="41">
        <f t="shared" si="4"/>
        <v>46061</v>
      </c>
      <c r="C47" s="41">
        <f t="shared" si="5"/>
        <v>47996</v>
      </c>
      <c r="D47" s="41">
        <f t="shared" si="6"/>
        <v>13</v>
      </c>
      <c r="E47" s="42" t="str">
        <f t="shared" si="2"/>
        <v>SEVILLA</v>
      </c>
      <c r="F47" s="42">
        <f t="shared" si="7"/>
        <v>104716</v>
      </c>
      <c r="G47" s="42">
        <f t="shared" si="8"/>
        <v>108704</v>
      </c>
    </row>
    <row r="48" spans="1:9" x14ac:dyDescent="0.25">
      <c r="A48" s="42" t="str">
        <f t="shared" si="3"/>
        <v>CASTELLON</v>
      </c>
      <c r="B48" s="41">
        <f t="shared" si="4"/>
        <v>106187</v>
      </c>
      <c r="C48" s="41">
        <f t="shared" si="5"/>
        <v>85152</v>
      </c>
      <c r="D48" s="41">
        <f t="shared" si="6"/>
        <v>9</v>
      </c>
      <c r="E48" s="42" t="str">
        <f t="shared" si="2"/>
        <v>BAHIA DE CADIZ</v>
      </c>
      <c r="F48" s="42">
        <f t="shared" si="7"/>
        <v>62225.5</v>
      </c>
      <c r="G48" s="42">
        <f t="shared" si="8"/>
        <v>55683</v>
      </c>
    </row>
    <row r="49" spans="1:7" x14ac:dyDescent="0.25">
      <c r="A49" s="42" t="str">
        <f t="shared" si="3"/>
        <v>CEUTA</v>
      </c>
      <c r="B49" s="41">
        <f t="shared" si="4"/>
        <v>10230</v>
      </c>
      <c r="C49" s="41">
        <f t="shared" si="5"/>
        <v>6959</v>
      </c>
      <c r="D49" s="41">
        <f t="shared" si="6"/>
        <v>20</v>
      </c>
      <c r="E49" s="42" t="str">
        <f t="shared" si="2"/>
        <v>TARRAGONA</v>
      </c>
      <c r="F49" s="42">
        <f t="shared" si="7"/>
        <v>55599</v>
      </c>
      <c r="G49" s="42">
        <f t="shared" si="8"/>
        <v>56034</v>
      </c>
    </row>
    <row r="50" spans="1:7" x14ac:dyDescent="0.25">
      <c r="A50" s="42" t="str">
        <f t="shared" si="3"/>
        <v>FERROL-SAN CIBRAO</v>
      </c>
      <c r="B50" s="41">
        <f t="shared" si="4"/>
        <v>525</v>
      </c>
      <c r="C50" s="41">
        <f t="shared" si="5"/>
        <v>352</v>
      </c>
      <c r="D50" s="41">
        <f t="shared" si="6"/>
        <v>26</v>
      </c>
      <c r="E50" s="42" t="str">
        <f t="shared" si="2"/>
        <v>CARTAGENA</v>
      </c>
      <c r="F50" s="42">
        <f t="shared" si="7"/>
        <v>46061</v>
      </c>
      <c r="G50" s="42">
        <f t="shared" si="8"/>
        <v>47996</v>
      </c>
    </row>
    <row r="51" spans="1:7" x14ac:dyDescent="0.25">
      <c r="A51" s="42" t="str">
        <f t="shared" si="3"/>
        <v>GIJON</v>
      </c>
      <c r="B51" s="41">
        <f t="shared" si="4"/>
        <v>31053</v>
      </c>
      <c r="C51" s="41">
        <f t="shared" si="5"/>
        <v>23305</v>
      </c>
      <c r="D51" s="41">
        <f t="shared" si="6"/>
        <v>15</v>
      </c>
      <c r="E51" s="42" t="str">
        <f t="shared" si="2"/>
        <v>BALEARES</v>
      </c>
      <c r="F51" s="42">
        <f t="shared" si="7"/>
        <v>40500</v>
      </c>
      <c r="G51" s="42">
        <f t="shared" si="8"/>
        <v>48910</v>
      </c>
    </row>
    <row r="52" spans="1:7" x14ac:dyDescent="0.25">
      <c r="A52" s="42" t="str">
        <f t="shared" si="3"/>
        <v>HUELVA</v>
      </c>
      <c r="B52" s="41">
        <f t="shared" si="4"/>
        <v>1271</v>
      </c>
      <c r="C52" s="41">
        <f t="shared" si="5"/>
        <v>528</v>
      </c>
      <c r="D52" s="41">
        <f t="shared" si="6"/>
        <v>24</v>
      </c>
      <c r="E52" s="42" t="str">
        <f t="shared" si="2"/>
        <v>GIJON</v>
      </c>
      <c r="F52" s="42">
        <f t="shared" si="7"/>
        <v>31053</v>
      </c>
      <c r="G52" s="42">
        <f t="shared" si="8"/>
        <v>23305</v>
      </c>
    </row>
    <row r="53" spans="1:7" x14ac:dyDescent="0.25">
      <c r="A53" s="42" t="str">
        <f t="shared" si="3"/>
        <v>LAS PALMAS</v>
      </c>
      <c r="B53" s="41">
        <f t="shared" si="4"/>
        <v>279913</v>
      </c>
      <c r="C53" s="41">
        <f t="shared" si="5"/>
        <v>294204</v>
      </c>
      <c r="D53" s="41">
        <f t="shared" si="6"/>
        <v>4</v>
      </c>
      <c r="E53" s="42" t="str">
        <f t="shared" si="2"/>
        <v>MALAGA</v>
      </c>
      <c r="F53" s="42">
        <f t="shared" si="7"/>
        <v>24990</v>
      </c>
      <c r="G53" s="42">
        <f t="shared" si="8"/>
        <v>16618</v>
      </c>
    </row>
    <row r="54" spans="1:7" x14ac:dyDescent="0.25">
      <c r="A54" s="42" t="str">
        <f t="shared" si="3"/>
        <v>MALAGA</v>
      </c>
      <c r="B54" s="41">
        <f t="shared" si="4"/>
        <v>24990</v>
      </c>
      <c r="C54" s="41">
        <f t="shared" si="5"/>
        <v>16618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24696</v>
      </c>
      <c r="G54" s="42">
        <f t="shared" si="8"/>
        <v>27069</v>
      </c>
    </row>
    <row r="55" spans="1:7" x14ac:dyDescent="0.25">
      <c r="A55" s="42" t="str">
        <f t="shared" si="3"/>
        <v>MARIN Y RIA DE PONTEVEDRA</v>
      </c>
      <c r="B55" s="41">
        <f t="shared" si="4"/>
        <v>24696</v>
      </c>
      <c r="C55" s="41">
        <f t="shared" si="5"/>
        <v>27069</v>
      </c>
      <c r="D55" s="41">
        <f t="shared" si="6"/>
        <v>17</v>
      </c>
      <c r="E55" s="42" t="str">
        <f t="shared" si="2"/>
        <v>MELILLA</v>
      </c>
      <c r="F55" s="42">
        <f t="shared" si="7"/>
        <v>21814</v>
      </c>
      <c r="G55" s="42">
        <f t="shared" si="8"/>
        <v>16661</v>
      </c>
    </row>
    <row r="56" spans="1:7" x14ac:dyDescent="0.25">
      <c r="A56" s="42" t="str">
        <f t="shared" si="3"/>
        <v>MELILLA</v>
      </c>
      <c r="B56" s="41">
        <f t="shared" si="4"/>
        <v>21814</v>
      </c>
      <c r="C56" s="41">
        <f t="shared" si="5"/>
        <v>16661</v>
      </c>
      <c r="D56" s="41">
        <f t="shared" si="6"/>
        <v>18</v>
      </c>
      <c r="E56" s="42" t="str">
        <f t="shared" si="2"/>
        <v>VILAGARCIA</v>
      </c>
      <c r="F56" s="42">
        <f t="shared" si="7"/>
        <v>16417</v>
      </c>
      <c r="G56" s="42">
        <f t="shared" si="8"/>
        <v>2319</v>
      </c>
    </row>
    <row r="57" spans="1:7" x14ac:dyDescent="0.25">
      <c r="A57" s="42" t="str">
        <f t="shared" si="3"/>
        <v>MOTRIL</v>
      </c>
      <c r="B57" s="41">
        <f t="shared" si="4"/>
        <v>4596</v>
      </c>
      <c r="C57" s="41">
        <f t="shared" si="5"/>
        <v>2567</v>
      </c>
      <c r="D57" s="41">
        <f t="shared" si="6"/>
        <v>21</v>
      </c>
      <c r="E57" s="42" t="str">
        <f t="shared" si="2"/>
        <v>CEUTA</v>
      </c>
      <c r="F57" s="42">
        <f t="shared" si="7"/>
        <v>10230</v>
      </c>
      <c r="G57" s="42">
        <f t="shared" si="8"/>
        <v>6959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4596</v>
      </c>
      <c r="G58" s="42">
        <f t="shared" si="8"/>
        <v>2567</v>
      </c>
    </row>
    <row r="59" spans="1:7" x14ac:dyDescent="0.25">
      <c r="A59" s="42" t="str">
        <f t="shared" si="3"/>
        <v>SANTA CRUZ DE TENERIFE</v>
      </c>
      <c r="B59" s="41">
        <f t="shared" si="4"/>
        <v>211064</v>
      </c>
      <c r="C59" s="41">
        <f t="shared" si="5"/>
        <v>224253</v>
      </c>
      <c r="D59" s="41">
        <f t="shared" si="6"/>
        <v>5</v>
      </c>
      <c r="E59" s="42" t="str">
        <f t="shared" si="2"/>
        <v>ALMERIA</v>
      </c>
      <c r="F59" s="42">
        <f t="shared" si="7"/>
        <v>3873.25</v>
      </c>
      <c r="G59" s="42">
        <f t="shared" si="8"/>
        <v>2369</v>
      </c>
    </row>
    <row r="60" spans="1:7" x14ac:dyDescent="0.25">
      <c r="A60" s="42" t="str">
        <f t="shared" si="3"/>
        <v>SANTANDER</v>
      </c>
      <c r="B60" s="41">
        <f t="shared" si="4"/>
        <v>771</v>
      </c>
      <c r="C60" s="41">
        <f t="shared" si="5"/>
        <v>1283</v>
      </c>
      <c r="D60" s="41">
        <f t="shared" si="6"/>
        <v>25</v>
      </c>
      <c r="E60" s="42" t="str">
        <f t="shared" si="2"/>
        <v>A CORUÑA</v>
      </c>
      <c r="F60" s="42">
        <f t="shared" si="7"/>
        <v>3345</v>
      </c>
      <c r="G60" s="42">
        <f t="shared" si="8"/>
        <v>3568</v>
      </c>
    </row>
    <row r="61" spans="1:7" x14ac:dyDescent="0.25">
      <c r="A61" s="42" t="str">
        <f t="shared" si="3"/>
        <v>SEVILLA</v>
      </c>
      <c r="B61" s="41">
        <f t="shared" si="4"/>
        <v>104716</v>
      </c>
      <c r="C61" s="41">
        <f t="shared" si="5"/>
        <v>108704</v>
      </c>
      <c r="D61" s="41">
        <f t="shared" si="6"/>
        <v>10</v>
      </c>
      <c r="E61" s="42" t="str">
        <f t="shared" si="2"/>
        <v>HUELVA</v>
      </c>
      <c r="F61" s="42">
        <f t="shared" si="7"/>
        <v>1271</v>
      </c>
      <c r="G61" s="42">
        <f t="shared" si="8"/>
        <v>528</v>
      </c>
    </row>
    <row r="62" spans="1:7" x14ac:dyDescent="0.25">
      <c r="A62" s="42" t="str">
        <f t="shared" si="3"/>
        <v>TARRAGONA</v>
      </c>
      <c r="B62" s="41">
        <f t="shared" si="4"/>
        <v>55599</v>
      </c>
      <c r="C62" s="41">
        <f t="shared" si="5"/>
        <v>56034</v>
      </c>
      <c r="D62" s="41">
        <f t="shared" si="6"/>
        <v>12</v>
      </c>
      <c r="E62" s="42" t="str">
        <f t="shared" si="2"/>
        <v>SANTANDER</v>
      </c>
      <c r="F62" s="42">
        <f t="shared" si="7"/>
        <v>771</v>
      </c>
      <c r="G62" s="42">
        <f t="shared" si="8"/>
        <v>1283</v>
      </c>
    </row>
    <row r="63" spans="1:7" x14ac:dyDescent="0.25">
      <c r="A63" s="42" t="str">
        <f t="shared" si="3"/>
        <v>VALENCIA</v>
      </c>
      <c r="B63" s="41">
        <f t="shared" si="4"/>
        <v>1440931</v>
      </c>
      <c r="C63" s="41">
        <f t="shared" si="5"/>
        <v>1410125</v>
      </c>
      <c r="D63" s="41">
        <f t="shared" si="6"/>
        <v>1</v>
      </c>
      <c r="E63" s="42" t="str">
        <f t="shared" si="2"/>
        <v>FERROL-SAN CIBRAO</v>
      </c>
      <c r="F63" s="42">
        <f t="shared" si="7"/>
        <v>525</v>
      </c>
      <c r="G63" s="42">
        <f t="shared" si="8"/>
        <v>352</v>
      </c>
    </row>
    <row r="64" spans="1:7" x14ac:dyDescent="0.25">
      <c r="A64" s="42" t="str">
        <f t="shared" si="3"/>
        <v>VIGO</v>
      </c>
      <c r="B64" s="41">
        <f t="shared" si="4"/>
        <v>126340</v>
      </c>
      <c r="C64" s="41">
        <f t="shared" si="5"/>
        <v>140341.5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16417</v>
      </c>
      <c r="C65" s="41">
        <f t="shared" si="5"/>
        <v>2319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14628</v>
      </c>
      <c r="C7" s="9">
        <v>12091</v>
      </c>
      <c r="D7" s="9">
        <v>68872</v>
      </c>
      <c r="E7" s="9">
        <v>98826</v>
      </c>
      <c r="F7" s="10">
        <f>((E7*100)/D7)-100</f>
        <v>43.49227552561274</v>
      </c>
      <c r="G7" s="1"/>
      <c r="H7" s="1"/>
      <c r="I7" s="1"/>
    </row>
    <row r="8" spans="1:12" x14ac:dyDescent="0.25">
      <c r="A8" s="11" t="s">
        <v>45</v>
      </c>
      <c r="B8" s="12">
        <v>37803</v>
      </c>
      <c r="C8" s="12">
        <v>40452</v>
      </c>
      <c r="D8" s="12">
        <v>225736</v>
      </c>
      <c r="E8" s="12">
        <v>189175</v>
      </c>
      <c r="F8" s="13">
        <f t="shared" ref="F8:F35" si="0">((E8*100)/D8)-100</f>
        <v>-16.196353262217812</v>
      </c>
      <c r="G8" s="1"/>
      <c r="H8" s="1"/>
      <c r="I8" s="1"/>
    </row>
    <row r="9" spans="1:12" x14ac:dyDescent="0.25">
      <c r="A9" s="8" t="s">
        <v>46</v>
      </c>
      <c r="B9" s="9">
        <v>114304</v>
      </c>
      <c r="C9" s="9">
        <v>110267</v>
      </c>
      <c r="D9" s="9">
        <v>659833</v>
      </c>
      <c r="E9" s="9">
        <v>497507</v>
      </c>
      <c r="F9" s="10">
        <f t="shared" si="0"/>
        <v>-24.60107330188093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476583</v>
      </c>
      <c r="C11" s="9">
        <v>684084</v>
      </c>
      <c r="D11" s="9">
        <v>3016737</v>
      </c>
      <c r="E11" s="9">
        <v>3252254</v>
      </c>
      <c r="F11" s="10">
        <f t="shared" si="0"/>
        <v>7.8070113503431031</v>
      </c>
      <c r="G11" s="1"/>
      <c r="H11" s="1"/>
      <c r="I11" s="1"/>
    </row>
    <row r="12" spans="1:12" x14ac:dyDescent="0.25">
      <c r="A12" s="11" t="s">
        <v>49</v>
      </c>
      <c r="B12" s="12">
        <v>37144</v>
      </c>
      <c r="C12" s="12">
        <v>24615</v>
      </c>
      <c r="D12" s="12">
        <v>222660</v>
      </c>
      <c r="E12" s="12">
        <v>197470</v>
      </c>
      <c r="F12" s="13">
        <f t="shared" si="0"/>
        <v>-11.31321297044822</v>
      </c>
      <c r="G12" s="1"/>
      <c r="H12" s="1"/>
      <c r="I12" s="1"/>
    </row>
    <row r="13" spans="1:12" x14ac:dyDescent="0.25">
      <c r="A13" s="8" t="s">
        <v>50</v>
      </c>
      <c r="B13" s="9">
        <v>1028516</v>
      </c>
      <c r="C13" s="9">
        <v>977579</v>
      </c>
      <c r="D13" s="9">
        <v>4066953</v>
      </c>
      <c r="E13" s="9">
        <v>3685912</v>
      </c>
      <c r="F13" s="10">
        <f t="shared" si="0"/>
        <v>-9.3692009718332088</v>
      </c>
      <c r="G13" s="1"/>
      <c r="H13" s="1"/>
      <c r="I13" s="1"/>
    </row>
    <row r="14" spans="1:12" x14ac:dyDescent="0.25">
      <c r="A14" s="11" t="s">
        <v>51</v>
      </c>
      <c r="B14" s="12">
        <v>654586</v>
      </c>
      <c r="C14" s="12">
        <v>528621</v>
      </c>
      <c r="D14" s="12">
        <v>2654210</v>
      </c>
      <c r="E14" s="12">
        <v>2291751</v>
      </c>
      <c r="F14" s="13">
        <f t="shared" si="0"/>
        <v>-13.656003104501906</v>
      </c>
      <c r="G14" s="1"/>
      <c r="H14" s="1"/>
      <c r="I14" s="1"/>
    </row>
    <row r="15" spans="1:12" x14ac:dyDescent="0.25">
      <c r="A15" s="8" t="s">
        <v>52</v>
      </c>
      <c r="B15" s="9">
        <v>27272</v>
      </c>
      <c r="C15" s="9">
        <v>20129</v>
      </c>
      <c r="D15" s="9">
        <v>99376</v>
      </c>
      <c r="E15" s="9">
        <v>87017</v>
      </c>
      <c r="F15" s="10">
        <f t="shared" si="0"/>
        <v>-12.436604411527938</v>
      </c>
      <c r="G15" s="1"/>
      <c r="H15" s="1"/>
      <c r="I15" s="1"/>
    </row>
    <row r="16" spans="1:12" x14ac:dyDescent="0.25">
      <c r="A16" s="11" t="s">
        <v>53</v>
      </c>
      <c r="B16" s="12">
        <v>4970</v>
      </c>
      <c r="C16" s="12">
        <v>9279</v>
      </c>
      <c r="D16" s="12">
        <v>39749</v>
      </c>
      <c r="E16" s="12">
        <v>47387</v>
      </c>
      <c r="F16" s="13">
        <f t="shared" si="0"/>
        <v>19.215577750383659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162989</v>
      </c>
      <c r="C18" s="12">
        <v>214618</v>
      </c>
      <c r="D18" s="12">
        <v>1225415</v>
      </c>
      <c r="E18" s="12">
        <v>1287201</v>
      </c>
      <c r="F18" s="13">
        <f t="shared" si="0"/>
        <v>5.042046980002695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4948</v>
      </c>
      <c r="E19" s="9">
        <v>2110</v>
      </c>
      <c r="F19" s="10">
        <f t="shared" si="0"/>
        <v>-57.356507679870653</v>
      </c>
      <c r="G19" s="1"/>
      <c r="H19" s="1"/>
      <c r="I19" s="1"/>
    </row>
    <row r="20" spans="1:9" x14ac:dyDescent="0.25">
      <c r="A20" s="11" t="s">
        <v>57</v>
      </c>
      <c r="B20" s="12">
        <v>9045</v>
      </c>
      <c r="C20" s="12">
        <v>9637</v>
      </c>
      <c r="D20" s="12">
        <v>38232</v>
      </c>
      <c r="E20" s="12">
        <v>40764</v>
      </c>
      <c r="F20" s="13">
        <f t="shared" si="0"/>
        <v>6.6227244193345882</v>
      </c>
      <c r="G20" s="1"/>
      <c r="H20" s="1"/>
      <c r="I20" s="1"/>
    </row>
    <row r="21" spans="1:9" x14ac:dyDescent="0.25">
      <c r="A21" s="8" t="s">
        <v>58</v>
      </c>
      <c r="B21" s="9">
        <v>3037</v>
      </c>
      <c r="C21" s="9">
        <v>8248</v>
      </c>
      <c r="D21" s="9">
        <v>9620</v>
      </c>
      <c r="E21" s="9">
        <v>21724</v>
      </c>
      <c r="F21" s="10">
        <f t="shared" si="0"/>
        <v>125.82120582120581</v>
      </c>
      <c r="G21" s="1"/>
      <c r="H21" s="1"/>
      <c r="I21" s="1"/>
    </row>
    <row r="22" spans="1:9" x14ac:dyDescent="0.25">
      <c r="A22" s="11" t="s">
        <v>59</v>
      </c>
      <c r="B22" s="12">
        <v>136248</v>
      </c>
      <c r="C22" s="12">
        <v>171124</v>
      </c>
      <c r="D22" s="12">
        <v>1002183</v>
      </c>
      <c r="E22" s="12">
        <v>1159491</v>
      </c>
      <c r="F22" s="13">
        <f t="shared" si="0"/>
        <v>15.696534465262332</v>
      </c>
      <c r="G22" s="1"/>
      <c r="H22" s="1"/>
      <c r="I22" s="1"/>
    </row>
    <row r="23" spans="1:9" x14ac:dyDescent="0.25">
      <c r="A23" s="8" t="s">
        <v>60</v>
      </c>
      <c r="B23" s="9">
        <v>89324</v>
      </c>
      <c r="C23" s="9">
        <v>88282</v>
      </c>
      <c r="D23" s="9">
        <v>554531</v>
      </c>
      <c r="E23" s="9">
        <v>555403</v>
      </c>
      <c r="F23" s="10">
        <f t="shared" si="0"/>
        <v>0.15725000045082993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78960</v>
      </c>
      <c r="C25" s="9">
        <v>124533</v>
      </c>
      <c r="D25" s="9">
        <v>424737</v>
      </c>
      <c r="E25" s="9">
        <v>564323</v>
      </c>
      <c r="F25" s="10">
        <f t="shared" si="0"/>
        <v>32.864101785340097</v>
      </c>
      <c r="G25" s="1"/>
      <c r="H25" s="1"/>
      <c r="I25" s="1"/>
    </row>
    <row r="26" spans="1:9" x14ac:dyDescent="0.25">
      <c r="A26" s="11" t="s">
        <v>63</v>
      </c>
      <c r="B26" s="12">
        <v>16718</v>
      </c>
      <c r="C26" s="12">
        <v>53247</v>
      </c>
      <c r="D26" s="12">
        <v>26474</v>
      </c>
      <c r="E26" s="12">
        <v>195024</v>
      </c>
      <c r="F26" s="13">
        <f t="shared" si="0"/>
        <v>636.66238573694943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491872</v>
      </c>
      <c r="C28" s="12">
        <v>378289</v>
      </c>
      <c r="D28" s="12">
        <v>3220307</v>
      </c>
      <c r="E28" s="12">
        <v>2999427</v>
      </c>
      <c r="F28" s="13">
        <f t="shared" si="0"/>
        <v>-6.8589733835935505</v>
      </c>
      <c r="G28" s="1"/>
      <c r="H28" s="1"/>
      <c r="I28" s="1"/>
    </row>
    <row r="29" spans="1:9" x14ac:dyDescent="0.25">
      <c r="A29" s="8" t="s">
        <v>66</v>
      </c>
      <c r="B29" s="9">
        <v>36041</v>
      </c>
      <c r="C29" s="9">
        <v>31339</v>
      </c>
      <c r="D29" s="9">
        <v>156046</v>
      </c>
      <c r="E29" s="9">
        <v>142470</v>
      </c>
      <c r="F29" s="10">
        <f t="shared" si="0"/>
        <v>-8.6999987183266541</v>
      </c>
      <c r="G29" s="1"/>
      <c r="H29" s="1"/>
      <c r="I29" s="1"/>
    </row>
    <row r="30" spans="1:9" x14ac:dyDescent="0.25">
      <c r="A30" s="11" t="s">
        <v>67</v>
      </c>
      <c r="B30" s="12">
        <v>1673</v>
      </c>
      <c r="C30" s="12">
        <v>1835</v>
      </c>
      <c r="D30" s="12">
        <v>10163</v>
      </c>
      <c r="E30" s="12">
        <v>9621</v>
      </c>
      <c r="F30" s="13">
        <f t="shared" si="0"/>
        <v>-5.3330709436190062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124503</v>
      </c>
      <c r="C32" s="12">
        <v>119437</v>
      </c>
      <c r="D32" s="12">
        <v>480679</v>
      </c>
      <c r="E32" s="12">
        <v>515312</v>
      </c>
      <c r="F32" s="13">
        <f t="shared" si="0"/>
        <v>7.2050162374474382</v>
      </c>
      <c r="G32" s="1"/>
      <c r="H32" s="1"/>
      <c r="I32" s="1"/>
    </row>
    <row r="33" spans="1:9" x14ac:dyDescent="0.25">
      <c r="A33" s="8" t="s">
        <v>70</v>
      </c>
      <c r="B33" s="9">
        <v>25874</v>
      </c>
      <c r="C33" s="9">
        <v>17580</v>
      </c>
      <c r="D33" s="9">
        <v>156889</v>
      </c>
      <c r="E33" s="9">
        <v>137475</v>
      </c>
      <c r="F33" s="10">
        <f t="shared" si="0"/>
        <v>-12.374353842525608</v>
      </c>
      <c r="G33" s="1"/>
      <c r="H33" s="1"/>
      <c r="I33" s="1"/>
    </row>
    <row r="34" spans="1:9" x14ac:dyDescent="0.25">
      <c r="A34" s="11" t="s">
        <v>71</v>
      </c>
      <c r="B34" s="12">
        <v>304</v>
      </c>
      <c r="C34" s="12">
        <v>0</v>
      </c>
      <c r="D34" s="12">
        <v>1755</v>
      </c>
      <c r="E34" s="12">
        <v>1078</v>
      </c>
      <c r="F34" s="13">
        <f t="shared" si="0"/>
        <v>-38.575498575498578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3572394</v>
      </c>
      <c r="C35" s="15">
        <f t="shared" ref="C35:E35" si="1">SUM(C7:C34)</f>
        <v>3625286</v>
      </c>
      <c r="D35" s="15">
        <f t="shared" si="1"/>
        <v>18366105</v>
      </c>
      <c r="E35" s="15">
        <f t="shared" si="1"/>
        <v>17979624</v>
      </c>
      <c r="F35" s="16">
        <f t="shared" si="0"/>
        <v>-2.1043166202088059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98826</v>
      </c>
      <c r="C38" s="41">
        <f>D7</f>
        <v>68872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3685912</v>
      </c>
      <c r="G38" s="42">
        <f>LOOKUP(E38,$A$38:$A$65,$C$38:$C$65)</f>
        <v>4066953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189175</v>
      </c>
      <c r="C39" s="41">
        <f t="shared" ref="C39:C65" si="5">D8</f>
        <v>225736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3252254</v>
      </c>
      <c r="G39" s="42">
        <f t="shared" ref="G39:G65" si="8">LOOKUP(E39,$A$38:$A$65,$C$38:$C$65)</f>
        <v>3016737</v>
      </c>
    </row>
    <row r="40" spans="1:9" x14ac:dyDescent="0.25">
      <c r="A40" s="42" t="str">
        <f t="shared" si="3"/>
        <v>ALMERIA</v>
      </c>
      <c r="B40" s="41">
        <f t="shared" si="4"/>
        <v>497507</v>
      </c>
      <c r="C40" s="41">
        <f t="shared" si="5"/>
        <v>659833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2999427</v>
      </c>
      <c r="G40" s="42">
        <f t="shared" si="8"/>
        <v>3220307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24</v>
      </c>
      <c r="E41" s="42" t="str">
        <f t="shared" si="2"/>
        <v>BARCELONA</v>
      </c>
      <c r="F41" s="42">
        <f t="shared" si="7"/>
        <v>2291751</v>
      </c>
      <c r="G41" s="42">
        <f t="shared" si="8"/>
        <v>2654210</v>
      </c>
    </row>
    <row r="42" spans="1:9" x14ac:dyDescent="0.25">
      <c r="A42" s="42" t="str">
        <f t="shared" si="3"/>
        <v>BAHIA DE ALGECIRAS</v>
      </c>
      <c r="B42" s="41">
        <f t="shared" si="4"/>
        <v>3252254</v>
      </c>
      <c r="C42" s="41">
        <f t="shared" si="5"/>
        <v>3016737</v>
      </c>
      <c r="D42" s="41">
        <f t="shared" si="6"/>
        <v>2</v>
      </c>
      <c r="E42" s="42" t="str">
        <f t="shared" si="2"/>
        <v>CEUTA</v>
      </c>
      <c r="F42" s="42">
        <f t="shared" si="7"/>
        <v>1287201</v>
      </c>
      <c r="G42" s="42">
        <f t="shared" si="8"/>
        <v>1225415</v>
      </c>
    </row>
    <row r="43" spans="1:9" x14ac:dyDescent="0.25">
      <c r="A43" s="42" t="str">
        <f t="shared" si="3"/>
        <v>BAHIA DE CADIZ</v>
      </c>
      <c r="B43" s="41">
        <f t="shared" si="4"/>
        <v>197470</v>
      </c>
      <c r="C43" s="41">
        <f t="shared" si="5"/>
        <v>222660</v>
      </c>
      <c r="D43" s="41">
        <f t="shared" si="6"/>
        <v>11</v>
      </c>
      <c r="E43" s="42" t="str">
        <f t="shared" si="2"/>
        <v>LAS PALMAS</v>
      </c>
      <c r="F43" s="42">
        <f t="shared" si="7"/>
        <v>1159491</v>
      </c>
      <c r="G43" s="42">
        <f t="shared" si="8"/>
        <v>1002183</v>
      </c>
    </row>
    <row r="44" spans="1:9" x14ac:dyDescent="0.25">
      <c r="A44" s="42" t="str">
        <f t="shared" si="3"/>
        <v>BALEARES</v>
      </c>
      <c r="B44" s="41">
        <f t="shared" si="4"/>
        <v>3685912</v>
      </c>
      <c r="C44" s="41">
        <f t="shared" si="5"/>
        <v>4066953</v>
      </c>
      <c r="D44" s="41">
        <f t="shared" si="6"/>
        <v>1</v>
      </c>
      <c r="E44" s="42" t="str">
        <f t="shared" si="2"/>
        <v>MELILLA</v>
      </c>
      <c r="F44" s="42">
        <f t="shared" si="7"/>
        <v>564323</v>
      </c>
      <c r="G44" s="42">
        <f t="shared" si="8"/>
        <v>424737</v>
      </c>
    </row>
    <row r="45" spans="1:9" x14ac:dyDescent="0.25">
      <c r="A45" s="42" t="str">
        <f t="shared" si="3"/>
        <v>BARCELONA</v>
      </c>
      <c r="B45" s="41">
        <f t="shared" si="4"/>
        <v>2291751</v>
      </c>
      <c r="C45" s="41">
        <f t="shared" si="5"/>
        <v>2654210</v>
      </c>
      <c r="D45" s="41">
        <f t="shared" si="6"/>
        <v>4</v>
      </c>
      <c r="E45" s="42" t="str">
        <f t="shared" si="2"/>
        <v>MALAGA</v>
      </c>
      <c r="F45" s="42">
        <f t="shared" si="7"/>
        <v>555403</v>
      </c>
      <c r="G45" s="42">
        <f t="shared" si="8"/>
        <v>554531</v>
      </c>
    </row>
    <row r="46" spans="1:9" x14ac:dyDescent="0.25">
      <c r="A46" s="42" t="str">
        <f t="shared" si="3"/>
        <v>BILBAO</v>
      </c>
      <c r="B46" s="41">
        <f t="shared" si="4"/>
        <v>87017</v>
      </c>
      <c r="C46" s="41">
        <f t="shared" si="5"/>
        <v>99376</v>
      </c>
      <c r="D46" s="41">
        <f t="shared" si="6"/>
        <v>17</v>
      </c>
      <c r="E46" s="42" t="str">
        <f t="shared" si="2"/>
        <v>VALENCIA</v>
      </c>
      <c r="F46" s="42">
        <f t="shared" si="7"/>
        <v>515312</v>
      </c>
      <c r="G46" s="42">
        <f t="shared" si="8"/>
        <v>480679</v>
      </c>
    </row>
    <row r="47" spans="1:9" x14ac:dyDescent="0.25">
      <c r="A47" s="42" t="str">
        <f t="shared" si="3"/>
        <v>CARTAGENA</v>
      </c>
      <c r="B47" s="41">
        <f t="shared" si="4"/>
        <v>47387</v>
      </c>
      <c r="C47" s="41">
        <f t="shared" si="5"/>
        <v>39749</v>
      </c>
      <c r="D47" s="41">
        <f t="shared" si="6"/>
        <v>18</v>
      </c>
      <c r="E47" s="42" t="str">
        <f t="shared" si="2"/>
        <v>ALMERIA</v>
      </c>
      <c r="F47" s="42">
        <f t="shared" si="7"/>
        <v>497507</v>
      </c>
      <c r="G47" s="42">
        <f t="shared" si="8"/>
        <v>659833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197470</v>
      </c>
      <c r="G48" s="42">
        <f t="shared" si="8"/>
        <v>222660</v>
      </c>
    </row>
    <row r="49" spans="1:7" x14ac:dyDescent="0.25">
      <c r="A49" s="42" t="str">
        <f t="shared" si="3"/>
        <v>CEUTA</v>
      </c>
      <c r="B49" s="41">
        <f t="shared" si="4"/>
        <v>1287201</v>
      </c>
      <c r="C49" s="41">
        <f t="shared" si="5"/>
        <v>1225415</v>
      </c>
      <c r="D49" s="41">
        <f t="shared" si="6"/>
        <v>5</v>
      </c>
      <c r="E49" s="42" t="str">
        <f t="shared" si="2"/>
        <v>MOTRIL</v>
      </c>
      <c r="F49" s="42">
        <f t="shared" si="7"/>
        <v>195024</v>
      </c>
      <c r="G49" s="42">
        <f t="shared" si="8"/>
        <v>26474</v>
      </c>
    </row>
    <row r="50" spans="1:7" x14ac:dyDescent="0.25">
      <c r="A50" s="42" t="str">
        <f t="shared" si="3"/>
        <v>FERROL-SAN CIBRAO</v>
      </c>
      <c r="B50" s="41">
        <f t="shared" si="4"/>
        <v>2110</v>
      </c>
      <c r="C50" s="41">
        <f t="shared" si="5"/>
        <v>4948</v>
      </c>
      <c r="D50" s="41">
        <f t="shared" si="6"/>
        <v>22</v>
      </c>
      <c r="E50" s="42" t="str">
        <f t="shared" si="2"/>
        <v>ALICANTE</v>
      </c>
      <c r="F50" s="42">
        <f t="shared" si="7"/>
        <v>189175</v>
      </c>
      <c r="G50" s="42">
        <f t="shared" si="8"/>
        <v>225736</v>
      </c>
    </row>
    <row r="51" spans="1:7" x14ac:dyDescent="0.25">
      <c r="A51" s="42" t="str">
        <f t="shared" si="3"/>
        <v>GIJON</v>
      </c>
      <c r="B51" s="41">
        <f t="shared" si="4"/>
        <v>40764</v>
      </c>
      <c r="C51" s="41">
        <f t="shared" si="5"/>
        <v>38232</v>
      </c>
      <c r="D51" s="41">
        <f t="shared" si="6"/>
        <v>19</v>
      </c>
      <c r="E51" s="42" t="str">
        <f t="shared" si="2"/>
        <v>SANTANDER</v>
      </c>
      <c r="F51" s="42">
        <f t="shared" si="7"/>
        <v>142470</v>
      </c>
      <c r="G51" s="42">
        <f t="shared" si="8"/>
        <v>156046</v>
      </c>
    </row>
    <row r="52" spans="1:7" x14ac:dyDescent="0.25">
      <c r="A52" s="42" t="str">
        <f t="shared" si="3"/>
        <v>HUELVA</v>
      </c>
      <c r="B52" s="41">
        <f t="shared" si="4"/>
        <v>21724</v>
      </c>
      <c r="C52" s="41">
        <f t="shared" si="5"/>
        <v>9620</v>
      </c>
      <c r="D52" s="41">
        <f t="shared" si="6"/>
        <v>20</v>
      </c>
      <c r="E52" s="42" t="str">
        <f t="shared" si="2"/>
        <v>VIGO</v>
      </c>
      <c r="F52" s="42">
        <f t="shared" si="7"/>
        <v>137475</v>
      </c>
      <c r="G52" s="42">
        <f t="shared" si="8"/>
        <v>156889</v>
      </c>
    </row>
    <row r="53" spans="1:7" x14ac:dyDescent="0.25">
      <c r="A53" s="42" t="str">
        <f t="shared" si="3"/>
        <v>LAS PALMAS</v>
      </c>
      <c r="B53" s="41">
        <f t="shared" si="4"/>
        <v>1159491</v>
      </c>
      <c r="C53" s="41">
        <f t="shared" si="5"/>
        <v>1002183</v>
      </c>
      <c r="D53" s="41">
        <f t="shared" si="6"/>
        <v>6</v>
      </c>
      <c r="E53" s="42" t="str">
        <f t="shared" si="2"/>
        <v>A CORUÑA</v>
      </c>
      <c r="F53" s="42">
        <f t="shared" si="7"/>
        <v>98826</v>
      </c>
      <c r="G53" s="42">
        <f t="shared" si="8"/>
        <v>68872</v>
      </c>
    </row>
    <row r="54" spans="1:7" x14ac:dyDescent="0.25">
      <c r="A54" s="42" t="str">
        <f t="shared" si="3"/>
        <v>MALAGA</v>
      </c>
      <c r="B54" s="41">
        <f t="shared" si="4"/>
        <v>555403</v>
      </c>
      <c r="C54" s="41">
        <f t="shared" si="5"/>
        <v>554531</v>
      </c>
      <c r="D54" s="41">
        <f t="shared" si="6"/>
        <v>8</v>
      </c>
      <c r="E54" s="42" t="str">
        <f t="shared" si="2"/>
        <v>BILBAO</v>
      </c>
      <c r="F54" s="42">
        <f t="shared" si="7"/>
        <v>87017</v>
      </c>
      <c r="G54" s="42">
        <f t="shared" si="8"/>
        <v>99376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47387</v>
      </c>
      <c r="G55" s="42">
        <f t="shared" si="8"/>
        <v>39749</v>
      </c>
    </row>
    <row r="56" spans="1:7" x14ac:dyDescent="0.25">
      <c r="A56" s="42" t="str">
        <f t="shared" si="3"/>
        <v>MELILLA</v>
      </c>
      <c r="B56" s="41">
        <f t="shared" si="4"/>
        <v>564323</v>
      </c>
      <c r="C56" s="41">
        <f t="shared" si="5"/>
        <v>424737</v>
      </c>
      <c r="D56" s="41">
        <f t="shared" si="6"/>
        <v>7</v>
      </c>
      <c r="E56" s="42" t="str">
        <f t="shared" si="2"/>
        <v>GIJON</v>
      </c>
      <c r="F56" s="42">
        <f t="shared" si="9"/>
        <v>40764</v>
      </c>
      <c r="G56" s="42">
        <f t="shared" si="8"/>
        <v>38232</v>
      </c>
    </row>
    <row r="57" spans="1:7" x14ac:dyDescent="0.25">
      <c r="A57" s="42" t="str">
        <f t="shared" si="3"/>
        <v>MOTRIL</v>
      </c>
      <c r="B57" s="41">
        <f t="shared" si="4"/>
        <v>195024</v>
      </c>
      <c r="C57" s="41">
        <f t="shared" si="5"/>
        <v>26474</v>
      </c>
      <c r="D57" s="41">
        <f t="shared" si="6"/>
        <v>12</v>
      </c>
      <c r="E57" s="42" t="str">
        <f t="shared" si="2"/>
        <v>HUELVA</v>
      </c>
      <c r="F57" s="42">
        <f t="shared" si="9"/>
        <v>21724</v>
      </c>
      <c r="G57" s="42">
        <f t="shared" si="8"/>
        <v>9620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9621</v>
      </c>
      <c r="G58" s="42">
        <f t="shared" si="8"/>
        <v>10163</v>
      </c>
    </row>
    <row r="59" spans="1:7" x14ac:dyDescent="0.25">
      <c r="A59" s="42" t="str">
        <f t="shared" si="3"/>
        <v>SANTA CRUZ DE TENERIFE</v>
      </c>
      <c r="B59" s="41">
        <f t="shared" si="4"/>
        <v>2999427</v>
      </c>
      <c r="C59" s="41">
        <f t="shared" si="5"/>
        <v>3220307</v>
      </c>
      <c r="D59" s="41">
        <f t="shared" si="6"/>
        <v>3</v>
      </c>
      <c r="E59" s="42" t="str">
        <f t="shared" si="2"/>
        <v>FERROL-SAN CIBRAO</v>
      </c>
      <c r="F59" s="42">
        <f t="shared" si="9"/>
        <v>2110</v>
      </c>
      <c r="G59" s="42">
        <f t="shared" si="8"/>
        <v>4948</v>
      </c>
    </row>
    <row r="60" spans="1:7" x14ac:dyDescent="0.25">
      <c r="A60" s="42" t="str">
        <f t="shared" si="3"/>
        <v>SANTANDER</v>
      </c>
      <c r="B60" s="41">
        <f t="shared" si="4"/>
        <v>142470</v>
      </c>
      <c r="C60" s="41">
        <f t="shared" si="5"/>
        <v>156046</v>
      </c>
      <c r="D60" s="41">
        <f t="shared" si="6"/>
        <v>14</v>
      </c>
      <c r="E60" s="42" t="str">
        <f t="shared" si="2"/>
        <v>VILAGARCIA</v>
      </c>
      <c r="F60" s="42">
        <f t="shared" si="9"/>
        <v>1078</v>
      </c>
      <c r="G60" s="42">
        <f t="shared" si="8"/>
        <v>1755</v>
      </c>
    </row>
    <row r="61" spans="1:7" x14ac:dyDescent="0.25">
      <c r="A61" s="42" t="str">
        <f t="shared" si="3"/>
        <v>SEVILLA</v>
      </c>
      <c r="B61" s="41">
        <f t="shared" si="4"/>
        <v>9621</v>
      </c>
      <c r="C61" s="41">
        <f t="shared" si="5"/>
        <v>10163</v>
      </c>
      <c r="D61" s="41">
        <f t="shared" si="6"/>
        <v>21</v>
      </c>
      <c r="E61" s="42" t="str">
        <f t="shared" si="2"/>
        <v>AVILES</v>
      </c>
      <c r="F61" s="42">
        <f t="shared" si="9"/>
        <v>902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515312</v>
      </c>
      <c r="C63" s="41">
        <f t="shared" si="5"/>
        <v>480679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137475</v>
      </c>
      <c r="C64" s="41">
        <f t="shared" si="5"/>
        <v>156889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1755</v>
      </c>
      <c r="D65" s="41">
        <f t="shared" si="6"/>
        <v>23</v>
      </c>
      <c r="E65" s="42" t="str">
        <f t="shared" si="2"/>
        <v>CASTELLON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14628</v>
      </c>
      <c r="C7" s="9">
        <v>12091</v>
      </c>
      <c r="D7" s="9">
        <v>68872</v>
      </c>
      <c r="E7" s="9">
        <v>98826</v>
      </c>
      <c r="F7" s="10">
        <f>((E7*100)/D7)-100</f>
        <v>43.49227552561274</v>
      </c>
      <c r="G7" s="1"/>
      <c r="H7" s="1"/>
      <c r="I7" s="1"/>
    </row>
    <row r="8" spans="1:12" x14ac:dyDescent="0.25">
      <c r="A8" s="11" t="s">
        <v>45</v>
      </c>
      <c r="B8" s="12">
        <v>13296</v>
      </c>
      <c r="C8" s="12">
        <v>6689</v>
      </c>
      <c r="D8" s="12">
        <v>64850</v>
      </c>
      <c r="E8" s="12">
        <v>44837</v>
      </c>
      <c r="F8" s="13">
        <f t="shared" ref="F8:F35" si="0">((E8*100)/D8)-100</f>
        <v>-30.860447185813413</v>
      </c>
      <c r="G8" s="1"/>
      <c r="H8" s="1"/>
      <c r="I8" s="1"/>
    </row>
    <row r="9" spans="1:12" x14ac:dyDescent="0.25">
      <c r="A9" s="8" t="s">
        <v>46</v>
      </c>
      <c r="B9" s="9">
        <v>5035</v>
      </c>
      <c r="C9" s="9">
        <v>2989</v>
      </c>
      <c r="D9" s="9">
        <v>25875</v>
      </c>
      <c r="E9" s="9">
        <v>14480</v>
      </c>
      <c r="F9" s="10">
        <f t="shared" si="0"/>
        <v>-44.038647342995169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34407</v>
      </c>
      <c r="C12" s="12">
        <v>22164</v>
      </c>
      <c r="D12" s="12">
        <v>209563</v>
      </c>
      <c r="E12" s="12">
        <v>182060</v>
      </c>
      <c r="F12" s="13">
        <f t="shared" si="0"/>
        <v>-13.123977037931311</v>
      </c>
      <c r="G12" s="1"/>
      <c r="H12" s="1"/>
      <c r="I12" s="1"/>
    </row>
    <row r="13" spans="1:12" x14ac:dyDescent="0.25">
      <c r="A13" s="8" t="s">
        <v>50</v>
      </c>
      <c r="B13" s="9">
        <v>249559</v>
      </c>
      <c r="C13" s="9">
        <v>218666</v>
      </c>
      <c r="D13" s="9">
        <v>1031616</v>
      </c>
      <c r="E13" s="9">
        <v>770671</v>
      </c>
      <c r="F13" s="10">
        <f t="shared" si="0"/>
        <v>-25.294780228302002</v>
      </c>
      <c r="G13" s="1"/>
      <c r="H13" s="1"/>
      <c r="I13" s="1"/>
    </row>
    <row r="14" spans="1:12" x14ac:dyDescent="0.25">
      <c r="A14" s="11" t="s">
        <v>51</v>
      </c>
      <c r="B14" s="12">
        <v>385761</v>
      </c>
      <c r="C14" s="12">
        <v>304942</v>
      </c>
      <c r="D14" s="12">
        <v>1756803</v>
      </c>
      <c r="E14" s="12">
        <v>1505011</v>
      </c>
      <c r="F14" s="13">
        <f t="shared" si="0"/>
        <v>-14.332398111797389</v>
      </c>
      <c r="G14" s="1"/>
      <c r="H14" s="1"/>
      <c r="I14" s="1"/>
    </row>
    <row r="15" spans="1:12" x14ac:dyDescent="0.25">
      <c r="A15" s="8" t="s">
        <v>52</v>
      </c>
      <c r="B15" s="9">
        <v>13262</v>
      </c>
      <c r="C15" s="9">
        <v>10102</v>
      </c>
      <c r="D15" s="9">
        <v>53244</v>
      </c>
      <c r="E15" s="9">
        <v>37359</v>
      </c>
      <c r="F15" s="10">
        <f t="shared" si="0"/>
        <v>-29.834347532116297</v>
      </c>
      <c r="G15" s="1"/>
      <c r="H15" s="1"/>
      <c r="I15" s="1"/>
    </row>
    <row r="16" spans="1:12" x14ac:dyDescent="0.25">
      <c r="A16" s="11" t="s">
        <v>53</v>
      </c>
      <c r="B16" s="12">
        <v>4970</v>
      </c>
      <c r="C16" s="12">
        <v>9279</v>
      </c>
      <c r="D16" s="12">
        <v>39749</v>
      </c>
      <c r="E16" s="12">
        <v>47387</v>
      </c>
      <c r="F16" s="13">
        <f t="shared" si="0"/>
        <v>19.215577750383659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1437</v>
      </c>
      <c r="C18" s="12">
        <v>0</v>
      </c>
      <c r="D18" s="12">
        <v>2948</v>
      </c>
      <c r="E18" s="12">
        <v>2607</v>
      </c>
      <c r="F18" s="13">
        <f t="shared" si="0"/>
        <v>-11.567164179104481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105</v>
      </c>
      <c r="C20" s="12">
        <v>286</v>
      </c>
      <c r="D20" s="12">
        <v>2348</v>
      </c>
      <c r="E20" s="12">
        <v>2486</v>
      </c>
      <c r="F20" s="13">
        <f t="shared" si="0"/>
        <v>5.8773424190800654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690</v>
      </c>
      <c r="D21" s="9">
        <v>0</v>
      </c>
      <c r="E21" s="9">
        <v>690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5480</v>
      </c>
      <c r="C22" s="12">
        <v>7983</v>
      </c>
      <c r="D22" s="12">
        <v>415307</v>
      </c>
      <c r="E22" s="12">
        <v>460758</v>
      </c>
      <c r="F22" s="13">
        <f t="shared" si="0"/>
        <v>10.943952305162199</v>
      </c>
      <c r="G22" s="1"/>
      <c r="H22" s="1"/>
      <c r="I22" s="1"/>
    </row>
    <row r="23" spans="1:9" x14ac:dyDescent="0.25">
      <c r="A23" s="8" t="s">
        <v>60</v>
      </c>
      <c r="B23" s="9">
        <v>56202</v>
      </c>
      <c r="C23" s="9">
        <v>58754</v>
      </c>
      <c r="D23" s="9">
        <v>346141</v>
      </c>
      <c r="E23" s="9">
        <v>385080</v>
      </c>
      <c r="F23" s="10">
        <f t="shared" si="0"/>
        <v>11.249461924475867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301</v>
      </c>
      <c r="D25" s="9">
        <v>379</v>
      </c>
      <c r="E25" s="9">
        <v>861</v>
      </c>
      <c r="F25" s="10">
        <f t="shared" si="0"/>
        <v>127.17678100263853</v>
      </c>
      <c r="G25" s="1"/>
      <c r="H25" s="1"/>
      <c r="I25" s="1"/>
    </row>
    <row r="26" spans="1:9" x14ac:dyDescent="0.25">
      <c r="A26" s="11" t="s">
        <v>63</v>
      </c>
      <c r="B26" s="12">
        <v>1251</v>
      </c>
      <c r="C26" s="12">
        <v>529</v>
      </c>
      <c r="D26" s="12">
        <v>4665</v>
      </c>
      <c r="E26" s="12">
        <v>6221</v>
      </c>
      <c r="F26" s="13">
        <f t="shared" si="0"/>
        <v>33.354769560557344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16427</v>
      </c>
      <c r="C28" s="12">
        <v>3440</v>
      </c>
      <c r="D28" s="12">
        <v>428521</v>
      </c>
      <c r="E28" s="12">
        <v>465339</v>
      </c>
      <c r="F28" s="13">
        <f t="shared" si="0"/>
        <v>8.5918776442694735</v>
      </c>
      <c r="G28" s="1"/>
      <c r="H28" s="1"/>
      <c r="I28" s="1"/>
    </row>
    <row r="29" spans="1:9" x14ac:dyDescent="0.25">
      <c r="A29" s="8" t="s">
        <v>66</v>
      </c>
      <c r="B29" s="9">
        <v>1742</v>
      </c>
      <c r="C29" s="9">
        <v>567</v>
      </c>
      <c r="D29" s="9">
        <v>9549</v>
      </c>
      <c r="E29" s="9">
        <v>6565</v>
      </c>
      <c r="F29" s="10">
        <f t="shared" si="0"/>
        <v>-31.249345481202226</v>
      </c>
      <c r="G29" s="1"/>
      <c r="H29" s="1"/>
      <c r="I29" s="1"/>
    </row>
    <row r="30" spans="1:9" x14ac:dyDescent="0.25">
      <c r="A30" s="11" t="s">
        <v>67</v>
      </c>
      <c r="B30" s="12">
        <v>1673</v>
      </c>
      <c r="C30" s="12">
        <v>1835</v>
      </c>
      <c r="D30" s="12">
        <v>10163</v>
      </c>
      <c r="E30" s="12">
        <v>9621</v>
      </c>
      <c r="F30" s="13">
        <f t="shared" si="0"/>
        <v>-5.3330709436190062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51926</v>
      </c>
      <c r="C32" s="12">
        <v>55411</v>
      </c>
      <c r="D32" s="12">
        <v>227619</v>
      </c>
      <c r="E32" s="12">
        <v>295341</v>
      </c>
      <c r="F32" s="13">
        <f t="shared" si="0"/>
        <v>29.752349320575178</v>
      </c>
      <c r="G32" s="1"/>
      <c r="H32" s="1"/>
      <c r="I32" s="1"/>
    </row>
    <row r="33" spans="1:9" x14ac:dyDescent="0.25">
      <c r="A33" s="8" t="s">
        <v>70</v>
      </c>
      <c r="B33" s="9">
        <v>25874</v>
      </c>
      <c r="C33" s="9">
        <v>17580</v>
      </c>
      <c r="D33" s="9">
        <v>156889</v>
      </c>
      <c r="E33" s="9">
        <v>137475</v>
      </c>
      <c r="F33" s="10">
        <f t="shared" si="0"/>
        <v>-12.374353842525608</v>
      </c>
      <c r="G33" s="1"/>
      <c r="H33" s="1"/>
      <c r="I33" s="1"/>
    </row>
    <row r="34" spans="1:9" x14ac:dyDescent="0.25">
      <c r="A34" s="11" t="s">
        <v>71</v>
      </c>
      <c r="B34" s="12">
        <v>304</v>
      </c>
      <c r="C34" s="12">
        <v>0</v>
      </c>
      <c r="D34" s="12">
        <v>1755</v>
      </c>
      <c r="E34" s="12">
        <v>1078</v>
      </c>
      <c r="F34" s="13">
        <f t="shared" si="0"/>
        <v>-38.575498575498578</v>
      </c>
      <c r="G34" s="1"/>
      <c r="H34" s="1"/>
      <c r="I34" s="1"/>
    </row>
    <row r="35" spans="1:9" x14ac:dyDescent="0.25">
      <c r="A35" s="14" t="s">
        <v>72</v>
      </c>
      <c r="B35" s="15">
        <f>SUM(B7:B34)</f>
        <v>883339</v>
      </c>
      <c r="C35" s="15">
        <f t="shared" ref="C35:E35" si="1">SUM(C7:C34)</f>
        <v>734298</v>
      </c>
      <c r="D35" s="15">
        <f t="shared" si="1"/>
        <v>4861804</v>
      </c>
      <c r="E35" s="15">
        <f t="shared" si="1"/>
        <v>4477762</v>
      </c>
      <c r="F35" s="16">
        <f t="shared" si="0"/>
        <v>-7.8991666467837831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98826</v>
      </c>
      <c r="C38" s="41">
        <f>D7</f>
        <v>68872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1505011</v>
      </c>
      <c r="G38" s="42">
        <f>LOOKUP(E38,$A$38:$A$65,$C$38:$C$65)</f>
        <v>1756803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44837</v>
      </c>
      <c r="C39" s="41">
        <f t="shared" ref="C39:C65" si="5">D8</f>
        <v>64850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770671</v>
      </c>
      <c r="G39" s="42">
        <f t="shared" ref="G39:G65" si="8">LOOKUP(E39,$A$38:$A$65,$C$38:$C$65)</f>
        <v>1031616</v>
      </c>
    </row>
    <row r="40" spans="1:9" x14ac:dyDescent="0.25">
      <c r="A40" s="42" t="str">
        <f t="shared" si="3"/>
        <v>ALMERIA</v>
      </c>
      <c r="B40" s="41">
        <f t="shared" si="4"/>
        <v>14480</v>
      </c>
      <c r="C40" s="41">
        <f t="shared" si="5"/>
        <v>25875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465339</v>
      </c>
      <c r="G40" s="42">
        <f t="shared" si="8"/>
        <v>428521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21</v>
      </c>
      <c r="E41" s="42" t="str">
        <f t="shared" si="2"/>
        <v>LAS PALMAS</v>
      </c>
      <c r="F41" s="42">
        <f t="shared" si="7"/>
        <v>460758</v>
      </c>
      <c r="G41" s="42">
        <f t="shared" si="8"/>
        <v>415307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385080</v>
      </c>
      <c r="G42" s="42">
        <f t="shared" si="8"/>
        <v>346141</v>
      </c>
    </row>
    <row r="43" spans="1:9" x14ac:dyDescent="0.25">
      <c r="A43" s="42" t="str">
        <f t="shared" si="3"/>
        <v>BAHIA DE CADIZ</v>
      </c>
      <c r="B43" s="41">
        <f t="shared" si="4"/>
        <v>182060</v>
      </c>
      <c r="C43" s="41">
        <f t="shared" si="5"/>
        <v>209563</v>
      </c>
      <c r="D43" s="41">
        <f t="shared" si="6"/>
        <v>7</v>
      </c>
      <c r="E43" s="42" t="str">
        <f t="shared" si="2"/>
        <v>VALENCIA</v>
      </c>
      <c r="F43" s="42">
        <f t="shared" si="7"/>
        <v>295341</v>
      </c>
      <c r="G43" s="42">
        <f t="shared" si="8"/>
        <v>227619</v>
      </c>
    </row>
    <row r="44" spans="1:9" x14ac:dyDescent="0.25">
      <c r="A44" s="42" t="str">
        <f t="shared" si="3"/>
        <v>BALEARES</v>
      </c>
      <c r="B44" s="41">
        <f t="shared" si="4"/>
        <v>770671</v>
      </c>
      <c r="C44" s="41">
        <f t="shared" si="5"/>
        <v>1031616</v>
      </c>
      <c r="D44" s="41">
        <f t="shared" si="6"/>
        <v>2</v>
      </c>
      <c r="E44" s="42" t="str">
        <f t="shared" si="2"/>
        <v>BAHIA DE CADIZ</v>
      </c>
      <c r="F44" s="42">
        <f t="shared" si="7"/>
        <v>182060</v>
      </c>
      <c r="G44" s="42">
        <f t="shared" si="8"/>
        <v>209563</v>
      </c>
    </row>
    <row r="45" spans="1:9" x14ac:dyDescent="0.25">
      <c r="A45" s="42" t="str">
        <f t="shared" si="3"/>
        <v>BARCELONA</v>
      </c>
      <c r="B45" s="41">
        <f t="shared" si="4"/>
        <v>1505011</v>
      </c>
      <c r="C45" s="41">
        <f t="shared" si="5"/>
        <v>1756803</v>
      </c>
      <c r="D45" s="41">
        <f t="shared" si="6"/>
        <v>1</v>
      </c>
      <c r="E45" s="42" t="str">
        <f t="shared" si="2"/>
        <v>VIGO</v>
      </c>
      <c r="F45" s="42">
        <f t="shared" si="7"/>
        <v>137475</v>
      </c>
      <c r="G45" s="42">
        <f t="shared" si="8"/>
        <v>156889</v>
      </c>
    </row>
    <row r="46" spans="1:9" x14ac:dyDescent="0.25">
      <c r="A46" s="42" t="str">
        <f t="shared" si="3"/>
        <v>BILBAO</v>
      </c>
      <c r="B46" s="41">
        <f t="shared" si="4"/>
        <v>37359</v>
      </c>
      <c r="C46" s="41">
        <f t="shared" si="5"/>
        <v>53244</v>
      </c>
      <c r="D46" s="41">
        <f t="shared" si="6"/>
        <v>12</v>
      </c>
      <c r="E46" s="42" t="str">
        <f t="shared" si="2"/>
        <v>A CORUÑA</v>
      </c>
      <c r="F46" s="42">
        <f t="shared" si="7"/>
        <v>98826</v>
      </c>
      <c r="G46" s="42">
        <f t="shared" si="8"/>
        <v>68872</v>
      </c>
    </row>
    <row r="47" spans="1:9" x14ac:dyDescent="0.25">
      <c r="A47" s="42" t="str">
        <f t="shared" si="3"/>
        <v>CARTAGENA</v>
      </c>
      <c r="B47" s="41">
        <f t="shared" si="4"/>
        <v>47387</v>
      </c>
      <c r="C47" s="41">
        <f t="shared" si="5"/>
        <v>39749</v>
      </c>
      <c r="D47" s="41">
        <f t="shared" si="6"/>
        <v>10</v>
      </c>
      <c r="E47" s="42" t="str">
        <f t="shared" si="2"/>
        <v>CARTAGENA</v>
      </c>
      <c r="F47" s="42">
        <f t="shared" si="7"/>
        <v>47387</v>
      </c>
      <c r="G47" s="42">
        <f t="shared" si="8"/>
        <v>39749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44837</v>
      </c>
      <c r="G48" s="42">
        <f t="shared" si="8"/>
        <v>64850</v>
      </c>
    </row>
    <row r="49" spans="1:7" x14ac:dyDescent="0.25">
      <c r="A49" s="42" t="str">
        <f t="shared" si="3"/>
        <v>CEUTA</v>
      </c>
      <c r="B49" s="41">
        <f t="shared" si="4"/>
        <v>2607</v>
      </c>
      <c r="C49" s="41">
        <f t="shared" si="5"/>
        <v>2948</v>
      </c>
      <c r="D49" s="41">
        <f t="shared" si="6"/>
        <v>17</v>
      </c>
      <c r="E49" s="42" t="str">
        <f t="shared" si="2"/>
        <v>BILBAO</v>
      </c>
      <c r="F49" s="42">
        <f t="shared" si="7"/>
        <v>37359</v>
      </c>
      <c r="G49" s="42">
        <f t="shared" si="8"/>
        <v>53244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19</v>
      </c>
      <c r="E50" s="42" t="str">
        <f t="shared" si="2"/>
        <v>ALMERIA</v>
      </c>
      <c r="F50" s="42">
        <f t="shared" si="7"/>
        <v>14480</v>
      </c>
      <c r="G50" s="42">
        <f t="shared" si="8"/>
        <v>25875</v>
      </c>
    </row>
    <row r="51" spans="1:7" x14ac:dyDescent="0.25">
      <c r="A51" s="42" t="str">
        <f t="shared" si="3"/>
        <v>GIJON</v>
      </c>
      <c r="B51" s="41">
        <f t="shared" si="4"/>
        <v>2486</v>
      </c>
      <c r="C51" s="41">
        <f t="shared" si="5"/>
        <v>2348</v>
      </c>
      <c r="D51" s="41">
        <f t="shared" si="6"/>
        <v>18</v>
      </c>
      <c r="E51" s="42" t="str">
        <f t="shared" si="2"/>
        <v>SEVILLA</v>
      </c>
      <c r="F51" s="42">
        <f t="shared" si="7"/>
        <v>9621</v>
      </c>
      <c r="G51" s="42">
        <f t="shared" si="8"/>
        <v>10163</v>
      </c>
    </row>
    <row r="52" spans="1:7" x14ac:dyDescent="0.25">
      <c r="A52" s="42" t="str">
        <f t="shared" si="3"/>
        <v>HUELVA</v>
      </c>
      <c r="B52" s="41">
        <f t="shared" si="4"/>
        <v>690</v>
      </c>
      <c r="C52" s="41">
        <f t="shared" si="5"/>
        <v>0</v>
      </c>
      <c r="D52" s="41">
        <f t="shared" si="6"/>
        <v>23</v>
      </c>
      <c r="E52" s="42" t="str">
        <f t="shared" si="2"/>
        <v>SANTANDER</v>
      </c>
      <c r="F52" s="42">
        <f t="shared" si="7"/>
        <v>6565</v>
      </c>
      <c r="G52" s="42">
        <f t="shared" si="8"/>
        <v>9549</v>
      </c>
    </row>
    <row r="53" spans="1:7" x14ac:dyDescent="0.25">
      <c r="A53" s="42" t="str">
        <f t="shared" si="3"/>
        <v>LAS PALMAS</v>
      </c>
      <c r="B53" s="41">
        <f t="shared" si="4"/>
        <v>460758</v>
      </c>
      <c r="C53" s="41">
        <f t="shared" si="5"/>
        <v>415307</v>
      </c>
      <c r="D53" s="41">
        <f t="shared" si="6"/>
        <v>4</v>
      </c>
      <c r="E53" s="42" t="str">
        <f t="shared" si="2"/>
        <v>MOTRIL</v>
      </c>
      <c r="F53" s="42">
        <f t="shared" si="7"/>
        <v>6221</v>
      </c>
      <c r="G53" s="42">
        <f t="shared" si="8"/>
        <v>4665</v>
      </c>
    </row>
    <row r="54" spans="1:7" x14ac:dyDescent="0.25">
      <c r="A54" s="42" t="str">
        <f t="shared" si="3"/>
        <v>MALAGA</v>
      </c>
      <c r="B54" s="41">
        <f t="shared" si="4"/>
        <v>385080</v>
      </c>
      <c r="C54" s="41">
        <f t="shared" si="5"/>
        <v>346141</v>
      </c>
      <c r="D54" s="41">
        <f t="shared" si="6"/>
        <v>5</v>
      </c>
      <c r="E54" s="42" t="str">
        <f t="shared" si="2"/>
        <v>CEUTA</v>
      </c>
      <c r="F54" s="42">
        <f t="shared" si="7"/>
        <v>2607</v>
      </c>
      <c r="G54" s="42">
        <f t="shared" si="8"/>
        <v>2948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2486</v>
      </c>
      <c r="G55" s="42">
        <f t="shared" si="8"/>
        <v>2348</v>
      </c>
    </row>
    <row r="56" spans="1:7" x14ac:dyDescent="0.25">
      <c r="A56" s="42" t="str">
        <f t="shared" si="3"/>
        <v>MELILLA</v>
      </c>
      <c r="B56" s="41">
        <f t="shared" si="4"/>
        <v>861</v>
      </c>
      <c r="C56" s="41">
        <f t="shared" si="5"/>
        <v>379</v>
      </c>
      <c r="D56" s="41">
        <f t="shared" si="6"/>
        <v>22</v>
      </c>
      <c r="E56" s="42" t="str">
        <f t="shared" si="2"/>
        <v>FERROL-SAN CIBRAO</v>
      </c>
      <c r="F56" s="42">
        <f t="shared" si="9"/>
        <v>2107</v>
      </c>
      <c r="G56" s="42">
        <f t="shared" si="8"/>
        <v>4948</v>
      </c>
    </row>
    <row r="57" spans="1:7" x14ac:dyDescent="0.25">
      <c r="A57" s="42" t="str">
        <f t="shared" si="3"/>
        <v>MOTRIL</v>
      </c>
      <c r="B57" s="41">
        <f t="shared" si="4"/>
        <v>6221</v>
      </c>
      <c r="C57" s="41">
        <f t="shared" si="5"/>
        <v>4665</v>
      </c>
      <c r="D57" s="41">
        <f t="shared" si="6"/>
        <v>16</v>
      </c>
      <c r="E57" s="42" t="str">
        <f t="shared" si="2"/>
        <v>VILAGARCIA</v>
      </c>
      <c r="F57" s="42">
        <f t="shared" si="9"/>
        <v>1078</v>
      </c>
      <c r="G57" s="42">
        <f t="shared" si="8"/>
        <v>1755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902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465339</v>
      </c>
      <c r="C59" s="41">
        <f t="shared" si="5"/>
        <v>428521</v>
      </c>
      <c r="D59" s="41">
        <f t="shared" si="6"/>
        <v>3</v>
      </c>
      <c r="E59" s="42" t="str">
        <f t="shared" si="2"/>
        <v>MELILLA</v>
      </c>
      <c r="F59" s="42">
        <f t="shared" si="9"/>
        <v>861</v>
      </c>
      <c r="G59" s="42">
        <f t="shared" si="8"/>
        <v>379</v>
      </c>
    </row>
    <row r="60" spans="1:7" x14ac:dyDescent="0.25">
      <c r="A60" s="42" t="str">
        <f t="shared" si="3"/>
        <v>SANTANDER</v>
      </c>
      <c r="B60" s="41">
        <f t="shared" si="4"/>
        <v>6565</v>
      </c>
      <c r="C60" s="41">
        <f t="shared" si="5"/>
        <v>9549</v>
      </c>
      <c r="D60" s="41">
        <f t="shared" si="6"/>
        <v>15</v>
      </c>
      <c r="E60" s="42" t="str">
        <f t="shared" si="2"/>
        <v>HUELVA</v>
      </c>
      <c r="F60" s="42">
        <f t="shared" si="9"/>
        <v>690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9621</v>
      </c>
      <c r="C61" s="41">
        <f t="shared" si="5"/>
        <v>10163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295341</v>
      </c>
      <c r="C63" s="41">
        <f t="shared" si="5"/>
        <v>227619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137475</v>
      </c>
      <c r="C64" s="41">
        <f t="shared" si="5"/>
        <v>156889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1755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6334</v>
      </c>
      <c r="C8" s="12">
        <v>9119</v>
      </c>
      <c r="D8" s="12">
        <v>39438</v>
      </c>
      <c r="E8" s="12">
        <v>37035</v>
      </c>
      <c r="F8" s="13">
        <f t="shared" ref="F8:F35" si="0">((E8*100)/D8)-100</f>
        <v>-6.0931081697854808</v>
      </c>
      <c r="G8" s="1"/>
      <c r="H8" s="1"/>
      <c r="I8" s="1"/>
    </row>
    <row r="9" spans="1:12" x14ac:dyDescent="0.25">
      <c r="A9" s="8" t="s">
        <v>46</v>
      </c>
      <c r="B9" s="9">
        <v>21932</v>
      </c>
      <c r="C9" s="9">
        <v>22358</v>
      </c>
      <c r="D9" s="9">
        <v>121668</v>
      </c>
      <c r="E9" s="9">
        <v>103218</v>
      </c>
      <c r="F9" s="10">
        <f t="shared" si="0"/>
        <v>-15.164217378439687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121324</v>
      </c>
      <c r="C11" s="9">
        <v>173571</v>
      </c>
      <c r="D11" s="9">
        <v>875646</v>
      </c>
      <c r="E11" s="9">
        <v>777181</v>
      </c>
      <c r="F11" s="10">
        <f t="shared" si="0"/>
        <v>-11.244840951708795</v>
      </c>
      <c r="G11" s="1"/>
      <c r="H11" s="1"/>
      <c r="I11" s="1"/>
    </row>
    <row r="12" spans="1:12" x14ac:dyDescent="0.25">
      <c r="A12" s="11" t="s">
        <v>49</v>
      </c>
      <c r="B12" s="12">
        <v>1399</v>
      </c>
      <c r="C12" s="12">
        <v>1361</v>
      </c>
      <c r="D12" s="12">
        <v>6842</v>
      </c>
      <c r="E12" s="12">
        <v>8486</v>
      </c>
      <c r="F12" s="13">
        <f t="shared" si="0"/>
        <v>24.028061970184154</v>
      </c>
      <c r="G12" s="1"/>
      <c r="H12" s="1"/>
      <c r="I12" s="1"/>
    </row>
    <row r="13" spans="1:12" x14ac:dyDescent="0.25">
      <c r="A13" s="8" t="s">
        <v>50</v>
      </c>
      <c r="B13" s="9">
        <v>84517</v>
      </c>
      <c r="C13" s="9">
        <v>75303</v>
      </c>
      <c r="D13" s="9">
        <v>285393</v>
      </c>
      <c r="E13" s="9">
        <v>262355</v>
      </c>
      <c r="F13" s="10">
        <f t="shared" si="0"/>
        <v>-8.0723773883732264</v>
      </c>
      <c r="G13" s="1"/>
      <c r="H13" s="1"/>
      <c r="I13" s="1"/>
    </row>
    <row r="14" spans="1:12" x14ac:dyDescent="0.25">
      <c r="A14" s="11" t="s">
        <v>51</v>
      </c>
      <c r="B14" s="12">
        <v>71665</v>
      </c>
      <c r="C14" s="12">
        <v>63445</v>
      </c>
      <c r="D14" s="12">
        <v>213544</v>
      </c>
      <c r="E14" s="12">
        <v>199796</v>
      </c>
      <c r="F14" s="13">
        <f t="shared" si="0"/>
        <v>-6.4380174577604663</v>
      </c>
      <c r="G14" s="1"/>
      <c r="H14" s="1"/>
      <c r="I14" s="1"/>
    </row>
    <row r="15" spans="1:12" x14ac:dyDescent="0.25">
      <c r="A15" s="8" t="s">
        <v>52</v>
      </c>
      <c r="B15" s="9">
        <v>4226</v>
      </c>
      <c r="C15" s="9">
        <v>2944</v>
      </c>
      <c r="D15" s="9">
        <v>17919</v>
      </c>
      <c r="E15" s="9">
        <v>19461</v>
      </c>
      <c r="F15" s="10">
        <f t="shared" si="0"/>
        <v>8.6053909258329213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33333</v>
      </c>
      <c r="C18" s="12">
        <v>46952</v>
      </c>
      <c r="D18" s="12">
        <v>252791</v>
      </c>
      <c r="E18" s="12">
        <v>262012</v>
      </c>
      <c r="F18" s="13">
        <f t="shared" si="0"/>
        <v>3.6476773302847079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2312</v>
      </c>
      <c r="C20" s="12">
        <v>1403</v>
      </c>
      <c r="D20" s="12">
        <v>9135</v>
      </c>
      <c r="E20" s="12">
        <v>7491</v>
      </c>
      <c r="F20" s="13">
        <f t="shared" si="0"/>
        <v>-17.996715927750415</v>
      </c>
      <c r="G20" s="1"/>
      <c r="H20" s="1"/>
      <c r="I20" s="1"/>
    </row>
    <row r="21" spans="1:9" x14ac:dyDescent="0.25">
      <c r="A21" s="8" t="s">
        <v>58</v>
      </c>
      <c r="B21" s="9">
        <v>1527</v>
      </c>
      <c r="C21" s="9">
        <v>3269</v>
      </c>
      <c r="D21" s="9">
        <v>5176</v>
      </c>
      <c r="E21" s="9">
        <v>10572</v>
      </c>
      <c r="F21" s="10">
        <f t="shared" si="0"/>
        <v>104.25038639876351</v>
      </c>
      <c r="G21" s="1"/>
      <c r="H21" s="1"/>
      <c r="I21" s="1"/>
    </row>
    <row r="22" spans="1:9" x14ac:dyDescent="0.25">
      <c r="A22" s="11" t="s">
        <v>59</v>
      </c>
      <c r="B22" s="12">
        <v>36203</v>
      </c>
      <c r="C22" s="12">
        <v>47372</v>
      </c>
      <c r="D22" s="12">
        <v>167604</v>
      </c>
      <c r="E22" s="12">
        <v>209844</v>
      </c>
      <c r="F22" s="13">
        <f t="shared" si="0"/>
        <v>25.202262475835894</v>
      </c>
      <c r="G22" s="1"/>
      <c r="H22" s="1"/>
      <c r="I22" s="1"/>
    </row>
    <row r="23" spans="1:9" x14ac:dyDescent="0.25">
      <c r="A23" s="8" t="s">
        <v>60</v>
      </c>
      <c r="B23" s="9">
        <v>3853</v>
      </c>
      <c r="C23" s="9">
        <v>3655</v>
      </c>
      <c r="D23" s="9">
        <v>20415</v>
      </c>
      <c r="E23" s="9">
        <v>19504</v>
      </c>
      <c r="F23" s="10">
        <f t="shared" si="0"/>
        <v>-4.4624050942934161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14290</v>
      </c>
      <c r="C25" s="9">
        <v>25305</v>
      </c>
      <c r="D25" s="9">
        <v>58080</v>
      </c>
      <c r="E25" s="9">
        <v>114729</v>
      </c>
      <c r="F25" s="10">
        <f t="shared" si="0"/>
        <v>97.536157024793397</v>
      </c>
      <c r="G25" s="1"/>
      <c r="H25" s="1"/>
      <c r="I25" s="1"/>
    </row>
    <row r="26" spans="1:9" x14ac:dyDescent="0.25">
      <c r="A26" s="11" t="s">
        <v>63</v>
      </c>
      <c r="B26" s="12">
        <v>4382</v>
      </c>
      <c r="C26" s="12">
        <v>14382</v>
      </c>
      <c r="D26" s="12">
        <v>6106</v>
      </c>
      <c r="E26" s="12">
        <v>55382</v>
      </c>
      <c r="F26" s="13">
        <f t="shared" si="0"/>
        <v>807.00949885358659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108252</v>
      </c>
      <c r="C28" s="12">
        <v>95701</v>
      </c>
      <c r="D28" s="12">
        <v>568035</v>
      </c>
      <c r="E28" s="12">
        <v>535561</v>
      </c>
      <c r="F28" s="13">
        <f t="shared" si="0"/>
        <v>-5.7169012472822942</v>
      </c>
      <c r="G28" s="1"/>
      <c r="H28" s="1"/>
      <c r="I28" s="1"/>
    </row>
    <row r="29" spans="1:9" x14ac:dyDescent="0.25">
      <c r="A29" s="8" t="s">
        <v>66</v>
      </c>
      <c r="B29" s="9">
        <v>10215</v>
      </c>
      <c r="C29" s="9">
        <v>9303</v>
      </c>
      <c r="D29" s="9">
        <v>56403</v>
      </c>
      <c r="E29" s="9">
        <v>51496</v>
      </c>
      <c r="F29" s="10">
        <f t="shared" si="0"/>
        <v>-8.6998918497243096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5</v>
      </c>
      <c r="D30" s="12">
        <v>0</v>
      </c>
      <c r="E30" s="12">
        <v>806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16007</v>
      </c>
      <c r="C32" s="12">
        <v>16369</v>
      </c>
      <c r="D32" s="12">
        <v>51364</v>
      </c>
      <c r="E32" s="12">
        <v>27425</v>
      </c>
      <c r="F32" s="13">
        <f t="shared" si="0"/>
        <v>-46.606572696830462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541771</v>
      </c>
      <c r="C35" s="15">
        <f t="shared" ref="C35:E35" si="1">SUM(C7:C34)</f>
        <v>611817</v>
      </c>
      <c r="D35" s="15">
        <f t="shared" si="1"/>
        <v>2755657</v>
      </c>
      <c r="E35" s="15">
        <f t="shared" si="1"/>
        <v>2702354</v>
      </c>
      <c r="F35" s="16">
        <f t="shared" si="0"/>
        <v>-1.9343118537611872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777181</v>
      </c>
      <c r="G38" s="42">
        <f>LOOKUP(E38,$A$38:$A$65,$C$38:$C$65)</f>
        <v>875646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37035</v>
      </c>
      <c r="C39" s="41">
        <f t="shared" ref="C39:C65" si="5">D8</f>
        <v>39438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535561</v>
      </c>
      <c r="G39" s="42">
        <f t="shared" ref="G39:G65" si="8">LOOKUP(E39,$A$38:$A$65,$C$38:$C$65)</f>
        <v>568035</v>
      </c>
    </row>
    <row r="40" spans="1:9" x14ac:dyDescent="0.25">
      <c r="A40" s="42" t="str">
        <f t="shared" si="3"/>
        <v>ALMERIA</v>
      </c>
      <c r="B40" s="41">
        <f t="shared" si="4"/>
        <v>103218</v>
      </c>
      <c r="C40" s="41">
        <f t="shared" si="5"/>
        <v>121668</v>
      </c>
      <c r="D40" s="41">
        <f t="shared" si="6"/>
        <v>8</v>
      </c>
      <c r="E40" s="42" t="str">
        <f t="shared" si="2"/>
        <v>BALEARES</v>
      </c>
      <c r="F40" s="42">
        <f t="shared" si="7"/>
        <v>262355</v>
      </c>
      <c r="G40" s="42">
        <f t="shared" si="8"/>
        <v>285393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262012</v>
      </c>
      <c r="G41" s="42">
        <f t="shared" si="8"/>
        <v>252791</v>
      </c>
    </row>
    <row r="42" spans="1:9" x14ac:dyDescent="0.25">
      <c r="A42" s="42" t="str">
        <f t="shared" si="3"/>
        <v>BAHIA DE ALGECIRAS</v>
      </c>
      <c r="B42" s="41">
        <f t="shared" si="4"/>
        <v>777181</v>
      </c>
      <c r="C42" s="41">
        <f t="shared" si="5"/>
        <v>875646</v>
      </c>
      <c r="D42" s="41">
        <f t="shared" si="6"/>
        <v>1</v>
      </c>
      <c r="E42" s="42" t="str">
        <f t="shared" si="2"/>
        <v>LAS PALMAS</v>
      </c>
      <c r="F42" s="42">
        <f t="shared" si="7"/>
        <v>209844</v>
      </c>
      <c r="G42" s="42">
        <f t="shared" si="8"/>
        <v>167604</v>
      </c>
    </row>
    <row r="43" spans="1:9" x14ac:dyDescent="0.25">
      <c r="A43" s="42" t="str">
        <f t="shared" si="3"/>
        <v>BAHIA DE CADIZ</v>
      </c>
      <c r="B43" s="41">
        <f t="shared" si="4"/>
        <v>8486</v>
      </c>
      <c r="C43" s="41">
        <f t="shared" si="5"/>
        <v>6842</v>
      </c>
      <c r="D43" s="41">
        <f t="shared" si="6"/>
        <v>16</v>
      </c>
      <c r="E43" s="42" t="str">
        <f t="shared" si="2"/>
        <v>BARCELONA</v>
      </c>
      <c r="F43" s="42">
        <f t="shared" si="7"/>
        <v>199796</v>
      </c>
      <c r="G43" s="42">
        <f t="shared" si="8"/>
        <v>213544</v>
      </c>
    </row>
    <row r="44" spans="1:9" x14ac:dyDescent="0.25">
      <c r="A44" s="42" t="str">
        <f t="shared" si="3"/>
        <v>BALEARES</v>
      </c>
      <c r="B44" s="41">
        <f t="shared" si="4"/>
        <v>262355</v>
      </c>
      <c r="C44" s="41">
        <f t="shared" si="5"/>
        <v>285393</v>
      </c>
      <c r="D44" s="41">
        <f t="shared" si="6"/>
        <v>3</v>
      </c>
      <c r="E44" s="42" t="str">
        <f t="shared" si="2"/>
        <v>MELILLA</v>
      </c>
      <c r="F44" s="42">
        <f t="shared" si="7"/>
        <v>114729</v>
      </c>
      <c r="G44" s="42">
        <f t="shared" si="8"/>
        <v>58080</v>
      </c>
    </row>
    <row r="45" spans="1:9" x14ac:dyDescent="0.25">
      <c r="A45" s="42" t="str">
        <f t="shared" si="3"/>
        <v>BARCELONA</v>
      </c>
      <c r="B45" s="41">
        <f t="shared" si="4"/>
        <v>199796</v>
      </c>
      <c r="C45" s="41">
        <f t="shared" si="5"/>
        <v>213544</v>
      </c>
      <c r="D45" s="41">
        <f t="shared" si="6"/>
        <v>6</v>
      </c>
      <c r="E45" s="42" t="str">
        <f t="shared" si="2"/>
        <v>ALMERIA</v>
      </c>
      <c r="F45" s="42">
        <f t="shared" si="7"/>
        <v>103218</v>
      </c>
      <c r="G45" s="42">
        <f t="shared" si="8"/>
        <v>121668</v>
      </c>
    </row>
    <row r="46" spans="1:9" x14ac:dyDescent="0.25">
      <c r="A46" s="42" t="str">
        <f t="shared" si="3"/>
        <v>BILBAO</v>
      </c>
      <c r="B46" s="41">
        <f t="shared" si="4"/>
        <v>19461</v>
      </c>
      <c r="C46" s="41">
        <f t="shared" si="5"/>
        <v>17919</v>
      </c>
      <c r="D46" s="41">
        <f t="shared" si="6"/>
        <v>14</v>
      </c>
      <c r="E46" s="42" t="str">
        <f t="shared" si="2"/>
        <v>MOTRIL</v>
      </c>
      <c r="F46" s="42">
        <f t="shared" si="7"/>
        <v>55382</v>
      </c>
      <c r="G46" s="42">
        <f t="shared" si="8"/>
        <v>6106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51496</v>
      </c>
      <c r="G47" s="42">
        <f t="shared" si="8"/>
        <v>56403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37035</v>
      </c>
      <c r="G48" s="42">
        <f t="shared" si="8"/>
        <v>39438</v>
      </c>
    </row>
    <row r="49" spans="1:7" x14ac:dyDescent="0.25">
      <c r="A49" s="42" t="str">
        <f t="shared" si="3"/>
        <v>CEUTA</v>
      </c>
      <c r="B49" s="41">
        <f t="shared" si="4"/>
        <v>262012</v>
      </c>
      <c r="C49" s="41">
        <f t="shared" si="5"/>
        <v>252791</v>
      </c>
      <c r="D49" s="41">
        <f t="shared" si="6"/>
        <v>4</v>
      </c>
      <c r="E49" s="42" t="str">
        <f t="shared" si="2"/>
        <v>VALENCIA</v>
      </c>
      <c r="F49" s="42">
        <f t="shared" si="7"/>
        <v>27425</v>
      </c>
      <c r="G49" s="42">
        <f t="shared" si="8"/>
        <v>51364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19504</v>
      </c>
      <c r="G50" s="42">
        <f t="shared" si="8"/>
        <v>20415</v>
      </c>
    </row>
    <row r="51" spans="1:7" x14ac:dyDescent="0.25">
      <c r="A51" s="42" t="str">
        <f t="shared" si="3"/>
        <v>GIJON</v>
      </c>
      <c r="B51" s="41">
        <f t="shared" si="4"/>
        <v>7491</v>
      </c>
      <c r="C51" s="41">
        <f t="shared" si="5"/>
        <v>9135</v>
      </c>
      <c r="D51" s="41">
        <f t="shared" si="6"/>
        <v>17</v>
      </c>
      <c r="E51" s="42" t="str">
        <f t="shared" si="2"/>
        <v>BILBAO</v>
      </c>
      <c r="F51" s="42">
        <f t="shared" si="7"/>
        <v>19461</v>
      </c>
      <c r="G51" s="42">
        <f t="shared" si="8"/>
        <v>17919</v>
      </c>
    </row>
    <row r="52" spans="1:7" x14ac:dyDescent="0.25">
      <c r="A52" s="42" t="str">
        <f t="shared" si="3"/>
        <v>HUELVA</v>
      </c>
      <c r="B52" s="41">
        <f t="shared" si="4"/>
        <v>10572</v>
      </c>
      <c r="C52" s="41">
        <f t="shared" si="5"/>
        <v>5176</v>
      </c>
      <c r="D52" s="41">
        <f t="shared" si="6"/>
        <v>15</v>
      </c>
      <c r="E52" s="42" t="str">
        <f t="shared" si="2"/>
        <v>HUELVA</v>
      </c>
      <c r="F52" s="42">
        <f t="shared" si="7"/>
        <v>10572</v>
      </c>
      <c r="G52" s="42">
        <f t="shared" si="8"/>
        <v>5176</v>
      </c>
    </row>
    <row r="53" spans="1:7" x14ac:dyDescent="0.25">
      <c r="A53" s="42" t="str">
        <f t="shared" si="3"/>
        <v>LAS PALMAS</v>
      </c>
      <c r="B53" s="41">
        <f t="shared" si="4"/>
        <v>209844</v>
      </c>
      <c r="C53" s="41">
        <f t="shared" si="5"/>
        <v>167604</v>
      </c>
      <c r="D53" s="41">
        <f t="shared" si="6"/>
        <v>5</v>
      </c>
      <c r="E53" s="42" t="str">
        <f t="shared" si="2"/>
        <v>BAHIA DE CADIZ</v>
      </c>
      <c r="F53" s="42">
        <f t="shared" si="7"/>
        <v>8486</v>
      </c>
      <c r="G53" s="42">
        <f t="shared" si="8"/>
        <v>6842</v>
      </c>
    </row>
    <row r="54" spans="1:7" x14ac:dyDescent="0.25">
      <c r="A54" s="42" t="str">
        <f t="shared" si="3"/>
        <v>MALAGA</v>
      </c>
      <c r="B54" s="41">
        <f t="shared" si="4"/>
        <v>19504</v>
      </c>
      <c r="C54" s="41">
        <f t="shared" si="5"/>
        <v>20415</v>
      </c>
      <c r="D54" s="41">
        <f t="shared" si="6"/>
        <v>13</v>
      </c>
      <c r="E54" s="42" t="str">
        <f t="shared" si="2"/>
        <v>GIJON</v>
      </c>
      <c r="F54" s="42">
        <f t="shared" si="7"/>
        <v>7491</v>
      </c>
      <c r="G54" s="42">
        <f t="shared" si="8"/>
        <v>9135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806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114729</v>
      </c>
      <c r="C56" s="41">
        <f t="shared" si="5"/>
        <v>58080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55382</v>
      </c>
      <c r="C57" s="41">
        <f t="shared" si="5"/>
        <v>6106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535561</v>
      </c>
      <c r="C59" s="41">
        <f t="shared" si="5"/>
        <v>568035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51496</v>
      </c>
      <c r="C60" s="41">
        <f t="shared" si="5"/>
        <v>56403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806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27425</v>
      </c>
      <c r="C63" s="41">
        <f t="shared" si="5"/>
        <v>51364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108</v>
      </c>
      <c r="C7" s="9">
        <v>101</v>
      </c>
      <c r="D7" s="9">
        <v>792</v>
      </c>
      <c r="E7" s="9">
        <v>825</v>
      </c>
      <c r="F7" s="10">
        <f>((E7*100)/D7)-100</f>
        <v>4.1666666666666714</v>
      </c>
      <c r="G7" s="1"/>
      <c r="H7" s="1"/>
      <c r="I7" s="1"/>
    </row>
    <row r="8" spans="1:12" x14ac:dyDescent="0.25">
      <c r="A8" s="11" t="s">
        <v>45</v>
      </c>
      <c r="B8" s="12">
        <v>82</v>
      </c>
      <c r="C8" s="12">
        <v>86</v>
      </c>
      <c r="D8" s="12">
        <v>601</v>
      </c>
      <c r="E8" s="12">
        <v>631</v>
      </c>
      <c r="F8" s="13">
        <f t="shared" ref="F8:F35" si="0">((E8*100)/D8)-100</f>
        <v>4.9916805324459261</v>
      </c>
      <c r="G8" s="1"/>
      <c r="H8" s="1"/>
      <c r="I8" s="1"/>
    </row>
    <row r="9" spans="1:12" x14ac:dyDescent="0.25">
      <c r="A9" s="8" t="s">
        <v>46</v>
      </c>
      <c r="B9" s="9">
        <v>164</v>
      </c>
      <c r="C9" s="9">
        <v>155</v>
      </c>
      <c r="D9" s="9">
        <v>1157</v>
      </c>
      <c r="E9" s="9">
        <v>975</v>
      </c>
      <c r="F9" s="10">
        <f t="shared" si="0"/>
        <v>-15.730337078651687</v>
      </c>
      <c r="G9" s="1"/>
      <c r="H9" s="1"/>
      <c r="I9" s="1"/>
    </row>
    <row r="10" spans="1:12" x14ac:dyDescent="0.25">
      <c r="A10" s="11" t="s">
        <v>47</v>
      </c>
      <c r="B10" s="12">
        <v>81</v>
      </c>
      <c r="C10" s="12">
        <v>64</v>
      </c>
      <c r="D10" s="12">
        <v>609</v>
      </c>
      <c r="E10" s="12">
        <v>588</v>
      </c>
      <c r="F10" s="13">
        <f t="shared" si="0"/>
        <v>-3.448275862068968</v>
      </c>
      <c r="G10" s="1"/>
      <c r="H10" s="1"/>
      <c r="I10" s="1"/>
    </row>
    <row r="11" spans="1:12" x14ac:dyDescent="0.25">
      <c r="A11" s="8" t="s">
        <v>48</v>
      </c>
      <c r="B11" s="9">
        <v>2555</v>
      </c>
      <c r="C11" s="9">
        <v>2433</v>
      </c>
      <c r="D11" s="9">
        <v>19268</v>
      </c>
      <c r="E11" s="9">
        <v>16792</v>
      </c>
      <c r="F11" s="10">
        <f t="shared" si="0"/>
        <v>-12.850321777039653</v>
      </c>
      <c r="G11" s="1"/>
      <c r="H11" s="1"/>
      <c r="I11" s="1"/>
    </row>
    <row r="12" spans="1:12" x14ac:dyDescent="0.25">
      <c r="A12" s="11" t="s">
        <v>49</v>
      </c>
      <c r="B12" s="12">
        <v>134</v>
      </c>
      <c r="C12" s="12">
        <v>80</v>
      </c>
      <c r="D12" s="12">
        <v>1030</v>
      </c>
      <c r="E12" s="12">
        <v>764</v>
      </c>
      <c r="F12" s="13">
        <f t="shared" si="0"/>
        <v>-25.825242718446603</v>
      </c>
      <c r="G12" s="1"/>
      <c r="H12" s="1"/>
      <c r="I12" s="1"/>
    </row>
    <row r="13" spans="1:12" x14ac:dyDescent="0.25">
      <c r="A13" s="8" t="s">
        <v>50</v>
      </c>
      <c r="B13" s="9">
        <v>3722</v>
      </c>
      <c r="C13" s="9">
        <v>3594</v>
      </c>
      <c r="D13" s="9">
        <v>18710</v>
      </c>
      <c r="E13" s="9">
        <v>20053</v>
      </c>
      <c r="F13" s="10">
        <f t="shared" si="0"/>
        <v>7.1779796900053441</v>
      </c>
      <c r="G13" s="1"/>
      <c r="H13" s="1"/>
      <c r="I13" s="1"/>
    </row>
    <row r="14" spans="1:12" x14ac:dyDescent="0.25">
      <c r="A14" s="11" t="s">
        <v>51</v>
      </c>
      <c r="B14" s="12">
        <v>759</v>
      </c>
      <c r="C14" s="12">
        <v>723</v>
      </c>
      <c r="D14" s="12">
        <v>5381</v>
      </c>
      <c r="E14" s="12">
        <v>5194</v>
      </c>
      <c r="F14" s="13">
        <f t="shared" si="0"/>
        <v>-3.4751904850399598</v>
      </c>
      <c r="G14" s="1"/>
      <c r="H14" s="1"/>
      <c r="I14" s="1"/>
    </row>
    <row r="15" spans="1:12" x14ac:dyDescent="0.25">
      <c r="A15" s="8" t="s">
        <v>52</v>
      </c>
      <c r="B15" s="9">
        <v>247</v>
      </c>
      <c r="C15" s="9">
        <v>240</v>
      </c>
      <c r="D15" s="9">
        <v>2112</v>
      </c>
      <c r="E15" s="9">
        <v>1857</v>
      </c>
      <c r="F15" s="10">
        <f t="shared" si="0"/>
        <v>-12.07386363636364</v>
      </c>
      <c r="G15" s="1"/>
      <c r="H15" s="1"/>
      <c r="I15" s="1"/>
    </row>
    <row r="16" spans="1:12" x14ac:dyDescent="0.25">
      <c r="A16" s="11" t="s">
        <v>53</v>
      </c>
      <c r="B16" s="12">
        <v>111</v>
      </c>
      <c r="C16" s="12">
        <v>149</v>
      </c>
      <c r="D16" s="12">
        <v>891</v>
      </c>
      <c r="E16" s="12">
        <v>1134</v>
      </c>
      <c r="F16" s="13">
        <f t="shared" si="0"/>
        <v>27.272727272727266</v>
      </c>
      <c r="G16" s="1"/>
      <c r="H16" s="1"/>
      <c r="I16" s="1"/>
    </row>
    <row r="17" spans="1:9" x14ac:dyDescent="0.25">
      <c r="A17" s="8" t="s">
        <v>54</v>
      </c>
      <c r="B17" s="9">
        <v>115</v>
      </c>
      <c r="C17" s="9">
        <v>115</v>
      </c>
      <c r="D17" s="9">
        <v>911</v>
      </c>
      <c r="E17" s="9">
        <v>880</v>
      </c>
      <c r="F17" s="10">
        <f t="shared" si="0"/>
        <v>-3.4028540065861677</v>
      </c>
      <c r="G17" s="1"/>
      <c r="H17" s="1"/>
      <c r="I17" s="1"/>
    </row>
    <row r="18" spans="1:9" x14ac:dyDescent="0.25">
      <c r="A18" s="11" t="s">
        <v>55</v>
      </c>
      <c r="B18" s="12">
        <v>1048</v>
      </c>
      <c r="C18" s="12">
        <v>1066</v>
      </c>
      <c r="D18" s="12">
        <v>8482</v>
      </c>
      <c r="E18" s="12">
        <v>8803</v>
      </c>
      <c r="F18" s="13">
        <f t="shared" si="0"/>
        <v>3.7844847913227966</v>
      </c>
      <c r="G18" s="1"/>
      <c r="H18" s="1"/>
      <c r="I18" s="1"/>
    </row>
    <row r="19" spans="1:9" x14ac:dyDescent="0.25">
      <c r="A19" s="8" t="s">
        <v>56</v>
      </c>
      <c r="B19" s="9">
        <v>81</v>
      </c>
      <c r="C19" s="9">
        <v>89</v>
      </c>
      <c r="D19" s="9">
        <v>675</v>
      </c>
      <c r="E19" s="9">
        <v>696</v>
      </c>
      <c r="F19" s="10">
        <f t="shared" si="0"/>
        <v>3.1111111111111143</v>
      </c>
      <c r="G19" s="1"/>
      <c r="H19" s="1"/>
      <c r="I19" s="1"/>
    </row>
    <row r="20" spans="1:9" x14ac:dyDescent="0.25">
      <c r="A20" s="11" t="s">
        <v>57</v>
      </c>
      <c r="B20" s="12">
        <v>81</v>
      </c>
      <c r="C20" s="12">
        <v>93</v>
      </c>
      <c r="D20" s="12">
        <v>708</v>
      </c>
      <c r="E20" s="12">
        <v>727</v>
      </c>
      <c r="F20" s="13">
        <f t="shared" si="0"/>
        <v>2.683615819209038</v>
      </c>
      <c r="G20" s="1"/>
      <c r="H20" s="1"/>
      <c r="I20" s="1"/>
    </row>
    <row r="21" spans="1:9" x14ac:dyDescent="0.25">
      <c r="A21" s="8" t="s">
        <v>58</v>
      </c>
      <c r="B21" s="9">
        <v>194</v>
      </c>
      <c r="C21" s="9">
        <v>219</v>
      </c>
      <c r="D21" s="9">
        <v>1129</v>
      </c>
      <c r="E21" s="9">
        <v>1323</v>
      </c>
      <c r="F21" s="10">
        <f t="shared" si="0"/>
        <v>17.183348095659881</v>
      </c>
      <c r="G21" s="1"/>
      <c r="H21" s="1"/>
      <c r="I21" s="1"/>
    </row>
    <row r="22" spans="1:9" x14ac:dyDescent="0.25">
      <c r="A22" s="11" t="s">
        <v>59</v>
      </c>
      <c r="B22" s="12">
        <v>885</v>
      </c>
      <c r="C22" s="12">
        <v>932</v>
      </c>
      <c r="D22" s="12">
        <v>7120</v>
      </c>
      <c r="E22" s="12">
        <v>7766</v>
      </c>
      <c r="F22" s="13">
        <f t="shared" si="0"/>
        <v>9.0730337078651644</v>
      </c>
      <c r="G22" s="1"/>
      <c r="H22" s="1"/>
      <c r="I22" s="1"/>
    </row>
    <row r="23" spans="1:9" x14ac:dyDescent="0.25">
      <c r="A23" s="8" t="s">
        <v>60</v>
      </c>
      <c r="B23" s="9">
        <v>178</v>
      </c>
      <c r="C23" s="9">
        <v>157</v>
      </c>
      <c r="D23" s="9">
        <v>1230</v>
      </c>
      <c r="E23" s="9">
        <v>1311</v>
      </c>
      <c r="F23" s="10">
        <f t="shared" si="0"/>
        <v>6.58536585365853</v>
      </c>
      <c r="G23" s="1"/>
      <c r="H23" s="1"/>
      <c r="I23" s="1"/>
    </row>
    <row r="24" spans="1:9" x14ac:dyDescent="0.25">
      <c r="A24" s="11" t="s">
        <v>61</v>
      </c>
      <c r="B24" s="12">
        <v>62</v>
      </c>
      <c r="C24" s="12">
        <v>73</v>
      </c>
      <c r="D24" s="12">
        <v>425</v>
      </c>
      <c r="E24" s="12">
        <v>405</v>
      </c>
      <c r="F24" s="13">
        <f t="shared" si="0"/>
        <v>-4.705882352941174</v>
      </c>
      <c r="G24" s="1"/>
      <c r="H24" s="1"/>
      <c r="I24" s="1"/>
    </row>
    <row r="25" spans="1:9" x14ac:dyDescent="0.25">
      <c r="A25" s="8" t="s">
        <v>62</v>
      </c>
      <c r="B25" s="9">
        <v>159</v>
      </c>
      <c r="C25" s="9">
        <v>178</v>
      </c>
      <c r="D25" s="9">
        <v>874</v>
      </c>
      <c r="E25" s="9">
        <v>1060</v>
      </c>
      <c r="F25" s="10">
        <f t="shared" si="0"/>
        <v>21.28146453089245</v>
      </c>
      <c r="G25" s="1"/>
      <c r="H25" s="1"/>
      <c r="I25" s="1"/>
    </row>
    <row r="26" spans="1:9" x14ac:dyDescent="0.25">
      <c r="A26" s="11" t="s">
        <v>63</v>
      </c>
      <c r="B26" s="12">
        <v>55</v>
      </c>
      <c r="C26" s="12">
        <v>93</v>
      </c>
      <c r="D26" s="12">
        <v>309</v>
      </c>
      <c r="E26" s="12">
        <v>513</v>
      </c>
      <c r="F26" s="13">
        <f t="shared" si="0"/>
        <v>66.019417475728147</v>
      </c>
      <c r="G26" s="1"/>
      <c r="H26" s="1"/>
      <c r="I26" s="1"/>
    </row>
    <row r="27" spans="1:9" x14ac:dyDescent="0.25">
      <c r="A27" s="8" t="s">
        <v>64</v>
      </c>
      <c r="B27" s="9">
        <v>59</v>
      </c>
      <c r="C27" s="9">
        <v>55</v>
      </c>
      <c r="D27" s="9">
        <v>672</v>
      </c>
      <c r="E27" s="9">
        <v>617</v>
      </c>
      <c r="F27" s="10">
        <f t="shared" si="0"/>
        <v>-8.1845238095238102</v>
      </c>
      <c r="G27" s="1"/>
      <c r="H27" s="1"/>
      <c r="I27" s="1"/>
    </row>
    <row r="28" spans="1:9" x14ac:dyDescent="0.25">
      <c r="A28" s="11" t="s">
        <v>65</v>
      </c>
      <c r="B28" s="12">
        <v>1224</v>
      </c>
      <c r="C28" s="12">
        <v>1041</v>
      </c>
      <c r="D28" s="12">
        <v>9717</v>
      </c>
      <c r="E28" s="12">
        <v>8511</v>
      </c>
      <c r="F28" s="13">
        <f t="shared" si="0"/>
        <v>-12.411238036431001</v>
      </c>
      <c r="G28" s="1"/>
      <c r="H28" s="1"/>
      <c r="I28" s="1"/>
    </row>
    <row r="29" spans="1:9" x14ac:dyDescent="0.25">
      <c r="A29" s="8" t="s">
        <v>66</v>
      </c>
      <c r="B29" s="9">
        <v>106</v>
      </c>
      <c r="C29" s="9">
        <v>94</v>
      </c>
      <c r="D29" s="9">
        <v>948</v>
      </c>
      <c r="E29" s="9">
        <v>854</v>
      </c>
      <c r="F29" s="10">
        <f t="shared" si="0"/>
        <v>-9.9156118143459935</v>
      </c>
      <c r="G29" s="1"/>
      <c r="H29" s="1"/>
      <c r="I29" s="1"/>
    </row>
    <row r="30" spans="1:9" x14ac:dyDescent="0.25">
      <c r="A30" s="11" t="s">
        <v>67</v>
      </c>
      <c r="B30" s="12">
        <v>82</v>
      </c>
      <c r="C30" s="12">
        <v>83</v>
      </c>
      <c r="D30" s="12">
        <v>806</v>
      </c>
      <c r="E30" s="12">
        <v>732</v>
      </c>
      <c r="F30" s="13">
        <f t="shared" si="0"/>
        <v>-9.1811414392059589</v>
      </c>
      <c r="G30" s="1"/>
      <c r="H30" s="1"/>
      <c r="I30" s="1"/>
    </row>
    <row r="31" spans="1:9" x14ac:dyDescent="0.25">
      <c r="A31" s="8" t="s">
        <v>68</v>
      </c>
      <c r="B31" s="9">
        <v>271</v>
      </c>
      <c r="C31" s="9">
        <v>251</v>
      </c>
      <c r="D31" s="9">
        <v>2007</v>
      </c>
      <c r="E31" s="9">
        <v>1919</v>
      </c>
      <c r="F31" s="10">
        <f t="shared" si="0"/>
        <v>-4.3846537120079745</v>
      </c>
      <c r="G31" s="1"/>
      <c r="H31" s="1"/>
      <c r="I31" s="1"/>
    </row>
    <row r="32" spans="1:9" x14ac:dyDescent="0.25">
      <c r="A32" s="11" t="s">
        <v>69</v>
      </c>
      <c r="B32" s="12">
        <v>593</v>
      </c>
      <c r="C32" s="12">
        <v>630</v>
      </c>
      <c r="D32" s="12">
        <v>4649</v>
      </c>
      <c r="E32" s="12">
        <v>4632</v>
      </c>
      <c r="F32" s="13">
        <f t="shared" si="0"/>
        <v>-0.36567003656701047</v>
      </c>
      <c r="G32" s="1"/>
      <c r="H32" s="1"/>
      <c r="I32" s="1"/>
    </row>
    <row r="33" spans="1:9" x14ac:dyDescent="0.25">
      <c r="A33" s="8" t="s">
        <v>70</v>
      </c>
      <c r="B33" s="9">
        <v>140</v>
      </c>
      <c r="C33" s="9">
        <v>120</v>
      </c>
      <c r="D33" s="9">
        <v>1288</v>
      </c>
      <c r="E33" s="9">
        <v>1072</v>
      </c>
      <c r="F33" s="10">
        <f t="shared" si="0"/>
        <v>-16.770186335403722</v>
      </c>
      <c r="G33" s="1"/>
      <c r="H33" s="1"/>
      <c r="I33" s="1"/>
    </row>
    <row r="34" spans="1:9" x14ac:dyDescent="0.25">
      <c r="A34" s="11" t="s">
        <v>71</v>
      </c>
      <c r="B34" s="12">
        <v>15</v>
      </c>
      <c r="C34" s="12">
        <v>18</v>
      </c>
      <c r="D34" s="12">
        <v>138</v>
      </c>
      <c r="E34" s="12">
        <v>172</v>
      </c>
      <c r="F34" s="13">
        <f t="shared" si="0"/>
        <v>24.637681159420296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13311</v>
      </c>
      <c r="C35" s="15">
        <f t="shared" ref="C35:E35" si="1">SUM(C7:C34)</f>
        <v>12932</v>
      </c>
      <c r="D35" s="15">
        <f t="shared" si="1"/>
        <v>92639</v>
      </c>
      <c r="E35" s="15">
        <f t="shared" si="1"/>
        <v>90806</v>
      </c>
      <c r="F35" s="16">
        <f t="shared" si="0"/>
        <v>-1.9786483014712957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825</v>
      </c>
      <c r="C38" s="41">
        <f>D7</f>
        <v>792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20053</v>
      </c>
      <c r="G38" s="42">
        <f>LOOKUP(E38,$A$38:$A$65,$C$38:$C$65)</f>
        <v>18710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631</v>
      </c>
      <c r="C39" s="41">
        <f t="shared" ref="C39:C65" si="5">D8</f>
        <v>601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16792</v>
      </c>
      <c r="G39" s="42">
        <f t="shared" ref="G39:G65" si="8">LOOKUP(E39,$A$38:$A$65,$C$38:$C$65)</f>
        <v>19268</v>
      </c>
    </row>
    <row r="40" spans="1:9" x14ac:dyDescent="0.25">
      <c r="A40" s="42" t="str">
        <f t="shared" si="3"/>
        <v>ALMERIA</v>
      </c>
      <c r="B40" s="41">
        <f t="shared" si="4"/>
        <v>975</v>
      </c>
      <c r="C40" s="41">
        <f t="shared" si="5"/>
        <v>1157</v>
      </c>
      <c r="D40" s="41">
        <f t="shared" si="6"/>
        <v>15</v>
      </c>
      <c r="E40" s="42" t="str">
        <f t="shared" si="2"/>
        <v>CEUTA</v>
      </c>
      <c r="F40" s="42">
        <f t="shared" si="7"/>
        <v>8803</v>
      </c>
      <c r="G40" s="42">
        <f t="shared" si="8"/>
        <v>8482</v>
      </c>
    </row>
    <row r="41" spans="1:9" x14ac:dyDescent="0.25">
      <c r="A41" s="42" t="str">
        <f t="shared" si="3"/>
        <v>AVILES</v>
      </c>
      <c r="B41" s="41">
        <f t="shared" si="4"/>
        <v>588</v>
      </c>
      <c r="C41" s="41">
        <f t="shared" si="5"/>
        <v>609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8511</v>
      </c>
      <c r="G41" s="42">
        <f t="shared" si="8"/>
        <v>9717</v>
      </c>
    </row>
    <row r="42" spans="1:9" x14ac:dyDescent="0.25">
      <c r="A42" s="42" t="str">
        <f t="shared" si="3"/>
        <v>BAHIA DE ALGECIRAS</v>
      </c>
      <c r="B42" s="41">
        <f t="shared" si="4"/>
        <v>16792</v>
      </c>
      <c r="C42" s="41">
        <f t="shared" si="5"/>
        <v>19268</v>
      </c>
      <c r="D42" s="41">
        <f t="shared" si="6"/>
        <v>2</v>
      </c>
      <c r="E42" s="42" t="str">
        <f t="shared" si="2"/>
        <v>LAS PALMAS</v>
      </c>
      <c r="F42" s="42">
        <f t="shared" si="7"/>
        <v>7766</v>
      </c>
      <c r="G42" s="42">
        <f t="shared" si="8"/>
        <v>7120</v>
      </c>
    </row>
    <row r="43" spans="1:9" x14ac:dyDescent="0.25">
      <c r="A43" s="42" t="str">
        <f t="shared" si="3"/>
        <v>BAHIA DE CADIZ</v>
      </c>
      <c r="B43" s="41">
        <f t="shared" si="4"/>
        <v>764</v>
      </c>
      <c r="C43" s="41">
        <f t="shared" si="5"/>
        <v>1030</v>
      </c>
      <c r="D43" s="41">
        <f t="shared" si="6"/>
        <v>19</v>
      </c>
      <c r="E43" s="42" t="str">
        <f t="shared" si="2"/>
        <v>BARCELONA</v>
      </c>
      <c r="F43" s="42">
        <f t="shared" si="7"/>
        <v>5194</v>
      </c>
      <c r="G43" s="42">
        <f t="shared" si="8"/>
        <v>5381</v>
      </c>
    </row>
    <row r="44" spans="1:9" x14ac:dyDescent="0.25">
      <c r="A44" s="42" t="str">
        <f t="shared" si="3"/>
        <v>BALEARES</v>
      </c>
      <c r="B44" s="41">
        <f t="shared" si="4"/>
        <v>20053</v>
      </c>
      <c r="C44" s="41">
        <f t="shared" si="5"/>
        <v>18710</v>
      </c>
      <c r="D44" s="41">
        <f t="shared" si="6"/>
        <v>1</v>
      </c>
      <c r="E44" s="42" t="str">
        <f t="shared" si="2"/>
        <v>VALENCIA</v>
      </c>
      <c r="F44" s="42">
        <f t="shared" si="7"/>
        <v>4632</v>
      </c>
      <c r="G44" s="42">
        <f t="shared" si="8"/>
        <v>4649</v>
      </c>
    </row>
    <row r="45" spans="1:9" x14ac:dyDescent="0.25">
      <c r="A45" s="42" t="str">
        <f t="shared" si="3"/>
        <v>BARCELONA</v>
      </c>
      <c r="B45" s="41">
        <f t="shared" si="4"/>
        <v>5194</v>
      </c>
      <c r="C45" s="41">
        <f t="shared" si="5"/>
        <v>5381</v>
      </c>
      <c r="D45" s="41">
        <f t="shared" si="6"/>
        <v>6</v>
      </c>
      <c r="E45" s="42" t="str">
        <f t="shared" si="2"/>
        <v>TARRAGONA</v>
      </c>
      <c r="F45" s="42">
        <f t="shared" si="7"/>
        <v>1919</v>
      </c>
      <c r="G45" s="42">
        <f t="shared" si="8"/>
        <v>2007</v>
      </c>
    </row>
    <row r="46" spans="1:9" x14ac:dyDescent="0.25">
      <c r="A46" s="42" t="str">
        <f t="shared" si="3"/>
        <v>BILBAO</v>
      </c>
      <c r="B46" s="41">
        <f t="shared" si="4"/>
        <v>1857</v>
      </c>
      <c r="C46" s="41">
        <f t="shared" si="5"/>
        <v>2112</v>
      </c>
      <c r="D46" s="41">
        <f t="shared" si="6"/>
        <v>9</v>
      </c>
      <c r="E46" s="42" t="str">
        <f t="shared" si="2"/>
        <v>BILBAO</v>
      </c>
      <c r="F46" s="42">
        <f t="shared" si="7"/>
        <v>1857</v>
      </c>
      <c r="G46" s="42">
        <f t="shared" si="8"/>
        <v>2112</v>
      </c>
    </row>
    <row r="47" spans="1:9" x14ac:dyDescent="0.25">
      <c r="A47" s="42" t="str">
        <f t="shared" si="3"/>
        <v>CARTAGENA</v>
      </c>
      <c r="B47" s="41">
        <f t="shared" si="4"/>
        <v>1134</v>
      </c>
      <c r="C47" s="41">
        <f t="shared" si="5"/>
        <v>891</v>
      </c>
      <c r="D47" s="41">
        <f t="shared" si="6"/>
        <v>12</v>
      </c>
      <c r="E47" s="42" t="str">
        <f t="shared" si="2"/>
        <v>HUELVA</v>
      </c>
      <c r="F47" s="42">
        <f t="shared" si="7"/>
        <v>1323</v>
      </c>
      <c r="G47" s="42">
        <f t="shared" si="8"/>
        <v>1129</v>
      </c>
    </row>
    <row r="48" spans="1:9" x14ac:dyDescent="0.25">
      <c r="A48" s="42" t="str">
        <f t="shared" si="3"/>
        <v>CASTELLON</v>
      </c>
      <c r="B48" s="41">
        <f t="shared" si="4"/>
        <v>880</v>
      </c>
      <c r="C48" s="41">
        <f t="shared" si="5"/>
        <v>911</v>
      </c>
      <c r="D48" s="41">
        <f t="shared" si="6"/>
        <v>16</v>
      </c>
      <c r="E48" s="42" t="str">
        <f t="shared" si="2"/>
        <v>MALAGA</v>
      </c>
      <c r="F48" s="42">
        <f t="shared" si="7"/>
        <v>1311</v>
      </c>
      <c r="G48" s="42">
        <f t="shared" si="8"/>
        <v>1230</v>
      </c>
    </row>
    <row r="49" spans="1:7" x14ac:dyDescent="0.25">
      <c r="A49" s="42" t="str">
        <f t="shared" si="3"/>
        <v>CEUTA</v>
      </c>
      <c r="B49" s="41">
        <f t="shared" si="4"/>
        <v>8803</v>
      </c>
      <c r="C49" s="41">
        <f t="shared" si="5"/>
        <v>8482</v>
      </c>
      <c r="D49" s="41">
        <f t="shared" si="6"/>
        <v>3</v>
      </c>
      <c r="E49" s="42" t="str">
        <f t="shared" si="2"/>
        <v>CARTAGENA</v>
      </c>
      <c r="F49" s="42">
        <f t="shared" si="7"/>
        <v>1134</v>
      </c>
      <c r="G49" s="42">
        <f t="shared" si="8"/>
        <v>891</v>
      </c>
    </row>
    <row r="50" spans="1:7" x14ac:dyDescent="0.25">
      <c r="A50" s="42" t="str">
        <f t="shared" si="3"/>
        <v>FERROL-SAN CIBRAO</v>
      </c>
      <c r="B50" s="41">
        <f t="shared" si="4"/>
        <v>696</v>
      </c>
      <c r="C50" s="41">
        <f t="shared" si="5"/>
        <v>675</v>
      </c>
      <c r="D50" s="41">
        <f t="shared" si="6"/>
        <v>22</v>
      </c>
      <c r="E50" s="42" t="str">
        <f t="shared" si="2"/>
        <v>VIGO</v>
      </c>
      <c r="F50" s="42">
        <f t="shared" si="7"/>
        <v>1072</v>
      </c>
      <c r="G50" s="42">
        <f t="shared" si="8"/>
        <v>1288</v>
      </c>
    </row>
    <row r="51" spans="1:7" x14ac:dyDescent="0.25">
      <c r="A51" s="42" t="str">
        <f t="shared" si="3"/>
        <v>GIJON</v>
      </c>
      <c r="B51" s="41">
        <f t="shared" si="4"/>
        <v>727</v>
      </c>
      <c r="C51" s="41">
        <f t="shared" si="5"/>
        <v>708</v>
      </c>
      <c r="D51" s="41">
        <f t="shared" si="6"/>
        <v>21</v>
      </c>
      <c r="E51" s="42" t="str">
        <f t="shared" si="2"/>
        <v>MELILLA</v>
      </c>
      <c r="F51" s="42">
        <f t="shared" si="7"/>
        <v>1060</v>
      </c>
      <c r="G51" s="42">
        <f t="shared" si="8"/>
        <v>874</v>
      </c>
    </row>
    <row r="52" spans="1:7" x14ac:dyDescent="0.25">
      <c r="A52" s="42" t="str">
        <f t="shared" si="3"/>
        <v>HUELVA</v>
      </c>
      <c r="B52" s="41">
        <f t="shared" si="4"/>
        <v>1323</v>
      </c>
      <c r="C52" s="41">
        <f t="shared" si="5"/>
        <v>1129</v>
      </c>
      <c r="D52" s="41">
        <f t="shared" si="6"/>
        <v>10</v>
      </c>
      <c r="E52" s="42" t="str">
        <f t="shared" si="2"/>
        <v>ALMERIA</v>
      </c>
      <c r="F52" s="42">
        <f t="shared" si="7"/>
        <v>975</v>
      </c>
      <c r="G52" s="42">
        <f t="shared" si="8"/>
        <v>1157</v>
      </c>
    </row>
    <row r="53" spans="1:7" x14ac:dyDescent="0.25">
      <c r="A53" s="42" t="str">
        <f t="shared" si="3"/>
        <v>LAS PALMAS</v>
      </c>
      <c r="B53" s="41">
        <f t="shared" si="4"/>
        <v>7766</v>
      </c>
      <c r="C53" s="41">
        <f t="shared" si="5"/>
        <v>7120</v>
      </c>
      <c r="D53" s="41">
        <f t="shared" si="6"/>
        <v>5</v>
      </c>
      <c r="E53" s="42" t="str">
        <f t="shared" si="2"/>
        <v>CASTELLON</v>
      </c>
      <c r="F53" s="42">
        <f t="shared" si="7"/>
        <v>880</v>
      </c>
      <c r="G53" s="42">
        <f t="shared" si="8"/>
        <v>911</v>
      </c>
    </row>
    <row r="54" spans="1:7" x14ac:dyDescent="0.25">
      <c r="A54" s="42" t="str">
        <f t="shared" si="3"/>
        <v>MALAGA</v>
      </c>
      <c r="B54" s="41">
        <f t="shared" si="4"/>
        <v>1311</v>
      </c>
      <c r="C54" s="41">
        <f t="shared" si="5"/>
        <v>1230</v>
      </c>
      <c r="D54" s="41">
        <f t="shared" si="6"/>
        <v>11</v>
      </c>
      <c r="E54" s="42" t="str">
        <f t="shared" si="2"/>
        <v>SANTANDER</v>
      </c>
      <c r="F54" s="42">
        <f t="shared" si="7"/>
        <v>854</v>
      </c>
      <c r="G54" s="42">
        <f t="shared" si="8"/>
        <v>948</v>
      </c>
    </row>
    <row r="55" spans="1:7" x14ac:dyDescent="0.25">
      <c r="A55" s="42" t="str">
        <f t="shared" si="3"/>
        <v>MARIN Y RIA DE PONTEVEDRA</v>
      </c>
      <c r="B55" s="41">
        <f t="shared" si="4"/>
        <v>405</v>
      </c>
      <c r="C55" s="41">
        <f t="shared" si="5"/>
        <v>425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825</v>
      </c>
      <c r="G55" s="42">
        <f t="shared" si="8"/>
        <v>792</v>
      </c>
    </row>
    <row r="56" spans="1:7" x14ac:dyDescent="0.25">
      <c r="A56" s="42" t="str">
        <f t="shared" si="3"/>
        <v>MELILLA</v>
      </c>
      <c r="B56" s="41">
        <f t="shared" si="4"/>
        <v>1060</v>
      </c>
      <c r="C56" s="41">
        <f t="shared" si="5"/>
        <v>874</v>
      </c>
      <c r="D56" s="41">
        <f t="shared" si="6"/>
        <v>14</v>
      </c>
      <c r="E56" s="42" t="str">
        <f t="shared" si="2"/>
        <v>BAHIA DE CADIZ</v>
      </c>
      <c r="F56" s="42">
        <f t="shared" si="9"/>
        <v>764</v>
      </c>
      <c r="G56" s="42">
        <f t="shared" si="8"/>
        <v>1030</v>
      </c>
    </row>
    <row r="57" spans="1:7" x14ac:dyDescent="0.25">
      <c r="A57" s="42" t="str">
        <f t="shared" si="3"/>
        <v>MOTRIL</v>
      </c>
      <c r="B57" s="41">
        <f t="shared" si="4"/>
        <v>513</v>
      </c>
      <c r="C57" s="41">
        <f t="shared" si="5"/>
        <v>309</v>
      </c>
      <c r="D57" s="41">
        <f t="shared" si="6"/>
        <v>26</v>
      </c>
      <c r="E57" s="42" t="str">
        <f t="shared" si="2"/>
        <v>SEVILLA</v>
      </c>
      <c r="F57" s="42">
        <f t="shared" si="9"/>
        <v>732</v>
      </c>
      <c r="G57" s="42">
        <f t="shared" si="8"/>
        <v>806</v>
      </c>
    </row>
    <row r="58" spans="1:7" x14ac:dyDescent="0.25">
      <c r="A58" s="42" t="str">
        <f t="shared" si="3"/>
        <v>PASAIA</v>
      </c>
      <c r="B58" s="41">
        <f t="shared" si="4"/>
        <v>617</v>
      </c>
      <c r="C58" s="41">
        <f t="shared" si="5"/>
        <v>672</v>
      </c>
      <c r="D58" s="41">
        <f t="shared" si="6"/>
        <v>24</v>
      </c>
      <c r="E58" s="42" t="str">
        <f t="shared" si="2"/>
        <v>GIJON</v>
      </c>
      <c r="F58" s="42">
        <f t="shared" si="9"/>
        <v>727</v>
      </c>
      <c r="G58" s="42">
        <f t="shared" si="8"/>
        <v>708</v>
      </c>
    </row>
    <row r="59" spans="1:7" x14ac:dyDescent="0.25">
      <c r="A59" s="42" t="str">
        <f t="shared" si="3"/>
        <v>SANTA CRUZ DE TENERIFE</v>
      </c>
      <c r="B59" s="41">
        <f t="shared" si="4"/>
        <v>8511</v>
      </c>
      <c r="C59" s="41">
        <f t="shared" si="5"/>
        <v>9717</v>
      </c>
      <c r="D59" s="41">
        <f t="shared" si="6"/>
        <v>4</v>
      </c>
      <c r="E59" s="42" t="str">
        <f t="shared" si="2"/>
        <v>FERROL-SAN CIBRAO</v>
      </c>
      <c r="F59" s="42">
        <f t="shared" si="9"/>
        <v>696</v>
      </c>
      <c r="G59" s="42">
        <f t="shared" si="8"/>
        <v>675</v>
      </c>
    </row>
    <row r="60" spans="1:7" x14ac:dyDescent="0.25">
      <c r="A60" s="42" t="str">
        <f t="shared" si="3"/>
        <v>SANTANDER</v>
      </c>
      <c r="B60" s="41">
        <f t="shared" si="4"/>
        <v>854</v>
      </c>
      <c r="C60" s="41">
        <f t="shared" si="5"/>
        <v>948</v>
      </c>
      <c r="D60" s="41">
        <f t="shared" si="6"/>
        <v>17</v>
      </c>
      <c r="E60" s="42" t="str">
        <f t="shared" si="2"/>
        <v>ALICANTE</v>
      </c>
      <c r="F60" s="42">
        <f t="shared" si="9"/>
        <v>631</v>
      </c>
      <c r="G60" s="42">
        <f t="shared" si="8"/>
        <v>601</v>
      </c>
    </row>
    <row r="61" spans="1:7" x14ac:dyDescent="0.25">
      <c r="A61" s="42" t="str">
        <f t="shared" si="3"/>
        <v>SEVILLA</v>
      </c>
      <c r="B61" s="41">
        <f t="shared" si="4"/>
        <v>732</v>
      </c>
      <c r="C61" s="41">
        <f t="shared" si="5"/>
        <v>806</v>
      </c>
      <c r="D61" s="41">
        <f t="shared" si="6"/>
        <v>20</v>
      </c>
      <c r="E61" s="42" t="str">
        <f t="shared" si="2"/>
        <v>PASAIA</v>
      </c>
      <c r="F61" s="42">
        <f t="shared" si="9"/>
        <v>617</v>
      </c>
      <c r="G61" s="42">
        <f t="shared" si="8"/>
        <v>672</v>
      </c>
    </row>
    <row r="62" spans="1:7" x14ac:dyDescent="0.25">
      <c r="A62" s="42" t="str">
        <f t="shared" si="3"/>
        <v>TARRAGONA</v>
      </c>
      <c r="B62" s="41">
        <f t="shared" si="4"/>
        <v>1919</v>
      </c>
      <c r="C62" s="41">
        <f t="shared" si="5"/>
        <v>2007</v>
      </c>
      <c r="D62" s="41">
        <f t="shared" si="6"/>
        <v>8</v>
      </c>
      <c r="E62" s="42" t="str">
        <f t="shared" si="2"/>
        <v>AVILES</v>
      </c>
      <c r="F62" s="42">
        <f t="shared" si="9"/>
        <v>588</v>
      </c>
      <c r="G62" s="42">
        <f t="shared" si="8"/>
        <v>609</v>
      </c>
    </row>
    <row r="63" spans="1:7" x14ac:dyDescent="0.25">
      <c r="A63" s="42" t="str">
        <f t="shared" si="3"/>
        <v>VALENCIA</v>
      </c>
      <c r="B63" s="41">
        <f t="shared" si="4"/>
        <v>4632</v>
      </c>
      <c r="C63" s="41">
        <f t="shared" si="5"/>
        <v>4649</v>
      </c>
      <c r="D63" s="41">
        <f t="shared" si="6"/>
        <v>7</v>
      </c>
      <c r="E63" s="42" t="str">
        <f t="shared" si="2"/>
        <v>MOTRIL</v>
      </c>
      <c r="F63" s="42">
        <f t="shared" si="9"/>
        <v>513</v>
      </c>
      <c r="G63" s="42">
        <f t="shared" si="8"/>
        <v>309</v>
      </c>
    </row>
    <row r="64" spans="1:7" x14ac:dyDescent="0.25">
      <c r="A64" s="42" t="str">
        <f t="shared" si="3"/>
        <v>VIGO</v>
      </c>
      <c r="B64" s="41">
        <f t="shared" si="4"/>
        <v>1072</v>
      </c>
      <c r="C64" s="41">
        <f t="shared" si="5"/>
        <v>1288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405</v>
      </c>
      <c r="G64" s="42">
        <f t="shared" si="8"/>
        <v>425</v>
      </c>
    </row>
    <row r="65" spans="1:7" x14ac:dyDescent="0.25">
      <c r="A65" s="42" t="str">
        <f t="shared" si="3"/>
        <v>VILAGARCIA</v>
      </c>
      <c r="B65" s="41">
        <f t="shared" si="4"/>
        <v>172</v>
      </c>
      <c r="C65" s="41">
        <f t="shared" si="5"/>
        <v>138</v>
      </c>
      <c r="D65" s="41">
        <f t="shared" si="6"/>
        <v>28</v>
      </c>
      <c r="E65" s="42" t="str">
        <f t="shared" si="2"/>
        <v>VILAGARCIA</v>
      </c>
      <c r="F65" s="42">
        <f t="shared" si="9"/>
        <v>172</v>
      </c>
      <c r="G65" s="42">
        <f t="shared" si="8"/>
        <v>138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41183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1328253</v>
      </c>
      <c r="C7" s="9">
        <v>1401617</v>
      </c>
      <c r="D7" s="9">
        <v>9681271</v>
      </c>
      <c r="E7" s="9">
        <v>11641821</v>
      </c>
      <c r="F7" s="10">
        <f>((E7*100)/D7)-100</f>
        <v>20.25095671838956</v>
      </c>
      <c r="G7" s="1"/>
      <c r="H7" s="1"/>
      <c r="I7" s="1"/>
    </row>
    <row r="8" spans="1:12" x14ac:dyDescent="0.25">
      <c r="A8" s="11" t="s">
        <v>45</v>
      </c>
      <c r="B8" s="12">
        <v>1332220</v>
      </c>
      <c r="C8" s="12">
        <v>1230461</v>
      </c>
      <c r="D8" s="12">
        <v>8536926</v>
      </c>
      <c r="E8" s="12">
        <v>8097270</v>
      </c>
      <c r="F8" s="13">
        <f t="shared" ref="F8:F35" si="0">((E8*100)/D8)-100</f>
        <v>-5.1500504982706872</v>
      </c>
      <c r="G8" s="1"/>
      <c r="H8" s="1"/>
      <c r="I8" s="1"/>
    </row>
    <row r="9" spans="1:12" x14ac:dyDescent="0.25">
      <c r="A9" s="8" t="s">
        <v>46</v>
      </c>
      <c r="B9" s="9">
        <v>2390897</v>
      </c>
      <c r="C9" s="9">
        <v>2209390</v>
      </c>
      <c r="D9" s="9">
        <v>16948112</v>
      </c>
      <c r="E9" s="9">
        <v>14905628</v>
      </c>
      <c r="F9" s="10">
        <f t="shared" si="0"/>
        <v>-12.05139545927004</v>
      </c>
      <c r="G9" s="1"/>
      <c r="H9" s="1"/>
      <c r="I9" s="1"/>
    </row>
    <row r="10" spans="1:12" x14ac:dyDescent="0.25">
      <c r="A10" s="11" t="s">
        <v>47</v>
      </c>
      <c r="B10" s="12">
        <v>434917</v>
      </c>
      <c r="C10" s="12">
        <v>436719</v>
      </c>
      <c r="D10" s="12">
        <v>3736394</v>
      </c>
      <c r="E10" s="12">
        <v>3720333</v>
      </c>
      <c r="F10" s="13">
        <f t="shared" si="0"/>
        <v>-0.42985295447964234</v>
      </c>
      <c r="G10" s="1"/>
      <c r="H10" s="1"/>
      <c r="I10" s="1"/>
    </row>
    <row r="11" spans="1:12" x14ac:dyDescent="0.25">
      <c r="A11" s="8" t="s">
        <v>48</v>
      </c>
      <c r="B11" s="9">
        <v>28991799</v>
      </c>
      <c r="C11" s="9">
        <v>30887378</v>
      </c>
      <c r="D11" s="9">
        <v>220079631</v>
      </c>
      <c r="E11" s="9">
        <v>222266412</v>
      </c>
      <c r="F11" s="10">
        <f t="shared" si="0"/>
        <v>0.99363170960604918</v>
      </c>
      <c r="G11" s="1"/>
      <c r="H11" s="1"/>
      <c r="I11" s="1"/>
    </row>
    <row r="12" spans="1:12" x14ac:dyDescent="0.25">
      <c r="A12" s="11" t="s">
        <v>49</v>
      </c>
      <c r="B12" s="12">
        <v>2726436</v>
      </c>
      <c r="C12" s="12">
        <v>1710184</v>
      </c>
      <c r="D12" s="12">
        <v>18401072</v>
      </c>
      <c r="E12" s="12">
        <v>14863204</v>
      </c>
      <c r="F12" s="13">
        <f t="shared" si="0"/>
        <v>-19.226423330119033</v>
      </c>
      <c r="G12" s="1"/>
      <c r="H12" s="1"/>
      <c r="I12" s="1"/>
    </row>
    <row r="13" spans="1:12" x14ac:dyDescent="0.25">
      <c r="A13" s="8" t="s">
        <v>50</v>
      </c>
      <c r="B13" s="9">
        <v>19016515</v>
      </c>
      <c r="C13" s="9">
        <v>16822571</v>
      </c>
      <c r="D13" s="9">
        <v>113869710</v>
      </c>
      <c r="E13" s="9">
        <v>96572778</v>
      </c>
      <c r="F13" s="10">
        <f t="shared" si="0"/>
        <v>-15.190108062978297</v>
      </c>
      <c r="G13" s="1"/>
      <c r="H13" s="1"/>
      <c r="I13" s="1"/>
    </row>
    <row r="14" spans="1:12" x14ac:dyDescent="0.25">
      <c r="A14" s="11" t="s">
        <v>51</v>
      </c>
      <c r="B14" s="12">
        <v>26753546</v>
      </c>
      <c r="C14" s="12">
        <v>24875946</v>
      </c>
      <c r="D14" s="12">
        <v>177551731</v>
      </c>
      <c r="E14" s="12">
        <v>171306756</v>
      </c>
      <c r="F14" s="13">
        <f t="shared" si="0"/>
        <v>-3.5172706933507669</v>
      </c>
      <c r="G14" s="1"/>
      <c r="H14" s="1"/>
      <c r="I14" s="1"/>
    </row>
    <row r="15" spans="1:12" x14ac:dyDescent="0.25">
      <c r="A15" s="8" t="s">
        <v>52</v>
      </c>
      <c r="B15" s="9">
        <v>3701403</v>
      </c>
      <c r="C15" s="9">
        <v>3728931</v>
      </c>
      <c r="D15" s="9">
        <v>28925967</v>
      </c>
      <c r="E15" s="9">
        <v>26122078</v>
      </c>
      <c r="F15" s="10">
        <f t="shared" si="0"/>
        <v>-9.6933284892429015</v>
      </c>
      <c r="G15" s="1"/>
      <c r="H15" s="1"/>
      <c r="I15" s="1"/>
    </row>
    <row r="16" spans="1:12" x14ac:dyDescent="0.25">
      <c r="A16" s="11" t="s">
        <v>53</v>
      </c>
      <c r="B16" s="12">
        <v>2086939</v>
      </c>
      <c r="C16" s="12">
        <v>2989783</v>
      </c>
      <c r="D16" s="12">
        <v>16915154</v>
      </c>
      <c r="E16" s="12">
        <v>22404716</v>
      </c>
      <c r="F16" s="13">
        <f t="shared" si="0"/>
        <v>32.453514759605497</v>
      </c>
      <c r="G16" s="1"/>
      <c r="H16" s="1"/>
      <c r="I16" s="1"/>
    </row>
    <row r="17" spans="1:9" x14ac:dyDescent="0.25">
      <c r="A17" s="8" t="s">
        <v>54</v>
      </c>
      <c r="B17" s="9">
        <v>1508460</v>
      </c>
      <c r="C17" s="9">
        <v>1520156</v>
      </c>
      <c r="D17" s="9">
        <v>10900353</v>
      </c>
      <c r="E17" s="9">
        <v>10383602</v>
      </c>
      <c r="F17" s="10">
        <f t="shared" si="0"/>
        <v>-4.7406813338980811</v>
      </c>
      <c r="G17" s="1"/>
      <c r="H17" s="1"/>
      <c r="I17" s="1"/>
    </row>
    <row r="18" spans="1:9" x14ac:dyDescent="0.25">
      <c r="A18" s="11" t="s">
        <v>55</v>
      </c>
      <c r="B18" s="12">
        <v>5373814</v>
      </c>
      <c r="C18" s="12">
        <v>5731274</v>
      </c>
      <c r="D18" s="12">
        <v>43630535</v>
      </c>
      <c r="E18" s="12">
        <v>46307074</v>
      </c>
      <c r="F18" s="13">
        <f t="shared" si="0"/>
        <v>6.1345546186861952</v>
      </c>
      <c r="G18" s="1"/>
      <c r="H18" s="1"/>
      <c r="I18" s="1"/>
    </row>
    <row r="19" spans="1:9" x14ac:dyDescent="0.25">
      <c r="A19" s="8" t="s">
        <v>56</v>
      </c>
      <c r="B19" s="9">
        <v>1234878</v>
      </c>
      <c r="C19" s="9">
        <v>1676541</v>
      </c>
      <c r="D19" s="9">
        <v>8792159</v>
      </c>
      <c r="E19" s="9">
        <v>10745331</v>
      </c>
      <c r="F19" s="10">
        <f t="shared" si="0"/>
        <v>22.21493037148214</v>
      </c>
      <c r="G19" s="1"/>
      <c r="H19" s="1"/>
      <c r="I19" s="1"/>
    </row>
    <row r="20" spans="1:9" x14ac:dyDescent="0.25">
      <c r="A20" s="11" t="s">
        <v>57</v>
      </c>
      <c r="B20" s="12">
        <v>1359923</v>
      </c>
      <c r="C20" s="12">
        <v>1252606</v>
      </c>
      <c r="D20" s="12">
        <v>11508123</v>
      </c>
      <c r="E20" s="12">
        <v>12109559</v>
      </c>
      <c r="F20" s="13">
        <f t="shared" si="0"/>
        <v>5.2261867552162897</v>
      </c>
      <c r="G20" s="1"/>
      <c r="H20" s="1"/>
      <c r="I20" s="1"/>
    </row>
    <row r="21" spans="1:9" x14ac:dyDescent="0.25">
      <c r="A21" s="8" t="s">
        <v>58</v>
      </c>
      <c r="B21" s="9">
        <v>2840608</v>
      </c>
      <c r="C21" s="9">
        <v>3066152</v>
      </c>
      <c r="D21" s="9">
        <v>17166847</v>
      </c>
      <c r="E21" s="9">
        <v>19996344</v>
      </c>
      <c r="F21" s="10">
        <f t="shared" si="0"/>
        <v>16.482333651601834</v>
      </c>
      <c r="G21" s="1"/>
      <c r="H21" s="1"/>
      <c r="I21" s="1"/>
    </row>
    <row r="22" spans="1:9" x14ac:dyDescent="0.25">
      <c r="A22" s="11" t="s">
        <v>59</v>
      </c>
      <c r="B22" s="12">
        <v>15994302</v>
      </c>
      <c r="C22" s="12">
        <v>17587961</v>
      </c>
      <c r="D22" s="12">
        <v>133916484</v>
      </c>
      <c r="E22" s="12">
        <v>151834051</v>
      </c>
      <c r="F22" s="13">
        <f t="shared" si="0"/>
        <v>13.379657578226144</v>
      </c>
      <c r="G22" s="1"/>
      <c r="H22" s="1"/>
      <c r="I22" s="1"/>
    </row>
    <row r="23" spans="1:9" x14ac:dyDescent="0.25">
      <c r="A23" s="8" t="s">
        <v>60</v>
      </c>
      <c r="B23" s="9">
        <v>4133951</v>
      </c>
      <c r="C23" s="9">
        <v>3704364</v>
      </c>
      <c r="D23" s="9">
        <v>27711023</v>
      </c>
      <c r="E23" s="9">
        <v>32045081</v>
      </c>
      <c r="F23" s="10">
        <f t="shared" si="0"/>
        <v>15.640194878406334</v>
      </c>
      <c r="G23" s="1"/>
      <c r="H23" s="1"/>
      <c r="I23" s="1"/>
    </row>
    <row r="24" spans="1:9" x14ac:dyDescent="0.25">
      <c r="A24" s="11" t="s">
        <v>61</v>
      </c>
      <c r="B24" s="12">
        <v>291373</v>
      </c>
      <c r="C24" s="12">
        <v>518486</v>
      </c>
      <c r="D24" s="12">
        <v>2556034</v>
      </c>
      <c r="E24" s="12">
        <v>3543892</v>
      </c>
      <c r="F24" s="13">
        <f t="shared" si="0"/>
        <v>38.648077451238919</v>
      </c>
      <c r="G24" s="1"/>
      <c r="H24" s="1"/>
      <c r="I24" s="1"/>
    </row>
    <row r="25" spans="1:9" x14ac:dyDescent="0.25">
      <c r="A25" s="8" t="s">
        <v>62</v>
      </c>
      <c r="B25" s="9">
        <v>1928099</v>
      </c>
      <c r="C25" s="9">
        <v>2873245</v>
      </c>
      <c r="D25" s="9">
        <v>10700850</v>
      </c>
      <c r="E25" s="9">
        <v>17923718</v>
      </c>
      <c r="F25" s="10">
        <f t="shared" si="0"/>
        <v>67.498077255545127</v>
      </c>
      <c r="G25" s="1"/>
      <c r="H25" s="1"/>
      <c r="I25" s="1"/>
    </row>
    <row r="26" spans="1:9" x14ac:dyDescent="0.25">
      <c r="A26" s="11" t="s">
        <v>63</v>
      </c>
      <c r="B26" s="12">
        <v>782382</v>
      </c>
      <c r="C26" s="12">
        <v>1477427</v>
      </c>
      <c r="D26" s="12">
        <v>3030676</v>
      </c>
      <c r="E26" s="12">
        <v>7569668</v>
      </c>
      <c r="F26" s="13">
        <f t="shared" si="0"/>
        <v>149.76830251732616</v>
      </c>
      <c r="G26" s="1"/>
      <c r="H26" s="1"/>
      <c r="I26" s="1"/>
    </row>
    <row r="27" spans="1:9" x14ac:dyDescent="0.25">
      <c r="A27" s="8" t="s">
        <v>64</v>
      </c>
      <c r="B27" s="9">
        <v>311625</v>
      </c>
      <c r="C27" s="9">
        <v>277259</v>
      </c>
      <c r="D27" s="9">
        <v>4248222</v>
      </c>
      <c r="E27" s="9">
        <v>3825905</v>
      </c>
      <c r="F27" s="10">
        <f t="shared" si="0"/>
        <v>-9.9410294471428244</v>
      </c>
      <c r="G27" s="1"/>
      <c r="H27" s="1"/>
      <c r="I27" s="1"/>
    </row>
    <row r="28" spans="1:9" x14ac:dyDescent="0.25">
      <c r="A28" s="11" t="s">
        <v>65</v>
      </c>
      <c r="B28" s="12">
        <v>16638229</v>
      </c>
      <c r="C28" s="12">
        <v>15715385</v>
      </c>
      <c r="D28" s="12">
        <v>135835949</v>
      </c>
      <c r="E28" s="12">
        <v>128429377</v>
      </c>
      <c r="F28" s="13">
        <f t="shared" si="0"/>
        <v>-5.4525860455393911</v>
      </c>
      <c r="G28" s="1"/>
      <c r="H28" s="1"/>
      <c r="I28" s="1"/>
    </row>
    <row r="29" spans="1:9" x14ac:dyDescent="0.25">
      <c r="A29" s="8" t="s">
        <v>66</v>
      </c>
      <c r="B29" s="9">
        <v>1698491</v>
      </c>
      <c r="C29" s="9">
        <v>1425354</v>
      </c>
      <c r="D29" s="9">
        <v>14378206</v>
      </c>
      <c r="E29" s="9">
        <v>13506526</v>
      </c>
      <c r="F29" s="10">
        <f t="shared" si="0"/>
        <v>-6.0625087719566721</v>
      </c>
      <c r="G29" s="1"/>
      <c r="H29" s="1"/>
      <c r="I29" s="1"/>
    </row>
    <row r="30" spans="1:9" x14ac:dyDescent="0.25">
      <c r="A30" s="11" t="s">
        <v>67</v>
      </c>
      <c r="B30" s="12">
        <v>398788</v>
      </c>
      <c r="C30" s="12">
        <v>431833</v>
      </c>
      <c r="D30" s="12">
        <v>3803922</v>
      </c>
      <c r="E30" s="12">
        <v>3486660</v>
      </c>
      <c r="F30" s="13">
        <f t="shared" si="0"/>
        <v>-8.3403918376875197</v>
      </c>
      <c r="G30" s="1"/>
      <c r="H30" s="1"/>
      <c r="I30" s="1"/>
    </row>
    <row r="31" spans="1:9" x14ac:dyDescent="0.25">
      <c r="A31" s="8" t="s">
        <v>68</v>
      </c>
      <c r="B31" s="9">
        <v>4006452</v>
      </c>
      <c r="C31" s="9">
        <v>3510266</v>
      </c>
      <c r="D31" s="9">
        <v>29484560</v>
      </c>
      <c r="E31" s="9">
        <v>28921993</v>
      </c>
      <c r="F31" s="10">
        <f t="shared" si="0"/>
        <v>-1.90800541028932</v>
      </c>
      <c r="G31" s="1"/>
      <c r="H31" s="1"/>
      <c r="I31" s="1"/>
    </row>
    <row r="32" spans="1:9" x14ac:dyDescent="0.25">
      <c r="A32" s="11" t="s">
        <v>69</v>
      </c>
      <c r="B32" s="12">
        <v>17774141</v>
      </c>
      <c r="C32" s="12">
        <v>19121013</v>
      </c>
      <c r="D32" s="12">
        <v>132843458</v>
      </c>
      <c r="E32" s="12">
        <v>146511763</v>
      </c>
      <c r="F32" s="13">
        <f t="shared" si="0"/>
        <v>10.289031319856193</v>
      </c>
      <c r="G32" s="1"/>
      <c r="H32" s="1"/>
      <c r="I32" s="1"/>
    </row>
    <row r="33" spans="1:9" x14ac:dyDescent="0.25">
      <c r="A33" s="8" t="s">
        <v>70</v>
      </c>
      <c r="B33" s="9">
        <v>2402929</v>
      </c>
      <c r="C33" s="9">
        <v>2406265</v>
      </c>
      <c r="D33" s="9">
        <v>21507139</v>
      </c>
      <c r="E33" s="9">
        <v>20321986</v>
      </c>
      <c r="F33" s="10">
        <f t="shared" si="0"/>
        <v>-5.5105097893308823</v>
      </c>
      <c r="G33" s="1"/>
      <c r="H33" s="1"/>
      <c r="I33" s="1"/>
    </row>
    <row r="34" spans="1:9" x14ac:dyDescent="0.25">
      <c r="A34" s="11" t="s">
        <v>71</v>
      </c>
      <c r="B34" s="12">
        <v>93698</v>
      </c>
      <c r="C34" s="12">
        <v>97831</v>
      </c>
      <c r="D34" s="12">
        <v>818606</v>
      </c>
      <c r="E34" s="12">
        <v>1123557</v>
      </c>
      <c r="F34" s="13">
        <f t="shared" si="0"/>
        <v>37.252475549898236</v>
      </c>
      <c r="G34" s="1"/>
      <c r="H34" s="1"/>
      <c r="I34" s="1"/>
    </row>
    <row r="35" spans="1:9" x14ac:dyDescent="0.25">
      <c r="A35" s="14" t="s">
        <v>72</v>
      </c>
      <c r="B35" s="15">
        <f>SUM(B7:B34)</f>
        <v>167535068</v>
      </c>
      <c r="C35" s="15">
        <f t="shared" ref="C35:E35" si="1">SUM(C7:C34)</f>
        <v>168686398</v>
      </c>
      <c r="D35" s="15">
        <f t="shared" si="1"/>
        <v>1227479114</v>
      </c>
      <c r="E35" s="15">
        <f t="shared" si="1"/>
        <v>1250487083</v>
      </c>
      <c r="F35" s="16">
        <f t="shared" si="0"/>
        <v>1.8744081864679316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11641821</v>
      </c>
      <c r="C38" s="41">
        <f>D7</f>
        <v>9681271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222266412</v>
      </c>
      <c r="G38" s="42">
        <f>LOOKUP(E38,$A$38:$A$65,$C$38:$C$65)</f>
        <v>220079631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8097270</v>
      </c>
      <c r="C39" s="41">
        <f t="shared" ref="C39:C65" si="5">D8</f>
        <v>8536926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171306756</v>
      </c>
      <c r="G39" s="42">
        <f t="shared" ref="G39:G65" si="8">LOOKUP(E39,$A$38:$A$65,$C$38:$C$65)</f>
        <v>177551731</v>
      </c>
    </row>
    <row r="40" spans="1:9" x14ac:dyDescent="0.25">
      <c r="A40" s="42" t="str">
        <f t="shared" si="3"/>
        <v>ALMERIA</v>
      </c>
      <c r="B40" s="41">
        <f t="shared" si="4"/>
        <v>14905628</v>
      </c>
      <c r="C40" s="41">
        <f t="shared" si="5"/>
        <v>16948112</v>
      </c>
      <c r="D40" s="41">
        <f t="shared" si="6"/>
        <v>15</v>
      </c>
      <c r="E40" s="42" t="str">
        <f t="shared" si="2"/>
        <v>LAS PALMAS</v>
      </c>
      <c r="F40" s="42">
        <f t="shared" si="7"/>
        <v>151834051</v>
      </c>
      <c r="G40" s="42">
        <f t="shared" si="8"/>
        <v>133916484</v>
      </c>
    </row>
    <row r="41" spans="1:9" x14ac:dyDescent="0.25">
      <c r="A41" s="42" t="str">
        <f t="shared" si="3"/>
        <v>AVILES</v>
      </c>
      <c r="B41" s="41">
        <f t="shared" si="4"/>
        <v>3720333</v>
      </c>
      <c r="C41" s="41">
        <f t="shared" si="5"/>
        <v>3736394</v>
      </c>
      <c r="D41" s="41">
        <f t="shared" si="6"/>
        <v>25</v>
      </c>
      <c r="E41" s="42" t="str">
        <f t="shared" si="2"/>
        <v>VALENCIA</v>
      </c>
      <c r="F41" s="42">
        <f t="shared" si="7"/>
        <v>146511763</v>
      </c>
      <c r="G41" s="42">
        <f t="shared" si="8"/>
        <v>132843458</v>
      </c>
    </row>
    <row r="42" spans="1:9" x14ac:dyDescent="0.25">
      <c r="A42" s="42" t="str">
        <f t="shared" si="3"/>
        <v>BAHIA DE ALGECIRAS</v>
      </c>
      <c r="B42" s="41">
        <f t="shared" si="4"/>
        <v>222266412</v>
      </c>
      <c r="C42" s="41">
        <f t="shared" si="5"/>
        <v>220079631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128429377</v>
      </c>
      <c r="G42" s="42">
        <f t="shared" si="8"/>
        <v>135835949</v>
      </c>
    </row>
    <row r="43" spans="1:9" x14ac:dyDescent="0.25">
      <c r="A43" s="42" t="str">
        <f t="shared" si="3"/>
        <v>BAHIA DE CADIZ</v>
      </c>
      <c r="B43" s="41">
        <f t="shared" si="4"/>
        <v>14863204</v>
      </c>
      <c r="C43" s="41">
        <f t="shared" si="5"/>
        <v>18401072</v>
      </c>
      <c r="D43" s="41">
        <f t="shared" si="6"/>
        <v>16</v>
      </c>
      <c r="E43" s="42" t="str">
        <f t="shared" si="2"/>
        <v>BALEARES</v>
      </c>
      <c r="F43" s="42">
        <f t="shared" si="7"/>
        <v>96572778</v>
      </c>
      <c r="G43" s="42">
        <f t="shared" si="8"/>
        <v>113869710</v>
      </c>
    </row>
    <row r="44" spans="1:9" x14ac:dyDescent="0.25">
      <c r="A44" s="42" t="str">
        <f t="shared" si="3"/>
        <v>BALEARES</v>
      </c>
      <c r="B44" s="41">
        <f t="shared" si="4"/>
        <v>96572778</v>
      </c>
      <c r="C44" s="41">
        <f t="shared" si="5"/>
        <v>113869710</v>
      </c>
      <c r="D44" s="41">
        <f t="shared" si="6"/>
        <v>6</v>
      </c>
      <c r="E44" s="42" t="str">
        <f t="shared" si="2"/>
        <v>CEUTA</v>
      </c>
      <c r="F44" s="42">
        <f t="shared" si="7"/>
        <v>46307074</v>
      </c>
      <c r="G44" s="42">
        <f t="shared" si="8"/>
        <v>43630535</v>
      </c>
    </row>
    <row r="45" spans="1:9" x14ac:dyDescent="0.25">
      <c r="A45" s="42" t="str">
        <f t="shared" si="3"/>
        <v>BARCELONA</v>
      </c>
      <c r="B45" s="41">
        <f t="shared" si="4"/>
        <v>171306756</v>
      </c>
      <c r="C45" s="41">
        <f t="shared" si="5"/>
        <v>177551731</v>
      </c>
      <c r="D45" s="41">
        <f t="shared" si="6"/>
        <v>2</v>
      </c>
      <c r="E45" s="42" t="str">
        <f t="shared" si="2"/>
        <v>MALAGA</v>
      </c>
      <c r="F45" s="42">
        <f t="shared" si="7"/>
        <v>32045081</v>
      </c>
      <c r="G45" s="42">
        <f t="shared" si="8"/>
        <v>27711023</v>
      </c>
    </row>
    <row r="46" spans="1:9" x14ac:dyDescent="0.25">
      <c r="A46" s="42" t="str">
        <f t="shared" si="3"/>
        <v>BILBAO</v>
      </c>
      <c r="B46" s="41">
        <f t="shared" si="4"/>
        <v>26122078</v>
      </c>
      <c r="C46" s="41">
        <f t="shared" si="5"/>
        <v>28925967</v>
      </c>
      <c r="D46" s="41">
        <f t="shared" si="6"/>
        <v>10</v>
      </c>
      <c r="E46" s="42" t="str">
        <f t="shared" si="2"/>
        <v>TARRAGONA</v>
      </c>
      <c r="F46" s="42">
        <f t="shared" si="7"/>
        <v>28921993</v>
      </c>
      <c r="G46" s="42">
        <f t="shared" si="8"/>
        <v>29484560</v>
      </c>
    </row>
    <row r="47" spans="1:9" x14ac:dyDescent="0.25">
      <c r="A47" s="42" t="str">
        <f t="shared" si="3"/>
        <v>CARTAGENA</v>
      </c>
      <c r="B47" s="41">
        <f t="shared" si="4"/>
        <v>22404716</v>
      </c>
      <c r="C47" s="41">
        <f t="shared" si="5"/>
        <v>16915154</v>
      </c>
      <c r="D47" s="41">
        <f t="shared" si="6"/>
        <v>11</v>
      </c>
      <c r="E47" s="42" t="str">
        <f t="shared" si="2"/>
        <v>BILBAO</v>
      </c>
      <c r="F47" s="42">
        <f t="shared" si="7"/>
        <v>26122078</v>
      </c>
      <c r="G47" s="42">
        <f t="shared" si="8"/>
        <v>28925967</v>
      </c>
    </row>
    <row r="48" spans="1:9" x14ac:dyDescent="0.25">
      <c r="A48" s="42" t="str">
        <f t="shared" si="3"/>
        <v>CASTELLON</v>
      </c>
      <c r="B48" s="41">
        <f t="shared" si="4"/>
        <v>10383602</v>
      </c>
      <c r="C48" s="41">
        <f t="shared" si="5"/>
        <v>10900353</v>
      </c>
      <c r="D48" s="41">
        <f t="shared" si="6"/>
        <v>21</v>
      </c>
      <c r="E48" s="42" t="str">
        <f t="shared" si="2"/>
        <v>CARTAGENA</v>
      </c>
      <c r="F48" s="42">
        <f t="shared" si="7"/>
        <v>22404716</v>
      </c>
      <c r="G48" s="42">
        <f t="shared" si="8"/>
        <v>16915154</v>
      </c>
    </row>
    <row r="49" spans="1:7" x14ac:dyDescent="0.25">
      <c r="A49" s="42" t="str">
        <f t="shared" si="3"/>
        <v>CEUTA</v>
      </c>
      <c r="B49" s="41">
        <f t="shared" si="4"/>
        <v>46307074</v>
      </c>
      <c r="C49" s="41">
        <f t="shared" si="5"/>
        <v>43630535</v>
      </c>
      <c r="D49" s="41">
        <f t="shared" si="6"/>
        <v>7</v>
      </c>
      <c r="E49" s="42" t="str">
        <f t="shared" si="2"/>
        <v>VIGO</v>
      </c>
      <c r="F49" s="42">
        <f t="shared" si="7"/>
        <v>20321986</v>
      </c>
      <c r="G49" s="42">
        <f t="shared" si="8"/>
        <v>21507139</v>
      </c>
    </row>
    <row r="50" spans="1:7" x14ac:dyDescent="0.25">
      <c r="A50" s="42" t="str">
        <f t="shared" si="3"/>
        <v>FERROL-SAN CIBRAO</v>
      </c>
      <c r="B50" s="41">
        <f t="shared" si="4"/>
        <v>10745331</v>
      </c>
      <c r="C50" s="41">
        <f t="shared" si="5"/>
        <v>8792159</v>
      </c>
      <c r="D50" s="41">
        <f t="shared" si="6"/>
        <v>20</v>
      </c>
      <c r="E50" s="42" t="str">
        <f t="shared" si="2"/>
        <v>HUELVA</v>
      </c>
      <c r="F50" s="42">
        <f t="shared" si="7"/>
        <v>19996344</v>
      </c>
      <c r="G50" s="42">
        <f t="shared" si="8"/>
        <v>17166847</v>
      </c>
    </row>
    <row r="51" spans="1:7" x14ac:dyDescent="0.25">
      <c r="A51" s="42" t="str">
        <f t="shared" si="3"/>
        <v>GIJON</v>
      </c>
      <c r="B51" s="41">
        <f t="shared" si="4"/>
        <v>12109559</v>
      </c>
      <c r="C51" s="41">
        <f t="shared" si="5"/>
        <v>11508123</v>
      </c>
      <c r="D51" s="41">
        <f t="shared" si="6"/>
        <v>18</v>
      </c>
      <c r="E51" s="42" t="str">
        <f t="shared" si="2"/>
        <v>MELILLA</v>
      </c>
      <c r="F51" s="42">
        <f t="shared" si="7"/>
        <v>17923718</v>
      </c>
      <c r="G51" s="42">
        <f t="shared" si="8"/>
        <v>10700850</v>
      </c>
    </row>
    <row r="52" spans="1:7" x14ac:dyDescent="0.25">
      <c r="A52" s="42" t="str">
        <f t="shared" si="3"/>
        <v>HUELVA</v>
      </c>
      <c r="B52" s="41">
        <f t="shared" si="4"/>
        <v>19996344</v>
      </c>
      <c r="C52" s="41">
        <f t="shared" si="5"/>
        <v>17166847</v>
      </c>
      <c r="D52" s="41">
        <f t="shared" si="6"/>
        <v>13</v>
      </c>
      <c r="E52" s="42" t="str">
        <f t="shared" si="2"/>
        <v>ALMERIA</v>
      </c>
      <c r="F52" s="42">
        <f t="shared" si="7"/>
        <v>14905628</v>
      </c>
      <c r="G52" s="42">
        <f t="shared" si="8"/>
        <v>16948112</v>
      </c>
    </row>
    <row r="53" spans="1:7" x14ac:dyDescent="0.25">
      <c r="A53" s="42" t="str">
        <f t="shared" si="3"/>
        <v>LAS PALMAS</v>
      </c>
      <c r="B53" s="41">
        <f t="shared" si="4"/>
        <v>151834051</v>
      </c>
      <c r="C53" s="41">
        <f t="shared" si="5"/>
        <v>133916484</v>
      </c>
      <c r="D53" s="41">
        <f t="shared" si="6"/>
        <v>3</v>
      </c>
      <c r="E53" s="42" t="str">
        <f t="shared" si="2"/>
        <v>BAHIA DE CADIZ</v>
      </c>
      <c r="F53" s="42">
        <f t="shared" si="7"/>
        <v>14863204</v>
      </c>
      <c r="G53" s="42">
        <f t="shared" si="8"/>
        <v>18401072</v>
      </c>
    </row>
    <row r="54" spans="1:7" x14ac:dyDescent="0.25">
      <c r="A54" s="42" t="str">
        <f t="shared" si="3"/>
        <v>MALAGA</v>
      </c>
      <c r="B54" s="41">
        <f t="shared" si="4"/>
        <v>32045081</v>
      </c>
      <c r="C54" s="41">
        <f t="shared" si="5"/>
        <v>27711023</v>
      </c>
      <c r="D54" s="41">
        <f t="shared" si="6"/>
        <v>8</v>
      </c>
      <c r="E54" s="42" t="str">
        <f t="shared" si="2"/>
        <v>SANTANDER</v>
      </c>
      <c r="F54" s="42">
        <f t="shared" si="7"/>
        <v>13506526</v>
      </c>
      <c r="G54" s="42">
        <f t="shared" si="8"/>
        <v>14378206</v>
      </c>
    </row>
    <row r="55" spans="1:7" x14ac:dyDescent="0.25">
      <c r="A55" s="42" t="str">
        <f t="shared" si="3"/>
        <v>MARIN Y RIA DE PONTEVEDRA</v>
      </c>
      <c r="B55" s="41">
        <f t="shared" si="4"/>
        <v>3543892</v>
      </c>
      <c r="C55" s="41">
        <f t="shared" si="5"/>
        <v>2556034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12109559</v>
      </c>
      <c r="G55" s="42">
        <f t="shared" si="8"/>
        <v>11508123</v>
      </c>
    </row>
    <row r="56" spans="1:7" x14ac:dyDescent="0.25">
      <c r="A56" s="42" t="str">
        <f t="shared" si="3"/>
        <v>MELILLA</v>
      </c>
      <c r="B56" s="41">
        <f t="shared" si="4"/>
        <v>17923718</v>
      </c>
      <c r="C56" s="41">
        <f t="shared" si="5"/>
        <v>10700850</v>
      </c>
      <c r="D56" s="41">
        <f t="shared" si="6"/>
        <v>14</v>
      </c>
      <c r="E56" s="42" t="str">
        <f t="shared" si="2"/>
        <v>A CORUÑA</v>
      </c>
      <c r="F56" s="42">
        <f t="shared" si="9"/>
        <v>11641821</v>
      </c>
      <c r="G56" s="42">
        <f t="shared" si="8"/>
        <v>9681271</v>
      </c>
    </row>
    <row r="57" spans="1:7" x14ac:dyDescent="0.25">
      <c r="A57" s="42" t="str">
        <f t="shared" si="3"/>
        <v>MOTRIL</v>
      </c>
      <c r="B57" s="41">
        <f t="shared" si="4"/>
        <v>7569668</v>
      </c>
      <c r="C57" s="41">
        <f t="shared" si="5"/>
        <v>3030676</v>
      </c>
      <c r="D57" s="41">
        <f t="shared" si="6"/>
        <v>23</v>
      </c>
      <c r="E57" s="42" t="str">
        <f t="shared" si="2"/>
        <v>FERROL-SAN CIBRAO</v>
      </c>
      <c r="F57" s="42">
        <f t="shared" si="9"/>
        <v>10745331</v>
      </c>
      <c r="G57" s="42">
        <f t="shared" si="8"/>
        <v>8792159</v>
      </c>
    </row>
    <row r="58" spans="1:7" x14ac:dyDescent="0.25">
      <c r="A58" s="42" t="str">
        <f t="shared" si="3"/>
        <v>PASAIA</v>
      </c>
      <c r="B58" s="41">
        <f t="shared" si="4"/>
        <v>3825905</v>
      </c>
      <c r="C58" s="41">
        <f t="shared" si="5"/>
        <v>4248222</v>
      </c>
      <c r="D58" s="41">
        <f t="shared" si="6"/>
        <v>24</v>
      </c>
      <c r="E58" s="42" t="str">
        <f t="shared" si="2"/>
        <v>CASTELLON</v>
      </c>
      <c r="F58" s="42">
        <f t="shared" si="9"/>
        <v>10383602</v>
      </c>
      <c r="G58" s="42">
        <f t="shared" si="8"/>
        <v>10900353</v>
      </c>
    </row>
    <row r="59" spans="1:7" x14ac:dyDescent="0.25">
      <c r="A59" s="42" t="str">
        <f t="shared" si="3"/>
        <v>SANTA CRUZ DE TENERIFE</v>
      </c>
      <c r="B59" s="41">
        <f t="shared" si="4"/>
        <v>128429377</v>
      </c>
      <c r="C59" s="41">
        <f t="shared" si="5"/>
        <v>135835949</v>
      </c>
      <c r="D59" s="41">
        <f t="shared" si="6"/>
        <v>5</v>
      </c>
      <c r="E59" s="42" t="str">
        <f t="shared" si="2"/>
        <v>ALICANTE</v>
      </c>
      <c r="F59" s="42">
        <f t="shared" si="9"/>
        <v>8097270</v>
      </c>
      <c r="G59" s="42">
        <f t="shared" si="8"/>
        <v>8536926</v>
      </c>
    </row>
    <row r="60" spans="1:7" x14ac:dyDescent="0.25">
      <c r="A60" s="42" t="str">
        <f t="shared" si="3"/>
        <v>SANTANDER</v>
      </c>
      <c r="B60" s="41">
        <f t="shared" si="4"/>
        <v>13506526</v>
      </c>
      <c r="C60" s="41">
        <f t="shared" si="5"/>
        <v>14378206</v>
      </c>
      <c r="D60" s="41">
        <f t="shared" si="6"/>
        <v>17</v>
      </c>
      <c r="E60" s="42" t="str">
        <f t="shared" si="2"/>
        <v>MOTRIL</v>
      </c>
      <c r="F60" s="42">
        <f t="shared" si="9"/>
        <v>7569668</v>
      </c>
      <c r="G60" s="42">
        <f t="shared" si="8"/>
        <v>3030676</v>
      </c>
    </row>
    <row r="61" spans="1:7" x14ac:dyDescent="0.25">
      <c r="A61" s="42" t="str">
        <f t="shared" si="3"/>
        <v>SEVILLA</v>
      </c>
      <c r="B61" s="41">
        <f t="shared" si="4"/>
        <v>3486660</v>
      </c>
      <c r="C61" s="41">
        <f t="shared" si="5"/>
        <v>3803922</v>
      </c>
      <c r="D61" s="41">
        <f t="shared" si="6"/>
        <v>27</v>
      </c>
      <c r="E61" s="42" t="str">
        <f t="shared" si="2"/>
        <v>PASAIA</v>
      </c>
      <c r="F61" s="42">
        <f t="shared" si="9"/>
        <v>3825905</v>
      </c>
      <c r="G61" s="42">
        <f t="shared" si="8"/>
        <v>4248222</v>
      </c>
    </row>
    <row r="62" spans="1:7" x14ac:dyDescent="0.25">
      <c r="A62" s="42" t="str">
        <f t="shared" si="3"/>
        <v>TARRAGONA</v>
      </c>
      <c r="B62" s="41">
        <f t="shared" si="4"/>
        <v>28921993</v>
      </c>
      <c r="C62" s="41">
        <f t="shared" si="5"/>
        <v>29484560</v>
      </c>
      <c r="D62" s="41">
        <f t="shared" si="6"/>
        <v>9</v>
      </c>
      <c r="E62" s="42" t="str">
        <f t="shared" si="2"/>
        <v>AVILES</v>
      </c>
      <c r="F62" s="42">
        <f t="shared" si="9"/>
        <v>3720333</v>
      </c>
      <c r="G62" s="42">
        <f t="shared" si="8"/>
        <v>3736394</v>
      </c>
    </row>
    <row r="63" spans="1:7" x14ac:dyDescent="0.25">
      <c r="A63" s="42" t="str">
        <f t="shared" si="3"/>
        <v>VALENCIA</v>
      </c>
      <c r="B63" s="41">
        <f t="shared" si="4"/>
        <v>146511763</v>
      </c>
      <c r="C63" s="41">
        <f t="shared" si="5"/>
        <v>132843458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3543892</v>
      </c>
      <c r="G63" s="42">
        <f t="shared" si="8"/>
        <v>2556034</v>
      </c>
    </row>
    <row r="64" spans="1:7" x14ac:dyDescent="0.25">
      <c r="A64" s="42" t="str">
        <f t="shared" si="3"/>
        <v>VIGO</v>
      </c>
      <c r="B64" s="41">
        <f t="shared" si="4"/>
        <v>20321986</v>
      </c>
      <c r="C64" s="41">
        <f t="shared" si="5"/>
        <v>21507139</v>
      </c>
      <c r="D64" s="41">
        <f t="shared" si="6"/>
        <v>12</v>
      </c>
      <c r="E64" s="42" t="str">
        <f t="shared" si="2"/>
        <v>SEVILLA</v>
      </c>
      <c r="F64" s="42">
        <f t="shared" si="9"/>
        <v>3486660</v>
      </c>
      <c r="G64" s="42">
        <f t="shared" si="8"/>
        <v>3803922</v>
      </c>
    </row>
    <row r="65" spans="1:7" x14ac:dyDescent="0.25">
      <c r="A65" s="42" t="str">
        <f t="shared" si="3"/>
        <v>VILAGARCIA</v>
      </c>
      <c r="B65" s="41">
        <f t="shared" si="4"/>
        <v>1123557</v>
      </c>
      <c r="C65" s="41">
        <f t="shared" si="5"/>
        <v>818606</v>
      </c>
      <c r="D65" s="41">
        <f t="shared" si="6"/>
        <v>28</v>
      </c>
      <c r="E65" s="42" t="str">
        <f t="shared" si="2"/>
        <v>VILAGARCIA</v>
      </c>
      <c r="F65" s="42">
        <f t="shared" si="9"/>
        <v>1123557</v>
      </c>
      <c r="G65" s="42">
        <f t="shared" si="8"/>
        <v>818606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Agosto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41183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10</v>
      </c>
      <c r="C7" s="51">
        <v>10</v>
      </c>
      <c r="D7" s="51">
        <v>46</v>
      </c>
      <c r="E7" s="51">
        <v>59</v>
      </c>
      <c r="F7" s="52">
        <f>((E7*100)/D7)-100</f>
        <v>28.260869565217405</v>
      </c>
      <c r="G7" s="53"/>
      <c r="H7" s="53"/>
      <c r="I7" s="53"/>
    </row>
    <row r="8" spans="1:12" x14ac:dyDescent="0.25">
      <c r="A8" s="54" t="s">
        <v>45</v>
      </c>
      <c r="B8" s="55">
        <v>4</v>
      </c>
      <c r="C8" s="55">
        <v>3</v>
      </c>
      <c r="D8" s="55">
        <v>32</v>
      </c>
      <c r="E8" s="55">
        <v>24</v>
      </c>
      <c r="F8" s="56">
        <f t="shared" ref="F8:F35" si="0">((E8*100)/D8)-100</f>
        <v>-25</v>
      </c>
      <c r="G8" s="53"/>
      <c r="H8" s="53"/>
      <c r="I8" s="53"/>
    </row>
    <row r="9" spans="1:12" x14ac:dyDescent="0.25">
      <c r="A9" s="50" t="s">
        <v>46</v>
      </c>
      <c r="B9" s="51">
        <v>5</v>
      </c>
      <c r="C9" s="51">
        <v>2</v>
      </c>
      <c r="D9" s="51">
        <v>29</v>
      </c>
      <c r="E9" s="51">
        <v>15</v>
      </c>
      <c r="F9" s="52">
        <f t="shared" si="0"/>
        <v>-48.275862068965516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29</v>
      </c>
      <c r="C12" s="55">
        <v>17</v>
      </c>
      <c r="D12" s="55">
        <v>180</v>
      </c>
      <c r="E12" s="55">
        <v>155</v>
      </c>
      <c r="F12" s="56">
        <f t="shared" si="0"/>
        <v>-13.888888888888886</v>
      </c>
      <c r="G12" s="53"/>
      <c r="H12" s="53"/>
      <c r="I12" s="53"/>
    </row>
    <row r="13" spans="1:12" x14ac:dyDescent="0.25">
      <c r="A13" s="50" t="s">
        <v>50</v>
      </c>
      <c r="B13" s="51">
        <v>104</v>
      </c>
      <c r="C13" s="51">
        <v>83</v>
      </c>
      <c r="D13" s="51">
        <v>481</v>
      </c>
      <c r="E13" s="51">
        <v>377</v>
      </c>
      <c r="F13" s="52">
        <f t="shared" si="0"/>
        <v>-21.621621621621628</v>
      </c>
      <c r="G13" s="53"/>
      <c r="H13" s="53"/>
      <c r="I13" s="53"/>
    </row>
    <row r="14" spans="1:12" x14ac:dyDescent="0.25">
      <c r="A14" s="54" t="s">
        <v>51</v>
      </c>
      <c r="B14" s="55">
        <v>114</v>
      </c>
      <c r="C14" s="55">
        <v>79</v>
      </c>
      <c r="D14" s="55">
        <v>565</v>
      </c>
      <c r="E14" s="55">
        <v>461</v>
      </c>
      <c r="F14" s="56">
        <f t="shared" si="0"/>
        <v>-18.407079646017692</v>
      </c>
      <c r="G14" s="53"/>
      <c r="H14" s="53"/>
      <c r="I14" s="53"/>
    </row>
    <row r="15" spans="1:12" x14ac:dyDescent="0.25">
      <c r="A15" s="50" t="s">
        <v>52</v>
      </c>
      <c r="B15" s="51">
        <v>8</v>
      </c>
      <c r="C15" s="51">
        <v>9</v>
      </c>
      <c r="D15" s="51">
        <v>34</v>
      </c>
      <c r="E15" s="51">
        <v>30</v>
      </c>
      <c r="F15" s="52">
        <f t="shared" si="0"/>
        <v>-11.764705882352942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8</v>
      </c>
      <c r="D16" s="55">
        <v>41</v>
      </c>
      <c r="E16" s="55">
        <v>41</v>
      </c>
      <c r="F16" s="56">
        <f t="shared" si="0"/>
        <v>0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1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4</v>
      </c>
      <c r="E18" s="55">
        <v>4</v>
      </c>
      <c r="F18" s="56">
        <f t="shared" si="0"/>
        <v>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2</v>
      </c>
      <c r="E19" s="51">
        <v>4</v>
      </c>
      <c r="F19" s="52">
        <f t="shared" si="0"/>
        <v>100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1</v>
      </c>
      <c r="D20" s="55">
        <v>5</v>
      </c>
      <c r="E20" s="55">
        <v>4</v>
      </c>
      <c r="F20" s="56">
        <f t="shared" si="0"/>
        <v>-20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1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5</v>
      </c>
      <c r="C22" s="55">
        <v>5</v>
      </c>
      <c r="D22" s="55">
        <v>224</v>
      </c>
      <c r="E22" s="55">
        <v>245</v>
      </c>
      <c r="F22" s="56">
        <f t="shared" si="0"/>
        <v>9.375</v>
      </c>
      <c r="G22" s="53"/>
      <c r="H22" s="53"/>
      <c r="I22" s="53"/>
    </row>
    <row r="23" spans="1:9" x14ac:dyDescent="0.25">
      <c r="A23" s="50" t="s">
        <v>60</v>
      </c>
      <c r="B23" s="51">
        <v>23</v>
      </c>
      <c r="C23" s="51">
        <v>21</v>
      </c>
      <c r="D23" s="51">
        <v>168</v>
      </c>
      <c r="E23" s="51">
        <v>166</v>
      </c>
      <c r="F23" s="52">
        <f t="shared" si="0"/>
        <v>-1.1904761904761898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1</v>
      </c>
      <c r="D25" s="51">
        <v>2</v>
      </c>
      <c r="E25" s="51">
        <v>2</v>
      </c>
      <c r="F25" s="52">
        <f t="shared" si="0"/>
        <v>0</v>
      </c>
      <c r="G25" s="53"/>
      <c r="H25" s="53"/>
      <c r="I25" s="53"/>
    </row>
    <row r="26" spans="1:9" x14ac:dyDescent="0.25">
      <c r="A26" s="54" t="s">
        <v>63</v>
      </c>
      <c r="B26" s="55">
        <v>2</v>
      </c>
      <c r="C26" s="55">
        <v>1</v>
      </c>
      <c r="D26" s="55">
        <v>14</v>
      </c>
      <c r="E26" s="55">
        <v>12</v>
      </c>
      <c r="F26" s="56">
        <f t="shared" si="0"/>
        <v>-14.285714285714292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8</v>
      </c>
      <c r="C28" s="55">
        <v>1</v>
      </c>
      <c r="D28" s="55">
        <v>215</v>
      </c>
      <c r="E28" s="55">
        <v>258</v>
      </c>
      <c r="F28" s="56">
        <f t="shared" si="0"/>
        <v>20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0</v>
      </c>
      <c r="D29" s="51">
        <v>5</v>
      </c>
      <c r="E29" s="51">
        <v>6</v>
      </c>
      <c r="F29" s="52">
        <f t="shared" si="0"/>
        <v>20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6</v>
      </c>
      <c r="D30" s="55">
        <v>37</v>
      </c>
      <c r="E30" s="55">
        <v>34</v>
      </c>
      <c r="F30" s="56">
        <f t="shared" si="0"/>
        <v>-8.1081081081081123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23</v>
      </c>
      <c r="C32" s="55">
        <v>0</v>
      </c>
      <c r="D32" s="55">
        <v>116</v>
      </c>
      <c r="E32" s="55">
        <v>98</v>
      </c>
      <c r="F32" s="56">
        <f t="shared" si="0"/>
        <v>-15.517241379310349</v>
      </c>
      <c r="G32" s="53"/>
      <c r="H32" s="53"/>
      <c r="I32" s="53"/>
    </row>
    <row r="33" spans="1:9" x14ac:dyDescent="0.25">
      <c r="A33" s="50" t="s">
        <v>70</v>
      </c>
      <c r="B33" s="51">
        <v>12</v>
      </c>
      <c r="C33" s="51">
        <v>8</v>
      </c>
      <c r="D33" s="51">
        <v>74</v>
      </c>
      <c r="E33" s="51">
        <v>59</v>
      </c>
      <c r="F33" s="52">
        <f t="shared" si="0"/>
        <v>-20.270270270270274</v>
      </c>
      <c r="G33" s="53"/>
      <c r="H33" s="53"/>
      <c r="I33" s="53"/>
    </row>
    <row r="34" spans="1:9" x14ac:dyDescent="0.25">
      <c r="A34" s="54" t="s">
        <v>71</v>
      </c>
      <c r="B34" s="55">
        <v>1</v>
      </c>
      <c r="C34" s="55">
        <v>0</v>
      </c>
      <c r="D34" s="55">
        <v>7</v>
      </c>
      <c r="E34" s="55">
        <v>4</v>
      </c>
      <c r="F34" s="56">
        <f t="shared" si="0"/>
        <v>-42.857142857142854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362</v>
      </c>
      <c r="C35" s="60">
        <f t="shared" ref="C35:E35" si="1">SUM(C7:C34)</f>
        <v>256</v>
      </c>
      <c r="D35" s="60">
        <f t="shared" si="1"/>
        <v>2281</v>
      </c>
      <c r="E35" s="60">
        <f t="shared" si="1"/>
        <v>2061</v>
      </c>
      <c r="F35" s="61">
        <f t="shared" si="0"/>
        <v>-9.6448925909688796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59</v>
      </c>
      <c r="C38" s="63">
        <f>D7</f>
        <v>46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461</v>
      </c>
      <c r="G38" s="62">
        <f>LOOKUP(E38,$A$38:$A$65,$C$38:$C$65)</f>
        <v>565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24</v>
      </c>
      <c r="C39" s="63">
        <f t="shared" ref="C39:C65" si="5">D8</f>
        <v>32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377</v>
      </c>
      <c r="G39" s="62">
        <f t="shared" ref="G39:G65" si="8">LOOKUP(E39,$A$38:$A$65,$C$38:$C$65)</f>
        <v>481</v>
      </c>
    </row>
    <row r="40" spans="1:9" x14ac:dyDescent="0.25">
      <c r="A40" s="62" t="str">
        <f t="shared" si="3"/>
        <v>ALMERIA</v>
      </c>
      <c r="B40" s="63">
        <f t="shared" si="4"/>
        <v>15</v>
      </c>
      <c r="C40" s="63">
        <f t="shared" si="5"/>
        <v>29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258</v>
      </c>
      <c r="G40" s="62">
        <f t="shared" si="8"/>
        <v>215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24</v>
      </c>
      <c r="E41" s="62" t="str">
        <f t="shared" si="2"/>
        <v>LAS PALMAS</v>
      </c>
      <c r="F41" s="62">
        <f t="shared" si="7"/>
        <v>245</v>
      </c>
      <c r="G41" s="62">
        <f t="shared" si="8"/>
        <v>224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166</v>
      </c>
      <c r="G42" s="62">
        <f t="shared" si="8"/>
        <v>168</v>
      </c>
    </row>
    <row r="43" spans="1:9" x14ac:dyDescent="0.25">
      <c r="A43" s="62" t="str">
        <f t="shared" si="3"/>
        <v>BAHIA DE CADIZ</v>
      </c>
      <c r="B43" s="63">
        <f t="shared" si="4"/>
        <v>155</v>
      </c>
      <c r="C43" s="63">
        <f t="shared" si="5"/>
        <v>180</v>
      </c>
      <c r="D43" s="63">
        <f t="shared" si="6"/>
        <v>6</v>
      </c>
      <c r="E43" s="62" t="str">
        <f t="shared" si="2"/>
        <v>BAHIA DE CADIZ</v>
      </c>
      <c r="F43" s="62">
        <f t="shared" si="7"/>
        <v>155</v>
      </c>
      <c r="G43" s="62">
        <f t="shared" si="8"/>
        <v>180</v>
      </c>
    </row>
    <row r="44" spans="1:9" x14ac:dyDescent="0.25">
      <c r="A44" s="62" t="str">
        <f t="shared" si="3"/>
        <v>BALEARES</v>
      </c>
      <c r="B44" s="63">
        <f t="shared" si="4"/>
        <v>377</v>
      </c>
      <c r="C44" s="63">
        <f t="shared" si="5"/>
        <v>481</v>
      </c>
      <c r="D44" s="63">
        <f t="shared" si="6"/>
        <v>2</v>
      </c>
      <c r="E44" s="62" t="str">
        <f t="shared" si="2"/>
        <v>VALENCIA</v>
      </c>
      <c r="F44" s="62">
        <f t="shared" si="7"/>
        <v>98</v>
      </c>
      <c r="G44" s="62">
        <f t="shared" si="8"/>
        <v>116</v>
      </c>
    </row>
    <row r="45" spans="1:9" x14ac:dyDescent="0.25">
      <c r="A45" s="62" t="str">
        <f t="shared" si="3"/>
        <v>BARCELONA</v>
      </c>
      <c r="B45" s="63">
        <f t="shared" si="4"/>
        <v>461</v>
      </c>
      <c r="C45" s="63">
        <f t="shared" si="5"/>
        <v>565</v>
      </c>
      <c r="D45" s="63">
        <f t="shared" si="6"/>
        <v>1</v>
      </c>
      <c r="E45" s="62" t="e">
        <f>INDEX($A$38:$B$65,MATCH(ROW()-37,$D$38:$D$65,0),1)</f>
        <v>#N/A</v>
      </c>
      <c r="F45" s="62" t="e">
        <f t="shared" si="7"/>
        <v>#N/A</v>
      </c>
      <c r="G45" s="62" t="e">
        <f t="shared" si="8"/>
        <v>#N/A</v>
      </c>
    </row>
    <row r="46" spans="1:9" x14ac:dyDescent="0.25">
      <c r="A46" s="62" t="str">
        <f t="shared" si="3"/>
        <v>BILBAO</v>
      </c>
      <c r="B46" s="63">
        <f t="shared" si="4"/>
        <v>30</v>
      </c>
      <c r="C46" s="63">
        <f t="shared" si="5"/>
        <v>34</v>
      </c>
      <c r="D46" s="63">
        <f t="shared" si="6"/>
        <v>12</v>
      </c>
      <c r="E46" s="62" t="str">
        <f>A47</f>
        <v>CARTAGENA</v>
      </c>
      <c r="F46" s="62">
        <f>LOOKUP(E46,$A$38:$A$65,$B$38:$B$65)</f>
        <v>41</v>
      </c>
      <c r="G46" s="62">
        <f>LOOKUP(E46,$A$38:$A$65,$C$38:$C$65)</f>
        <v>41</v>
      </c>
    </row>
    <row r="47" spans="1:9" x14ac:dyDescent="0.25">
      <c r="A47" s="62" t="str">
        <f t="shared" si="3"/>
        <v>CARTAGENA</v>
      </c>
      <c r="B47" s="63">
        <f t="shared" si="4"/>
        <v>41</v>
      </c>
      <c r="C47" s="63">
        <f t="shared" si="5"/>
        <v>41</v>
      </c>
      <c r="D47" s="63">
        <f t="shared" si="6"/>
        <v>10</v>
      </c>
      <c r="E47" s="62" t="str">
        <f t="shared" si="2"/>
        <v>CARTAGENA</v>
      </c>
      <c r="F47" s="62">
        <f t="shared" si="7"/>
        <v>41</v>
      </c>
      <c r="G47" s="62">
        <f t="shared" si="8"/>
        <v>41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0</v>
      </c>
      <c r="D48" s="63">
        <f t="shared" si="6"/>
        <v>24</v>
      </c>
      <c r="E48" s="62" t="str">
        <f t="shared" si="2"/>
        <v>SEVILLA</v>
      </c>
      <c r="F48" s="62">
        <f t="shared" si="7"/>
        <v>34</v>
      </c>
      <c r="G48" s="62">
        <f t="shared" si="8"/>
        <v>37</v>
      </c>
    </row>
    <row r="49" spans="1:7" x14ac:dyDescent="0.25">
      <c r="A49" s="62" t="str">
        <f t="shared" si="3"/>
        <v>CEUTA</v>
      </c>
      <c r="B49" s="63">
        <f t="shared" si="4"/>
        <v>4</v>
      </c>
      <c r="C49" s="63">
        <f t="shared" si="5"/>
        <v>4</v>
      </c>
      <c r="D49" s="63">
        <f t="shared" si="6"/>
        <v>20</v>
      </c>
      <c r="E49" s="62" t="str">
        <f t="shared" si="2"/>
        <v>BILBAO</v>
      </c>
      <c r="F49" s="62">
        <f t="shared" si="7"/>
        <v>30</v>
      </c>
      <c r="G49" s="62">
        <f t="shared" si="8"/>
        <v>34</v>
      </c>
    </row>
    <row r="50" spans="1:7" x14ac:dyDescent="0.25">
      <c r="A50" s="62" t="str">
        <f t="shared" si="3"/>
        <v>FERROL-SAN CIBRAO</v>
      </c>
      <c r="B50" s="63">
        <f t="shared" si="4"/>
        <v>4</v>
      </c>
      <c r="C50" s="63">
        <f t="shared" si="5"/>
        <v>2</v>
      </c>
      <c r="D50" s="63">
        <f t="shared" si="6"/>
        <v>20</v>
      </c>
      <c r="E50" s="62" t="str">
        <f t="shared" si="2"/>
        <v>ALICANTE</v>
      </c>
      <c r="F50" s="62">
        <f t="shared" si="7"/>
        <v>24</v>
      </c>
      <c r="G50" s="62">
        <f t="shared" si="8"/>
        <v>32</v>
      </c>
    </row>
    <row r="51" spans="1:7" x14ac:dyDescent="0.25">
      <c r="A51" s="62" t="str">
        <f t="shared" si="3"/>
        <v>GIJON</v>
      </c>
      <c r="B51" s="63">
        <f t="shared" si="4"/>
        <v>4</v>
      </c>
      <c r="C51" s="63">
        <f t="shared" si="5"/>
        <v>5</v>
      </c>
      <c r="D51" s="63">
        <f t="shared" si="6"/>
        <v>20</v>
      </c>
      <c r="E51" s="62" t="str">
        <f t="shared" si="2"/>
        <v>ALMERIA</v>
      </c>
      <c r="F51" s="62">
        <f t="shared" si="7"/>
        <v>15</v>
      </c>
      <c r="G51" s="62">
        <f t="shared" si="8"/>
        <v>29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24</v>
      </c>
      <c r="E52" s="62" t="str">
        <f t="shared" si="2"/>
        <v>MOTRIL</v>
      </c>
      <c r="F52" s="62">
        <f t="shared" si="7"/>
        <v>12</v>
      </c>
      <c r="G52" s="62">
        <f t="shared" si="8"/>
        <v>14</v>
      </c>
    </row>
    <row r="53" spans="1:7" x14ac:dyDescent="0.25">
      <c r="A53" s="62" t="str">
        <f t="shared" si="3"/>
        <v>LAS PALMAS</v>
      </c>
      <c r="B53" s="63">
        <f t="shared" si="4"/>
        <v>245</v>
      </c>
      <c r="C53" s="63">
        <f t="shared" si="5"/>
        <v>224</v>
      </c>
      <c r="D53" s="63">
        <f t="shared" si="6"/>
        <v>4</v>
      </c>
      <c r="E53" s="62" t="str">
        <f t="shared" si="2"/>
        <v>SANTANDER</v>
      </c>
      <c r="F53" s="62">
        <f t="shared" si="7"/>
        <v>6</v>
      </c>
      <c r="G53" s="62">
        <f t="shared" si="8"/>
        <v>5</v>
      </c>
    </row>
    <row r="54" spans="1:7" x14ac:dyDescent="0.25">
      <c r="A54" s="62" t="str">
        <f t="shared" si="3"/>
        <v>MALAGA</v>
      </c>
      <c r="B54" s="63">
        <f t="shared" si="4"/>
        <v>166</v>
      </c>
      <c r="C54" s="63">
        <f t="shared" si="5"/>
        <v>168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2</v>
      </c>
      <c r="C56" s="63">
        <f t="shared" si="5"/>
        <v>2</v>
      </c>
      <c r="D56" s="63">
        <f t="shared" si="6"/>
        <v>21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12</v>
      </c>
      <c r="C57" s="63">
        <f t="shared" si="5"/>
        <v>14</v>
      </c>
      <c r="D57" s="63">
        <f t="shared" si="6"/>
        <v>15</v>
      </c>
      <c r="E57" s="62" t="str">
        <f t="shared" si="2"/>
        <v>CEUTA</v>
      </c>
      <c r="F57" s="62">
        <f t="shared" si="9"/>
        <v>4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MELILLA</v>
      </c>
      <c r="F58" s="62">
        <f t="shared" si="9"/>
        <v>2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258</v>
      </c>
      <c r="C59" s="63">
        <f t="shared" si="5"/>
        <v>215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6</v>
      </c>
      <c r="C60" s="63">
        <f t="shared" si="5"/>
        <v>5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34</v>
      </c>
      <c r="C61" s="63">
        <f t="shared" si="5"/>
        <v>37</v>
      </c>
      <c r="D61" s="63">
        <f t="shared" si="6"/>
        <v>11</v>
      </c>
      <c r="E61" s="62" t="str">
        <f t="shared" si="2"/>
        <v>AVILES</v>
      </c>
      <c r="F61" s="62">
        <f t="shared" si="9"/>
        <v>1</v>
      </c>
      <c r="G61" s="62">
        <f t="shared" si="8"/>
        <v>0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98</v>
      </c>
      <c r="C63" s="63">
        <f t="shared" si="5"/>
        <v>116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59</v>
      </c>
      <c r="C64" s="63">
        <f t="shared" si="5"/>
        <v>74</v>
      </c>
      <c r="D64" s="63">
        <f t="shared" si="6"/>
        <v>9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7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45B46F96-08FB-40DC-8719-BE93F9EF4F6E}"/>
</file>

<file path=customXml/itemProps2.xml><?xml version="1.0" encoding="utf-8"?>
<ds:datastoreItem xmlns:ds="http://schemas.openxmlformats.org/officeDocument/2006/customXml" ds:itemID="{D9A54C8C-8D95-4F42-9925-85EEE4229511}"/>
</file>

<file path=customXml/itemProps3.xml><?xml version="1.0" encoding="utf-8"?>
<ds:datastoreItem xmlns:ds="http://schemas.openxmlformats.org/officeDocument/2006/customXml" ds:itemID="{2F354EEE-6463-42D5-817C-531121B9F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