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olors21.xml" ContentType="application/vnd.ms-office.chartcolorstyle+xml"/>
  <Override PartName="/xl/charts/style21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charts/style20.xml" ContentType="application/vnd.ms-office.chartstyle+xml"/>
  <Override PartName="/xl/charts/chart2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worksheets/sheet1.xml" ContentType="application/vnd.openxmlformats-officedocument.spreadsheetml.worksheet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drawings/drawing20.xml" ContentType="application/vnd.openxmlformats-officedocument.drawing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drawings/drawing16.xml" ContentType="application/vnd.openxmlformats-officedocument.drawing+xml"/>
  <Override PartName="/xl/charts/colors15.xml" ContentType="application/vnd.ms-office.chartcolorstyle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olors6.xml" ContentType="application/vnd.ms-office.chartcolor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8.xml" ContentType="application/vnd.openxmlformats-officedocument.drawing+xml"/>
  <Override PartName="/xl/charts/style6.xml" ContentType="application/vnd.ms-office.chartstyle+xml"/>
  <Override PartName="/xl/charts/chart7.xml" ContentType="application/vnd.openxmlformats-officedocument.drawingml.chart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hart12.xml" ContentType="application/vnd.openxmlformats-officedocument.drawingml.chart+xml"/>
  <Override PartName="/xl/charts/style12.xml" ContentType="application/vnd.ms-office.chart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charts/colors7.xml" ContentType="application/vnd.ms-office.chartcolorstyle+xml"/>
  <Override PartName="/xl/charts/style8.xml" ContentType="application/vnd.ms-office.chartstyle+xml"/>
  <Override PartName="/xl/drawings/drawing10.xml" ContentType="application/vnd.openxmlformats-officedocument.drawing+xml"/>
  <Override PartName="/xl/charts/colors8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G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46" i="27" l="1"/>
  <c r="F63" i="27"/>
  <c r="F63" i="28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<sst xmlns="http://schemas.openxmlformats.org/spreadsheetml/2006/main" count="755" uniqueCount="99">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</sst>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65965814</c:v>
                </c:pt>
                <c:pt idx="1">
                  <c:v>48823214</c:v>
                </c:pt>
                <c:pt idx="2">
                  <c:v>32400198</c:v>
                </c:pt>
                <c:pt idx="3">
                  <c:v>25121624</c:v>
                </c:pt>
                <c:pt idx="4">
                  <c:v>22450641</c:v>
                </c:pt>
                <c:pt idx="5">
                  <c:v>21219689</c:v>
                </c:pt>
                <c:pt idx="6">
                  <c:v>21202813</c:v>
                </c:pt>
                <c:pt idx="7">
                  <c:v>19109557</c:v>
                </c:pt>
                <c:pt idx="8">
                  <c:v>12224684</c:v>
                </c:pt>
                <c:pt idx="9">
                  <c:v>11213640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56196352</c:v>
                </c:pt>
                <c:pt idx="1">
                  <c:v>49286891</c:v>
                </c:pt>
                <c:pt idx="2">
                  <c:v>33725656</c:v>
                </c:pt>
                <c:pt idx="3">
                  <c:v>24151231</c:v>
                </c:pt>
                <c:pt idx="4">
                  <c:v>15579766</c:v>
                </c:pt>
                <c:pt idx="5">
                  <c:v>24853521</c:v>
                </c:pt>
                <c:pt idx="6">
                  <c:v>18250192</c:v>
                </c:pt>
                <c:pt idx="7">
                  <c:v>18523094</c:v>
                </c:pt>
                <c:pt idx="8">
                  <c:v>10955847</c:v>
                </c:pt>
                <c:pt idx="9">
                  <c:v>10666155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61654495</c:v>
                </c:pt>
                <c:pt idx="1">
                  <c:v>48459724</c:v>
                </c:pt>
                <c:pt idx="2">
                  <c:v>31504212</c:v>
                </c:pt>
                <c:pt idx="3">
                  <c:v>25001281</c:v>
                </c:pt>
                <c:pt idx="4">
                  <c:v>22236039</c:v>
                </c:pt>
                <c:pt idx="5">
                  <c:v>21132324</c:v>
                </c:pt>
                <c:pt idx="6">
                  <c:v>20930688</c:v>
                </c:pt>
                <c:pt idx="7">
                  <c:v>17271016</c:v>
                </c:pt>
                <c:pt idx="8">
                  <c:v>12153303</c:v>
                </c:pt>
                <c:pt idx="9">
                  <c:v>10526610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HUELVA</c:v>
                </c:pt>
                <c:pt idx="6">
                  <c:v>BILBAO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52006228</c:v>
                </c:pt>
                <c:pt idx="1">
                  <c:v>49074321</c:v>
                </c:pt>
                <c:pt idx="2">
                  <c:v>32910136</c:v>
                </c:pt>
                <c:pt idx="3">
                  <c:v>24031505</c:v>
                </c:pt>
                <c:pt idx="4">
                  <c:v>15529770</c:v>
                </c:pt>
                <c:pt idx="5">
                  <c:v>18098885</c:v>
                </c:pt>
                <c:pt idx="6">
                  <c:v>24607827</c:v>
                </c:pt>
                <c:pt idx="7">
                  <c:v>16714296</c:v>
                </c:pt>
                <c:pt idx="8">
                  <c:v>10875632</c:v>
                </c:pt>
                <c:pt idx="9">
                  <c:v>9985521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17795010</c:v>
                </c:pt>
                <c:pt idx="1">
                  <c:v>17477002</c:v>
                </c:pt>
                <c:pt idx="2">
                  <c:v>17199188</c:v>
                </c:pt>
                <c:pt idx="3">
                  <c:v>14488593</c:v>
                </c:pt>
                <c:pt idx="4">
                  <c:v>10615450</c:v>
                </c:pt>
                <c:pt idx="5">
                  <c:v>7768423</c:v>
                </c:pt>
                <c:pt idx="6">
                  <c:v>5808005</c:v>
                </c:pt>
                <c:pt idx="7">
                  <c:v>5379054</c:v>
                </c:pt>
                <c:pt idx="8">
                  <c:v>4923790</c:v>
                </c:pt>
                <c:pt idx="9">
                  <c:v>3355135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12162010</c:v>
                </c:pt>
                <c:pt idx="1">
                  <c:v>17571969</c:v>
                </c:pt>
                <c:pt idx="2">
                  <c:v>14874825</c:v>
                </c:pt>
                <c:pt idx="3">
                  <c:v>14110855</c:v>
                </c:pt>
                <c:pt idx="4">
                  <c:v>14107840</c:v>
                </c:pt>
                <c:pt idx="5">
                  <c:v>8226270</c:v>
                </c:pt>
                <c:pt idx="6">
                  <c:v>5114464</c:v>
                </c:pt>
                <c:pt idx="7">
                  <c:v>5272047</c:v>
                </c:pt>
                <c:pt idx="8">
                  <c:v>5912334</c:v>
                </c:pt>
                <c:pt idx="9">
                  <c:v>3600258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ALMERIA</c:v>
                </c:pt>
                <c:pt idx="4">
                  <c:v>CARTAGENA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10256769</c:v>
                </c:pt>
                <c:pt idx="1">
                  <c:v>8116224</c:v>
                </c:pt>
                <c:pt idx="2">
                  <c:v>8102594</c:v>
                </c:pt>
                <c:pt idx="3">
                  <c:v>3717900</c:v>
                </c:pt>
                <c:pt idx="4">
                  <c:v>3674055</c:v>
                </c:pt>
                <c:pt idx="5">
                  <c:v>3651166</c:v>
                </c:pt>
                <c:pt idx="6">
                  <c:v>3399835</c:v>
                </c:pt>
                <c:pt idx="7">
                  <c:v>3216559</c:v>
                </c:pt>
                <c:pt idx="8">
                  <c:v>3070858</c:v>
                </c:pt>
                <c:pt idx="9">
                  <c:v>2386575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ALMERIA</c:v>
                </c:pt>
                <c:pt idx="4">
                  <c:v>CARTAGENA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9095594</c:v>
                </c:pt>
                <c:pt idx="1">
                  <c:v>7164379</c:v>
                </c:pt>
                <c:pt idx="2">
                  <c:v>6097948</c:v>
                </c:pt>
                <c:pt idx="3">
                  <c:v>2983201</c:v>
                </c:pt>
                <c:pt idx="4">
                  <c:v>2505003</c:v>
                </c:pt>
                <c:pt idx="5">
                  <c:v>2689765</c:v>
                </c:pt>
                <c:pt idx="6">
                  <c:v>2924345</c:v>
                </c:pt>
                <c:pt idx="7">
                  <c:v>3213422</c:v>
                </c:pt>
                <c:pt idx="8">
                  <c:v>2528578</c:v>
                </c:pt>
                <c:pt idx="9">
                  <c:v>2519708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44239281</c:v>
                </c:pt>
                <c:pt idx="1">
                  <c:v>42728524</c:v>
                </c:pt>
                <c:pt idx="2">
                  <c:v>20084623</c:v>
                </c:pt>
                <c:pt idx="3">
                  <c:v>13618471</c:v>
                </c:pt>
                <c:pt idx="4">
                  <c:v>7098679</c:v>
                </c:pt>
                <c:pt idx="5">
                  <c:v>6623522</c:v>
                </c:pt>
                <c:pt idx="6">
                  <c:v>4244016</c:v>
                </c:pt>
                <c:pt idx="7">
                  <c:v>3815088</c:v>
                </c:pt>
                <c:pt idx="8">
                  <c:v>2490505</c:v>
                </c:pt>
                <c:pt idx="9">
                  <c:v>2396464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43823387</c:v>
                </c:pt>
                <c:pt idx="1">
                  <c:v>33409799</c:v>
                </c:pt>
                <c:pt idx="2">
                  <c:v>21994101</c:v>
                </c:pt>
                <c:pt idx="3">
                  <c:v>12689986</c:v>
                </c:pt>
                <c:pt idx="4">
                  <c:v>7286565</c:v>
                </c:pt>
                <c:pt idx="5">
                  <c:v>6298026</c:v>
                </c:pt>
                <c:pt idx="6">
                  <c:v>4313909</c:v>
                </c:pt>
                <c:pt idx="7">
                  <c:v>2411755</c:v>
                </c:pt>
                <c:pt idx="8">
                  <c:v>2592861</c:v>
                </c:pt>
                <c:pt idx="9">
                  <c:v>2756271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SANTA CRUZ DE TENERIFE</c:v>
                </c:pt>
                <c:pt idx="6">
                  <c:v>GIJON</c:v>
                </c:pt>
                <c:pt idx="7">
                  <c:v>ALMERIA</c:v>
                </c:pt>
                <c:pt idx="8">
                  <c:v>SANTANDER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56651</c:v>
                </c:pt>
                <c:pt idx="1">
                  <c:v>33425</c:v>
                </c:pt>
                <c:pt idx="2">
                  <c:v>18151</c:v>
                </c:pt>
                <c:pt idx="3">
                  <c:v>16316</c:v>
                </c:pt>
                <c:pt idx="4">
                  <c:v>9429</c:v>
                </c:pt>
                <c:pt idx="5">
                  <c:v>5248</c:v>
                </c:pt>
                <c:pt idx="6">
                  <c:v>5128</c:v>
                </c:pt>
                <c:pt idx="7">
                  <c:v>4685</c:v>
                </c:pt>
                <c:pt idx="8">
                  <c:v>4399</c:v>
                </c:pt>
                <c:pt idx="9">
                  <c:v>3696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SANTA CRUZ DE TENERIFE</c:v>
                </c:pt>
                <c:pt idx="6">
                  <c:v>GIJON</c:v>
                </c:pt>
                <c:pt idx="7">
                  <c:v>ALMERIA</c:v>
                </c:pt>
                <c:pt idx="8">
                  <c:v>SANTANDER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59062</c:v>
                </c:pt>
                <c:pt idx="1">
                  <c:v>33676</c:v>
                </c:pt>
                <c:pt idx="2">
                  <c:v>17643</c:v>
                </c:pt>
                <c:pt idx="3">
                  <c:v>14223</c:v>
                </c:pt>
                <c:pt idx="4">
                  <c:v>11877</c:v>
                </c:pt>
                <c:pt idx="5">
                  <c:v>4176</c:v>
                </c:pt>
                <c:pt idx="6">
                  <c:v>7579</c:v>
                </c:pt>
                <c:pt idx="7">
                  <c:v>2940</c:v>
                </c:pt>
                <c:pt idx="8">
                  <c:v>5828</c:v>
                </c:pt>
                <c:pt idx="9">
                  <c:v>3744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2333926</c:v>
                </c:pt>
                <c:pt idx="1">
                  <c:v>1838447</c:v>
                </c:pt>
                <c:pt idx="2">
                  <c:v>894761</c:v>
                </c:pt>
                <c:pt idx="3">
                  <c:v>681782</c:v>
                </c:pt>
                <c:pt idx="4">
                  <c:v>537415</c:v>
                </c:pt>
                <c:pt idx="5">
                  <c:v>362196</c:v>
                </c:pt>
                <c:pt idx="6">
                  <c:v>194509</c:v>
                </c:pt>
                <c:pt idx="7">
                  <c:v>166498</c:v>
                </c:pt>
                <c:pt idx="8">
                  <c:v>90997</c:v>
                </c:pt>
                <c:pt idx="9">
                  <c:v>79598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2555277</c:v>
                </c:pt>
                <c:pt idx="1">
                  <c:v>1803440</c:v>
                </c:pt>
                <c:pt idx="2">
                  <c:v>813412</c:v>
                </c:pt>
                <c:pt idx="3">
                  <c:v>676458</c:v>
                </c:pt>
                <c:pt idx="4">
                  <c:v>542575</c:v>
                </c:pt>
                <c:pt idx="5">
                  <c:v>210516</c:v>
                </c:pt>
                <c:pt idx="6">
                  <c:v>207478</c:v>
                </c:pt>
                <c:pt idx="7">
                  <c:v>209986</c:v>
                </c:pt>
                <c:pt idx="8">
                  <c:v>101485</c:v>
                </c:pt>
                <c:pt idx="9">
                  <c:v>117047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MALAGA</c:v>
                </c:pt>
                <c:pt idx="6">
                  <c:v>HUELVA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36837852</c:v>
                </c:pt>
                <c:pt idx="1">
                  <c:v>24679886</c:v>
                </c:pt>
                <c:pt idx="2">
                  <c:v>8945143</c:v>
                </c:pt>
                <c:pt idx="3">
                  <c:v>4140070</c:v>
                </c:pt>
                <c:pt idx="4">
                  <c:v>3735086</c:v>
                </c:pt>
                <c:pt idx="5">
                  <c:v>3223882</c:v>
                </c:pt>
                <c:pt idx="6">
                  <c:v>1634765</c:v>
                </c:pt>
                <c:pt idx="7">
                  <c:v>583464</c:v>
                </c:pt>
                <c:pt idx="8">
                  <c:v>578775</c:v>
                </c:pt>
                <c:pt idx="9">
                  <c:v>266399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MALAGA</c:v>
                </c:pt>
                <c:pt idx="6">
                  <c:v>HUELVA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28099251</c:v>
                </c:pt>
                <c:pt idx="1">
                  <c:v>24712455</c:v>
                </c:pt>
                <c:pt idx="2">
                  <c:v>8208334</c:v>
                </c:pt>
                <c:pt idx="3">
                  <c:v>3909646</c:v>
                </c:pt>
                <c:pt idx="4">
                  <c:v>5711698</c:v>
                </c:pt>
                <c:pt idx="5">
                  <c:v>1893147</c:v>
                </c:pt>
                <c:pt idx="6">
                  <c:v>867816</c:v>
                </c:pt>
                <c:pt idx="7">
                  <c:v>214602</c:v>
                </c:pt>
                <c:pt idx="8">
                  <c:v>651321</c:v>
                </c:pt>
                <c:pt idx="9">
                  <c:v>235431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36524539</c:v>
                </c:pt>
                <c:pt idx="1">
                  <c:v>24511372</c:v>
                </c:pt>
                <c:pt idx="2">
                  <c:v>8536511</c:v>
                </c:pt>
                <c:pt idx="3">
                  <c:v>3245517</c:v>
                </c:pt>
                <c:pt idx="4">
                  <c:v>3223882</c:v>
                </c:pt>
                <c:pt idx="5">
                  <c:v>1058062</c:v>
                </c:pt>
                <c:pt idx="6">
                  <c:v>117206</c:v>
                </c:pt>
                <c:pt idx="7">
                  <c:v>48162</c:v>
                </c:pt>
                <c:pt idx="8">
                  <c:v>38522</c:v>
                </c:pt>
                <c:pt idx="9">
                  <c:v>22602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27916070</c:v>
                </c:pt>
                <c:pt idx="1">
                  <c:v>24669892</c:v>
                </c:pt>
                <c:pt idx="2">
                  <c:v>7805522</c:v>
                </c:pt>
                <c:pt idx="3">
                  <c:v>5412486</c:v>
                </c:pt>
                <c:pt idx="4">
                  <c:v>1893147</c:v>
                </c:pt>
                <c:pt idx="5">
                  <c:v>1304407</c:v>
                </c:pt>
                <c:pt idx="6">
                  <c:v>116009</c:v>
                </c:pt>
                <c:pt idx="7">
                  <c:v>103549</c:v>
                </c:pt>
                <c:pt idx="8">
                  <c:v>22979</c:v>
                </c:pt>
                <c:pt idx="9">
                  <c:v>36505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38661547</c:v>
                </c:pt>
                <c:pt idx="1">
                  <c:v>38657907</c:v>
                </c:pt>
                <c:pt idx="2">
                  <c:v>13104066</c:v>
                </c:pt>
                <c:pt idx="3">
                  <c:v>10885722</c:v>
                </c:pt>
                <c:pt idx="4">
                  <c:v>4751113</c:v>
                </c:pt>
                <c:pt idx="5">
                  <c:v>3507259</c:v>
                </c:pt>
                <c:pt idx="6">
                  <c:v>1874152</c:v>
                </c:pt>
                <c:pt idx="7">
                  <c:v>1682295</c:v>
                </c:pt>
                <c:pt idx="8">
                  <c:v>1594791</c:v>
                </c:pt>
                <c:pt idx="9">
                  <c:v>1551899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29874892</c:v>
                </c:pt>
                <c:pt idx="1">
                  <c:v>37993147</c:v>
                </c:pt>
                <c:pt idx="2">
                  <c:v>15317561</c:v>
                </c:pt>
                <c:pt idx="3">
                  <c:v>10247336</c:v>
                </c:pt>
                <c:pt idx="4">
                  <c:v>4440625</c:v>
                </c:pt>
                <c:pt idx="5">
                  <c:v>2078621</c:v>
                </c:pt>
                <c:pt idx="6">
                  <c:v>1998976</c:v>
                </c:pt>
                <c:pt idx="7">
                  <c:v>1761872</c:v>
                </c:pt>
                <c:pt idx="8">
                  <c:v>1941669</c:v>
                </c:pt>
                <c:pt idx="9">
                  <c:v>1282103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BILBAO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6913054</c:v>
                </c:pt>
                <c:pt idx="1">
                  <c:v>6531007</c:v>
                </c:pt>
                <c:pt idx="2">
                  <c:v>4026340</c:v>
                </c:pt>
                <c:pt idx="3">
                  <c:v>3857145</c:v>
                </c:pt>
                <c:pt idx="4">
                  <c:v>2549644</c:v>
                </c:pt>
                <c:pt idx="5">
                  <c:v>2057285</c:v>
                </c:pt>
                <c:pt idx="6">
                  <c:v>883533</c:v>
                </c:pt>
                <c:pt idx="7">
                  <c:v>689904</c:v>
                </c:pt>
                <c:pt idx="8">
                  <c:v>687655</c:v>
                </c:pt>
                <c:pt idx="9">
                  <c:v>679914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BAHIA DE CADIZ</c:v>
                </c:pt>
                <c:pt idx="8">
                  <c:v>BILBAO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6692440</c:v>
                </c:pt>
                <c:pt idx="1">
                  <c:v>6218388</c:v>
                </c:pt>
                <c:pt idx="2">
                  <c:v>4245764</c:v>
                </c:pt>
                <c:pt idx="3">
                  <c:v>3461261</c:v>
                </c:pt>
                <c:pt idx="4">
                  <c:v>2445245</c:v>
                </c:pt>
                <c:pt idx="5">
                  <c:v>1898781</c:v>
                </c:pt>
                <c:pt idx="6">
                  <c:v>991978</c:v>
                </c:pt>
                <c:pt idx="7">
                  <c:v>781010</c:v>
                </c:pt>
                <c:pt idx="8">
                  <c:v>670429</c:v>
                </c:pt>
                <c:pt idx="9">
                  <c:v>640838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3308855</c:v>
                </c:pt>
                <c:pt idx="1">
                  <c:v>2971557</c:v>
                </c:pt>
                <c:pt idx="2">
                  <c:v>1321936.5</c:v>
                </c:pt>
                <c:pt idx="3">
                  <c:v>927827</c:v>
                </c:pt>
                <c:pt idx="4">
                  <c:v>452876.25</c:v>
                </c:pt>
                <c:pt idx="5">
                  <c:v>308410</c:v>
                </c:pt>
                <c:pt idx="6">
                  <c:v>239297</c:v>
                </c:pt>
                <c:pt idx="7">
                  <c:v>150621.5</c:v>
                </c:pt>
                <c:pt idx="8">
                  <c:v>144774</c:v>
                </c:pt>
                <c:pt idx="9">
                  <c:v>123375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3238657</c:v>
                </c:pt>
                <c:pt idx="1">
                  <c:v>2462392</c:v>
                </c:pt>
                <c:pt idx="2">
                  <c:v>1570165</c:v>
                </c:pt>
                <c:pt idx="3">
                  <c:v>938241</c:v>
                </c:pt>
                <c:pt idx="4">
                  <c:v>419139.75</c:v>
                </c:pt>
                <c:pt idx="5">
                  <c:v>302194</c:v>
                </c:pt>
                <c:pt idx="6">
                  <c:v>261029</c:v>
                </c:pt>
                <c:pt idx="7">
                  <c:v>163853.5</c:v>
                </c:pt>
                <c:pt idx="8">
                  <c:v>172091</c:v>
                </c:pt>
                <c:pt idx="9">
                  <c:v>113547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ALICANTE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2726316</c:v>
                </c:pt>
                <c:pt idx="1">
                  <c:v>1685376</c:v>
                </c:pt>
                <c:pt idx="2">
                  <c:v>615350</c:v>
                </c:pt>
                <c:pt idx="3">
                  <c:v>351926</c:v>
                </c:pt>
                <c:pt idx="4">
                  <c:v>280363</c:v>
                </c:pt>
                <c:pt idx="5">
                  <c:v>82647</c:v>
                </c:pt>
                <c:pt idx="6">
                  <c:v>7600</c:v>
                </c:pt>
                <c:pt idx="7">
                  <c:v>3810</c:v>
                </c:pt>
                <c:pt idx="8">
                  <c:v>2462</c:v>
                </c:pt>
                <c:pt idx="9">
                  <c:v>2453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MARIN Y RIA DE PONTEVEDRA</c:v>
                </c:pt>
                <c:pt idx="9">
                  <c:v>ALICANTE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2281226</c:v>
                </c:pt>
                <c:pt idx="1">
                  <c:v>1657747</c:v>
                </c:pt>
                <c:pt idx="2">
                  <c:v>603712</c:v>
                </c:pt>
                <c:pt idx="3">
                  <c:v>526855.5</c:v>
                </c:pt>
                <c:pt idx="4">
                  <c:v>282944</c:v>
                </c:pt>
                <c:pt idx="5">
                  <c:v>107017</c:v>
                </c:pt>
                <c:pt idx="6">
                  <c:v>6631</c:v>
                </c:pt>
                <c:pt idx="7">
                  <c:v>9544</c:v>
                </c:pt>
                <c:pt idx="8">
                  <c:v>4491</c:v>
                </c:pt>
                <c:pt idx="9">
                  <c:v>1230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BAHIA DE ALGECIRAS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252841</c:v>
                </c:pt>
                <c:pt idx="1">
                  <c:v>206817</c:v>
                </c:pt>
                <c:pt idx="2">
                  <c:v>122987</c:v>
                </c:pt>
                <c:pt idx="3">
                  <c:v>111124</c:v>
                </c:pt>
                <c:pt idx="4">
                  <c:v>100542</c:v>
                </c:pt>
                <c:pt idx="5">
                  <c:v>89135</c:v>
                </c:pt>
                <c:pt idx="6">
                  <c:v>46940.75</c:v>
                </c:pt>
                <c:pt idx="7">
                  <c:v>45077</c:v>
                </c:pt>
                <c:pt idx="8">
                  <c:v>27971.5</c:v>
                </c:pt>
                <c:pt idx="9">
                  <c:v>18255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BAHIA DE ALGECIRAS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258501</c:v>
                </c:pt>
                <c:pt idx="1">
                  <c:v>220286</c:v>
                </c:pt>
                <c:pt idx="2">
                  <c:v>141740</c:v>
                </c:pt>
                <c:pt idx="3">
                  <c:v>115670</c:v>
                </c:pt>
                <c:pt idx="4">
                  <c:v>105086</c:v>
                </c:pt>
                <c:pt idx="5">
                  <c:v>82677</c:v>
                </c:pt>
                <c:pt idx="6">
                  <c:v>35158</c:v>
                </c:pt>
                <c:pt idx="7">
                  <c:v>54190</c:v>
                </c:pt>
                <c:pt idx="8">
                  <c:v>28042.5</c:v>
                </c:pt>
                <c:pt idx="9">
                  <c:v>12474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1512355</c:v>
                </c:pt>
                <c:pt idx="1">
                  <c:v>846950.5</c:v>
                </c:pt>
                <c:pt idx="2">
                  <c:v>405079</c:v>
                </c:pt>
                <c:pt idx="3">
                  <c:v>226986</c:v>
                </c:pt>
                <c:pt idx="4">
                  <c:v>125880.5</c:v>
                </c:pt>
                <c:pt idx="5">
                  <c:v>114479</c:v>
                </c:pt>
                <c:pt idx="6">
                  <c:v>59369</c:v>
                </c:pt>
                <c:pt idx="7">
                  <c:v>45591</c:v>
                </c:pt>
                <c:pt idx="8">
                  <c:v>43587.5</c:v>
                </c:pt>
                <c:pt idx="9">
                  <c:v>38372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1465240</c:v>
                </c:pt>
                <c:pt idx="1">
                  <c:v>901569.5</c:v>
                </c:pt>
                <c:pt idx="2">
                  <c:v>381291.5</c:v>
                </c:pt>
                <c:pt idx="3">
                  <c:v>166689</c:v>
                </c:pt>
                <c:pt idx="4">
                  <c:v>133926.5</c:v>
                </c:pt>
                <c:pt idx="5">
                  <c:v>92991</c:v>
                </c:pt>
                <c:pt idx="6">
                  <c:v>75883</c:v>
                </c:pt>
                <c:pt idx="7">
                  <c:v>44229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ALICANTE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1623479</c:v>
                </c:pt>
                <c:pt idx="1">
                  <c:v>970010.5</c:v>
                </c:pt>
                <c:pt idx="2">
                  <c:v>452019.75</c:v>
                </c:pt>
                <c:pt idx="3">
                  <c:v>312477</c:v>
                </c:pt>
                <c:pt idx="4">
                  <c:v>245241</c:v>
                </c:pt>
                <c:pt idx="5">
                  <c:v>235487</c:v>
                </c:pt>
                <c:pt idx="6">
                  <c:v>143021.5</c:v>
                </c:pt>
                <c:pt idx="7">
                  <c:v>120922</c:v>
                </c:pt>
                <c:pt idx="8">
                  <c:v>119182</c:v>
                </c:pt>
                <c:pt idx="9">
                  <c:v>116520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ALICANTE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1580910</c:v>
                </c:pt>
                <c:pt idx="1">
                  <c:v>1043309.5</c:v>
                </c:pt>
                <c:pt idx="2">
                  <c:v>416449.5</c:v>
                </c:pt>
                <c:pt idx="3">
                  <c:v>334529</c:v>
                </c:pt>
                <c:pt idx="4">
                  <c:v>181166</c:v>
                </c:pt>
                <c:pt idx="5">
                  <c:v>251485</c:v>
                </c:pt>
                <c:pt idx="6">
                  <c:v>157222.5</c:v>
                </c:pt>
                <c:pt idx="7">
                  <c:v>112317</c:v>
                </c:pt>
                <c:pt idx="8">
                  <c:v>96767</c:v>
                </c:pt>
                <c:pt idx="9">
                  <c:v>122618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MALAGA</c:v>
                </c:pt>
                <c:pt idx="7">
                  <c:v>MELILLA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4349904</c:v>
                </c:pt>
                <c:pt idx="1">
                  <c:v>3787317</c:v>
                </c:pt>
                <c:pt idx="2">
                  <c:v>3328164</c:v>
                </c:pt>
                <c:pt idx="3">
                  <c:v>2728890</c:v>
                </c:pt>
                <c:pt idx="4">
                  <c:v>1467669</c:v>
                </c:pt>
                <c:pt idx="5">
                  <c:v>1280650</c:v>
                </c:pt>
                <c:pt idx="6">
                  <c:v>658701</c:v>
                </c:pt>
                <c:pt idx="7">
                  <c:v>650506</c:v>
                </c:pt>
                <c:pt idx="8">
                  <c:v>592004</c:v>
                </c:pt>
                <c:pt idx="9">
                  <c:v>589745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MALAGA</c:v>
                </c:pt>
                <c:pt idx="7">
                  <c:v>MELILLA</c:v>
                </c:pt>
                <c:pt idx="8">
                  <c:v>VALENCIA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4799518</c:v>
                </c:pt>
                <c:pt idx="1">
                  <c:v>3479049</c:v>
                </c:pt>
                <c:pt idx="2">
                  <c:v>3602207</c:v>
                </c:pt>
                <c:pt idx="3">
                  <c:v>3105942</c:v>
                </c:pt>
                <c:pt idx="4">
                  <c:v>1387694</c:v>
                </c:pt>
                <c:pt idx="5">
                  <c:v>1116744</c:v>
                </c:pt>
                <c:pt idx="6">
                  <c:v>659848</c:v>
                </c:pt>
                <c:pt idx="7">
                  <c:v>503591</c:v>
                </c:pt>
                <c:pt idx="8">
                  <c:v>576669</c:v>
                </c:pt>
                <c:pt idx="9">
                  <c:v>756686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1846364</c:v>
                </c:pt>
                <c:pt idx="1">
                  <c:v>968122</c:v>
                </c:pt>
                <c:pt idx="2">
                  <c:v>498442</c:v>
                </c:pt>
                <c:pt idx="3">
                  <c:v>474736</c:v>
                </c:pt>
                <c:pt idx="4">
                  <c:v>459934</c:v>
                </c:pt>
                <c:pt idx="5">
                  <c:v>358059</c:v>
                </c:pt>
                <c:pt idx="6">
                  <c:v>228289</c:v>
                </c:pt>
                <c:pt idx="7">
                  <c:v>166494</c:v>
                </c:pt>
                <c:pt idx="8">
                  <c:v>117922</c:v>
                </c:pt>
                <c:pt idx="9">
                  <c:v>58955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2095876</c:v>
                </c:pt>
                <c:pt idx="1">
                  <c:v>1273098</c:v>
                </c:pt>
                <c:pt idx="2">
                  <c:v>457501</c:v>
                </c:pt>
                <c:pt idx="3">
                  <c:v>427566</c:v>
                </c:pt>
                <c:pt idx="4">
                  <c:v>416907</c:v>
                </c:pt>
                <c:pt idx="5">
                  <c:v>289236</c:v>
                </c:pt>
                <c:pt idx="6">
                  <c:v>256936</c:v>
                </c:pt>
                <c:pt idx="7">
                  <c:v>210155</c:v>
                </c:pt>
                <c:pt idx="8">
                  <c:v>87933</c:v>
                </c:pt>
                <c:pt idx="9">
                  <c:v>77086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904398</c:v>
                </c:pt>
                <c:pt idx="1">
                  <c:v>609798</c:v>
                </c:pt>
                <c:pt idx="2">
                  <c:v>302883</c:v>
                </c:pt>
                <c:pt idx="3">
                  <c:v>299754</c:v>
                </c:pt>
                <c:pt idx="4">
                  <c:v>243497</c:v>
                </c:pt>
                <c:pt idx="5">
                  <c:v>227782</c:v>
                </c:pt>
                <c:pt idx="6">
                  <c:v>131099</c:v>
                </c:pt>
                <c:pt idx="7">
                  <c:v>119685</c:v>
                </c:pt>
                <c:pt idx="8">
                  <c:v>65712</c:v>
                </c:pt>
                <c:pt idx="9">
                  <c:v>58043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870495</c:v>
                </c:pt>
                <c:pt idx="1">
                  <c:v>645668</c:v>
                </c:pt>
                <c:pt idx="2">
                  <c:v>329622</c:v>
                </c:pt>
                <c:pt idx="3">
                  <c:v>286219</c:v>
                </c:pt>
                <c:pt idx="4">
                  <c:v>196770</c:v>
                </c:pt>
                <c:pt idx="5">
                  <c:v>243927</c:v>
                </c:pt>
                <c:pt idx="6">
                  <c:v>72508</c:v>
                </c:pt>
                <c:pt idx="7">
                  <c:v>138591</c:v>
                </c:pt>
                <c:pt idx="8">
                  <c:v>10680</c:v>
                </c:pt>
                <c:pt idx="9">
                  <c:v>66183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CEUTA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23216</c:v>
                </c:pt>
                <c:pt idx="1">
                  <c:v>19299</c:v>
                </c:pt>
                <c:pt idx="2">
                  <c:v>9903</c:v>
                </c:pt>
                <c:pt idx="3">
                  <c:v>9514</c:v>
                </c:pt>
                <c:pt idx="4">
                  <c:v>8663</c:v>
                </c:pt>
                <c:pt idx="5">
                  <c:v>5915</c:v>
                </c:pt>
                <c:pt idx="6">
                  <c:v>5225</c:v>
                </c:pt>
                <c:pt idx="7">
                  <c:v>2170</c:v>
                </c:pt>
                <c:pt idx="8">
                  <c:v>2100</c:v>
                </c:pt>
                <c:pt idx="9">
                  <c:v>1499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CEUTA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21441</c:v>
                </c:pt>
                <c:pt idx="1">
                  <c:v>21658</c:v>
                </c:pt>
                <c:pt idx="2">
                  <c:v>9573</c:v>
                </c:pt>
                <c:pt idx="3">
                  <c:v>10881</c:v>
                </c:pt>
                <c:pt idx="4">
                  <c:v>8127</c:v>
                </c:pt>
                <c:pt idx="5">
                  <c:v>6101</c:v>
                </c:pt>
                <c:pt idx="6">
                  <c:v>5226</c:v>
                </c:pt>
                <c:pt idx="7">
                  <c:v>2262</c:v>
                </c:pt>
                <c:pt idx="8">
                  <c:v>2352</c:v>
                </c:pt>
                <c:pt idx="9">
                  <c:v>1354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253668307</c:v>
                </c:pt>
                <c:pt idx="1">
                  <c:v>196992467</c:v>
                </c:pt>
                <c:pt idx="2">
                  <c:v>167679697</c:v>
                </c:pt>
                <c:pt idx="3">
                  <c:v>155871189</c:v>
                </c:pt>
                <c:pt idx="4">
                  <c:v>143090519</c:v>
                </c:pt>
                <c:pt idx="5">
                  <c:v>111658274</c:v>
                </c:pt>
                <c:pt idx="6">
                  <c:v>52011701</c:v>
                </c:pt>
                <c:pt idx="7">
                  <c:v>35897102</c:v>
                </c:pt>
                <c:pt idx="8">
                  <c:v>32414364</c:v>
                </c:pt>
                <c:pt idx="9">
                  <c:v>30036404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245674374</c:v>
                </c:pt>
                <c:pt idx="1">
                  <c:v>202968088</c:v>
                </c:pt>
                <c:pt idx="2">
                  <c:v>152444432</c:v>
                </c:pt>
                <c:pt idx="3">
                  <c:v>150136984</c:v>
                </c:pt>
                <c:pt idx="4">
                  <c:v>151609603</c:v>
                </c:pt>
                <c:pt idx="5">
                  <c:v>131673934</c:v>
                </c:pt>
                <c:pt idx="6">
                  <c:v>49124999</c:v>
                </c:pt>
                <c:pt idx="7">
                  <c:v>32625587</c:v>
                </c:pt>
                <c:pt idx="8">
                  <c:v>33091853</c:v>
                </c:pt>
                <c:pt idx="9">
                  <c:v>32807726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570</c:v>
                </c:pt>
                <c:pt idx="1">
                  <c:v>477</c:v>
                </c:pt>
                <c:pt idx="2">
                  <c:v>281</c:v>
                </c:pt>
                <c:pt idx="3">
                  <c:v>258</c:v>
                </c:pt>
                <c:pt idx="4">
                  <c:v>197</c:v>
                </c:pt>
                <c:pt idx="5">
                  <c:v>192</c:v>
                </c:pt>
                <c:pt idx="6">
                  <c:v>143</c:v>
                </c:pt>
                <c:pt idx="7">
                  <c:v>76</c:v>
                </c:pt>
                <c:pt idx="8">
                  <c:v>50</c:v>
                </c:pt>
                <c:pt idx="9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A CORUÑA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676</c:v>
                </c:pt>
                <c:pt idx="1">
                  <c:v>591</c:v>
                </c:pt>
                <c:pt idx="2">
                  <c:v>228</c:v>
                </c:pt>
                <c:pt idx="3">
                  <c:v>234</c:v>
                </c:pt>
                <c:pt idx="4">
                  <c:v>202</c:v>
                </c:pt>
                <c:pt idx="5">
                  <c:v>220</c:v>
                </c:pt>
                <c:pt idx="6">
                  <c:v>146</c:v>
                </c:pt>
                <c:pt idx="7">
                  <c:v>58</c:v>
                </c:pt>
                <c:pt idx="8">
                  <c:v>49</c:v>
                </c:pt>
                <c:pt idx="9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41218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2011</v>
      </c>
      <c r="E7" s="84">
        <v>2012</v>
      </c>
      <c r="F7" s="84">
        <v>2011</v>
      </c>
      <c r="G7" s="84">
        <v>2012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11975925</v>
      </c>
      <c r="E8" s="87">
        <v>13116588</v>
      </c>
      <c r="F8" s="87">
        <v>111399985</v>
      </c>
      <c r="G8" s="87">
        <v>114123113</v>
      </c>
      <c r="H8" s="87">
        <v>2723128</v>
      </c>
      <c r="I8" s="88">
        <f>((G8*100/F8)-100)</f>
        <v>2.4444599341732385</v>
      </c>
    </row>
    <row r="9" spans="1:9" x14ac:dyDescent="0.25">
      <c r="A9" s="89"/>
      <c r="B9" s="90"/>
      <c r="C9" s="86" t="s">
        <v>15</v>
      </c>
      <c r="D9" s="87">
        <v>6790735</v>
      </c>
      <c r="E9" s="87">
        <v>7585925</v>
      </c>
      <c r="F9" s="87">
        <v>58308236</v>
      </c>
      <c r="G9" s="87">
        <v>65477065</v>
      </c>
      <c r="H9" s="87">
        <v>7168829</v>
      </c>
      <c r="I9" s="88">
        <f t="shared" ref="I9:I19" si="0">((G9*100/F9)-100)</f>
        <v>12.294710819240009</v>
      </c>
    </row>
    <row r="10" spans="1:9" x14ac:dyDescent="0.25">
      <c r="A10" s="89"/>
      <c r="B10" s="85" t="s">
        <v>16</v>
      </c>
      <c r="C10" s="86" t="s">
        <v>17</v>
      </c>
      <c r="D10" s="87">
        <v>4470543</v>
      </c>
      <c r="E10" s="87">
        <v>4541424</v>
      </c>
      <c r="F10" s="87">
        <v>42030249</v>
      </c>
      <c r="G10" s="87">
        <v>43148129</v>
      </c>
      <c r="H10" s="87">
        <v>1117880</v>
      </c>
      <c r="I10" s="88">
        <f t="shared" si="0"/>
        <v>2.6597034911689406</v>
      </c>
    </row>
    <row r="11" spans="1:9" x14ac:dyDescent="0.25">
      <c r="A11" s="89"/>
      <c r="B11" s="89"/>
      <c r="C11" s="86" t="s">
        <v>18</v>
      </c>
      <c r="D11" s="87">
        <v>12487900</v>
      </c>
      <c r="E11" s="87">
        <v>12465529</v>
      </c>
      <c r="F11" s="87">
        <v>111374133</v>
      </c>
      <c r="G11" s="87">
        <v>121035247</v>
      </c>
      <c r="H11" s="87">
        <v>9661114</v>
      </c>
      <c r="I11" s="88">
        <f t="shared" si="0"/>
        <v>8.6744684243692376</v>
      </c>
    </row>
    <row r="12" spans="1:9" x14ac:dyDescent="0.25">
      <c r="A12" s="90"/>
      <c r="B12" s="90"/>
      <c r="C12" s="86" t="s">
        <v>2</v>
      </c>
      <c r="D12" s="87">
        <v>16958443</v>
      </c>
      <c r="E12" s="87">
        <v>17006953</v>
      </c>
      <c r="F12" s="87">
        <v>153404382</v>
      </c>
      <c r="G12" s="87">
        <v>164183376</v>
      </c>
      <c r="H12" s="87">
        <v>10778994</v>
      </c>
      <c r="I12" s="88">
        <f t="shared" si="0"/>
        <v>7.0265228799005257</v>
      </c>
    </row>
    <row r="13" spans="1:9" x14ac:dyDescent="0.25">
      <c r="A13" s="91"/>
      <c r="B13" s="91"/>
      <c r="C13" s="92" t="s">
        <v>2</v>
      </c>
      <c r="D13" s="93">
        <v>35725103</v>
      </c>
      <c r="E13" s="93">
        <v>37709466</v>
      </c>
      <c r="F13" s="93">
        <v>323112603</v>
      </c>
      <c r="G13" s="93">
        <v>343783554</v>
      </c>
      <c r="H13" s="93">
        <v>20670951</v>
      </c>
      <c r="I13" s="94">
        <f t="shared" si="0"/>
        <v>6.3974449798852362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22107</v>
      </c>
      <c r="E14" s="87">
        <v>17492</v>
      </c>
      <c r="F14" s="87">
        <v>180339</v>
      </c>
      <c r="G14" s="87">
        <v>172312</v>
      </c>
      <c r="H14" s="87">
        <v>-8027</v>
      </c>
      <c r="I14" s="88">
        <f t="shared" si="0"/>
        <v>-4.4510616117423325</v>
      </c>
    </row>
    <row r="15" spans="1:9" x14ac:dyDescent="0.25">
      <c r="A15" s="89"/>
      <c r="B15" s="85" t="s">
        <v>7</v>
      </c>
      <c r="C15" s="86" t="s">
        <v>8</v>
      </c>
      <c r="D15" s="87">
        <v>581474</v>
      </c>
      <c r="E15" s="87">
        <v>724866</v>
      </c>
      <c r="F15" s="87">
        <v>5900843</v>
      </c>
      <c r="G15" s="87">
        <v>6286791</v>
      </c>
      <c r="H15" s="87">
        <v>385948</v>
      </c>
      <c r="I15" s="88">
        <f t="shared" si="0"/>
        <v>6.5405570017707646</v>
      </c>
    </row>
    <row r="16" spans="1:9" x14ac:dyDescent="0.25">
      <c r="A16" s="89"/>
      <c r="B16" s="90"/>
      <c r="C16" s="86" t="s">
        <v>9</v>
      </c>
      <c r="D16" s="87">
        <v>236326</v>
      </c>
      <c r="E16" s="87">
        <v>192715</v>
      </c>
      <c r="F16" s="87">
        <v>2085313</v>
      </c>
      <c r="G16" s="87">
        <v>1495998</v>
      </c>
      <c r="H16" s="87">
        <v>-589315</v>
      </c>
      <c r="I16" s="88">
        <f t="shared" si="0"/>
        <v>-28.260265964869546</v>
      </c>
    </row>
    <row r="17" spans="1:9" x14ac:dyDescent="0.25">
      <c r="A17" s="90"/>
      <c r="B17" s="95" t="s">
        <v>10</v>
      </c>
      <c r="C17" s="86" t="s">
        <v>11</v>
      </c>
      <c r="D17" s="87">
        <v>232524</v>
      </c>
      <c r="E17" s="87">
        <v>344086</v>
      </c>
      <c r="F17" s="87">
        <v>1967387</v>
      </c>
      <c r="G17" s="87">
        <v>2525446</v>
      </c>
      <c r="H17" s="87">
        <v>558059</v>
      </c>
      <c r="I17" s="88">
        <f t="shared" si="0"/>
        <v>28.365491893562364</v>
      </c>
    </row>
    <row r="18" spans="1:9" x14ac:dyDescent="0.25">
      <c r="A18" s="96"/>
      <c r="B18" s="96"/>
      <c r="C18" s="92" t="s">
        <v>2</v>
      </c>
      <c r="D18" s="93">
        <v>1072431</v>
      </c>
      <c r="E18" s="93">
        <v>1279159</v>
      </c>
      <c r="F18" s="93">
        <v>10133882</v>
      </c>
      <c r="G18" s="93">
        <v>10480547</v>
      </c>
      <c r="H18" s="93">
        <v>346665</v>
      </c>
      <c r="I18" s="94">
        <f t="shared" si="0"/>
        <v>3.4208509631353508</v>
      </c>
    </row>
    <row r="19" spans="1:9" x14ac:dyDescent="0.25">
      <c r="A19" s="97"/>
      <c r="B19" s="97"/>
      <c r="C19" s="98" t="s">
        <v>1</v>
      </c>
      <c r="D19" s="99">
        <f>+D13+D18</f>
        <v>36797534</v>
      </c>
      <c r="E19" s="99">
        <f t="shared" ref="E19:G19" si="1">+E13+E18</f>
        <v>38988625</v>
      </c>
      <c r="F19" s="99">
        <f t="shared" si="1"/>
        <v>333246485</v>
      </c>
      <c r="G19" s="99">
        <f t="shared" si="1"/>
        <v>354264101</v>
      </c>
      <c r="H19" s="99">
        <f t="shared" ref="H19" si="2">G19-F19</f>
        <v>21017616</v>
      </c>
      <c r="I19" s="100">
        <f t="shared" si="0"/>
        <v>6.3069280385658146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8746489</v>
      </c>
      <c r="E21" s="87">
        <v>8687630</v>
      </c>
      <c r="F21" s="87">
        <v>74900314</v>
      </c>
      <c r="G21" s="87">
        <v>84989878</v>
      </c>
      <c r="H21" s="87">
        <v>10089564</v>
      </c>
      <c r="I21" s="88">
        <f t="shared" ref="I21:I34" si="3">((G21*100/F21)-100)</f>
        <v>13.470656478155746</v>
      </c>
    </row>
    <row r="22" spans="1:9" x14ac:dyDescent="0.25">
      <c r="A22" s="89"/>
      <c r="B22" s="90"/>
      <c r="C22" s="86" t="s">
        <v>22</v>
      </c>
      <c r="D22" s="87">
        <v>7900246</v>
      </c>
      <c r="E22" s="87">
        <v>7834821</v>
      </c>
      <c r="F22" s="87">
        <v>69344059</v>
      </c>
      <c r="G22" s="87">
        <v>77349183</v>
      </c>
      <c r="H22" s="87">
        <v>8005124</v>
      </c>
      <c r="I22" s="88">
        <f t="shared" si="3"/>
        <v>11.544066089353095</v>
      </c>
    </row>
    <row r="23" spans="1:9" x14ac:dyDescent="0.25">
      <c r="A23" s="89"/>
      <c r="B23" s="95" t="s">
        <v>23</v>
      </c>
      <c r="C23" s="86" t="s">
        <v>24</v>
      </c>
      <c r="D23" s="87">
        <v>3416857</v>
      </c>
      <c r="E23" s="87">
        <v>3305045</v>
      </c>
      <c r="F23" s="87">
        <v>31407727</v>
      </c>
      <c r="G23" s="87">
        <v>32278864</v>
      </c>
      <c r="H23" s="87">
        <v>871137</v>
      </c>
      <c r="I23" s="88">
        <f t="shared" si="3"/>
        <v>2.7736391111652239</v>
      </c>
    </row>
    <row r="24" spans="1:9" x14ac:dyDescent="0.25">
      <c r="A24" s="89"/>
      <c r="B24" s="85" t="s">
        <v>25</v>
      </c>
      <c r="C24" s="86" t="s">
        <v>26</v>
      </c>
      <c r="D24" s="87">
        <v>1151003.75</v>
      </c>
      <c r="E24" s="87">
        <v>1148241.75</v>
      </c>
      <c r="F24" s="87">
        <v>10137857.25</v>
      </c>
      <c r="G24" s="87">
        <v>10488191.5</v>
      </c>
      <c r="H24" s="87">
        <v>350334.25</v>
      </c>
      <c r="I24" s="88">
        <f t="shared" si="3"/>
        <v>3.4557031270094143</v>
      </c>
    </row>
    <row r="25" spans="1:9" x14ac:dyDescent="0.25">
      <c r="A25" s="89"/>
      <c r="B25" s="89"/>
      <c r="C25" s="86" t="s">
        <v>21</v>
      </c>
      <c r="D25" s="87">
        <v>635002</v>
      </c>
      <c r="E25" s="87">
        <v>606724.5</v>
      </c>
      <c r="F25" s="87">
        <v>5485624.75</v>
      </c>
      <c r="G25" s="87">
        <v>5760291.5</v>
      </c>
      <c r="H25" s="87">
        <v>274666.75</v>
      </c>
      <c r="I25" s="88">
        <f t="shared" si="3"/>
        <v>5.0070276863177696</v>
      </c>
    </row>
    <row r="26" spans="1:9" x14ac:dyDescent="0.25">
      <c r="A26" s="89"/>
      <c r="B26" s="89"/>
      <c r="C26" s="86" t="s">
        <v>27</v>
      </c>
      <c r="D26" s="87">
        <v>131193.25</v>
      </c>
      <c r="E26" s="87">
        <v>118115.75</v>
      </c>
      <c r="F26" s="87">
        <v>1182445.5</v>
      </c>
      <c r="G26" s="87">
        <v>1143892.5</v>
      </c>
      <c r="H26" s="87">
        <v>-38553</v>
      </c>
      <c r="I26" s="88">
        <f t="shared" si="3"/>
        <v>-3.2604462531254086</v>
      </c>
    </row>
    <row r="27" spans="1:9" x14ac:dyDescent="0.25">
      <c r="A27" s="89"/>
      <c r="B27" s="89"/>
      <c r="C27" s="86" t="s">
        <v>28</v>
      </c>
      <c r="D27" s="87">
        <v>384729.5</v>
      </c>
      <c r="E27" s="87">
        <v>423401.5</v>
      </c>
      <c r="F27" s="87">
        <v>3467639</v>
      </c>
      <c r="G27" s="87">
        <v>3583665.5</v>
      </c>
      <c r="H27" s="87">
        <v>116026.5</v>
      </c>
      <c r="I27" s="88">
        <f t="shared" si="3"/>
        <v>3.3459797862464882</v>
      </c>
    </row>
    <row r="28" spans="1:9" x14ac:dyDescent="0.25">
      <c r="A28" s="89"/>
      <c r="B28" s="90"/>
      <c r="C28" s="86" t="s">
        <v>29</v>
      </c>
      <c r="D28" s="87">
        <v>516001.75</v>
      </c>
      <c r="E28" s="87">
        <v>541517.25</v>
      </c>
      <c r="F28" s="87">
        <v>4652232.5</v>
      </c>
      <c r="G28" s="87">
        <v>4727900</v>
      </c>
      <c r="H28" s="87">
        <v>75667.5</v>
      </c>
      <c r="I28" s="88">
        <f t="shared" si="3"/>
        <v>1.6264771805794282</v>
      </c>
    </row>
    <row r="29" spans="1:9" x14ac:dyDescent="0.25">
      <c r="A29" s="89"/>
      <c r="B29" s="85" t="s">
        <v>30</v>
      </c>
      <c r="C29" s="86" t="s">
        <v>31</v>
      </c>
      <c r="D29" s="87">
        <v>2949199</v>
      </c>
      <c r="E29" s="87">
        <v>2907154</v>
      </c>
      <c r="F29" s="87">
        <v>21315304</v>
      </c>
      <c r="G29" s="87">
        <v>20858367</v>
      </c>
      <c r="H29" s="87">
        <v>-456937</v>
      </c>
      <c r="I29" s="88">
        <f t="shared" si="3"/>
        <v>-2.143703885246012</v>
      </c>
    </row>
    <row r="30" spans="1:9" x14ac:dyDescent="0.25">
      <c r="A30" s="89"/>
      <c r="B30" s="90"/>
      <c r="C30" s="86" t="s">
        <v>32</v>
      </c>
      <c r="D30" s="87">
        <v>936624</v>
      </c>
      <c r="E30" s="87">
        <v>877387</v>
      </c>
      <c r="F30" s="87">
        <v>5798428</v>
      </c>
      <c r="G30" s="87">
        <v>5354789</v>
      </c>
      <c r="H30" s="87">
        <v>-443639</v>
      </c>
      <c r="I30" s="88">
        <f t="shared" si="3"/>
        <v>-7.6510219666433699</v>
      </c>
    </row>
    <row r="31" spans="1:9" x14ac:dyDescent="0.25">
      <c r="A31" s="89"/>
      <c r="B31" s="95" t="s">
        <v>33</v>
      </c>
      <c r="C31" s="86" t="s">
        <v>34</v>
      </c>
      <c r="D31" s="87">
        <v>401242</v>
      </c>
      <c r="E31" s="87">
        <v>420279</v>
      </c>
      <c r="F31" s="87">
        <v>3039899</v>
      </c>
      <c r="G31" s="87">
        <v>3126333</v>
      </c>
      <c r="H31" s="87">
        <v>86434</v>
      </c>
      <c r="I31" s="88">
        <f t="shared" si="3"/>
        <v>2.8433181497148468</v>
      </c>
    </row>
    <row r="32" spans="1:9" x14ac:dyDescent="0.25">
      <c r="A32" s="89"/>
      <c r="B32" s="85" t="s">
        <v>35</v>
      </c>
      <c r="C32" s="86" t="s">
        <v>36</v>
      </c>
      <c r="D32" s="87">
        <v>12300</v>
      </c>
      <c r="E32" s="87">
        <v>12496</v>
      </c>
      <c r="F32" s="87">
        <v>104939</v>
      </c>
      <c r="G32" s="87">
        <v>103316</v>
      </c>
      <c r="H32" s="87">
        <v>-1623</v>
      </c>
      <c r="I32" s="88">
        <f t="shared" si="3"/>
        <v>-1.5466127940994312</v>
      </c>
    </row>
    <row r="33" spans="1:9" x14ac:dyDescent="0.25">
      <c r="A33" s="89"/>
      <c r="B33" s="89"/>
      <c r="C33" s="86" t="s">
        <v>37</v>
      </c>
      <c r="D33" s="87">
        <v>166736377</v>
      </c>
      <c r="E33" s="87">
        <v>166717878</v>
      </c>
      <c r="F33" s="87">
        <v>1394215491</v>
      </c>
      <c r="G33" s="87">
        <v>1408549368</v>
      </c>
      <c r="H33" s="87">
        <v>14333877</v>
      </c>
      <c r="I33" s="88">
        <f t="shared" si="3"/>
        <v>1.0280962370974009</v>
      </c>
    </row>
    <row r="34" spans="1:9" x14ac:dyDescent="0.25">
      <c r="A34" s="102"/>
      <c r="B34" s="103"/>
      <c r="C34" s="86" t="s">
        <v>38</v>
      </c>
      <c r="D34" s="87">
        <v>439</v>
      </c>
      <c r="E34" s="87">
        <v>431</v>
      </c>
      <c r="F34" s="87">
        <v>2720</v>
      </c>
      <c r="G34" s="87">
        <v>2506</v>
      </c>
      <c r="H34" s="87">
        <v>-214</v>
      </c>
      <c r="I34" s="88">
        <f t="shared" si="3"/>
        <v>-7.8676470588235361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894904</v>
      </c>
      <c r="C7" s="37">
        <v>1302683</v>
      </c>
      <c r="D7" s="37">
        <v>8920939</v>
      </c>
      <c r="E7" s="37">
        <v>9725755</v>
      </c>
      <c r="F7" s="10">
        <f>((E7*100)/D7)-100</f>
        <v>9.021651196135295</v>
      </c>
      <c r="G7" s="1"/>
      <c r="H7" s="1"/>
      <c r="I7" s="1"/>
    </row>
    <row r="8" spans="1:12" x14ac:dyDescent="0.25">
      <c r="A8" s="11" t="s">
        <v>45</v>
      </c>
      <c r="B8" s="38">
        <v>215384</v>
      </c>
      <c r="C8" s="38">
        <v>189008</v>
      </c>
      <c r="D8" s="38">
        <v>1705797</v>
      </c>
      <c r="E8" s="38">
        <v>1715409</v>
      </c>
      <c r="F8" s="13">
        <f t="shared" ref="F8:F35" si="0">((E8*100)/D8)-100</f>
        <v>0.56349026290935456</v>
      </c>
      <c r="G8" s="1"/>
      <c r="H8" s="1"/>
      <c r="I8" s="1"/>
    </row>
    <row r="9" spans="1:12" x14ac:dyDescent="0.25">
      <c r="A9" s="8" t="s">
        <v>46</v>
      </c>
      <c r="B9" s="37">
        <v>436859</v>
      </c>
      <c r="C9" s="37">
        <v>373858</v>
      </c>
      <c r="D9" s="37">
        <v>3486058</v>
      </c>
      <c r="E9" s="37">
        <v>4253170</v>
      </c>
      <c r="F9" s="10">
        <f t="shared" si="0"/>
        <v>22.005141624149687</v>
      </c>
      <c r="G9" s="1"/>
      <c r="H9" s="1"/>
      <c r="I9" s="1"/>
    </row>
    <row r="10" spans="1:12" x14ac:dyDescent="0.25">
      <c r="A10" s="11" t="s">
        <v>47</v>
      </c>
      <c r="B10" s="38">
        <v>299450</v>
      </c>
      <c r="C10" s="38">
        <v>445795</v>
      </c>
      <c r="D10" s="38">
        <v>3920551</v>
      </c>
      <c r="E10" s="38">
        <v>3799416</v>
      </c>
      <c r="F10" s="13">
        <f t="shared" si="0"/>
        <v>-3.0897442731901776</v>
      </c>
      <c r="G10" s="1"/>
      <c r="H10" s="1"/>
      <c r="I10" s="1"/>
    </row>
    <row r="11" spans="1:12" x14ac:dyDescent="0.25">
      <c r="A11" s="8" t="s">
        <v>48</v>
      </c>
      <c r="B11" s="37">
        <v>6001308</v>
      </c>
      <c r="C11" s="37">
        <v>6795542</v>
      </c>
      <c r="D11" s="37">
        <v>56196352</v>
      </c>
      <c r="E11" s="37">
        <v>65965814</v>
      </c>
      <c r="F11" s="10">
        <f t="shared" si="0"/>
        <v>17.384512788303411</v>
      </c>
      <c r="G11" s="1"/>
      <c r="H11" s="1"/>
      <c r="I11" s="1"/>
    </row>
    <row r="12" spans="1:12" x14ac:dyDescent="0.25">
      <c r="A12" s="11" t="s">
        <v>49</v>
      </c>
      <c r="B12" s="38">
        <v>427264</v>
      </c>
      <c r="C12" s="38">
        <v>353466</v>
      </c>
      <c r="D12" s="38">
        <v>3012268</v>
      </c>
      <c r="E12" s="38">
        <v>2865544</v>
      </c>
      <c r="F12" s="13">
        <f t="shared" si="0"/>
        <v>-4.8708813425631519</v>
      </c>
      <c r="G12" s="1"/>
      <c r="H12" s="1"/>
      <c r="I12" s="1"/>
    </row>
    <row r="13" spans="1:12" x14ac:dyDescent="0.25">
      <c r="A13" s="8" t="s">
        <v>50</v>
      </c>
      <c r="B13" s="37">
        <v>1029354</v>
      </c>
      <c r="C13" s="37">
        <v>1057948</v>
      </c>
      <c r="D13" s="37">
        <v>9052652</v>
      </c>
      <c r="E13" s="37">
        <v>9329368</v>
      </c>
      <c r="F13" s="10">
        <f t="shared" si="0"/>
        <v>3.0567396161920328</v>
      </c>
      <c r="G13" s="1"/>
      <c r="H13" s="1"/>
      <c r="I13" s="1"/>
    </row>
    <row r="14" spans="1:12" x14ac:dyDescent="0.25">
      <c r="A14" s="11" t="s">
        <v>51</v>
      </c>
      <c r="B14" s="38">
        <v>3560164</v>
      </c>
      <c r="C14" s="38">
        <v>3651887</v>
      </c>
      <c r="D14" s="38">
        <v>33725656</v>
      </c>
      <c r="E14" s="38">
        <v>32400198</v>
      </c>
      <c r="F14" s="13">
        <f t="shared" si="0"/>
        <v>-3.9301177714675077</v>
      </c>
      <c r="G14" s="1"/>
      <c r="H14" s="1"/>
      <c r="I14" s="1"/>
    </row>
    <row r="15" spans="1:12" x14ac:dyDescent="0.25">
      <c r="A15" s="8" t="s">
        <v>52</v>
      </c>
      <c r="B15" s="37">
        <v>2559170</v>
      </c>
      <c r="C15" s="37">
        <v>2808727</v>
      </c>
      <c r="D15" s="37">
        <v>24853521</v>
      </c>
      <c r="E15" s="37">
        <v>21219689</v>
      </c>
      <c r="F15" s="10">
        <f t="shared" si="0"/>
        <v>-14.620994747585257</v>
      </c>
      <c r="G15" s="1"/>
      <c r="H15" s="1"/>
      <c r="I15" s="1"/>
    </row>
    <row r="16" spans="1:12" x14ac:dyDescent="0.25">
      <c r="A16" s="11" t="s">
        <v>53</v>
      </c>
      <c r="B16" s="38">
        <v>1928862</v>
      </c>
      <c r="C16" s="38">
        <v>2390122</v>
      </c>
      <c r="D16" s="38">
        <v>15579766</v>
      </c>
      <c r="E16" s="38">
        <v>22450641</v>
      </c>
      <c r="F16" s="13">
        <f t="shared" si="0"/>
        <v>44.10127212436953</v>
      </c>
      <c r="G16" s="1"/>
      <c r="H16" s="1"/>
      <c r="I16" s="1"/>
    </row>
    <row r="17" spans="1:9" x14ac:dyDescent="0.25">
      <c r="A17" s="8" t="s">
        <v>54</v>
      </c>
      <c r="B17" s="37">
        <v>998298</v>
      </c>
      <c r="C17" s="37">
        <v>1074305</v>
      </c>
      <c r="D17" s="37">
        <v>9926358</v>
      </c>
      <c r="E17" s="37">
        <v>8910579</v>
      </c>
      <c r="F17" s="10">
        <f t="shared" si="0"/>
        <v>-10.233148955538383</v>
      </c>
      <c r="G17" s="1"/>
      <c r="H17" s="1"/>
      <c r="I17" s="1"/>
    </row>
    <row r="18" spans="1:9" x14ac:dyDescent="0.25">
      <c r="A18" s="11" t="s">
        <v>55</v>
      </c>
      <c r="B18" s="38">
        <v>183754</v>
      </c>
      <c r="C18" s="38">
        <v>209995</v>
      </c>
      <c r="D18" s="38">
        <v>2067411</v>
      </c>
      <c r="E18" s="38">
        <v>2109111</v>
      </c>
      <c r="F18" s="13">
        <f t="shared" si="0"/>
        <v>2.0170154845843484</v>
      </c>
      <c r="G18" s="1"/>
      <c r="H18" s="1"/>
      <c r="I18" s="1"/>
    </row>
    <row r="19" spans="1:9" x14ac:dyDescent="0.25">
      <c r="A19" s="8" t="s">
        <v>56</v>
      </c>
      <c r="B19" s="37">
        <v>1011660</v>
      </c>
      <c r="C19" s="37">
        <v>1080956</v>
      </c>
      <c r="D19" s="37">
        <v>8535692</v>
      </c>
      <c r="E19" s="37">
        <v>10412923</v>
      </c>
      <c r="F19" s="10">
        <f t="shared" si="0"/>
        <v>21.992721855474642</v>
      </c>
      <c r="G19" s="1"/>
      <c r="H19" s="1"/>
      <c r="I19" s="1"/>
    </row>
    <row r="20" spans="1:9" x14ac:dyDescent="0.25">
      <c r="A20" s="11" t="s">
        <v>57</v>
      </c>
      <c r="B20" s="38">
        <v>1047613</v>
      </c>
      <c r="C20" s="38">
        <v>1464026</v>
      </c>
      <c r="D20" s="38">
        <v>10955847</v>
      </c>
      <c r="E20" s="38">
        <v>12224684</v>
      </c>
      <c r="F20" s="13">
        <f t="shared" si="0"/>
        <v>11.581368377999439</v>
      </c>
      <c r="G20" s="1"/>
      <c r="H20" s="1"/>
      <c r="I20" s="1"/>
    </row>
    <row r="21" spans="1:9" x14ac:dyDescent="0.25">
      <c r="A21" s="8" t="s">
        <v>58</v>
      </c>
      <c r="B21" s="37">
        <v>2401927</v>
      </c>
      <c r="C21" s="37">
        <v>2465953</v>
      </c>
      <c r="D21" s="37">
        <v>18250192</v>
      </c>
      <c r="E21" s="37">
        <v>21202813</v>
      </c>
      <c r="F21" s="10">
        <f t="shared" si="0"/>
        <v>16.178574998005502</v>
      </c>
      <c r="G21" s="1"/>
      <c r="H21" s="1"/>
      <c r="I21" s="1"/>
    </row>
    <row r="22" spans="1:9" x14ac:dyDescent="0.25">
      <c r="A22" s="11" t="s">
        <v>59</v>
      </c>
      <c r="B22" s="38">
        <v>2129873</v>
      </c>
      <c r="C22" s="38">
        <v>2106287</v>
      </c>
      <c r="D22" s="38">
        <v>18523094</v>
      </c>
      <c r="E22" s="38">
        <v>19109557</v>
      </c>
      <c r="F22" s="13">
        <f t="shared" si="0"/>
        <v>3.1661179282467629</v>
      </c>
      <c r="G22" s="1"/>
      <c r="H22" s="1"/>
      <c r="I22" s="1"/>
    </row>
    <row r="23" spans="1:9" x14ac:dyDescent="0.25">
      <c r="A23" s="8" t="s">
        <v>60</v>
      </c>
      <c r="B23" s="37">
        <v>501725</v>
      </c>
      <c r="C23" s="37">
        <v>196832</v>
      </c>
      <c r="D23" s="37">
        <v>3119766</v>
      </c>
      <c r="E23" s="37">
        <v>4581734</v>
      </c>
      <c r="F23" s="10">
        <f t="shared" si="0"/>
        <v>46.861463327698289</v>
      </c>
      <c r="G23" s="1"/>
      <c r="H23" s="1"/>
      <c r="I23" s="1"/>
    </row>
    <row r="24" spans="1:9" x14ac:dyDescent="0.25">
      <c r="A24" s="11" t="s">
        <v>61</v>
      </c>
      <c r="B24" s="38">
        <v>180930</v>
      </c>
      <c r="C24" s="38">
        <v>144220</v>
      </c>
      <c r="D24" s="38">
        <v>1413759</v>
      </c>
      <c r="E24" s="38">
        <v>1387454</v>
      </c>
      <c r="F24" s="13">
        <f t="shared" si="0"/>
        <v>-1.8606424433018702</v>
      </c>
      <c r="G24" s="1"/>
      <c r="H24" s="1"/>
      <c r="I24" s="1"/>
    </row>
    <row r="25" spans="1:9" x14ac:dyDescent="0.25">
      <c r="A25" s="8" t="s">
        <v>62</v>
      </c>
      <c r="B25" s="37">
        <v>77319</v>
      </c>
      <c r="C25" s="37">
        <v>72172</v>
      </c>
      <c r="D25" s="37">
        <v>658728</v>
      </c>
      <c r="E25" s="37">
        <v>712812</v>
      </c>
      <c r="F25" s="10">
        <f t="shared" si="0"/>
        <v>8.2103690749444382</v>
      </c>
      <c r="G25" s="1"/>
      <c r="H25" s="1"/>
      <c r="I25" s="1"/>
    </row>
    <row r="26" spans="1:9" x14ac:dyDescent="0.25">
      <c r="A26" s="11" t="s">
        <v>63</v>
      </c>
      <c r="B26" s="38">
        <v>144432</v>
      </c>
      <c r="C26" s="38">
        <v>162286</v>
      </c>
      <c r="D26" s="38">
        <v>1556168</v>
      </c>
      <c r="E26" s="38">
        <v>1500991</v>
      </c>
      <c r="F26" s="13">
        <f t="shared" si="0"/>
        <v>-3.5456968656340422</v>
      </c>
      <c r="G26" s="1"/>
      <c r="H26" s="1"/>
      <c r="I26" s="1"/>
    </row>
    <row r="27" spans="1:9" x14ac:dyDescent="0.25">
      <c r="A27" s="8" t="s">
        <v>64</v>
      </c>
      <c r="B27" s="37">
        <v>194751</v>
      </c>
      <c r="C27" s="37">
        <v>254089</v>
      </c>
      <c r="D27" s="37">
        <v>2471954</v>
      </c>
      <c r="E27" s="37">
        <v>2419089</v>
      </c>
      <c r="F27" s="10">
        <f t="shared" si="0"/>
        <v>-2.1385915757332015</v>
      </c>
      <c r="G27" s="1"/>
      <c r="H27" s="1"/>
      <c r="I27" s="1"/>
    </row>
    <row r="28" spans="1:9" x14ac:dyDescent="0.25">
      <c r="A28" s="11" t="s">
        <v>65</v>
      </c>
      <c r="B28" s="38">
        <v>1064315</v>
      </c>
      <c r="C28" s="38">
        <v>1334020</v>
      </c>
      <c r="D28" s="38">
        <v>10666155</v>
      </c>
      <c r="E28" s="38">
        <v>11213640</v>
      </c>
      <c r="F28" s="13">
        <f t="shared" si="0"/>
        <v>5.1329180946648592</v>
      </c>
      <c r="G28" s="1"/>
      <c r="H28" s="1"/>
      <c r="I28" s="1"/>
    </row>
    <row r="29" spans="1:9" x14ac:dyDescent="0.25">
      <c r="A29" s="8" t="s">
        <v>66</v>
      </c>
      <c r="B29" s="37">
        <v>438121</v>
      </c>
      <c r="C29" s="37">
        <v>405347</v>
      </c>
      <c r="D29" s="37">
        <v>3965785</v>
      </c>
      <c r="E29" s="37">
        <v>3681685</v>
      </c>
      <c r="F29" s="10">
        <f t="shared" si="0"/>
        <v>-7.1637771588727048</v>
      </c>
      <c r="G29" s="1"/>
      <c r="H29" s="1"/>
      <c r="I29" s="1"/>
    </row>
    <row r="30" spans="1:9" x14ac:dyDescent="0.25">
      <c r="A30" s="11" t="s">
        <v>67</v>
      </c>
      <c r="B30" s="38">
        <v>387073</v>
      </c>
      <c r="C30" s="38">
        <v>406242</v>
      </c>
      <c r="D30" s="38">
        <v>3425307</v>
      </c>
      <c r="E30" s="38">
        <v>3363200</v>
      </c>
      <c r="F30" s="13">
        <f t="shared" si="0"/>
        <v>-1.8131805411894533</v>
      </c>
      <c r="G30" s="1"/>
      <c r="H30" s="1"/>
      <c r="I30" s="1"/>
    </row>
    <row r="31" spans="1:9" x14ac:dyDescent="0.25">
      <c r="A31" s="8" t="s">
        <v>68</v>
      </c>
      <c r="B31" s="37">
        <v>2980520</v>
      </c>
      <c r="C31" s="37">
        <v>2771981</v>
      </c>
      <c r="D31" s="37">
        <v>24151231</v>
      </c>
      <c r="E31" s="37">
        <v>25121624</v>
      </c>
      <c r="F31" s="10">
        <f t="shared" si="0"/>
        <v>4.0179856670660001</v>
      </c>
      <c r="G31" s="1"/>
      <c r="H31" s="1"/>
      <c r="I31" s="1"/>
    </row>
    <row r="32" spans="1:9" x14ac:dyDescent="0.25">
      <c r="A32" s="11" t="s">
        <v>69</v>
      </c>
      <c r="B32" s="38">
        <v>5274791</v>
      </c>
      <c r="C32" s="38">
        <v>5057798</v>
      </c>
      <c r="D32" s="38">
        <v>49286891</v>
      </c>
      <c r="E32" s="38">
        <v>48823214</v>
      </c>
      <c r="F32" s="13">
        <f t="shared" si="0"/>
        <v>-0.94077145178420096</v>
      </c>
      <c r="G32" s="1"/>
      <c r="H32" s="1"/>
      <c r="I32" s="1"/>
    </row>
    <row r="33" spans="1:9" x14ac:dyDescent="0.25">
      <c r="A33" s="8" t="s">
        <v>70</v>
      </c>
      <c r="B33" s="37">
        <v>368721</v>
      </c>
      <c r="C33" s="37">
        <v>335616</v>
      </c>
      <c r="D33" s="37">
        <v>3265789</v>
      </c>
      <c r="E33" s="37">
        <v>3026400</v>
      </c>
      <c r="F33" s="10">
        <f t="shared" si="0"/>
        <v>-7.3302041252511998</v>
      </c>
      <c r="G33" s="1"/>
      <c r="H33" s="1"/>
      <c r="I33" s="1"/>
    </row>
    <row r="34" spans="1:9" x14ac:dyDescent="0.25">
      <c r="A34" s="11" t="s">
        <v>71</v>
      </c>
      <c r="B34" s="38">
        <v>58992</v>
      </c>
      <c r="C34" s="38">
        <v>77464</v>
      </c>
      <c r="D34" s="38">
        <v>552798</v>
      </c>
      <c r="E34" s="38">
        <v>737587</v>
      </c>
      <c r="F34" s="13">
        <f t="shared" si="0"/>
        <v>33.427942937564893</v>
      </c>
      <c r="G34" s="1"/>
      <c r="H34" s="1"/>
      <c r="I34" s="1"/>
    </row>
    <row r="35" spans="1:9" x14ac:dyDescent="0.25">
      <c r="A35" s="14" t="s">
        <v>72</v>
      </c>
      <c r="B35" s="15">
        <f>SUM(B7:B34)</f>
        <v>36797534</v>
      </c>
      <c r="C35" s="15">
        <f t="shared" ref="C35:E35" si="1">SUM(C7:C34)</f>
        <v>38988625</v>
      </c>
      <c r="D35" s="15">
        <f t="shared" si="1"/>
        <v>333246485</v>
      </c>
      <c r="E35" s="15">
        <f t="shared" si="1"/>
        <v>354264101</v>
      </c>
      <c r="F35" s="16">
        <f t="shared" si="0"/>
        <v>6.3069280385658146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9725755</v>
      </c>
      <c r="C38" s="41">
        <f>D7</f>
        <v>8920939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65965814</v>
      </c>
      <c r="G38" s="42">
        <f>LOOKUP(E38,$A$38:$A$65,$C$38:$C$65)</f>
        <v>56196352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1715409</v>
      </c>
      <c r="C39" s="41">
        <f t="shared" ref="C39:C65" si="5">D8</f>
        <v>1705797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48823214</v>
      </c>
      <c r="G39" s="42">
        <f t="shared" ref="G39:G65" si="8">LOOKUP(E39,$A$38:$A$65,$C$38:$C$65)</f>
        <v>49286891</v>
      </c>
    </row>
    <row r="40" spans="1:9" x14ac:dyDescent="0.25">
      <c r="A40" s="42" t="str">
        <f t="shared" si="3"/>
        <v>ALMERIA</v>
      </c>
      <c r="B40" s="41">
        <f t="shared" si="4"/>
        <v>4253170</v>
      </c>
      <c r="C40" s="41">
        <f t="shared" si="5"/>
        <v>3486058</v>
      </c>
      <c r="D40" s="41">
        <f t="shared" si="6"/>
        <v>16</v>
      </c>
      <c r="E40" s="42" t="str">
        <f t="shared" si="2"/>
        <v>BARCELONA</v>
      </c>
      <c r="F40" s="42">
        <f t="shared" si="7"/>
        <v>32400198</v>
      </c>
      <c r="G40" s="42">
        <f t="shared" si="8"/>
        <v>33725656</v>
      </c>
    </row>
    <row r="41" spans="1:9" x14ac:dyDescent="0.25">
      <c r="A41" s="42" t="str">
        <f t="shared" si="3"/>
        <v>AVILES</v>
      </c>
      <c r="B41" s="41">
        <f t="shared" si="4"/>
        <v>3799416</v>
      </c>
      <c r="C41" s="41">
        <f t="shared" si="5"/>
        <v>3920551</v>
      </c>
      <c r="D41" s="41">
        <f t="shared" si="6"/>
        <v>17</v>
      </c>
      <c r="E41" s="42" t="str">
        <f t="shared" si="2"/>
        <v>TARRAGONA</v>
      </c>
      <c r="F41" s="42">
        <f t="shared" si="7"/>
        <v>25121624</v>
      </c>
      <c r="G41" s="42">
        <f t="shared" si="8"/>
        <v>24151231</v>
      </c>
    </row>
    <row r="42" spans="1:9" x14ac:dyDescent="0.25">
      <c r="A42" s="42" t="str">
        <f t="shared" si="3"/>
        <v>BAHIA DE ALGECIRAS</v>
      </c>
      <c r="B42" s="41">
        <f t="shared" si="4"/>
        <v>65965814</v>
      </c>
      <c r="C42" s="41">
        <f t="shared" si="5"/>
        <v>56196352</v>
      </c>
      <c r="D42" s="41">
        <f t="shared" si="6"/>
        <v>1</v>
      </c>
      <c r="E42" s="42" t="str">
        <f t="shared" si="2"/>
        <v>CARTAGENA</v>
      </c>
      <c r="F42" s="42">
        <f t="shared" si="7"/>
        <v>22450641</v>
      </c>
      <c r="G42" s="42">
        <f t="shared" si="8"/>
        <v>15579766</v>
      </c>
    </row>
    <row r="43" spans="1:9" x14ac:dyDescent="0.25">
      <c r="A43" s="42" t="str">
        <f t="shared" si="3"/>
        <v>BAHIA DE CADIZ</v>
      </c>
      <c r="B43" s="41">
        <f t="shared" si="4"/>
        <v>2865544</v>
      </c>
      <c r="C43" s="41">
        <f t="shared" si="5"/>
        <v>3012268</v>
      </c>
      <c r="D43" s="41">
        <f t="shared" si="6"/>
        <v>21</v>
      </c>
      <c r="E43" s="42" t="str">
        <f t="shared" si="2"/>
        <v>BILBAO</v>
      </c>
      <c r="F43" s="42">
        <f t="shared" si="7"/>
        <v>21219689</v>
      </c>
      <c r="G43" s="42">
        <f t="shared" si="8"/>
        <v>24853521</v>
      </c>
    </row>
    <row r="44" spans="1:9" x14ac:dyDescent="0.25">
      <c r="A44" s="42" t="str">
        <f t="shared" si="3"/>
        <v>BALEARES</v>
      </c>
      <c r="B44" s="41">
        <f t="shared" si="4"/>
        <v>9329368</v>
      </c>
      <c r="C44" s="41">
        <f t="shared" si="5"/>
        <v>9052652</v>
      </c>
      <c r="D44" s="41">
        <f t="shared" si="6"/>
        <v>13</v>
      </c>
      <c r="E44" s="42" t="str">
        <f t="shared" si="2"/>
        <v>HUELVA</v>
      </c>
      <c r="F44" s="42">
        <f t="shared" si="7"/>
        <v>21202813</v>
      </c>
      <c r="G44" s="42">
        <f t="shared" si="8"/>
        <v>18250192</v>
      </c>
    </row>
    <row r="45" spans="1:9" x14ac:dyDescent="0.25">
      <c r="A45" s="42" t="str">
        <f t="shared" si="3"/>
        <v>BARCELONA</v>
      </c>
      <c r="B45" s="41">
        <f t="shared" si="4"/>
        <v>32400198</v>
      </c>
      <c r="C45" s="41">
        <f t="shared" si="5"/>
        <v>33725656</v>
      </c>
      <c r="D45" s="41">
        <f t="shared" si="6"/>
        <v>3</v>
      </c>
      <c r="E45" s="42" t="str">
        <f t="shared" si="2"/>
        <v>LAS PALMAS</v>
      </c>
      <c r="F45" s="42">
        <f t="shared" si="7"/>
        <v>19109557</v>
      </c>
      <c r="G45" s="42">
        <f t="shared" si="8"/>
        <v>18523094</v>
      </c>
    </row>
    <row r="46" spans="1:9" x14ac:dyDescent="0.25">
      <c r="A46" s="42" t="str">
        <f t="shared" si="3"/>
        <v>BILBAO</v>
      </c>
      <c r="B46" s="41">
        <f t="shared" si="4"/>
        <v>21219689</v>
      </c>
      <c r="C46" s="41">
        <f t="shared" si="5"/>
        <v>24853521</v>
      </c>
      <c r="D46" s="41">
        <f t="shared" si="6"/>
        <v>6</v>
      </c>
      <c r="E46" s="42" t="str">
        <f t="shared" si="2"/>
        <v>GIJON</v>
      </c>
      <c r="F46" s="42">
        <f t="shared" si="7"/>
        <v>12224684</v>
      </c>
      <c r="G46" s="42">
        <f t="shared" si="8"/>
        <v>10955847</v>
      </c>
    </row>
    <row r="47" spans="1:9" x14ac:dyDescent="0.25">
      <c r="A47" s="42" t="str">
        <f t="shared" si="3"/>
        <v>CARTAGENA</v>
      </c>
      <c r="B47" s="41">
        <f t="shared" si="4"/>
        <v>22450641</v>
      </c>
      <c r="C47" s="41">
        <f t="shared" si="5"/>
        <v>15579766</v>
      </c>
      <c r="D47" s="41">
        <f t="shared" si="6"/>
        <v>5</v>
      </c>
      <c r="E47" s="42" t="str">
        <f t="shared" si="2"/>
        <v>SANTA CRUZ DE TENERIFE</v>
      </c>
      <c r="F47" s="42">
        <f t="shared" si="7"/>
        <v>11213640</v>
      </c>
      <c r="G47" s="42">
        <f t="shared" si="8"/>
        <v>10666155</v>
      </c>
    </row>
    <row r="48" spans="1:9" x14ac:dyDescent="0.25">
      <c r="A48" s="42" t="str">
        <f t="shared" si="3"/>
        <v>CASTELLON</v>
      </c>
      <c r="B48" s="41">
        <f t="shared" si="4"/>
        <v>8910579</v>
      </c>
      <c r="C48" s="41">
        <f t="shared" si="5"/>
        <v>9926358</v>
      </c>
      <c r="D48" s="41">
        <f t="shared" si="6"/>
        <v>14</v>
      </c>
      <c r="E48" s="42" t="str">
        <f t="shared" si="2"/>
        <v>FERROL-SAN CIBRAO</v>
      </c>
      <c r="F48" s="42">
        <f t="shared" si="7"/>
        <v>10412923</v>
      </c>
      <c r="G48" s="42">
        <f t="shared" si="8"/>
        <v>8535692</v>
      </c>
    </row>
    <row r="49" spans="1:7" x14ac:dyDescent="0.25">
      <c r="A49" s="42" t="str">
        <f t="shared" si="3"/>
        <v>CEUTA</v>
      </c>
      <c r="B49" s="41">
        <f t="shared" si="4"/>
        <v>2109111</v>
      </c>
      <c r="C49" s="41">
        <f t="shared" si="5"/>
        <v>2067411</v>
      </c>
      <c r="D49" s="41">
        <f t="shared" si="6"/>
        <v>23</v>
      </c>
      <c r="E49" s="42" t="str">
        <f t="shared" si="2"/>
        <v>A CORUÑA</v>
      </c>
      <c r="F49" s="42">
        <f t="shared" si="7"/>
        <v>9725755</v>
      </c>
      <c r="G49" s="42">
        <f t="shared" si="8"/>
        <v>8920939</v>
      </c>
    </row>
    <row r="50" spans="1:7" x14ac:dyDescent="0.25">
      <c r="A50" s="42" t="str">
        <f t="shared" si="3"/>
        <v>FERROL-SAN CIBRAO</v>
      </c>
      <c r="B50" s="41">
        <f t="shared" si="4"/>
        <v>10412923</v>
      </c>
      <c r="C50" s="41">
        <f t="shared" si="5"/>
        <v>8535692</v>
      </c>
      <c r="D50" s="41">
        <f t="shared" si="6"/>
        <v>11</v>
      </c>
      <c r="E50" s="42" t="str">
        <f t="shared" si="2"/>
        <v>BALEARES</v>
      </c>
      <c r="F50" s="42">
        <f t="shared" si="7"/>
        <v>9329368</v>
      </c>
      <c r="G50" s="42">
        <f t="shared" si="8"/>
        <v>9052652</v>
      </c>
    </row>
    <row r="51" spans="1:7" x14ac:dyDescent="0.25">
      <c r="A51" s="42" t="str">
        <f t="shared" si="3"/>
        <v>GIJON</v>
      </c>
      <c r="B51" s="41">
        <f t="shared" si="4"/>
        <v>12224684</v>
      </c>
      <c r="C51" s="41">
        <f t="shared" si="5"/>
        <v>10955847</v>
      </c>
      <c r="D51" s="41">
        <f t="shared" si="6"/>
        <v>9</v>
      </c>
      <c r="E51" s="42" t="str">
        <f t="shared" si="2"/>
        <v>CASTELLON</v>
      </c>
      <c r="F51" s="42">
        <f t="shared" si="7"/>
        <v>8910579</v>
      </c>
      <c r="G51" s="42">
        <f t="shared" si="8"/>
        <v>9926358</v>
      </c>
    </row>
    <row r="52" spans="1:7" x14ac:dyDescent="0.25">
      <c r="A52" s="42" t="str">
        <f t="shared" si="3"/>
        <v>HUELVA</v>
      </c>
      <c r="B52" s="41">
        <f t="shared" si="4"/>
        <v>21202813</v>
      </c>
      <c r="C52" s="41">
        <f t="shared" si="5"/>
        <v>18250192</v>
      </c>
      <c r="D52" s="41">
        <f t="shared" si="6"/>
        <v>7</v>
      </c>
      <c r="E52" s="42" t="str">
        <f t="shared" si="2"/>
        <v>MALAGA</v>
      </c>
      <c r="F52" s="42">
        <f t="shared" si="7"/>
        <v>4581734</v>
      </c>
      <c r="G52" s="42">
        <f t="shared" si="8"/>
        <v>3119766</v>
      </c>
    </row>
    <row r="53" spans="1:7" x14ac:dyDescent="0.25">
      <c r="A53" s="42" t="str">
        <f t="shared" si="3"/>
        <v>LAS PALMAS</v>
      </c>
      <c r="B53" s="41">
        <f t="shared" si="4"/>
        <v>19109557</v>
      </c>
      <c r="C53" s="41">
        <f t="shared" si="5"/>
        <v>18523094</v>
      </c>
      <c r="D53" s="41">
        <f t="shared" si="6"/>
        <v>8</v>
      </c>
      <c r="E53" s="42" t="str">
        <f t="shared" si="2"/>
        <v>ALMERIA</v>
      </c>
      <c r="F53" s="42">
        <f t="shared" si="7"/>
        <v>4253170</v>
      </c>
      <c r="G53" s="42">
        <f t="shared" si="8"/>
        <v>3486058</v>
      </c>
    </row>
    <row r="54" spans="1:7" x14ac:dyDescent="0.25">
      <c r="A54" s="42" t="str">
        <f t="shared" si="3"/>
        <v>MALAGA</v>
      </c>
      <c r="B54" s="41">
        <f t="shared" si="4"/>
        <v>4581734</v>
      </c>
      <c r="C54" s="41">
        <f t="shared" si="5"/>
        <v>3119766</v>
      </c>
      <c r="D54" s="41">
        <f t="shared" si="6"/>
        <v>15</v>
      </c>
      <c r="E54" s="42" t="str">
        <f t="shared" si="2"/>
        <v>AVILES</v>
      </c>
      <c r="F54" s="42">
        <f t="shared" si="7"/>
        <v>3799416</v>
      </c>
      <c r="G54" s="42">
        <f t="shared" si="8"/>
        <v>3920551</v>
      </c>
    </row>
    <row r="55" spans="1:7" x14ac:dyDescent="0.25">
      <c r="A55" s="42" t="str">
        <f t="shared" si="3"/>
        <v>MARIN Y RIA DE PONTEVEDRA</v>
      </c>
      <c r="B55" s="41">
        <f t="shared" si="4"/>
        <v>1387454</v>
      </c>
      <c r="C55" s="41">
        <f t="shared" si="5"/>
        <v>1413759</v>
      </c>
      <c r="D55" s="41">
        <f t="shared" si="6"/>
        <v>26</v>
      </c>
      <c r="E55" s="42" t="str">
        <f t="shared" si="2"/>
        <v>SANTANDER</v>
      </c>
      <c r="F55" s="42">
        <f t="shared" si="7"/>
        <v>3681685</v>
      </c>
      <c r="G55" s="42">
        <f t="shared" si="8"/>
        <v>3965785</v>
      </c>
    </row>
    <row r="56" spans="1:7" x14ac:dyDescent="0.25">
      <c r="A56" s="42" t="str">
        <f t="shared" si="3"/>
        <v>MELILLA</v>
      </c>
      <c r="B56" s="41">
        <f t="shared" si="4"/>
        <v>712812</v>
      </c>
      <c r="C56" s="41">
        <f t="shared" si="5"/>
        <v>658728</v>
      </c>
      <c r="D56" s="41">
        <f t="shared" si="6"/>
        <v>28</v>
      </c>
      <c r="E56" s="42" t="str">
        <f t="shared" si="2"/>
        <v>SEVILLA</v>
      </c>
      <c r="F56" s="42">
        <f t="shared" si="7"/>
        <v>3363200</v>
      </c>
      <c r="G56" s="42">
        <f t="shared" si="8"/>
        <v>3425307</v>
      </c>
    </row>
    <row r="57" spans="1:7" x14ac:dyDescent="0.25">
      <c r="A57" s="42" t="str">
        <f t="shared" si="3"/>
        <v>MOTRIL</v>
      </c>
      <c r="B57" s="41">
        <f t="shared" si="4"/>
        <v>1500991</v>
      </c>
      <c r="C57" s="41">
        <f t="shared" si="5"/>
        <v>1556168</v>
      </c>
      <c r="D57" s="41">
        <f t="shared" si="6"/>
        <v>25</v>
      </c>
      <c r="E57" s="42" t="str">
        <f t="shared" si="2"/>
        <v>VIGO</v>
      </c>
      <c r="F57" s="42">
        <f t="shared" si="7"/>
        <v>3026400</v>
      </c>
      <c r="G57" s="42">
        <f t="shared" si="8"/>
        <v>3265789</v>
      </c>
    </row>
    <row r="58" spans="1:7" x14ac:dyDescent="0.25">
      <c r="A58" s="42" t="str">
        <f t="shared" si="3"/>
        <v>PASAIA</v>
      </c>
      <c r="B58" s="41">
        <f t="shared" si="4"/>
        <v>2419089</v>
      </c>
      <c r="C58" s="41">
        <f t="shared" si="5"/>
        <v>2471954</v>
      </c>
      <c r="D58" s="41">
        <f t="shared" si="6"/>
        <v>22</v>
      </c>
      <c r="E58" s="42" t="str">
        <f t="shared" si="2"/>
        <v>BAHIA DE CADIZ</v>
      </c>
      <c r="F58" s="42">
        <f t="shared" si="7"/>
        <v>2865544</v>
      </c>
      <c r="G58" s="42">
        <f t="shared" si="8"/>
        <v>3012268</v>
      </c>
    </row>
    <row r="59" spans="1:7" x14ac:dyDescent="0.25">
      <c r="A59" s="42" t="str">
        <f t="shared" si="3"/>
        <v>SANTA CRUZ DE TENERIFE</v>
      </c>
      <c r="B59" s="41">
        <f t="shared" si="4"/>
        <v>11213640</v>
      </c>
      <c r="C59" s="41">
        <f t="shared" si="5"/>
        <v>10666155</v>
      </c>
      <c r="D59" s="41">
        <f t="shared" si="6"/>
        <v>10</v>
      </c>
      <c r="E59" s="42" t="str">
        <f t="shared" si="2"/>
        <v>PASAIA</v>
      </c>
      <c r="F59" s="42">
        <f t="shared" si="7"/>
        <v>2419089</v>
      </c>
      <c r="G59" s="42">
        <f t="shared" si="8"/>
        <v>2471954</v>
      </c>
    </row>
    <row r="60" spans="1:7" x14ac:dyDescent="0.25">
      <c r="A60" s="42" t="str">
        <f t="shared" si="3"/>
        <v>SANTANDER</v>
      </c>
      <c r="B60" s="41">
        <f t="shared" si="4"/>
        <v>3681685</v>
      </c>
      <c r="C60" s="41">
        <f t="shared" si="5"/>
        <v>3965785</v>
      </c>
      <c r="D60" s="41">
        <f t="shared" si="6"/>
        <v>18</v>
      </c>
      <c r="E60" s="42" t="str">
        <f t="shared" si="2"/>
        <v>CEUTA</v>
      </c>
      <c r="F60" s="42">
        <f t="shared" si="7"/>
        <v>2109111</v>
      </c>
      <c r="G60" s="42">
        <f t="shared" si="8"/>
        <v>2067411</v>
      </c>
    </row>
    <row r="61" spans="1:7" x14ac:dyDescent="0.25">
      <c r="A61" s="42" t="str">
        <f t="shared" si="3"/>
        <v>SEVILLA</v>
      </c>
      <c r="B61" s="41">
        <f t="shared" si="4"/>
        <v>3363200</v>
      </c>
      <c r="C61" s="41">
        <f t="shared" si="5"/>
        <v>3425307</v>
      </c>
      <c r="D61" s="41">
        <f t="shared" si="6"/>
        <v>19</v>
      </c>
      <c r="E61" s="42" t="str">
        <f t="shared" si="2"/>
        <v>ALICANTE</v>
      </c>
      <c r="F61" s="42">
        <f t="shared" si="7"/>
        <v>1715409</v>
      </c>
      <c r="G61" s="42">
        <f t="shared" si="8"/>
        <v>1705797</v>
      </c>
    </row>
    <row r="62" spans="1:7" x14ac:dyDescent="0.25">
      <c r="A62" s="42" t="str">
        <f t="shared" si="3"/>
        <v>TARRAGONA</v>
      </c>
      <c r="B62" s="41">
        <f t="shared" si="4"/>
        <v>25121624</v>
      </c>
      <c r="C62" s="41">
        <f t="shared" si="5"/>
        <v>24151231</v>
      </c>
      <c r="D62" s="41">
        <f t="shared" si="6"/>
        <v>4</v>
      </c>
      <c r="E62" s="42" t="str">
        <f t="shared" si="2"/>
        <v>MOTRIL</v>
      </c>
      <c r="F62" s="42">
        <f t="shared" si="7"/>
        <v>1500991</v>
      </c>
      <c r="G62" s="42">
        <f t="shared" si="8"/>
        <v>1556168</v>
      </c>
    </row>
    <row r="63" spans="1:7" x14ac:dyDescent="0.25">
      <c r="A63" s="42" t="str">
        <f t="shared" si="3"/>
        <v>VALENCIA</v>
      </c>
      <c r="B63" s="41">
        <f t="shared" si="4"/>
        <v>48823214</v>
      </c>
      <c r="C63" s="41">
        <f t="shared" si="5"/>
        <v>49286891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1387454</v>
      </c>
      <c r="G63" s="42">
        <f t="shared" si="8"/>
        <v>1413759</v>
      </c>
    </row>
    <row r="64" spans="1:7" x14ac:dyDescent="0.25">
      <c r="A64" s="42" t="str">
        <f t="shared" si="3"/>
        <v>VIGO</v>
      </c>
      <c r="B64" s="41">
        <f t="shared" si="4"/>
        <v>3026400</v>
      </c>
      <c r="C64" s="41">
        <f t="shared" si="5"/>
        <v>3265789</v>
      </c>
      <c r="D64" s="41">
        <f t="shared" si="6"/>
        <v>20</v>
      </c>
      <c r="E64" s="42" t="str">
        <f t="shared" si="2"/>
        <v>VILAGARCIA</v>
      </c>
      <c r="F64" s="42">
        <f t="shared" si="7"/>
        <v>737587</v>
      </c>
      <c r="G64" s="42">
        <f t="shared" si="8"/>
        <v>552798</v>
      </c>
    </row>
    <row r="65" spans="1:7" x14ac:dyDescent="0.25">
      <c r="A65" s="42" t="str">
        <f t="shared" si="3"/>
        <v>VILAGARCIA</v>
      </c>
      <c r="B65" s="41">
        <f t="shared" si="4"/>
        <v>737587</v>
      </c>
      <c r="C65" s="41">
        <f t="shared" si="5"/>
        <v>552798</v>
      </c>
      <c r="D65" s="41">
        <f t="shared" si="6"/>
        <v>27</v>
      </c>
      <c r="E65" s="42" t="str">
        <f t="shared" si="2"/>
        <v>MELILLA</v>
      </c>
      <c r="F65" s="42">
        <f t="shared" si="7"/>
        <v>712812</v>
      </c>
      <c r="G65" s="42">
        <f t="shared" si="8"/>
        <v>658728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860859</v>
      </c>
      <c r="C7" s="37">
        <v>1280283</v>
      </c>
      <c r="D7" s="37">
        <v>8664257</v>
      </c>
      <c r="E7" s="37">
        <v>9514666</v>
      </c>
      <c r="F7" s="10">
        <f>((E7*100)/D7)-100</f>
        <v>9.815140525032902</v>
      </c>
      <c r="G7" s="1"/>
      <c r="H7" s="1"/>
      <c r="I7" s="1"/>
    </row>
    <row r="8" spans="1:12" x14ac:dyDescent="0.25">
      <c r="A8" s="11" t="s">
        <v>45</v>
      </c>
      <c r="B8" s="38">
        <v>213858</v>
      </c>
      <c r="C8" s="38">
        <v>188286</v>
      </c>
      <c r="D8" s="38">
        <v>1696436</v>
      </c>
      <c r="E8" s="38">
        <v>1702277</v>
      </c>
      <c r="F8" s="13">
        <f t="shared" ref="F8:F35" si="0">((E8*100)/D8)-100</f>
        <v>0.34431007123168911</v>
      </c>
      <c r="G8" s="1"/>
      <c r="H8" s="1"/>
      <c r="I8" s="1"/>
    </row>
    <row r="9" spans="1:12" x14ac:dyDescent="0.25">
      <c r="A9" s="8" t="s">
        <v>46</v>
      </c>
      <c r="B9" s="37">
        <v>430118</v>
      </c>
      <c r="C9" s="37">
        <v>367581</v>
      </c>
      <c r="D9" s="37">
        <v>3418616</v>
      </c>
      <c r="E9" s="37">
        <v>4190345</v>
      </c>
      <c r="F9" s="10">
        <f t="shared" si="0"/>
        <v>22.574310773716618</v>
      </c>
      <c r="G9" s="1"/>
      <c r="H9" s="1"/>
      <c r="I9" s="1"/>
    </row>
    <row r="10" spans="1:12" x14ac:dyDescent="0.25">
      <c r="A10" s="11" t="s">
        <v>47</v>
      </c>
      <c r="B10" s="38">
        <v>294858</v>
      </c>
      <c r="C10" s="38">
        <v>445222</v>
      </c>
      <c r="D10" s="38">
        <v>3879162</v>
      </c>
      <c r="E10" s="38">
        <v>3760208</v>
      </c>
      <c r="F10" s="13">
        <f t="shared" si="0"/>
        <v>-3.066487040242194</v>
      </c>
      <c r="G10" s="1"/>
      <c r="H10" s="1"/>
      <c r="I10" s="1"/>
    </row>
    <row r="11" spans="1:12" x14ac:dyDescent="0.25">
      <c r="A11" s="8" t="s">
        <v>48</v>
      </c>
      <c r="B11" s="37">
        <v>5524308</v>
      </c>
      <c r="C11" s="37">
        <v>6387777</v>
      </c>
      <c r="D11" s="37">
        <v>52006228</v>
      </c>
      <c r="E11" s="37">
        <v>61654495</v>
      </c>
      <c r="F11" s="10">
        <f t="shared" si="0"/>
        <v>18.552137640130326</v>
      </c>
      <c r="G11" s="1"/>
      <c r="H11" s="1"/>
      <c r="I11" s="1"/>
    </row>
    <row r="12" spans="1:12" x14ac:dyDescent="0.25">
      <c r="A12" s="11" t="s">
        <v>49</v>
      </c>
      <c r="B12" s="38">
        <v>414972</v>
      </c>
      <c r="C12" s="38">
        <v>340415</v>
      </c>
      <c r="D12" s="38">
        <v>2916417</v>
      </c>
      <c r="E12" s="38">
        <v>2782990</v>
      </c>
      <c r="F12" s="13">
        <f t="shared" si="0"/>
        <v>-4.5750316227069021</v>
      </c>
      <c r="G12" s="1"/>
      <c r="H12" s="1"/>
      <c r="I12" s="1"/>
    </row>
    <row r="13" spans="1:12" x14ac:dyDescent="0.25">
      <c r="A13" s="8" t="s">
        <v>50</v>
      </c>
      <c r="B13" s="37">
        <v>994463</v>
      </c>
      <c r="C13" s="37">
        <v>1023837</v>
      </c>
      <c r="D13" s="37">
        <v>8840425</v>
      </c>
      <c r="E13" s="37">
        <v>9160554</v>
      </c>
      <c r="F13" s="10">
        <f t="shared" si="0"/>
        <v>3.6211946823823524</v>
      </c>
      <c r="G13" s="1"/>
      <c r="H13" s="1"/>
      <c r="I13" s="1"/>
    </row>
    <row r="14" spans="1:12" x14ac:dyDescent="0.25">
      <c r="A14" s="11" t="s">
        <v>51</v>
      </c>
      <c r="B14" s="38">
        <v>3559977</v>
      </c>
      <c r="C14" s="38">
        <v>3504260</v>
      </c>
      <c r="D14" s="38">
        <v>32910136</v>
      </c>
      <c r="E14" s="38">
        <v>31504212</v>
      </c>
      <c r="F14" s="13">
        <f t="shared" si="0"/>
        <v>-4.2720090855899286</v>
      </c>
      <c r="G14" s="1"/>
      <c r="H14" s="1"/>
      <c r="I14" s="1"/>
    </row>
    <row r="15" spans="1:12" x14ac:dyDescent="0.25">
      <c r="A15" s="8" t="s">
        <v>52</v>
      </c>
      <c r="B15" s="37">
        <v>2528725</v>
      </c>
      <c r="C15" s="37">
        <v>2666153</v>
      </c>
      <c r="D15" s="37">
        <v>24607827</v>
      </c>
      <c r="E15" s="37">
        <v>20930688</v>
      </c>
      <c r="F15" s="10">
        <f t="shared" si="0"/>
        <v>-14.942965098055993</v>
      </c>
      <c r="G15" s="1"/>
      <c r="H15" s="1"/>
      <c r="I15" s="1"/>
    </row>
    <row r="16" spans="1:12" x14ac:dyDescent="0.25">
      <c r="A16" s="11" t="s">
        <v>53</v>
      </c>
      <c r="B16" s="38">
        <v>1920119</v>
      </c>
      <c r="C16" s="38">
        <v>2336425</v>
      </c>
      <c r="D16" s="38">
        <v>15529770</v>
      </c>
      <c r="E16" s="38">
        <v>22236039</v>
      </c>
      <c r="F16" s="13">
        <f t="shared" si="0"/>
        <v>43.183311794057488</v>
      </c>
      <c r="G16" s="1"/>
      <c r="H16" s="1"/>
      <c r="I16" s="1"/>
    </row>
    <row r="17" spans="1:9" x14ac:dyDescent="0.25">
      <c r="A17" s="8" t="s">
        <v>54</v>
      </c>
      <c r="B17" s="37">
        <v>993977</v>
      </c>
      <c r="C17" s="37">
        <v>1070598</v>
      </c>
      <c r="D17" s="37">
        <v>9895879</v>
      </c>
      <c r="E17" s="37">
        <v>8880877</v>
      </c>
      <c r="F17" s="10">
        <f t="shared" si="0"/>
        <v>-10.256814983287484</v>
      </c>
      <c r="G17" s="1"/>
      <c r="H17" s="1"/>
      <c r="I17" s="1"/>
    </row>
    <row r="18" spans="1:9" x14ac:dyDescent="0.25">
      <c r="A18" s="11" t="s">
        <v>55</v>
      </c>
      <c r="B18" s="38">
        <v>127366</v>
      </c>
      <c r="C18" s="38">
        <v>150933</v>
      </c>
      <c r="D18" s="38">
        <v>1524783</v>
      </c>
      <c r="E18" s="38">
        <v>1571668</v>
      </c>
      <c r="F18" s="13">
        <f t="shared" si="0"/>
        <v>3.0748637675000339</v>
      </c>
      <c r="G18" s="1"/>
      <c r="H18" s="1"/>
      <c r="I18" s="1"/>
    </row>
    <row r="19" spans="1:9" x14ac:dyDescent="0.25">
      <c r="A19" s="8" t="s">
        <v>56</v>
      </c>
      <c r="B19" s="37">
        <v>1010430</v>
      </c>
      <c r="C19" s="37">
        <v>1079615</v>
      </c>
      <c r="D19" s="37">
        <v>8523445</v>
      </c>
      <c r="E19" s="37">
        <v>10401891</v>
      </c>
      <c r="F19" s="10">
        <f t="shared" si="0"/>
        <v>22.038577124625078</v>
      </c>
      <c r="G19" s="1"/>
      <c r="H19" s="1"/>
      <c r="I19" s="1"/>
    </row>
    <row r="20" spans="1:9" x14ac:dyDescent="0.25">
      <c r="A20" s="11" t="s">
        <v>57</v>
      </c>
      <c r="B20" s="38">
        <v>1037219</v>
      </c>
      <c r="C20" s="38">
        <v>1456851</v>
      </c>
      <c r="D20" s="38">
        <v>10875632</v>
      </c>
      <c r="E20" s="38">
        <v>12153303</v>
      </c>
      <c r="F20" s="13">
        <f t="shared" si="0"/>
        <v>11.748016115293339</v>
      </c>
      <c r="G20" s="1"/>
      <c r="H20" s="1"/>
      <c r="I20" s="1"/>
    </row>
    <row r="21" spans="1:9" x14ac:dyDescent="0.25">
      <c r="A21" s="8" t="s">
        <v>58</v>
      </c>
      <c r="B21" s="37">
        <v>2383167</v>
      </c>
      <c r="C21" s="37">
        <v>2450375</v>
      </c>
      <c r="D21" s="37">
        <v>18098885</v>
      </c>
      <c r="E21" s="37">
        <v>21132324</v>
      </c>
      <c r="F21" s="10">
        <f t="shared" si="0"/>
        <v>16.760363967172566</v>
      </c>
      <c r="G21" s="1"/>
      <c r="H21" s="1"/>
      <c r="I21" s="1"/>
    </row>
    <row r="22" spans="1:9" x14ac:dyDescent="0.25">
      <c r="A22" s="11" t="s">
        <v>59</v>
      </c>
      <c r="B22" s="38">
        <v>1926404</v>
      </c>
      <c r="C22" s="38">
        <v>1910759</v>
      </c>
      <c r="D22" s="38">
        <v>16714296</v>
      </c>
      <c r="E22" s="38">
        <v>17271016</v>
      </c>
      <c r="F22" s="13">
        <f t="shared" si="0"/>
        <v>3.3308013690794951</v>
      </c>
      <c r="G22" s="1"/>
      <c r="H22" s="1"/>
      <c r="I22" s="1"/>
    </row>
    <row r="23" spans="1:9" x14ac:dyDescent="0.25">
      <c r="A23" s="8" t="s">
        <v>60</v>
      </c>
      <c r="B23" s="37">
        <v>491929</v>
      </c>
      <c r="C23" s="37">
        <v>189148</v>
      </c>
      <c r="D23" s="37">
        <v>3059311</v>
      </c>
      <c r="E23" s="37">
        <v>4517120</v>
      </c>
      <c r="F23" s="10">
        <f t="shared" si="0"/>
        <v>47.651546377599402</v>
      </c>
      <c r="G23" s="1"/>
      <c r="H23" s="1"/>
      <c r="I23" s="1"/>
    </row>
    <row r="24" spans="1:9" x14ac:dyDescent="0.25">
      <c r="A24" s="11" t="s">
        <v>61</v>
      </c>
      <c r="B24" s="38">
        <v>178818</v>
      </c>
      <c r="C24" s="38">
        <v>142727</v>
      </c>
      <c r="D24" s="38">
        <v>1385989</v>
      </c>
      <c r="E24" s="38">
        <v>1370085</v>
      </c>
      <c r="F24" s="13">
        <f t="shared" si="0"/>
        <v>-1.1474838544894652</v>
      </c>
      <c r="G24" s="1"/>
      <c r="H24" s="1"/>
      <c r="I24" s="1"/>
    </row>
    <row r="25" spans="1:9" x14ac:dyDescent="0.25">
      <c r="A25" s="8" t="s">
        <v>62</v>
      </c>
      <c r="B25" s="37">
        <v>67208</v>
      </c>
      <c r="C25" s="37">
        <v>72167</v>
      </c>
      <c r="D25" s="37">
        <v>632887</v>
      </c>
      <c r="E25" s="37">
        <v>705936</v>
      </c>
      <c r="F25" s="10">
        <f t="shared" si="0"/>
        <v>11.542186835880656</v>
      </c>
      <c r="G25" s="1"/>
      <c r="H25" s="1"/>
      <c r="I25" s="1"/>
    </row>
    <row r="26" spans="1:9" x14ac:dyDescent="0.25">
      <c r="A26" s="11" t="s">
        <v>63</v>
      </c>
      <c r="B26" s="38">
        <v>141292</v>
      </c>
      <c r="C26" s="38">
        <v>158970</v>
      </c>
      <c r="D26" s="38">
        <v>1536108</v>
      </c>
      <c r="E26" s="38">
        <v>1476959</v>
      </c>
      <c r="F26" s="13">
        <f t="shared" si="0"/>
        <v>-3.8505756105690523</v>
      </c>
      <c r="G26" s="1"/>
      <c r="H26" s="1"/>
      <c r="I26" s="1"/>
    </row>
    <row r="27" spans="1:9" x14ac:dyDescent="0.25">
      <c r="A27" s="8" t="s">
        <v>64</v>
      </c>
      <c r="B27" s="37">
        <v>190875</v>
      </c>
      <c r="C27" s="37">
        <v>249951</v>
      </c>
      <c r="D27" s="37">
        <v>2429096</v>
      </c>
      <c r="E27" s="37">
        <v>2380526</v>
      </c>
      <c r="F27" s="10">
        <f t="shared" si="0"/>
        <v>-1.9995092824655814</v>
      </c>
      <c r="G27" s="1"/>
      <c r="H27" s="1"/>
      <c r="I27" s="1"/>
    </row>
    <row r="28" spans="1:9" x14ac:dyDescent="0.25">
      <c r="A28" s="11" t="s">
        <v>65</v>
      </c>
      <c r="B28" s="38">
        <v>1001960</v>
      </c>
      <c r="C28" s="38">
        <v>1272759</v>
      </c>
      <c r="D28" s="38">
        <v>9985521</v>
      </c>
      <c r="E28" s="38">
        <v>10526610</v>
      </c>
      <c r="F28" s="13">
        <f t="shared" si="0"/>
        <v>5.4187357875467939</v>
      </c>
      <c r="G28" s="1"/>
      <c r="H28" s="1"/>
      <c r="I28" s="1"/>
    </row>
    <row r="29" spans="1:9" x14ac:dyDescent="0.25">
      <c r="A29" s="8" t="s">
        <v>66</v>
      </c>
      <c r="B29" s="37">
        <v>432750</v>
      </c>
      <c r="C29" s="37">
        <v>402692</v>
      </c>
      <c r="D29" s="37">
        <v>3921607</v>
      </c>
      <c r="E29" s="37">
        <v>3640062</v>
      </c>
      <c r="F29" s="10">
        <f t="shared" si="0"/>
        <v>-7.1793272502828529</v>
      </c>
      <c r="G29" s="1"/>
      <c r="H29" s="1"/>
      <c r="I29" s="1"/>
    </row>
    <row r="30" spans="1:9" x14ac:dyDescent="0.25">
      <c r="A30" s="11" t="s">
        <v>67</v>
      </c>
      <c r="B30" s="38">
        <v>384875</v>
      </c>
      <c r="C30" s="38">
        <v>404253</v>
      </c>
      <c r="D30" s="38">
        <v>3409827</v>
      </c>
      <c r="E30" s="38">
        <v>3348438</v>
      </c>
      <c r="F30" s="13">
        <f t="shared" si="0"/>
        <v>-1.8003552672906835</v>
      </c>
      <c r="G30" s="1"/>
      <c r="H30" s="1"/>
      <c r="I30" s="1"/>
    </row>
    <row r="31" spans="1:9" x14ac:dyDescent="0.25">
      <c r="A31" s="8" t="s">
        <v>68</v>
      </c>
      <c r="B31" s="37">
        <v>2968782</v>
      </c>
      <c r="C31" s="37">
        <v>2761042</v>
      </c>
      <c r="D31" s="37">
        <v>24031505</v>
      </c>
      <c r="E31" s="37">
        <v>25001281</v>
      </c>
      <c r="F31" s="10">
        <f t="shared" si="0"/>
        <v>4.0354359828899646</v>
      </c>
      <c r="G31" s="1"/>
      <c r="H31" s="1"/>
      <c r="I31" s="1"/>
    </row>
    <row r="32" spans="1:9" x14ac:dyDescent="0.25">
      <c r="A32" s="11" t="s">
        <v>69</v>
      </c>
      <c r="B32" s="38">
        <v>5251384</v>
      </c>
      <c r="C32" s="38">
        <v>5012037</v>
      </c>
      <c r="D32" s="38">
        <v>49074321</v>
      </c>
      <c r="E32" s="38">
        <v>48459724</v>
      </c>
      <c r="F32" s="13">
        <f t="shared" si="0"/>
        <v>-1.2523800380243699</v>
      </c>
      <c r="G32" s="1"/>
      <c r="H32" s="1"/>
      <c r="I32" s="1"/>
    </row>
    <row r="33" spans="1:9" x14ac:dyDescent="0.25">
      <c r="A33" s="8" t="s">
        <v>70</v>
      </c>
      <c r="B33" s="37">
        <v>335951</v>
      </c>
      <c r="C33" s="37">
        <v>307256</v>
      </c>
      <c r="D33" s="37">
        <v>2999249</v>
      </c>
      <c r="E33" s="37">
        <v>2775190</v>
      </c>
      <c r="F33" s="10">
        <f t="shared" si="0"/>
        <v>-7.4705034493634912</v>
      </c>
      <c r="G33" s="1"/>
      <c r="H33" s="1"/>
      <c r="I33" s="1"/>
    </row>
    <row r="34" spans="1:9" x14ac:dyDescent="0.25">
      <c r="A34" s="11" t="s">
        <v>71</v>
      </c>
      <c r="B34" s="38">
        <v>58459</v>
      </c>
      <c r="C34" s="38">
        <v>77094</v>
      </c>
      <c r="D34" s="38">
        <v>544988</v>
      </c>
      <c r="E34" s="38">
        <v>734070</v>
      </c>
      <c r="F34" s="13">
        <f t="shared" si="0"/>
        <v>34.694708874323851</v>
      </c>
      <c r="G34" s="1"/>
      <c r="H34" s="1"/>
      <c r="I34" s="1"/>
    </row>
    <row r="35" spans="1:9" x14ac:dyDescent="0.25">
      <c r="A35" s="14" t="s">
        <v>72</v>
      </c>
      <c r="B35" s="15">
        <f>SUM(B7:B34)</f>
        <v>35725103</v>
      </c>
      <c r="C35" s="15">
        <f t="shared" ref="C35:E35" si="1">SUM(C7:C34)</f>
        <v>37709466</v>
      </c>
      <c r="D35" s="15">
        <f t="shared" si="1"/>
        <v>323112603</v>
      </c>
      <c r="E35" s="15">
        <f t="shared" si="1"/>
        <v>343783554</v>
      </c>
      <c r="F35" s="16">
        <f t="shared" si="0"/>
        <v>6.3974449798852362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9514666</v>
      </c>
      <c r="C38" s="41">
        <f>D7</f>
        <v>8664257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61654495</v>
      </c>
      <c r="G38" s="42">
        <f>LOOKUP(E38,$A$38:$A$65,$C$38:$C$65)</f>
        <v>52006228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1702277</v>
      </c>
      <c r="C39" s="41">
        <f t="shared" ref="C39:C65" si="5">D8</f>
        <v>1696436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48459724</v>
      </c>
      <c r="G39" s="42">
        <f t="shared" ref="G39:G65" si="8">LOOKUP(E39,$A$38:$A$65,$C$38:$C$65)</f>
        <v>49074321</v>
      </c>
    </row>
    <row r="40" spans="1:9" x14ac:dyDescent="0.25">
      <c r="A40" s="42" t="str">
        <f t="shared" si="3"/>
        <v>ALMERIA</v>
      </c>
      <c r="B40" s="41">
        <f t="shared" si="4"/>
        <v>4190345</v>
      </c>
      <c r="C40" s="41">
        <f t="shared" si="5"/>
        <v>3418616</v>
      </c>
      <c r="D40" s="41">
        <f t="shared" si="6"/>
        <v>16</v>
      </c>
      <c r="E40" s="42" t="str">
        <f t="shared" si="2"/>
        <v>BARCELONA</v>
      </c>
      <c r="F40" s="42">
        <f t="shared" si="7"/>
        <v>31504212</v>
      </c>
      <c r="G40" s="42">
        <f t="shared" si="8"/>
        <v>32910136</v>
      </c>
    </row>
    <row r="41" spans="1:9" x14ac:dyDescent="0.25">
      <c r="A41" s="42" t="str">
        <f t="shared" si="3"/>
        <v>AVILES</v>
      </c>
      <c r="B41" s="41">
        <f t="shared" si="4"/>
        <v>3760208</v>
      </c>
      <c r="C41" s="41">
        <f t="shared" si="5"/>
        <v>3879162</v>
      </c>
      <c r="D41" s="41">
        <f t="shared" si="6"/>
        <v>17</v>
      </c>
      <c r="E41" s="42" t="str">
        <f t="shared" si="2"/>
        <v>TARRAGONA</v>
      </c>
      <c r="F41" s="42">
        <f t="shared" si="7"/>
        <v>25001281</v>
      </c>
      <c r="G41" s="42">
        <f t="shared" si="8"/>
        <v>24031505</v>
      </c>
    </row>
    <row r="42" spans="1:9" x14ac:dyDescent="0.25">
      <c r="A42" s="42" t="str">
        <f t="shared" si="3"/>
        <v>BAHIA DE ALGECIRAS</v>
      </c>
      <c r="B42" s="41">
        <f t="shared" si="4"/>
        <v>61654495</v>
      </c>
      <c r="C42" s="41">
        <f t="shared" si="5"/>
        <v>52006228</v>
      </c>
      <c r="D42" s="41">
        <f t="shared" si="6"/>
        <v>1</v>
      </c>
      <c r="E42" s="42" t="str">
        <f t="shared" si="2"/>
        <v>CARTAGENA</v>
      </c>
      <c r="F42" s="42">
        <f t="shared" si="7"/>
        <v>22236039</v>
      </c>
      <c r="G42" s="42">
        <f t="shared" si="8"/>
        <v>15529770</v>
      </c>
    </row>
    <row r="43" spans="1:9" x14ac:dyDescent="0.25">
      <c r="A43" s="42" t="str">
        <f t="shared" si="3"/>
        <v>BAHIA DE CADIZ</v>
      </c>
      <c r="B43" s="41">
        <f t="shared" si="4"/>
        <v>2782990</v>
      </c>
      <c r="C43" s="41">
        <f t="shared" si="5"/>
        <v>2916417</v>
      </c>
      <c r="D43" s="41">
        <f t="shared" si="6"/>
        <v>20</v>
      </c>
      <c r="E43" s="42" t="str">
        <f t="shared" si="2"/>
        <v>HUELVA</v>
      </c>
      <c r="F43" s="42">
        <f t="shared" si="7"/>
        <v>21132324</v>
      </c>
      <c r="G43" s="42">
        <f t="shared" si="8"/>
        <v>18098885</v>
      </c>
    </row>
    <row r="44" spans="1:9" x14ac:dyDescent="0.25">
      <c r="A44" s="42" t="str">
        <f t="shared" si="3"/>
        <v>BALEARES</v>
      </c>
      <c r="B44" s="41">
        <f t="shared" si="4"/>
        <v>9160554</v>
      </c>
      <c r="C44" s="41">
        <f t="shared" si="5"/>
        <v>8840425</v>
      </c>
      <c r="D44" s="41">
        <f t="shared" si="6"/>
        <v>13</v>
      </c>
      <c r="E44" s="42" t="str">
        <f t="shared" si="2"/>
        <v>BILBAO</v>
      </c>
      <c r="F44" s="42">
        <f t="shared" si="7"/>
        <v>20930688</v>
      </c>
      <c r="G44" s="42">
        <f t="shared" si="8"/>
        <v>24607827</v>
      </c>
    </row>
    <row r="45" spans="1:9" x14ac:dyDescent="0.25">
      <c r="A45" s="42" t="str">
        <f t="shared" si="3"/>
        <v>BARCELONA</v>
      </c>
      <c r="B45" s="41">
        <f t="shared" si="4"/>
        <v>31504212</v>
      </c>
      <c r="C45" s="41">
        <f t="shared" si="5"/>
        <v>32910136</v>
      </c>
      <c r="D45" s="41">
        <f t="shared" si="6"/>
        <v>3</v>
      </c>
      <c r="E45" s="42" t="str">
        <f t="shared" si="2"/>
        <v>LAS PALMAS</v>
      </c>
      <c r="F45" s="42">
        <f t="shared" si="7"/>
        <v>17271016</v>
      </c>
      <c r="G45" s="42">
        <f t="shared" si="8"/>
        <v>16714296</v>
      </c>
    </row>
    <row r="46" spans="1:9" x14ac:dyDescent="0.25">
      <c r="A46" s="42" t="str">
        <f t="shared" si="3"/>
        <v>BILBAO</v>
      </c>
      <c r="B46" s="41">
        <f t="shared" si="4"/>
        <v>20930688</v>
      </c>
      <c r="C46" s="41">
        <f t="shared" si="5"/>
        <v>24607827</v>
      </c>
      <c r="D46" s="41">
        <f t="shared" si="6"/>
        <v>7</v>
      </c>
      <c r="E46" s="42" t="str">
        <f t="shared" si="2"/>
        <v>GIJON</v>
      </c>
      <c r="F46" s="42">
        <f t="shared" si="7"/>
        <v>12153303</v>
      </c>
      <c r="G46" s="42">
        <f t="shared" si="8"/>
        <v>10875632</v>
      </c>
    </row>
    <row r="47" spans="1:9" x14ac:dyDescent="0.25">
      <c r="A47" s="42" t="str">
        <f t="shared" si="3"/>
        <v>CARTAGENA</v>
      </c>
      <c r="B47" s="41">
        <f t="shared" si="4"/>
        <v>22236039</v>
      </c>
      <c r="C47" s="41">
        <f t="shared" si="5"/>
        <v>15529770</v>
      </c>
      <c r="D47" s="41">
        <f t="shared" si="6"/>
        <v>5</v>
      </c>
      <c r="E47" s="42" t="str">
        <f t="shared" si="2"/>
        <v>SANTA CRUZ DE TENERIFE</v>
      </c>
      <c r="F47" s="42">
        <f t="shared" si="7"/>
        <v>10526610</v>
      </c>
      <c r="G47" s="42">
        <f t="shared" si="8"/>
        <v>9985521</v>
      </c>
    </row>
    <row r="48" spans="1:9" x14ac:dyDescent="0.25">
      <c r="A48" s="42" t="str">
        <f t="shared" si="3"/>
        <v>CASTELLON</v>
      </c>
      <c r="B48" s="41">
        <f t="shared" si="4"/>
        <v>8880877</v>
      </c>
      <c r="C48" s="41">
        <f t="shared" si="5"/>
        <v>9895879</v>
      </c>
      <c r="D48" s="41">
        <f t="shared" si="6"/>
        <v>14</v>
      </c>
      <c r="E48" s="42" t="str">
        <f t="shared" si="2"/>
        <v>FERROL-SAN CIBRAO</v>
      </c>
      <c r="F48" s="42">
        <f t="shared" si="7"/>
        <v>10401891</v>
      </c>
      <c r="G48" s="42">
        <f t="shared" si="8"/>
        <v>8523445</v>
      </c>
    </row>
    <row r="49" spans="1:7" x14ac:dyDescent="0.25">
      <c r="A49" s="42" t="str">
        <f t="shared" si="3"/>
        <v>CEUTA</v>
      </c>
      <c r="B49" s="41">
        <f t="shared" si="4"/>
        <v>1571668</v>
      </c>
      <c r="C49" s="41">
        <f t="shared" si="5"/>
        <v>1524783</v>
      </c>
      <c r="D49" s="41">
        <f t="shared" si="6"/>
        <v>24</v>
      </c>
      <c r="E49" s="42" t="str">
        <f t="shared" si="2"/>
        <v>A CORUÑA</v>
      </c>
      <c r="F49" s="42">
        <f t="shared" si="7"/>
        <v>9514666</v>
      </c>
      <c r="G49" s="42">
        <f t="shared" si="8"/>
        <v>8664257</v>
      </c>
    </row>
    <row r="50" spans="1:7" x14ac:dyDescent="0.25">
      <c r="A50" s="42" t="str">
        <f t="shared" si="3"/>
        <v>FERROL-SAN CIBRAO</v>
      </c>
      <c r="B50" s="41">
        <f t="shared" si="4"/>
        <v>10401891</v>
      </c>
      <c r="C50" s="41">
        <f t="shared" si="5"/>
        <v>8523445</v>
      </c>
      <c r="D50" s="41">
        <f t="shared" si="6"/>
        <v>11</v>
      </c>
      <c r="E50" s="42" t="str">
        <f t="shared" si="2"/>
        <v>BALEARES</v>
      </c>
      <c r="F50" s="42">
        <f t="shared" si="7"/>
        <v>9160554</v>
      </c>
      <c r="G50" s="42">
        <f t="shared" si="8"/>
        <v>8840425</v>
      </c>
    </row>
    <row r="51" spans="1:7" x14ac:dyDescent="0.25">
      <c r="A51" s="42" t="str">
        <f t="shared" si="3"/>
        <v>GIJON</v>
      </c>
      <c r="B51" s="41">
        <f t="shared" si="4"/>
        <v>12153303</v>
      </c>
      <c r="C51" s="41">
        <f t="shared" si="5"/>
        <v>10875632</v>
      </c>
      <c r="D51" s="41">
        <f t="shared" si="6"/>
        <v>9</v>
      </c>
      <c r="E51" s="42" t="str">
        <f t="shared" si="2"/>
        <v>CASTELLON</v>
      </c>
      <c r="F51" s="42">
        <f t="shared" si="7"/>
        <v>8880877</v>
      </c>
      <c r="G51" s="42">
        <f t="shared" si="8"/>
        <v>9895879</v>
      </c>
    </row>
    <row r="52" spans="1:7" x14ac:dyDescent="0.25">
      <c r="A52" s="42" t="str">
        <f t="shared" si="3"/>
        <v>HUELVA</v>
      </c>
      <c r="B52" s="41">
        <f t="shared" si="4"/>
        <v>21132324</v>
      </c>
      <c r="C52" s="41">
        <f t="shared" si="5"/>
        <v>18098885</v>
      </c>
      <c r="D52" s="41">
        <f t="shared" si="6"/>
        <v>6</v>
      </c>
      <c r="E52" s="42" t="str">
        <f t="shared" si="2"/>
        <v>MALAGA</v>
      </c>
      <c r="F52" s="42">
        <f t="shared" si="7"/>
        <v>4517120</v>
      </c>
      <c r="G52" s="42">
        <f t="shared" si="8"/>
        <v>3059311</v>
      </c>
    </row>
    <row r="53" spans="1:7" x14ac:dyDescent="0.25">
      <c r="A53" s="42" t="str">
        <f t="shared" si="3"/>
        <v>LAS PALMAS</v>
      </c>
      <c r="B53" s="41">
        <f t="shared" si="4"/>
        <v>17271016</v>
      </c>
      <c r="C53" s="41">
        <f t="shared" si="5"/>
        <v>16714296</v>
      </c>
      <c r="D53" s="41">
        <f t="shared" si="6"/>
        <v>8</v>
      </c>
      <c r="E53" s="42" t="str">
        <f t="shared" si="2"/>
        <v>ALMERIA</v>
      </c>
      <c r="F53" s="42">
        <f t="shared" si="7"/>
        <v>4190345</v>
      </c>
      <c r="G53" s="42">
        <f t="shared" si="8"/>
        <v>3418616</v>
      </c>
    </row>
    <row r="54" spans="1:7" x14ac:dyDescent="0.25">
      <c r="A54" s="42" t="str">
        <f t="shared" si="3"/>
        <v>MALAGA</v>
      </c>
      <c r="B54" s="41">
        <f t="shared" si="4"/>
        <v>4517120</v>
      </c>
      <c r="C54" s="41">
        <f t="shared" si="5"/>
        <v>3059311</v>
      </c>
      <c r="D54" s="41">
        <f t="shared" si="6"/>
        <v>15</v>
      </c>
      <c r="E54" s="42" t="str">
        <f t="shared" si="2"/>
        <v>AVILES</v>
      </c>
      <c r="F54" s="42">
        <f t="shared" si="7"/>
        <v>3760208</v>
      </c>
      <c r="G54" s="42">
        <f t="shared" si="8"/>
        <v>3879162</v>
      </c>
    </row>
    <row r="55" spans="1:7" x14ac:dyDescent="0.25">
      <c r="A55" s="42" t="str">
        <f t="shared" si="3"/>
        <v>MARIN Y RIA DE PONTEVEDRA</v>
      </c>
      <c r="B55" s="41">
        <f t="shared" si="4"/>
        <v>1370085</v>
      </c>
      <c r="C55" s="41">
        <f t="shared" si="5"/>
        <v>1385989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3640062</v>
      </c>
      <c r="G55" s="42">
        <f t="shared" si="8"/>
        <v>3921607</v>
      </c>
    </row>
    <row r="56" spans="1:7" x14ac:dyDescent="0.25">
      <c r="A56" s="42" t="str">
        <f t="shared" si="3"/>
        <v>MELILLA</v>
      </c>
      <c r="B56" s="41">
        <f t="shared" si="4"/>
        <v>705936</v>
      </c>
      <c r="C56" s="41">
        <f t="shared" si="5"/>
        <v>632887</v>
      </c>
      <c r="D56" s="41">
        <f t="shared" si="6"/>
        <v>28</v>
      </c>
      <c r="E56" s="42" t="str">
        <f t="shared" si="2"/>
        <v>SEVILLA</v>
      </c>
      <c r="F56" s="42">
        <f t="shared" si="9"/>
        <v>3348438</v>
      </c>
      <c r="G56" s="42">
        <f t="shared" si="8"/>
        <v>3409827</v>
      </c>
    </row>
    <row r="57" spans="1:7" x14ac:dyDescent="0.25">
      <c r="A57" s="42" t="str">
        <f t="shared" si="3"/>
        <v>MOTRIL</v>
      </c>
      <c r="B57" s="41">
        <f t="shared" si="4"/>
        <v>1476959</v>
      </c>
      <c r="C57" s="41">
        <f t="shared" si="5"/>
        <v>1536108</v>
      </c>
      <c r="D57" s="41">
        <f t="shared" si="6"/>
        <v>25</v>
      </c>
      <c r="E57" s="42" t="str">
        <f t="shared" si="2"/>
        <v>BAHIA DE CADIZ</v>
      </c>
      <c r="F57" s="42">
        <f t="shared" si="9"/>
        <v>2782990</v>
      </c>
      <c r="G57" s="42">
        <f t="shared" si="8"/>
        <v>2916417</v>
      </c>
    </row>
    <row r="58" spans="1:7" x14ac:dyDescent="0.25">
      <c r="A58" s="42" t="str">
        <f t="shared" si="3"/>
        <v>PASAIA</v>
      </c>
      <c r="B58" s="41">
        <f t="shared" si="4"/>
        <v>2380526</v>
      </c>
      <c r="C58" s="41">
        <f t="shared" si="5"/>
        <v>2429096</v>
      </c>
      <c r="D58" s="41">
        <f t="shared" si="6"/>
        <v>22</v>
      </c>
      <c r="E58" s="42" t="str">
        <f t="shared" si="2"/>
        <v>VIGO</v>
      </c>
      <c r="F58" s="42">
        <f t="shared" si="9"/>
        <v>2775190</v>
      </c>
      <c r="G58" s="42">
        <f t="shared" si="8"/>
        <v>2999249</v>
      </c>
    </row>
    <row r="59" spans="1:7" x14ac:dyDescent="0.25">
      <c r="A59" s="42" t="str">
        <f t="shared" si="3"/>
        <v>SANTA CRUZ DE TENERIFE</v>
      </c>
      <c r="B59" s="41">
        <f t="shared" si="4"/>
        <v>10526610</v>
      </c>
      <c r="C59" s="41">
        <f t="shared" si="5"/>
        <v>9985521</v>
      </c>
      <c r="D59" s="41">
        <f t="shared" si="6"/>
        <v>10</v>
      </c>
      <c r="E59" s="42" t="str">
        <f t="shared" si="2"/>
        <v>PASAIA</v>
      </c>
      <c r="F59" s="42">
        <f t="shared" si="9"/>
        <v>2380526</v>
      </c>
      <c r="G59" s="42">
        <f t="shared" si="8"/>
        <v>2429096</v>
      </c>
    </row>
    <row r="60" spans="1:7" x14ac:dyDescent="0.25">
      <c r="A60" s="42" t="str">
        <f t="shared" si="3"/>
        <v>SANTANDER</v>
      </c>
      <c r="B60" s="41">
        <f t="shared" si="4"/>
        <v>3640062</v>
      </c>
      <c r="C60" s="41">
        <f t="shared" si="5"/>
        <v>3921607</v>
      </c>
      <c r="D60" s="41">
        <f t="shared" si="6"/>
        <v>18</v>
      </c>
      <c r="E60" s="42" t="str">
        <f t="shared" si="2"/>
        <v>ALICANTE</v>
      </c>
      <c r="F60" s="42">
        <f t="shared" si="9"/>
        <v>1702277</v>
      </c>
      <c r="G60" s="42">
        <f t="shared" si="8"/>
        <v>1696436</v>
      </c>
    </row>
    <row r="61" spans="1:7" x14ac:dyDescent="0.25">
      <c r="A61" s="42" t="str">
        <f t="shared" si="3"/>
        <v>SEVILLA</v>
      </c>
      <c r="B61" s="41">
        <f t="shared" si="4"/>
        <v>3348438</v>
      </c>
      <c r="C61" s="41">
        <f t="shared" si="5"/>
        <v>3409827</v>
      </c>
      <c r="D61" s="41">
        <f t="shared" si="6"/>
        <v>19</v>
      </c>
      <c r="E61" s="42" t="str">
        <f t="shared" si="2"/>
        <v>CEUTA</v>
      </c>
      <c r="F61" s="42">
        <f t="shared" si="9"/>
        <v>1571668</v>
      </c>
      <c r="G61" s="42">
        <f t="shared" si="8"/>
        <v>1524783</v>
      </c>
    </row>
    <row r="62" spans="1:7" x14ac:dyDescent="0.25">
      <c r="A62" s="42" t="str">
        <f t="shared" si="3"/>
        <v>TARRAGONA</v>
      </c>
      <c r="B62" s="41">
        <f t="shared" si="4"/>
        <v>25001281</v>
      </c>
      <c r="C62" s="41">
        <f t="shared" si="5"/>
        <v>24031505</v>
      </c>
      <c r="D62" s="41">
        <f t="shared" si="6"/>
        <v>4</v>
      </c>
      <c r="E62" s="42" t="str">
        <f t="shared" si="2"/>
        <v>MOTRIL</v>
      </c>
      <c r="F62" s="42">
        <f t="shared" si="9"/>
        <v>1476959</v>
      </c>
      <c r="G62" s="42">
        <f t="shared" si="8"/>
        <v>1536108</v>
      </c>
    </row>
    <row r="63" spans="1:7" x14ac:dyDescent="0.25">
      <c r="A63" s="42" t="str">
        <f t="shared" si="3"/>
        <v>VALENCIA</v>
      </c>
      <c r="B63" s="41">
        <f t="shared" si="4"/>
        <v>48459724</v>
      </c>
      <c r="C63" s="41">
        <f t="shared" si="5"/>
        <v>49074321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1370085</v>
      </c>
      <c r="G63" s="42">
        <f t="shared" si="8"/>
        <v>1385989</v>
      </c>
    </row>
    <row r="64" spans="1:7" x14ac:dyDescent="0.25">
      <c r="A64" s="42" t="str">
        <f t="shared" si="3"/>
        <v>VIGO</v>
      </c>
      <c r="B64" s="41">
        <f t="shared" si="4"/>
        <v>2775190</v>
      </c>
      <c r="C64" s="41">
        <f t="shared" si="5"/>
        <v>2999249</v>
      </c>
      <c r="D64" s="41">
        <f t="shared" si="6"/>
        <v>21</v>
      </c>
      <c r="E64" s="42" t="str">
        <f t="shared" si="2"/>
        <v>VILAGARCIA</v>
      </c>
      <c r="F64" s="42">
        <f t="shared" si="9"/>
        <v>734070</v>
      </c>
      <c r="G64" s="42">
        <f t="shared" si="8"/>
        <v>544988</v>
      </c>
    </row>
    <row r="65" spans="1:7" x14ac:dyDescent="0.25">
      <c r="A65" s="42" t="str">
        <f t="shared" si="3"/>
        <v>VILAGARCIA</v>
      </c>
      <c r="B65" s="41">
        <f t="shared" si="4"/>
        <v>734070</v>
      </c>
      <c r="C65" s="41">
        <f t="shared" si="5"/>
        <v>544988</v>
      </c>
      <c r="D65" s="41">
        <f t="shared" si="6"/>
        <v>27</v>
      </c>
      <c r="E65" s="42" t="str">
        <f t="shared" si="2"/>
        <v>MELILLA</v>
      </c>
      <c r="F65" s="42">
        <f t="shared" si="9"/>
        <v>705936</v>
      </c>
      <c r="G65" s="42">
        <f t="shared" si="8"/>
        <v>632887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525866</v>
      </c>
      <c r="C7" s="37">
        <v>716458</v>
      </c>
      <c r="D7" s="37">
        <v>5272047</v>
      </c>
      <c r="E7" s="37">
        <v>5379054</v>
      </c>
      <c r="F7" s="10">
        <f>((E7*100)/D7)-100</f>
        <v>2.0297049703843726</v>
      </c>
      <c r="G7" s="1"/>
      <c r="H7" s="1"/>
      <c r="I7" s="1"/>
    </row>
    <row r="8" spans="1:12" x14ac:dyDescent="0.25">
      <c r="A8" s="11" t="s">
        <v>45</v>
      </c>
      <c r="B8" s="38">
        <v>4988</v>
      </c>
      <c r="C8" s="38">
        <v>0</v>
      </c>
      <c r="D8" s="38">
        <v>66040</v>
      </c>
      <c r="E8" s="38">
        <v>43242</v>
      </c>
      <c r="F8" s="13">
        <f t="shared" ref="F8:F35" si="0">((E8*100)/D8)-100</f>
        <v>-34.52150211992732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2094</v>
      </c>
      <c r="D9" s="37">
        <v>2986</v>
      </c>
      <c r="E9" s="37">
        <v>10245</v>
      </c>
      <c r="F9" s="10">
        <f t="shared" si="0"/>
        <v>243.10113864701941</v>
      </c>
      <c r="G9" s="1"/>
      <c r="H9" s="1"/>
      <c r="I9" s="1"/>
    </row>
    <row r="10" spans="1:12" x14ac:dyDescent="0.25">
      <c r="A10" s="11" t="s">
        <v>47</v>
      </c>
      <c r="B10" s="38">
        <v>42150</v>
      </c>
      <c r="C10" s="38">
        <v>42555</v>
      </c>
      <c r="D10" s="38">
        <v>401366</v>
      </c>
      <c r="E10" s="38">
        <v>471026</v>
      </c>
      <c r="F10" s="13">
        <f t="shared" si="0"/>
        <v>17.355730181430417</v>
      </c>
      <c r="G10" s="1"/>
      <c r="H10" s="1"/>
      <c r="I10" s="1"/>
    </row>
    <row r="11" spans="1:12" x14ac:dyDescent="0.25">
      <c r="A11" s="8" t="s">
        <v>48</v>
      </c>
      <c r="B11" s="37">
        <v>1733817</v>
      </c>
      <c r="C11" s="37">
        <v>1845856</v>
      </c>
      <c r="D11" s="37">
        <v>17571969</v>
      </c>
      <c r="E11" s="37">
        <v>17477002</v>
      </c>
      <c r="F11" s="10">
        <f t="shared" si="0"/>
        <v>-0.54044597961673446</v>
      </c>
      <c r="G11" s="1"/>
      <c r="H11" s="1"/>
      <c r="I11" s="1"/>
    </row>
    <row r="12" spans="1:12" x14ac:dyDescent="0.25">
      <c r="A12" s="11" t="s">
        <v>49</v>
      </c>
      <c r="B12" s="38">
        <v>25304</v>
      </c>
      <c r="C12" s="38">
        <v>0</v>
      </c>
      <c r="D12" s="38">
        <v>80307</v>
      </c>
      <c r="E12" s="38">
        <v>48937</v>
      </c>
      <c r="F12" s="13">
        <f t="shared" si="0"/>
        <v>-39.062597282926767</v>
      </c>
      <c r="G12" s="1"/>
      <c r="H12" s="1"/>
      <c r="I12" s="1"/>
    </row>
    <row r="13" spans="1:12" x14ac:dyDescent="0.25">
      <c r="A13" s="8" t="s">
        <v>50</v>
      </c>
      <c r="B13" s="37">
        <v>150833</v>
      </c>
      <c r="C13" s="37">
        <v>201793</v>
      </c>
      <c r="D13" s="37">
        <v>1287179</v>
      </c>
      <c r="E13" s="37">
        <v>1302611</v>
      </c>
      <c r="F13" s="10">
        <f t="shared" si="0"/>
        <v>1.1989008521736224</v>
      </c>
      <c r="G13" s="1"/>
      <c r="H13" s="1"/>
      <c r="I13" s="1"/>
    </row>
    <row r="14" spans="1:12" x14ac:dyDescent="0.25">
      <c r="A14" s="11" t="s">
        <v>51</v>
      </c>
      <c r="B14" s="38">
        <v>919269</v>
      </c>
      <c r="C14" s="38">
        <v>870126</v>
      </c>
      <c r="D14" s="38">
        <v>8226270</v>
      </c>
      <c r="E14" s="38">
        <v>7768423</v>
      </c>
      <c r="F14" s="13">
        <f t="shared" si="0"/>
        <v>-5.5656694954092245</v>
      </c>
      <c r="G14" s="1"/>
      <c r="H14" s="1"/>
      <c r="I14" s="1"/>
    </row>
    <row r="15" spans="1:12" x14ac:dyDescent="0.25">
      <c r="A15" s="8" t="s">
        <v>52</v>
      </c>
      <c r="B15" s="37">
        <v>1502620</v>
      </c>
      <c r="C15" s="37">
        <v>1577969</v>
      </c>
      <c r="D15" s="37">
        <v>14107840</v>
      </c>
      <c r="E15" s="37">
        <v>10615450</v>
      </c>
      <c r="F15" s="10">
        <f t="shared" si="0"/>
        <v>-24.754958944813666</v>
      </c>
      <c r="G15" s="1"/>
      <c r="H15" s="1"/>
      <c r="I15" s="1"/>
    </row>
    <row r="16" spans="1:12" x14ac:dyDescent="0.25">
      <c r="A16" s="11" t="s">
        <v>53</v>
      </c>
      <c r="B16" s="38">
        <v>1452681</v>
      </c>
      <c r="C16" s="38">
        <v>1911944</v>
      </c>
      <c r="D16" s="38">
        <v>12162010</v>
      </c>
      <c r="E16" s="38">
        <v>17795010</v>
      </c>
      <c r="F16" s="13">
        <f t="shared" si="0"/>
        <v>46.316357246869558</v>
      </c>
      <c r="G16" s="1"/>
      <c r="H16" s="1"/>
      <c r="I16" s="1"/>
    </row>
    <row r="17" spans="1:9" x14ac:dyDescent="0.25">
      <c r="A17" s="8" t="s">
        <v>54</v>
      </c>
      <c r="B17" s="37">
        <v>547356</v>
      </c>
      <c r="C17" s="37">
        <v>652838</v>
      </c>
      <c r="D17" s="37">
        <v>5912334</v>
      </c>
      <c r="E17" s="37">
        <v>4923790</v>
      </c>
      <c r="F17" s="10">
        <f t="shared" si="0"/>
        <v>-16.720029687091426</v>
      </c>
      <c r="G17" s="1"/>
      <c r="H17" s="1"/>
      <c r="I17" s="1"/>
    </row>
    <row r="18" spans="1:9" x14ac:dyDescent="0.25">
      <c r="A18" s="11" t="s">
        <v>55</v>
      </c>
      <c r="B18" s="38">
        <v>44306</v>
      </c>
      <c r="C18" s="38">
        <v>55132</v>
      </c>
      <c r="D18" s="38">
        <v>776018</v>
      </c>
      <c r="E18" s="38">
        <v>751220</v>
      </c>
      <c r="F18" s="13">
        <f t="shared" si="0"/>
        <v>-3.1955444332476759</v>
      </c>
      <c r="G18" s="1"/>
      <c r="H18" s="1"/>
      <c r="I18" s="1"/>
    </row>
    <row r="19" spans="1:9" x14ac:dyDescent="0.25">
      <c r="A19" s="8" t="s">
        <v>56</v>
      </c>
      <c r="B19" s="37">
        <v>275816</v>
      </c>
      <c r="C19" s="37">
        <v>108041</v>
      </c>
      <c r="D19" s="37">
        <v>1932914</v>
      </c>
      <c r="E19" s="37">
        <v>1650120</v>
      </c>
      <c r="F19" s="10">
        <f t="shared" si="0"/>
        <v>-14.630449156041081</v>
      </c>
      <c r="G19" s="1"/>
      <c r="H19" s="1"/>
      <c r="I19" s="1"/>
    </row>
    <row r="20" spans="1:9" x14ac:dyDescent="0.25">
      <c r="A20" s="11" t="s">
        <v>57</v>
      </c>
      <c r="B20" s="38">
        <v>79421</v>
      </c>
      <c r="C20" s="38">
        <v>39841</v>
      </c>
      <c r="D20" s="38">
        <v>723738</v>
      </c>
      <c r="E20" s="38">
        <v>661598</v>
      </c>
      <c r="F20" s="13">
        <f t="shared" si="0"/>
        <v>-8.5859800093404033</v>
      </c>
      <c r="G20" s="1"/>
      <c r="H20" s="1"/>
      <c r="I20" s="1"/>
    </row>
    <row r="21" spans="1:9" x14ac:dyDescent="0.25">
      <c r="A21" s="8" t="s">
        <v>58</v>
      </c>
      <c r="B21" s="37">
        <v>1786717</v>
      </c>
      <c r="C21" s="37">
        <v>1888131</v>
      </c>
      <c r="D21" s="37">
        <v>14874825</v>
      </c>
      <c r="E21" s="37">
        <v>17199188</v>
      </c>
      <c r="F21" s="10">
        <f t="shared" si="0"/>
        <v>15.626153585000154</v>
      </c>
      <c r="G21" s="1"/>
      <c r="H21" s="1"/>
      <c r="I21" s="1"/>
    </row>
    <row r="22" spans="1:9" x14ac:dyDescent="0.25">
      <c r="A22" s="11" t="s">
        <v>59</v>
      </c>
      <c r="B22" s="38">
        <v>296523</v>
      </c>
      <c r="C22" s="38">
        <v>395181</v>
      </c>
      <c r="D22" s="38">
        <v>3600258</v>
      </c>
      <c r="E22" s="38">
        <v>3355135</v>
      </c>
      <c r="F22" s="13">
        <f t="shared" si="0"/>
        <v>-6.8084842808487593</v>
      </c>
      <c r="G22" s="1"/>
      <c r="H22" s="1"/>
      <c r="I22" s="1"/>
    </row>
    <row r="23" spans="1:9" x14ac:dyDescent="0.25">
      <c r="A23" s="8" t="s">
        <v>60</v>
      </c>
      <c r="B23" s="37">
        <v>3868</v>
      </c>
      <c r="C23" s="37">
        <v>9650</v>
      </c>
      <c r="D23" s="37">
        <v>43560</v>
      </c>
      <c r="E23" s="37">
        <v>81666</v>
      </c>
      <c r="F23" s="10">
        <f t="shared" si="0"/>
        <v>87.47933884297521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6575</v>
      </c>
      <c r="C25" s="37">
        <v>5503</v>
      </c>
      <c r="D25" s="37">
        <v>51225</v>
      </c>
      <c r="E25" s="37">
        <v>52065</v>
      </c>
      <c r="F25" s="10">
        <f t="shared" si="0"/>
        <v>1.6398243045388057</v>
      </c>
      <c r="G25" s="1"/>
      <c r="H25" s="1"/>
      <c r="I25" s="1"/>
    </row>
    <row r="26" spans="1:9" x14ac:dyDescent="0.25">
      <c r="A26" s="11" t="s">
        <v>63</v>
      </c>
      <c r="B26" s="38">
        <v>74199</v>
      </c>
      <c r="C26" s="38">
        <v>103207</v>
      </c>
      <c r="D26" s="38">
        <v>941701</v>
      </c>
      <c r="E26" s="38">
        <v>893569</v>
      </c>
      <c r="F26" s="13">
        <f t="shared" si="0"/>
        <v>-5.1111764774594093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456326</v>
      </c>
      <c r="C28" s="38">
        <v>802746</v>
      </c>
      <c r="D28" s="38">
        <v>5114464</v>
      </c>
      <c r="E28" s="38">
        <v>5808005</v>
      </c>
      <c r="F28" s="13">
        <f t="shared" si="0"/>
        <v>13.560384822339159</v>
      </c>
      <c r="G28" s="1"/>
      <c r="H28" s="1"/>
      <c r="I28" s="1"/>
    </row>
    <row r="29" spans="1:9" x14ac:dyDescent="0.25">
      <c r="A29" s="8" t="s">
        <v>66</v>
      </c>
      <c r="B29" s="37">
        <v>22041</v>
      </c>
      <c r="C29" s="37">
        <v>9521</v>
      </c>
      <c r="D29" s="37">
        <v>248267</v>
      </c>
      <c r="E29" s="37">
        <v>150683</v>
      </c>
      <c r="F29" s="10">
        <f t="shared" si="0"/>
        <v>-39.306069674987008</v>
      </c>
      <c r="G29" s="1"/>
      <c r="H29" s="1"/>
      <c r="I29" s="1"/>
    </row>
    <row r="30" spans="1:9" x14ac:dyDescent="0.25">
      <c r="A30" s="11" t="s">
        <v>67</v>
      </c>
      <c r="B30" s="38">
        <v>26417</v>
      </c>
      <c r="C30" s="38">
        <v>8096</v>
      </c>
      <c r="D30" s="38">
        <v>251958</v>
      </c>
      <c r="E30" s="38">
        <v>286366</v>
      </c>
      <c r="F30" s="13">
        <f t="shared" si="0"/>
        <v>13.656244294684029</v>
      </c>
      <c r="G30" s="1"/>
      <c r="H30" s="1"/>
      <c r="I30" s="1"/>
    </row>
    <row r="31" spans="1:9" x14ac:dyDescent="0.25">
      <c r="A31" s="8" t="s">
        <v>68</v>
      </c>
      <c r="B31" s="37">
        <v>1657127</v>
      </c>
      <c r="C31" s="37">
        <v>1538281</v>
      </c>
      <c r="D31" s="37">
        <v>14110855</v>
      </c>
      <c r="E31" s="37">
        <v>14488593</v>
      </c>
      <c r="F31" s="10">
        <f t="shared" si="0"/>
        <v>2.6769320498297162</v>
      </c>
      <c r="G31" s="1"/>
      <c r="H31" s="1"/>
      <c r="I31" s="1"/>
    </row>
    <row r="32" spans="1:9" x14ac:dyDescent="0.25">
      <c r="A32" s="11" t="s">
        <v>69</v>
      </c>
      <c r="B32" s="38">
        <v>328254</v>
      </c>
      <c r="C32" s="38">
        <v>314504</v>
      </c>
      <c r="D32" s="38">
        <v>3436598</v>
      </c>
      <c r="E32" s="38">
        <v>2703607</v>
      </c>
      <c r="F32" s="13">
        <f t="shared" si="0"/>
        <v>-21.328971267515143</v>
      </c>
      <c r="G32" s="1"/>
      <c r="H32" s="1"/>
      <c r="I32" s="1"/>
    </row>
    <row r="33" spans="1:9" x14ac:dyDescent="0.25">
      <c r="A33" s="8" t="s">
        <v>70</v>
      </c>
      <c r="B33" s="37">
        <v>13451</v>
      </c>
      <c r="C33" s="37">
        <v>9449</v>
      </c>
      <c r="D33" s="37">
        <v>60205</v>
      </c>
      <c r="E33" s="37">
        <v>56490</v>
      </c>
      <c r="F33" s="10">
        <f t="shared" si="0"/>
        <v>-6.1705838385516216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7672</v>
      </c>
      <c r="D34" s="38">
        <v>143051</v>
      </c>
      <c r="E34" s="38">
        <v>150018</v>
      </c>
      <c r="F34" s="13">
        <f t="shared" si="0"/>
        <v>4.8702910150925192</v>
      </c>
      <c r="G34" s="1"/>
      <c r="H34" s="1"/>
      <c r="I34" s="1"/>
    </row>
    <row r="35" spans="1:9" x14ac:dyDescent="0.25">
      <c r="A35" s="14" t="s">
        <v>72</v>
      </c>
      <c r="B35" s="15">
        <f>SUM(B7:B34)</f>
        <v>11975925</v>
      </c>
      <c r="C35" s="15">
        <f t="shared" ref="C35:E35" si="1">SUM(C7:C34)</f>
        <v>13116588</v>
      </c>
      <c r="D35" s="15">
        <f t="shared" si="1"/>
        <v>111399985</v>
      </c>
      <c r="E35" s="15">
        <f t="shared" si="1"/>
        <v>114123113</v>
      </c>
      <c r="F35" s="16">
        <f t="shared" si="0"/>
        <v>2.4444599341732385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5379054</v>
      </c>
      <c r="C38" s="41">
        <f>D7</f>
        <v>5272047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CARTAGENA</v>
      </c>
      <c r="F38" s="42">
        <f>LOOKUP(E38,$A$38:$A$65,$B$38:$B$65)</f>
        <v>17795010</v>
      </c>
      <c r="G38" s="42">
        <f>LOOKUP(E38,$A$38:$A$65,$C$38:$C$65)</f>
        <v>12162010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43242</v>
      </c>
      <c r="C39" s="41">
        <f t="shared" ref="C39:C65" si="5">D8</f>
        <v>66040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17477002</v>
      </c>
      <c r="G39" s="42">
        <f t="shared" ref="G39:G65" si="8">LOOKUP(E39,$A$38:$A$65,$C$38:$C$65)</f>
        <v>17571969</v>
      </c>
    </row>
    <row r="40" spans="1:9" x14ac:dyDescent="0.25">
      <c r="A40" s="42" t="str">
        <f t="shared" si="3"/>
        <v>ALMERIA</v>
      </c>
      <c r="B40" s="41">
        <f t="shared" si="4"/>
        <v>10245</v>
      </c>
      <c r="C40" s="41">
        <f t="shared" si="5"/>
        <v>2986</v>
      </c>
      <c r="D40" s="41">
        <f t="shared" si="6"/>
        <v>26</v>
      </c>
      <c r="E40" s="42" t="str">
        <f t="shared" si="2"/>
        <v>HUELVA</v>
      </c>
      <c r="F40" s="42">
        <f t="shared" si="7"/>
        <v>17199188</v>
      </c>
      <c r="G40" s="42">
        <f t="shared" si="8"/>
        <v>14874825</v>
      </c>
    </row>
    <row r="41" spans="1:9" x14ac:dyDescent="0.25">
      <c r="A41" s="42" t="str">
        <f t="shared" si="3"/>
        <v>AVILES</v>
      </c>
      <c r="B41" s="41">
        <f t="shared" si="4"/>
        <v>471026</v>
      </c>
      <c r="C41" s="41">
        <f t="shared" si="5"/>
        <v>401366</v>
      </c>
      <c r="D41" s="41">
        <f t="shared" si="6"/>
        <v>17</v>
      </c>
      <c r="E41" s="42" t="str">
        <f t="shared" si="2"/>
        <v>TARRAGONA</v>
      </c>
      <c r="F41" s="42">
        <f t="shared" si="7"/>
        <v>14488593</v>
      </c>
      <c r="G41" s="42">
        <f t="shared" si="8"/>
        <v>14110855</v>
      </c>
    </row>
    <row r="42" spans="1:9" x14ac:dyDescent="0.25">
      <c r="A42" s="42" t="str">
        <f t="shared" si="3"/>
        <v>BAHIA DE ALGECIRAS</v>
      </c>
      <c r="B42" s="41">
        <f t="shared" si="4"/>
        <v>17477002</v>
      </c>
      <c r="C42" s="41">
        <f t="shared" si="5"/>
        <v>17571969</v>
      </c>
      <c r="D42" s="41">
        <f t="shared" si="6"/>
        <v>2</v>
      </c>
      <c r="E42" s="42" t="str">
        <f t="shared" si="2"/>
        <v>BILBAO</v>
      </c>
      <c r="F42" s="42">
        <f t="shared" si="7"/>
        <v>10615450</v>
      </c>
      <c r="G42" s="42">
        <f t="shared" si="8"/>
        <v>14107840</v>
      </c>
    </row>
    <row r="43" spans="1:9" x14ac:dyDescent="0.25">
      <c r="A43" s="42" t="str">
        <f t="shared" si="3"/>
        <v>BAHIA DE CADIZ</v>
      </c>
      <c r="B43" s="41">
        <f t="shared" si="4"/>
        <v>48937</v>
      </c>
      <c r="C43" s="41">
        <f t="shared" si="5"/>
        <v>80307</v>
      </c>
      <c r="D43" s="41">
        <f t="shared" si="6"/>
        <v>24</v>
      </c>
      <c r="E43" s="42" t="str">
        <f t="shared" si="2"/>
        <v>BARCELONA</v>
      </c>
      <c r="F43" s="42">
        <f t="shared" si="7"/>
        <v>7768423</v>
      </c>
      <c r="G43" s="42">
        <f t="shared" si="8"/>
        <v>8226270</v>
      </c>
    </row>
    <row r="44" spans="1:9" x14ac:dyDescent="0.25">
      <c r="A44" s="42" t="str">
        <f t="shared" si="3"/>
        <v>BALEARES</v>
      </c>
      <c r="B44" s="41">
        <f t="shared" si="4"/>
        <v>1302611</v>
      </c>
      <c r="C44" s="41">
        <f t="shared" si="5"/>
        <v>1287179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5808005</v>
      </c>
      <c r="G44" s="42">
        <f t="shared" si="8"/>
        <v>5114464</v>
      </c>
    </row>
    <row r="45" spans="1:9" x14ac:dyDescent="0.25">
      <c r="A45" s="42" t="str">
        <f t="shared" si="3"/>
        <v>BARCELONA</v>
      </c>
      <c r="B45" s="41">
        <f t="shared" si="4"/>
        <v>7768423</v>
      </c>
      <c r="C45" s="41">
        <f t="shared" si="5"/>
        <v>8226270</v>
      </c>
      <c r="D45" s="41">
        <f t="shared" si="6"/>
        <v>6</v>
      </c>
      <c r="E45" s="42" t="str">
        <f t="shared" si="2"/>
        <v>A CORUÑA</v>
      </c>
      <c r="F45" s="42">
        <f t="shared" si="7"/>
        <v>5379054</v>
      </c>
      <c r="G45" s="42">
        <f t="shared" si="8"/>
        <v>5272047</v>
      </c>
    </row>
    <row r="46" spans="1:9" x14ac:dyDescent="0.25">
      <c r="A46" s="42" t="str">
        <f t="shared" si="3"/>
        <v>BILBAO</v>
      </c>
      <c r="B46" s="41">
        <f t="shared" si="4"/>
        <v>10615450</v>
      </c>
      <c r="C46" s="41">
        <f t="shared" si="5"/>
        <v>14107840</v>
      </c>
      <c r="D46" s="41">
        <f t="shared" si="6"/>
        <v>5</v>
      </c>
      <c r="E46" s="42" t="str">
        <f t="shared" si="2"/>
        <v>CASTELLON</v>
      </c>
      <c r="F46" s="42">
        <f t="shared" si="7"/>
        <v>4923790</v>
      </c>
      <c r="G46" s="42">
        <f t="shared" si="8"/>
        <v>5912334</v>
      </c>
    </row>
    <row r="47" spans="1:9" x14ac:dyDescent="0.25">
      <c r="A47" s="42" t="str">
        <f t="shared" si="3"/>
        <v>CARTAGENA</v>
      </c>
      <c r="B47" s="41">
        <f t="shared" si="4"/>
        <v>17795010</v>
      </c>
      <c r="C47" s="41">
        <f t="shared" si="5"/>
        <v>12162010</v>
      </c>
      <c r="D47" s="41">
        <f t="shared" si="6"/>
        <v>1</v>
      </c>
      <c r="E47" s="42" t="str">
        <f t="shared" si="2"/>
        <v>LAS PALMAS</v>
      </c>
      <c r="F47" s="42">
        <f t="shared" si="7"/>
        <v>3355135</v>
      </c>
      <c r="G47" s="42">
        <f t="shared" si="8"/>
        <v>3600258</v>
      </c>
    </row>
    <row r="48" spans="1:9" x14ac:dyDescent="0.25">
      <c r="A48" s="42" t="str">
        <f t="shared" si="3"/>
        <v>CASTELLON</v>
      </c>
      <c r="B48" s="41">
        <f t="shared" si="4"/>
        <v>4923790</v>
      </c>
      <c r="C48" s="41">
        <f t="shared" si="5"/>
        <v>5912334</v>
      </c>
      <c r="D48" s="41">
        <f t="shared" si="6"/>
        <v>9</v>
      </c>
      <c r="E48" s="42" t="str">
        <f t="shared" si="2"/>
        <v>VALENCIA</v>
      </c>
      <c r="F48" s="42">
        <f t="shared" si="7"/>
        <v>2703607</v>
      </c>
      <c r="G48" s="42">
        <f t="shared" si="8"/>
        <v>3436598</v>
      </c>
    </row>
    <row r="49" spans="1:7" x14ac:dyDescent="0.25">
      <c r="A49" s="42" t="str">
        <f t="shared" si="3"/>
        <v>CEUTA</v>
      </c>
      <c r="B49" s="41">
        <f t="shared" si="4"/>
        <v>751220</v>
      </c>
      <c r="C49" s="41">
        <f t="shared" si="5"/>
        <v>776018</v>
      </c>
      <c r="D49" s="41">
        <f t="shared" si="6"/>
        <v>15</v>
      </c>
      <c r="E49" s="42" t="str">
        <f t="shared" si="2"/>
        <v>FERROL-SAN CIBRAO</v>
      </c>
      <c r="F49" s="42">
        <f t="shared" si="7"/>
        <v>1650120</v>
      </c>
      <c r="G49" s="42">
        <f t="shared" si="8"/>
        <v>1932914</v>
      </c>
    </row>
    <row r="50" spans="1:7" x14ac:dyDescent="0.25">
      <c r="A50" s="42" t="str">
        <f t="shared" si="3"/>
        <v>FERROL-SAN CIBRAO</v>
      </c>
      <c r="B50" s="41">
        <f t="shared" si="4"/>
        <v>1650120</v>
      </c>
      <c r="C50" s="41">
        <f t="shared" si="5"/>
        <v>1932914</v>
      </c>
      <c r="D50" s="41">
        <f t="shared" si="6"/>
        <v>12</v>
      </c>
      <c r="E50" s="42" t="str">
        <f t="shared" si="2"/>
        <v>BALEARES</v>
      </c>
      <c r="F50" s="42">
        <f t="shared" si="7"/>
        <v>1302611</v>
      </c>
      <c r="G50" s="42">
        <f t="shared" si="8"/>
        <v>1287179</v>
      </c>
    </row>
    <row r="51" spans="1:7" x14ac:dyDescent="0.25">
      <c r="A51" s="42" t="str">
        <f t="shared" si="3"/>
        <v>GIJON</v>
      </c>
      <c r="B51" s="41">
        <f t="shared" si="4"/>
        <v>661598</v>
      </c>
      <c r="C51" s="41">
        <f t="shared" si="5"/>
        <v>723738</v>
      </c>
      <c r="D51" s="41">
        <f t="shared" si="6"/>
        <v>16</v>
      </c>
      <c r="E51" s="42" t="str">
        <f t="shared" si="2"/>
        <v>MOTRIL</v>
      </c>
      <c r="F51" s="42">
        <f t="shared" si="7"/>
        <v>893569</v>
      </c>
      <c r="G51" s="42">
        <f t="shared" si="8"/>
        <v>941701</v>
      </c>
    </row>
    <row r="52" spans="1:7" x14ac:dyDescent="0.25">
      <c r="A52" s="42" t="str">
        <f t="shared" si="3"/>
        <v>HUELVA</v>
      </c>
      <c r="B52" s="41">
        <f t="shared" si="4"/>
        <v>17199188</v>
      </c>
      <c r="C52" s="41">
        <f t="shared" si="5"/>
        <v>14874825</v>
      </c>
      <c r="D52" s="41">
        <f t="shared" si="6"/>
        <v>3</v>
      </c>
      <c r="E52" s="42" t="str">
        <f t="shared" si="2"/>
        <v>CEUTA</v>
      </c>
      <c r="F52" s="42">
        <f t="shared" si="7"/>
        <v>751220</v>
      </c>
      <c r="G52" s="42">
        <f t="shared" si="8"/>
        <v>776018</v>
      </c>
    </row>
    <row r="53" spans="1:7" x14ac:dyDescent="0.25">
      <c r="A53" s="42" t="str">
        <f t="shared" si="3"/>
        <v>LAS PALMAS</v>
      </c>
      <c r="B53" s="41">
        <f t="shared" si="4"/>
        <v>3355135</v>
      </c>
      <c r="C53" s="41">
        <f t="shared" si="5"/>
        <v>3600258</v>
      </c>
      <c r="D53" s="41">
        <f t="shared" si="6"/>
        <v>10</v>
      </c>
      <c r="E53" s="42" t="str">
        <f t="shared" si="2"/>
        <v>GIJON</v>
      </c>
      <c r="F53" s="42">
        <f t="shared" si="7"/>
        <v>661598</v>
      </c>
      <c r="G53" s="42">
        <f t="shared" si="8"/>
        <v>723738</v>
      </c>
    </row>
    <row r="54" spans="1:7" x14ac:dyDescent="0.25">
      <c r="A54" s="42" t="str">
        <f t="shared" si="3"/>
        <v>MALAGA</v>
      </c>
      <c r="B54" s="41">
        <f t="shared" si="4"/>
        <v>81666</v>
      </c>
      <c r="C54" s="41">
        <f t="shared" si="5"/>
        <v>43560</v>
      </c>
      <c r="D54" s="41">
        <f t="shared" si="6"/>
        <v>21</v>
      </c>
      <c r="E54" s="42" t="str">
        <f t="shared" si="2"/>
        <v>AVILES</v>
      </c>
      <c r="F54" s="42">
        <f t="shared" si="7"/>
        <v>471026</v>
      </c>
      <c r="G54" s="42">
        <f t="shared" si="8"/>
        <v>401366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286366</v>
      </c>
      <c r="G55" s="42">
        <f t="shared" si="8"/>
        <v>251958</v>
      </c>
    </row>
    <row r="56" spans="1:7" x14ac:dyDescent="0.25">
      <c r="A56" s="42" t="str">
        <f t="shared" si="3"/>
        <v>MELILLA</v>
      </c>
      <c r="B56" s="41">
        <f t="shared" si="4"/>
        <v>52065</v>
      </c>
      <c r="C56" s="41">
        <f t="shared" si="5"/>
        <v>51225</v>
      </c>
      <c r="D56" s="41">
        <f t="shared" si="6"/>
        <v>23</v>
      </c>
      <c r="E56" s="42" t="str">
        <f t="shared" si="2"/>
        <v>SANTANDER</v>
      </c>
      <c r="F56" s="42">
        <f t="shared" si="9"/>
        <v>150683</v>
      </c>
      <c r="G56" s="42">
        <f t="shared" si="8"/>
        <v>248267</v>
      </c>
    </row>
    <row r="57" spans="1:7" x14ac:dyDescent="0.25">
      <c r="A57" s="42" t="str">
        <f t="shared" si="3"/>
        <v>MOTRIL</v>
      </c>
      <c r="B57" s="41">
        <f t="shared" si="4"/>
        <v>893569</v>
      </c>
      <c r="C57" s="41">
        <f t="shared" si="5"/>
        <v>941701</v>
      </c>
      <c r="D57" s="41">
        <f t="shared" si="6"/>
        <v>14</v>
      </c>
      <c r="E57" s="42" t="str">
        <f t="shared" si="2"/>
        <v>VILAGARCIA</v>
      </c>
      <c r="F57" s="42">
        <f t="shared" si="9"/>
        <v>150018</v>
      </c>
      <c r="G57" s="42">
        <f t="shared" si="8"/>
        <v>143051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81666</v>
      </c>
      <c r="G58" s="42">
        <f t="shared" si="8"/>
        <v>43560</v>
      </c>
    </row>
    <row r="59" spans="1:7" x14ac:dyDescent="0.25">
      <c r="A59" s="42" t="str">
        <f t="shared" si="3"/>
        <v>SANTA CRUZ DE TENERIFE</v>
      </c>
      <c r="B59" s="41">
        <f t="shared" si="4"/>
        <v>5808005</v>
      </c>
      <c r="C59" s="41">
        <f t="shared" si="5"/>
        <v>5114464</v>
      </c>
      <c r="D59" s="41">
        <f t="shared" si="6"/>
        <v>7</v>
      </c>
      <c r="E59" s="42" t="str">
        <f t="shared" si="2"/>
        <v>VIGO</v>
      </c>
      <c r="F59" s="42">
        <f t="shared" si="9"/>
        <v>56490</v>
      </c>
      <c r="G59" s="42">
        <f t="shared" si="8"/>
        <v>60205</v>
      </c>
    </row>
    <row r="60" spans="1:7" x14ac:dyDescent="0.25">
      <c r="A60" s="42" t="str">
        <f t="shared" si="3"/>
        <v>SANTANDER</v>
      </c>
      <c r="B60" s="41">
        <f t="shared" si="4"/>
        <v>150683</v>
      </c>
      <c r="C60" s="41">
        <f t="shared" si="5"/>
        <v>248267</v>
      </c>
      <c r="D60" s="41">
        <f t="shared" si="6"/>
        <v>19</v>
      </c>
      <c r="E60" s="42" t="str">
        <f t="shared" si="2"/>
        <v>MELILLA</v>
      </c>
      <c r="F60" s="42">
        <f t="shared" si="9"/>
        <v>52065</v>
      </c>
      <c r="G60" s="42">
        <f t="shared" si="8"/>
        <v>51225</v>
      </c>
    </row>
    <row r="61" spans="1:7" x14ac:dyDescent="0.25">
      <c r="A61" s="42" t="str">
        <f t="shared" si="3"/>
        <v>SEVILLA</v>
      </c>
      <c r="B61" s="41">
        <f t="shared" si="4"/>
        <v>286366</v>
      </c>
      <c r="C61" s="41">
        <f t="shared" si="5"/>
        <v>251958</v>
      </c>
      <c r="D61" s="41">
        <f t="shared" si="6"/>
        <v>18</v>
      </c>
      <c r="E61" s="42" t="str">
        <f t="shared" si="2"/>
        <v>BAHIA DE CADIZ</v>
      </c>
      <c r="F61" s="42">
        <f t="shared" si="9"/>
        <v>48937</v>
      </c>
      <c r="G61" s="42">
        <f t="shared" si="8"/>
        <v>80307</v>
      </c>
    </row>
    <row r="62" spans="1:7" x14ac:dyDescent="0.25">
      <c r="A62" s="42" t="str">
        <f t="shared" si="3"/>
        <v>TARRAGONA</v>
      </c>
      <c r="B62" s="41">
        <f t="shared" si="4"/>
        <v>14488593</v>
      </c>
      <c r="C62" s="41">
        <f t="shared" si="5"/>
        <v>14110855</v>
      </c>
      <c r="D62" s="41">
        <f t="shared" si="6"/>
        <v>4</v>
      </c>
      <c r="E62" s="42" t="str">
        <f t="shared" si="2"/>
        <v>ALICANTE</v>
      </c>
      <c r="F62" s="42">
        <f t="shared" si="9"/>
        <v>43242</v>
      </c>
      <c r="G62" s="42">
        <f t="shared" si="8"/>
        <v>66040</v>
      </c>
    </row>
    <row r="63" spans="1:7" x14ac:dyDescent="0.25">
      <c r="A63" s="42" t="str">
        <f t="shared" si="3"/>
        <v>VALENCIA</v>
      </c>
      <c r="B63" s="41">
        <f t="shared" si="4"/>
        <v>2703607</v>
      </c>
      <c r="C63" s="41">
        <f t="shared" si="5"/>
        <v>3436598</v>
      </c>
      <c r="D63" s="41">
        <f t="shared" si="6"/>
        <v>11</v>
      </c>
      <c r="E63" s="42" t="str">
        <f t="shared" si="2"/>
        <v>ALMERIA</v>
      </c>
      <c r="F63" s="42">
        <f t="shared" si="9"/>
        <v>10245</v>
      </c>
      <c r="G63" s="42">
        <f t="shared" si="8"/>
        <v>2986</v>
      </c>
    </row>
    <row r="64" spans="1:7" x14ac:dyDescent="0.25">
      <c r="A64" s="42" t="str">
        <f t="shared" si="3"/>
        <v>VIGO</v>
      </c>
      <c r="B64" s="41">
        <f t="shared" si="4"/>
        <v>56490</v>
      </c>
      <c r="C64" s="41">
        <f t="shared" si="5"/>
        <v>60205</v>
      </c>
      <c r="D64" s="41">
        <f t="shared" si="6"/>
        <v>22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150018</v>
      </c>
      <c r="C65" s="41">
        <f t="shared" si="5"/>
        <v>143051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19">
        <v>231089</v>
      </c>
      <c r="C7" s="19">
        <v>434712</v>
      </c>
      <c r="D7" s="19">
        <v>2528578</v>
      </c>
      <c r="E7" s="19">
        <v>3070858</v>
      </c>
      <c r="F7" s="10">
        <f>((E7*100)/D7)-100</f>
        <v>21.446045959428574</v>
      </c>
      <c r="G7" s="1"/>
      <c r="H7" s="1"/>
      <c r="I7" s="1"/>
    </row>
    <row r="8" spans="1:12" x14ac:dyDescent="0.25">
      <c r="A8" s="11" t="s">
        <v>45</v>
      </c>
      <c r="B8" s="20">
        <v>102537</v>
      </c>
      <c r="C8" s="20">
        <v>68584</v>
      </c>
      <c r="D8" s="20">
        <v>555942</v>
      </c>
      <c r="E8" s="20">
        <v>507190</v>
      </c>
      <c r="F8" s="13">
        <f t="shared" ref="F8:F35" si="0">((E8*100)/D8)-100</f>
        <v>-8.7692601026725754</v>
      </c>
      <c r="G8" s="1"/>
      <c r="H8" s="1"/>
      <c r="I8" s="1"/>
    </row>
    <row r="9" spans="1:12" x14ac:dyDescent="0.25">
      <c r="A9" s="8" t="s">
        <v>46</v>
      </c>
      <c r="B9" s="19">
        <v>390551</v>
      </c>
      <c r="C9" s="19">
        <v>325566</v>
      </c>
      <c r="D9" s="19">
        <v>2983201</v>
      </c>
      <c r="E9" s="19">
        <v>3717900</v>
      </c>
      <c r="F9" s="10">
        <f t="shared" si="0"/>
        <v>24.627874554882496</v>
      </c>
      <c r="G9" s="1"/>
      <c r="H9" s="1"/>
      <c r="I9" s="1"/>
    </row>
    <row r="10" spans="1:12" x14ac:dyDescent="0.25">
      <c r="A10" s="11" t="s">
        <v>47</v>
      </c>
      <c r="B10" s="20">
        <v>175329</v>
      </c>
      <c r="C10" s="20">
        <v>297968</v>
      </c>
      <c r="D10" s="20">
        <v>2519708</v>
      </c>
      <c r="E10" s="20">
        <v>2386575</v>
      </c>
      <c r="F10" s="13">
        <f t="shared" si="0"/>
        <v>-5.28366779007726</v>
      </c>
      <c r="G10" s="1"/>
      <c r="H10" s="1"/>
      <c r="I10" s="1"/>
    </row>
    <row r="11" spans="1:12" x14ac:dyDescent="0.25">
      <c r="A11" s="8" t="s">
        <v>48</v>
      </c>
      <c r="B11" s="19">
        <v>199056</v>
      </c>
      <c r="C11" s="19">
        <v>190915</v>
      </c>
      <c r="D11" s="19">
        <v>1024460</v>
      </c>
      <c r="E11" s="19">
        <v>1448969</v>
      </c>
      <c r="F11" s="10">
        <f t="shared" si="0"/>
        <v>41.437342600003916</v>
      </c>
      <c r="G11" s="1"/>
      <c r="H11" s="1"/>
      <c r="I11" s="1"/>
    </row>
    <row r="12" spans="1:12" x14ac:dyDescent="0.25">
      <c r="A12" s="11" t="s">
        <v>49</v>
      </c>
      <c r="B12" s="20">
        <v>234830</v>
      </c>
      <c r="C12" s="20">
        <v>173829</v>
      </c>
      <c r="D12" s="20">
        <v>1350360</v>
      </c>
      <c r="E12" s="20">
        <v>1333313</v>
      </c>
      <c r="F12" s="13">
        <f t="shared" si="0"/>
        <v>-1.2624040996474974</v>
      </c>
      <c r="G12" s="1"/>
      <c r="H12" s="1"/>
      <c r="I12" s="1"/>
    </row>
    <row r="13" spans="1:12" x14ac:dyDescent="0.25">
      <c r="A13" s="8" t="s">
        <v>50</v>
      </c>
      <c r="B13" s="19">
        <v>162461</v>
      </c>
      <c r="C13" s="19">
        <v>127518</v>
      </c>
      <c r="D13" s="19">
        <v>1255220</v>
      </c>
      <c r="E13" s="19">
        <v>1234421</v>
      </c>
      <c r="F13" s="10">
        <f t="shared" si="0"/>
        <v>-1.6570003664696173</v>
      </c>
      <c r="G13" s="1"/>
      <c r="H13" s="1"/>
      <c r="I13" s="1"/>
    </row>
    <row r="14" spans="1:12" x14ac:dyDescent="0.25">
      <c r="A14" s="11" t="s">
        <v>51</v>
      </c>
      <c r="B14" s="20">
        <v>281058</v>
      </c>
      <c r="C14" s="20">
        <v>424216</v>
      </c>
      <c r="D14" s="20">
        <v>2689765</v>
      </c>
      <c r="E14" s="20">
        <v>3651166</v>
      </c>
      <c r="F14" s="13">
        <f t="shared" si="0"/>
        <v>35.742936650599574</v>
      </c>
      <c r="G14" s="1"/>
      <c r="H14" s="1"/>
      <c r="I14" s="1"/>
    </row>
    <row r="15" spans="1:12" x14ac:dyDescent="0.25">
      <c r="A15" s="8" t="s">
        <v>52</v>
      </c>
      <c r="B15" s="19">
        <v>263374</v>
      </c>
      <c r="C15" s="19">
        <v>338941</v>
      </c>
      <c r="D15" s="19">
        <v>3213422</v>
      </c>
      <c r="E15" s="19">
        <v>3216559</v>
      </c>
      <c r="F15" s="10">
        <f t="shared" si="0"/>
        <v>9.7621787614571076E-2</v>
      </c>
      <c r="G15" s="1"/>
      <c r="H15" s="1"/>
      <c r="I15" s="1"/>
    </row>
    <row r="16" spans="1:12" x14ac:dyDescent="0.25">
      <c r="A16" s="11" t="s">
        <v>53</v>
      </c>
      <c r="B16" s="20">
        <v>362353</v>
      </c>
      <c r="C16" s="20">
        <v>333248</v>
      </c>
      <c r="D16" s="20">
        <v>2505003</v>
      </c>
      <c r="E16" s="20">
        <v>3674055</v>
      </c>
      <c r="F16" s="13">
        <f t="shared" si="0"/>
        <v>46.668686624327393</v>
      </c>
      <c r="G16" s="1"/>
      <c r="H16" s="1"/>
      <c r="I16" s="1"/>
    </row>
    <row r="17" spans="1:9" x14ac:dyDescent="0.25">
      <c r="A17" s="8" t="s">
        <v>54</v>
      </c>
      <c r="B17" s="19">
        <v>274031</v>
      </c>
      <c r="C17" s="19">
        <v>227721</v>
      </c>
      <c r="D17" s="19">
        <v>2415747</v>
      </c>
      <c r="E17" s="19">
        <v>2163021</v>
      </c>
      <c r="F17" s="10">
        <f t="shared" si="0"/>
        <v>-10.461608769461378</v>
      </c>
      <c r="G17" s="1"/>
      <c r="H17" s="1"/>
      <c r="I17" s="1"/>
    </row>
    <row r="18" spans="1:9" x14ac:dyDescent="0.25">
      <c r="A18" s="11" t="s">
        <v>55</v>
      </c>
      <c r="B18" s="20">
        <v>9550</v>
      </c>
      <c r="C18" s="20">
        <v>15741</v>
      </c>
      <c r="D18" s="20">
        <v>100589</v>
      </c>
      <c r="E18" s="20">
        <v>133400</v>
      </c>
      <c r="F18" s="13">
        <f t="shared" si="0"/>
        <v>32.618874827267405</v>
      </c>
      <c r="G18" s="1"/>
      <c r="H18" s="1"/>
      <c r="I18" s="1"/>
    </row>
    <row r="19" spans="1:9" x14ac:dyDescent="0.25">
      <c r="A19" s="8" t="s">
        <v>56</v>
      </c>
      <c r="B19" s="19">
        <v>666157</v>
      </c>
      <c r="C19" s="19">
        <v>865741</v>
      </c>
      <c r="D19" s="19">
        <v>6097948</v>
      </c>
      <c r="E19" s="19">
        <v>8102594</v>
      </c>
      <c r="F19" s="10">
        <f t="shared" si="0"/>
        <v>32.874107814628786</v>
      </c>
      <c r="G19" s="1"/>
      <c r="H19" s="1"/>
      <c r="I19" s="1"/>
    </row>
    <row r="20" spans="1:9" x14ac:dyDescent="0.25">
      <c r="A20" s="11" t="s">
        <v>57</v>
      </c>
      <c r="B20" s="20">
        <v>845551</v>
      </c>
      <c r="C20" s="20">
        <v>1287341</v>
      </c>
      <c r="D20" s="20">
        <v>9095594</v>
      </c>
      <c r="E20" s="20">
        <v>10256769</v>
      </c>
      <c r="F20" s="13">
        <f t="shared" si="0"/>
        <v>12.76634599125687</v>
      </c>
      <c r="G20" s="1"/>
      <c r="H20" s="1"/>
      <c r="I20" s="1"/>
    </row>
    <row r="21" spans="1:9" x14ac:dyDescent="0.25">
      <c r="A21" s="8" t="s">
        <v>58</v>
      </c>
      <c r="B21" s="19">
        <v>534903</v>
      </c>
      <c r="C21" s="19">
        <v>486677</v>
      </c>
      <c r="D21" s="19">
        <v>2924345</v>
      </c>
      <c r="E21" s="19">
        <v>3399835</v>
      </c>
      <c r="F21" s="10">
        <f t="shared" si="0"/>
        <v>16.259709439207754</v>
      </c>
      <c r="G21" s="1"/>
      <c r="H21" s="1"/>
      <c r="I21" s="1"/>
    </row>
    <row r="22" spans="1:9" x14ac:dyDescent="0.25">
      <c r="A22" s="11" t="s">
        <v>59</v>
      </c>
      <c r="B22" s="20">
        <v>39531</v>
      </c>
      <c r="C22" s="20">
        <v>28720</v>
      </c>
      <c r="D22" s="20">
        <v>424052</v>
      </c>
      <c r="E22" s="20">
        <v>297410</v>
      </c>
      <c r="F22" s="13">
        <f t="shared" si="0"/>
        <v>-29.864733570411175</v>
      </c>
      <c r="G22" s="1"/>
      <c r="H22" s="1"/>
      <c r="I22" s="1"/>
    </row>
    <row r="23" spans="1:9" x14ac:dyDescent="0.25">
      <c r="A23" s="8" t="s">
        <v>60</v>
      </c>
      <c r="B23" s="19">
        <v>50669</v>
      </c>
      <c r="C23" s="19">
        <v>45385</v>
      </c>
      <c r="D23" s="19">
        <v>603996</v>
      </c>
      <c r="E23" s="19">
        <v>620366</v>
      </c>
      <c r="F23" s="10">
        <f t="shared" si="0"/>
        <v>2.7102828495552984</v>
      </c>
      <c r="G23" s="1"/>
      <c r="H23" s="1"/>
      <c r="I23" s="1"/>
    </row>
    <row r="24" spans="1:9" x14ac:dyDescent="0.25">
      <c r="A24" s="11" t="s">
        <v>61</v>
      </c>
      <c r="B24" s="20">
        <v>105604</v>
      </c>
      <c r="C24" s="20">
        <v>62398</v>
      </c>
      <c r="D24" s="20">
        <v>637352</v>
      </c>
      <c r="E24" s="20">
        <v>596410</v>
      </c>
      <c r="F24" s="13">
        <f t="shared" si="0"/>
        <v>-6.4237658311262891</v>
      </c>
      <c r="G24" s="1"/>
      <c r="H24" s="1"/>
      <c r="I24" s="1"/>
    </row>
    <row r="25" spans="1:9" x14ac:dyDescent="0.25">
      <c r="A25" s="8" t="s">
        <v>62</v>
      </c>
      <c r="B25" s="19">
        <v>4200</v>
      </c>
      <c r="C25" s="19">
        <v>1100</v>
      </c>
      <c r="D25" s="19">
        <v>27517</v>
      </c>
      <c r="E25" s="19">
        <v>16002</v>
      </c>
      <c r="F25" s="10">
        <f t="shared" si="0"/>
        <v>-41.84685830577461</v>
      </c>
      <c r="G25" s="1"/>
      <c r="H25" s="1"/>
      <c r="I25" s="1"/>
    </row>
    <row r="26" spans="1:9" x14ac:dyDescent="0.25">
      <c r="A26" s="11" t="s">
        <v>63</v>
      </c>
      <c r="B26" s="20">
        <v>47024</v>
      </c>
      <c r="C26" s="20">
        <v>22648</v>
      </c>
      <c r="D26" s="20">
        <v>456737</v>
      </c>
      <c r="E26" s="20">
        <v>368960</v>
      </c>
      <c r="F26" s="13">
        <f t="shared" si="0"/>
        <v>-19.218280980082625</v>
      </c>
      <c r="G26" s="1"/>
      <c r="H26" s="1"/>
      <c r="I26" s="1"/>
    </row>
    <row r="27" spans="1:9" x14ac:dyDescent="0.25">
      <c r="A27" s="8" t="s">
        <v>64</v>
      </c>
      <c r="B27" s="19">
        <v>49917</v>
      </c>
      <c r="C27" s="19">
        <v>95183</v>
      </c>
      <c r="D27" s="19">
        <v>907771</v>
      </c>
      <c r="E27" s="19">
        <v>1140120</v>
      </c>
      <c r="F27" s="10">
        <f t="shared" si="0"/>
        <v>25.595552182213353</v>
      </c>
      <c r="G27" s="1"/>
      <c r="H27" s="1"/>
      <c r="I27" s="1"/>
    </row>
    <row r="28" spans="1:9" x14ac:dyDescent="0.25">
      <c r="A28" s="11" t="s">
        <v>65</v>
      </c>
      <c r="B28" s="20">
        <v>75062</v>
      </c>
      <c r="C28" s="20">
        <v>36231</v>
      </c>
      <c r="D28" s="20">
        <v>557148</v>
      </c>
      <c r="E28" s="20">
        <v>474589</v>
      </c>
      <c r="F28" s="13">
        <f t="shared" si="0"/>
        <v>-14.818145268402645</v>
      </c>
      <c r="G28" s="1"/>
      <c r="H28" s="1"/>
      <c r="I28" s="1"/>
    </row>
    <row r="29" spans="1:9" x14ac:dyDescent="0.25">
      <c r="A29" s="8" t="s">
        <v>66</v>
      </c>
      <c r="B29" s="19">
        <v>278832</v>
      </c>
      <c r="C29" s="19">
        <v>270272</v>
      </c>
      <c r="D29" s="19">
        <v>2399105</v>
      </c>
      <c r="E29" s="19">
        <v>2262851</v>
      </c>
      <c r="F29" s="10">
        <f t="shared" si="0"/>
        <v>-5.6793679309575822</v>
      </c>
      <c r="G29" s="1"/>
      <c r="H29" s="1"/>
      <c r="I29" s="1"/>
    </row>
    <row r="30" spans="1:9" x14ac:dyDescent="0.25">
      <c r="A30" s="11" t="s">
        <v>67</v>
      </c>
      <c r="B30" s="20">
        <v>167632</v>
      </c>
      <c r="C30" s="20">
        <v>195676</v>
      </c>
      <c r="D30" s="20">
        <v>1480729</v>
      </c>
      <c r="E30" s="20">
        <v>1292530</v>
      </c>
      <c r="F30" s="13">
        <f t="shared" si="0"/>
        <v>-12.709888169948726</v>
      </c>
      <c r="G30" s="1"/>
      <c r="H30" s="1"/>
      <c r="I30" s="1"/>
    </row>
    <row r="31" spans="1:9" x14ac:dyDescent="0.25">
      <c r="A31" s="8" t="s">
        <v>68</v>
      </c>
      <c r="B31" s="19">
        <v>1043076</v>
      </c>
      <c r="C31" s="19">
        <v>1011533</v>
      </c>
      <c r="D31" s="19">
        <v>7164379</v>
      </c>
      <c r="E31" s="19">
        <v>8116224</v>
      </c>
      <c r="F31" s="10">
        <f t="shared" si="0"/>
        <v>13.285799090193308</v>
      </c>
      <c r="G31" s="1"/>
      <c r="H31" s="1"/>
      <c r="I31" s="1"/>
    </row>
    <row r="32" spans="1:9" x14ac:dyDescent="0.25">
      <c r="A32" s="11" t="s">
        <v>69</v>
      </c>
      <c r="B32" s="20">
        <v>134424</v>
      </c>
      <c r="C32" s="20">
        <v>166033</v>
      </c>
      <c r="D32" s="20">
        <v>1814336</v>
      </c>
      <c r="E32" s="20">
        <v>1516836</v>
      </c>
      <c r="F32" s="13">
        <f t="shared" si="0"/>
        <v>-16.397183322163045</v>
      </c>
      <c r="G32" s="1"/>
      <c r="H32" s="1"/>
      <c r="I32" s="1"/>
    </row>
    <row r="33" spans="1:9" x14ac:dyDescent="0.25">
      <c r="A33" s="8" t="s">
        <v>70</v>
      </c>
      <c r="B33" s="19">
        <v>39864</v>
      </c>
      <c r="C33" s="19">
        <v>22263</v>
      </c>
      <c r="D33" s="19">
        <v>346183</v>
      </c>
      <c r="E33" s="19">
        <v>228195</v>
      </c>
      <c r="F33" s="10">
        <f t="shared" si="0"/>
        <v>-34.082551713977864</v>
      </c>
      <c r="G33" s="1"/>
      <c r="H33" s="1"/>
      <c r="I33" s="1"/>
    </row>
    <row r="34" spans="1:9" x14ac:dyDescent="0.25">
      <c r="A34" s="11" t="s">
        <v>71</v>
      </c>
      <c r="B34" s="20">
        <v>22070</v>
      </c>
      <c r="C34" s="20">
        <v>29765</v>
      </c>
      <c r="D34" s="20">
        <v>229049</v>
      </c>
      <c r="E34" s="20">
        <v>249947</v>
      </c>
      <c r="F34" s="13">
        <f t="shared" si="0"/>
        <v>9.1238119354374021</v>
      </c>
      <c r="G34" s="1"/>
      <c r="H34" s="1"/>
      <c r="I34" s="1"/>
    </row>
    <row r="35" spans="1:9" x14ac:dyDescent="0.25">
      <c r="A35" s="14" t="s">
        <v>72</v>
      </c>
      <c r="B35" s="15">
        <f>SUM(B7:B34)</f>
        <v>6790735</v>
      </c>
      <c r="C35" s="15">
        <f t="shared" ref="C35:E35" si="1">SUM(C7:C34)</f>
        <v>7585925</v>
      </c>
      <c r="D35" s="15">
        <f t="shared" si="1"/>
        <v>58308236</v>
      </c>
      <c r="E35" s="15">
        <f t="shared" si="1"/>
        <v>65477065</v>
      </c>
      <c r="F35" s="16">
        <f t="shared" si="0"/>
        <v>12.294710819240009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3070858</v>
      </c>
      <c r="C38" s="41">
        <f>D7</f>
        <v>2528578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10256769</v>
      </c>
      <c r="G38" s="42">
        <f>LOOKUP(E38,$A$38:$A$65,$C$38:$C$65)</f>
        <v>9095594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507190</v>
      </c>
      <c r="C39" s="41">
        <f t="shared" ref="C39:C65" si="5">D8</f>
        <v>555942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8116224</v>
      </c>
      <c r="G39" s="42">
        <f t="shared" ref="G39:G65" si="8">LOOKUP(E39,$A$38:$A$65,$C$38:$C$65)</f>
        <v>7164379</v>
      </c>
    </row>
    <row r="40" spans="1:9" x14ac:dyDescent="0.25">
      <c r="A40" s="42" t="str">
        <f t="shared" si="3"/>
        <v>ALMERIA</v>
      </c>
      <c r="B40" s="41">
        <f t="shared" si="4"/>
        <v>3717900</v>
      </c>
      <c r="C40" s="41">
        <f t="shared" si="5"/>
        <v>2983201</v>
      </c>
      <c r="D40" s="41">
        <f t="shared" si="6"/>
        <v>4</v>
      </c>
      <c r="E40" s="42" t="str">
        <f t="shared" si="2"/>
        <v>FERROL-SAN CIBRAO</v>
      </c>
      <c r="F40" s="42">
        <f t="shared" si="7"/>
        <v>8102594</v>
      </c>
      <c r="G40" s="42">
        <f t="shared" si="8"/>
        <v>6097948</v>
      </c>
    </row>
    <row r="41" spans="1:9" x14ac:dyDescent="0.25">
      <c r="A41" s="42" t="str">
        <f t="shared" si="3"/>
        <v>AVILES</v>
      </c>
      <c r="B41" s="41">
        <f t="shared" si="4"/>
        <v>2386575</v>
      </c>
      <c r="C41" s="41">
        <f t="shared" si="5"/>
        <v>2519708</v>
      </c>
      <c r="D41" s="41">
        <f t="shared" si="6"/>
        <v>10</v>
      </c>
      <c r="E41" s="42" t="str">
        <f t="shared" si="2"/>
        <v>ALMERIA</v>
      </c>
      <c r="F41" s="42">
        <f t="shared" si="7"/>
        <v>3717900</v>
      </c>
      <c r="G41" s="42">
        <f t="shared" si="8"/>
        <v>2983201</v>
      </c>
    </row>
    <row r="42" spans="1:9" x14ac:dyDescent="0.25">
      <c r="A42" s="42" t="str">
        <f t="shared" si="3"/>
        <v>BAHIA DE ALGECIRAS</v>
      </c>
      <c r="B42" s="41">
        <f t="shared" si="4"/>
        <v>1448969</v>
      </c>
      <c r="C42" s="41">
        <f t="shared" si="5"/>
        <v>1024460</v>
      </c>
      <c r="D42" s="41">
        <f t="shared" si="6"/>
        <v>14</v>
      </c>
      <c r="E42" s="42" t="str">
        <f t="shared" si="2"/>
        <v>CARTAGENA</v>
      </c>
      <c r="F42" s="42">
        <f t="shared" si="7"/>
        <v>3674055</v>
      </c>
      <c r="G42" s="42">
        <f t="shared" si="8"/>
        <v>2505003</v>
      </c>
    </row>
    <row r="43" spans="1:9" x14ac:dyDescent="0.25">
      <c r="A43" s="42" t="str">
        <f t="shared" si="3"/>
        <v>BAHIA DE CADIZ</v>
      </c>
      <c r="B43" s="41">
        <f t="shared" si="4"/>
        <v>1333313</v>
      </c>
      <c r="C43" s="41">
        <f t="shared" si="5"/>
        <v>1350360</v>
      </c>
      <c r="D43" s="41">
        <f t="shared" si="6"/>
        <v>15</v>
      </c>
      <c r="E43" s="42" t="str">
        <f t="shared" si="2"/>
        <v>BARCELONA</v>
      </c>
      <c r="F43" s="42">
        <f t="shared" si="7"/>
        <v>3651166</v>
      </c>
      <c r="G43" s="42">
        <f t="shared" si="8"/>
        <v>2689765</v>
      </c>
    </row>
    <row r="44" spans="1:9" x14ac:dyDescent="0.25">
      <c r="A44" s="42" t="str">
        <f t="shared" si="3"/>
        <v>BALEARES</v>
      </c>
      <c r="B44" s="41">
        <f t="shared" si="4"/>
        <v>1234421</v>
      </c>
      <c r="C44" s="41">
        <f t="shared" si="5"/>
        <v>1255220</v>
      </c>
      <c r="D44" s="41">
        <f t="shared" si="6"/>
        <v>17</v>
      </c>
      <c r="E44" s="42" t="str">
        <f t="shared" si="2"/>
        <v>HUELVA</v>
      </c>
      <c r="F44" s="42">
        <f t="shared" si="7"/>
        <v>3399835</v>
      </c>
      <c r="G44" s="42">
        <f t="shared" si="8"/>
        <v>2924345</v>
      </c>
    </row>
    <row r="45" spans="1:9" x14ac:dyDescent="0.25">
      <c r="A45" s="42" t="str">
        <f t="shared" si="3"/>
        <v>BARCELONA</v>
      </c>
      <c r="B45" s="41">
        <f t="shared" si="4"/>
        <v>3651166</v>
      </c>
      <c r="C45" s="41">
        <f t="shared" si="5"/>
        <v>2689765</v>
      </c>
      <c r="D45" s="41">
        <f t="shared" si="6"/>
        <v>6</v>
      </c>
      <c r="E45" s="42" t="str">
        <f t="shared" si="2"/>
        <v>BILBAO</v>
      </c>
      <c r="F45" s="42">
        <f t="shared" si="7"/>
        <v>3216559</v>
      </c>
      <c r="G45" s="42">
        <f t="shared" si="8"/>
        <v>3213422</v>
      </c>
    </row>
    <row r="46" spans="1:9" x14ac:dyDescent="0.25">
      <c r="A46" s="42" t="str">
        <f t="shared" si="3"/>
        <v>BILBAO</v>
      </c>
      <c r="B46" s="41">
        <f t="shared" si="4"/>
        <v>3216559</v>
      </c>
      <c r="C46" s="41">
        <f t="shared" si="5"/>
        <v>3213422</v>
      </c>
      <c r="D46" s="41">
        <f t="shared" si="6"/>
        <v>8</v>
      </c>
      <c r="E46" s="42" t="str">
        <f t="shared" si="2"/>
        <v>A CORUÑA</v>
      </c>
      <c r="F46" s="42">
        <f t="shared" si="7"/>
        <v>3070858</v>
      </c>
      <c r="G46" s="42">
        <f t="shared" si="8"/>
        <v>2528578</v>
      </c>
    </row>
    <row r="47" spans="1:9" x14ac:dyDescent="0.25">
      <c r="A47" s="42" t="str">
        <f t="shared" si="3"/>
        <v>CARTAGENA</v>
      </c>
      <c r="B47" s="41">
        <f t="shared" si="4"/>
        <v>3674055</v>
      </c>
      <c r="C47" s="41">
        <f t="shared" si="5"/>
        <v>2505003</v>
      </c>
      <c r="D47" s="41">
        <f t="shared" si="6"/>
        <v>5</v>
      </c>
      <c r="E47" s="42" t="str">
        <f t="shared" si="2"/>
        <v>AVILES</v>
      </c>
      <c r="F47" s="42">
        <f t="shared" si="7"/>
        <v>2386575</v>
      </c>
      <c r="G47" s="42">
        <f t="shared" si="8"/>
        <v>2519708</v>
      </c>
    </row>
    <row r="48" spans="1:9" x14ac:dyDescent="0.25">
      <c r="A48" s="42" t="str">
        <f t="shared" si="3"/>
        <v>CASTELLON</v>
      </c>
      <c r="B48" s="41">
        <f t="shared" si="4"/>
        <v>2163021</v>
      </c>
      <c r="C48" s="41">
        <f t="shared" si="5"/>
        <v>2415747</v>
      </c>
      <c r="D48" s="41">
        <f t="shared" si="6"/>
        <v>12</v>
      </c>
      <c r="E48" s="42" t="str">
        <f t="shared" si="2"/>
        <v>SANTANDER</v>
      </c>
      <c r="F48" s="42">
        <f t="shared" si="7"/>
        <v>2262851</v>
      </c>
      <c r="G48" s="42">
        <f t="shared" si="8"/>
        <v>2399105</v>
      </c>
    </row>
    <row r="49" spans="1:7" x14ac:dyDescent="0.25">
      <c r="A49" s="42" t="str">
        <f t="shared" si="3"/>
        <v>CEUTA</v>
      </c>
      <c r="B49" s="41">
        <f t="shared" si="4"/>
        <v>133400</v>
      </c>
      <c r="C49" s="41">
        <f t="shared" si="5"/>
        <v>100589</v>
      </c>
      <c r="D49" s="41">
        <f t="shared" si="6"/>
        <v>27</v>
      </c>
      <c r="E49" s="42" t="str">
        <f t="shared" si="2"/>
        <v>CASTELLON</v>
      </c>
      <c r="F49" s="42">
        <f t="shared" si="7"/>
        <v>2163021</v>
      </c>
      <c r="G49" s="42">
        <f t="shared" si="8"/>
        <v>2415747</v>
      </c>
    </row>
    <row r="50" spans="1:7" x14ac:dyDescent="0.25">
      <c r="A50" s="42" t="str">
        <f t="shared" si="3"/>
        <v>FERROL-SAN CIBRAO</v>
      </c>
      <c r="B50" s="41">
        <f t="shared" si="4"/>
        <v>8102594</v>
      </c>
      <c r="C50" s="41">
        <f t="shared" si="5"/>
        <v>6097948</v>
      </c>
      <c r="D50" s="41">
        <f t="shared" si="6"/>
        <v>3</v>
      </c>
      <c r="E50" s="42" t="str">
        <f t="shared" si="2"/>
        <v>VALENCIA</v>
      </c>
      <c r="F50" s="42">
        <f t="shared" si="7"/>
        <v>1516836</v>
      </c>
      <c r="G50" s="42">
        <f t="shared" si="8"/>
        <v>1814336</v>
      </c>
    </row>
    <row r="51" spans="1:7" x14ac:dyDescent="0.25">
      <c r="A51" s="42" t="str">
        <f t="shared" si="3"/>
        <v>GIJON</v>
      </c>
      <c r="B51" s="41">
        <f t="shared" si="4"/>
        <v>10256769</v>
      </c>
      <c r="C51" s="41">
        <f t="shared" si="5"/>
        <v>9095594</v>
      </c>
      <c r="D51" s="41">
        <f t="shared" si="6"/>
        <v>1</v>
      </c>
      <c r="E51" s="42" t="str">
        <f t="shared" si="2"/>
        <v>BAHIA DE ALGECIRAS</v>
      </c>
      <c r="F51" s="42">
        <f t="shared" si="7"/>
        <v>1448969</v>
      </c>
      <c r="G51" s="42">
        <f t="shared" si="8"/>
        <v>1024460</v>
      </c>
    </row>
    <row r="52" spans="1:7" x14ac:dyDescent="0.25">
      <c r="A52" s="42" t="str">
        <f t="shared" si="3"/>
        <v>HUELVA</v>
      </c>
      <c r="B52" s="41">
        <f t="shared" si="4"/>
        <v>3399835</v>
      </c>
      <c r="C52" s="41">
        <f t="shared" si="5"/>
        <v>2924345</v>
      </c>
      <c r="D52" s="41">
        <f t="shared" si="6"/>
        <v>7</v>
      </c>
      <c r="E52" s="42" t="str">
        <f t="shared" si="2"/>
        <v>BAHIA DE CADIZ</v>
      </c>
      <c r="F52" s="42">
        <f t="shared" si="7"/>
        <v>1333313</v>
      </c>
      <c r="G52" s="42">
        <f t="shared" si="8"/>
        <v>1350360</v>
      </c>
    </row>
    <row r="53" spans="1:7" x14ac:dyDescent="0.25">
      <c r="A53" s="42" t="str">
        <f t="shared" si="3"/>
        <v>LAS PALMAS</v>
      </c>
      <c r="B53" s="41">
        <f t="shared" si="4"/>
        <v>297410</v>
      </c>
      <c r="C53" s="41">
        <f t="shared" si="5"/>
        <v>424052</v>
      </c>
      <c r="D53" s="41">
        <f t="shared" si="6"/>
        <v>24</v>
      </c>
      <c r="E53" s="42" t="str">
        <f t="shared" si="2"/>
        <v>SEVILLA</v>
      </c>
      <c r="F53" s="42">
        <f t="shared" si="7"/>
        <v>1292530</v>
      </c>
      <c r="G53" s="42">
        <f t="shared" si="8"/>
        <v>1480729</v>
      </c>
    </row>
    <row r="54" spans="1:7" x14ac:dyDescent="0.25">
      <c r="A54" s="42" t="str">
        <f t="shared" si="3"/>
        <v>MALAGA</v>
      </c>
      <c r="B54" s="41">
        <f t="shared" si="4"/>
        <v>620366</v>
      </c>
      <c r="C54" s="41">
        <f t="shared" si="5"/>
        <v>603996</v>
      </c>
      <c r="D54" s="41">
        <f t="shared" si="6"/>
        <v>19</v>
      </c>
      <c r="E54" s="42" t="str">
        <f t="shared" si="2"/>
        <v>BALEARES</v>
      </c>
      <c r="F54" s="42">
        <f t="shared" si="7"/>
        <v>1234421</v>
      </c>
      <c r="G54" s="42">
        <f t="shared" si="8"/>
        <v>1255220</v>
      </c>
    </row>
    <row r="55" spans="1:7" x14ac:dyDescent="0.25">
      <c r="A55" s="42" t="str">
        <f t="shared" si="3"/>
        <v>MARIN Y RIA DE PONTEVEDRA</v>
      </c>
      <c r="B55" s="41">
        <f t="shared" si="4"/>
        <v>596410</v>
      </c>
      <c r="C55" s="41">
        <f t="shared" si="5"/>
        <v>637352</v>
      </c>
      <c r="D55" s="41">
        <f t="shared" si="6"/>
        <v>20</v>
      </c>
      <c r="E55" s="42" t="str">
        <f t="shared" si="2"/>
        <v>PASAIA</v>
      </c>
      <c r="F55" s="42">
        <f t="shared" ref="F55:F65" si="9">LOOKUP(E55,$A$38:$A$65,$B$38:$B$65)</f>
        <v>1140120</v>
      </c>
      <c r="G55" s="42">
        <f t="shared" si="8"/>
        <v>907771</v>
      </c>
    </row>
    <row r="56" spans="1:7" x14ac:dyDescent="0.25">
      <c r="A56" s="42" t="str">
        <f t="shared" si="3"/>
        <v>MELILLA</v>
      </c>
      <c r="B56" s="41">
        <f t="shared" si="4"/>
        <v>16002</v>
      </c>
      <c r="C56" s="41">
        <f t="shared" si="5"/>
        <v>27517</v>
      </c>
      <c r="D56" s="41">
        <f t="shared" si="6"/>
        <v>28</v>
      </c>
      <c r="E56" s="42" t="str">
        <f t="shared" si="2"/>
        <v>MALAGA</v>
      </c>
      <c r="F56" s="42">
        <f t="shared" si="9"/>
        <v>620366</v>
      </c>
      <c r="G56" s="42">
        <f t="shared" si="8"/>
        <v>603996</v>
      </c>
    </row>
    <row r="57" spans="1:7" x14ac:dyDescent="0.25">
      <c r="A57" s="42" t="str">
        <f t="shared" si="3"/>
        <v>MOTRIL</v>
      </c>
      <c r="B57" s="41">
        <f t="shared" si="4"/>
        <v>368960</v>
      </c>
      <c r="C57" s="41">
        <f t="shared" si="5"/>
        <v>456737</v>
      </c>
      <c r="D57" s="41">
        <f t="shared" si="6"/>
        <v>23</v>
      </c>
      <c r="E57" s="42" t="str">
        <f t="shared" si="2"/>
        <v>MARIN Y RIA DE PONTEVEDRA</v>
      </c>
      <c r="F57" s="42">
        <f t="shared" si="9"/>
        <v>596410</v>
      </c>
      <c r="G57" s="42">
        <f t="shared" si="8"/>
        <v>637352</v>
      </c>
    </row>
    <row r="58" spans="1:7" x14ac:dyDescent="0.25">
      <c r="A58" s="42" t="str">
        <f t="shared" si="3"/>
        <v>PASAIA</v>
      </c>
      <c r="B58" s="41">
        <f t="shared" si="4"/>
        <v>1140120</v>
      </c>
      <c r="C58" s="41">
        <f t="shared" si="5"/>
        <v>907771</v>
      </c>
      <c r="D58" s="41">
        <f t="shared" si="6"/>
        <v>18</v>
      </c>
      <c r="E58" s="42" t="str">
        <f t="shared" si="2"/>
        <v>ALICANTE</v>
      </c>
      <c r="F58" s="42">
        <f t="shared" si="9"/>
        <v>507190</v>
      </c>
      <c r="G58" s="42">
        <f t="shared" si="8"/>
        <v>555942</v>
      </c>
    </row>
    <row r="59" spans="1:7" x14ac:dyDescent="0.25">
      <c r="A59" s="42" t="str">
        <f t="shared" si="3"/>
        <v>SANTA CRUZ DE TENERIFE</v>
      </c>
      <c r="B59" s="41">
        <f t="shared" si="4"/>
        <v>474589</v>
      </c>
      <c r="C59" s="41">
        <f t="shared" si="5"/>
        <v>557148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474589</v>
      </c>
      <c r="G59" s="42">
        <f t="shared" si="8"/>
        <v>557148</v>
      </c>
    </row>
    <row r="60" spans="1:7" x14ac:dyDescent="0.25">
      <c r="A60" s="42" t="str">
        <f t="shared" si="3"/>
        <v>SANTANDER</v>
      </c>
      <c r="B60" s="41">
        <f t="shared" si="4"/>
        <v>2262851</v>
      </c>
      <c r="C60" s="41">
        <f t="shared" si="5"/>
        <v>2399105</v>
      </c>
      <c r="D60" s="41">
        <f t="shared" si="6"/>
        <v>11</v>
      </c>
      <c r="E60" s="42" t="str">
        <f t="shared" si="2"/>
        <v>MOTRIL</v>
      </c>
      <c r="F60" s="42">
        <f t="shared" si="9"/>
        <v>368960</v>
      </c>
      <c r="G60" s="42">
        <f t="shared" si="8"/>
        <v>456737</v>
      </c>
    </row>
    <row r="61" spans="1:7" x14ac:dyDescent="0.25">
      <c r="A61" s="42" t="str">
        <f t="shared" si="3"/>
        <v>SEVILLA</v>
      </c>
      <c r="B61" s="41">
        <f t="shared" si="4"/>
        <v>1292530</v>
      </c>
      <c r="C61" s="41">
        <f t="shared" si="5"/>
        <v>1480729</v>
      </c>
      <c r="D61" s="41">
        <f t="shared" si="6"/>
        <v>16</v>
      </c>
      <c r="E61" s="42" t="str">
        <f t="shared" si="2"/>
        <v>LAS PALMAS</v>
      </c>
      <c r="F61" s="42">
        <f t="shared" si="9"/>
        <v>297410</v>
      </c>
      <c r="G61" s="42">
        <f t="shared" si="8"/>
        <v>424052</v>
      </c>
    </row>
    <row r="62" spans="1:7" x14ac:dyDescent="0.25">
      <c r="A62" s="42" t="str">
        <f t="shared" si="3"/>
        <v>TARRAGONA</v>
      </c>
      <c r="B62" s="41">
        <f t="shared" si="4"/>
        <v>8116224</v>
      </c>
      <c r="C62" s="41">
        <f t="shared" si="5"/>
        <v>7164379</v>
      </c>
      <c r="D62" s="41">
        <f t="shared" si="6"/>
        <v>2</v>
      </c>
      <c r="E62" s="42" t="str">
        <f t="shared" si="2"/>
        <v>VILAGARCIA</v>
      </c>
      <c r="F62" s="42">
        <f t="shared" si="9"/>
        <v>249947</v>
      </c>
      <c r="G62" s="42">
        <f t="shared" si="8"/>
        <v>229049</v>
      </c>
    </row>
    <row r="63" spans="1:7" x14ac:dyDescent="0.25">
      <c r="A63" s="42" t="str">
        <f t="shared" si="3"/>
        <v>VALENCIA</v>
      </c>
      <c r="B63" s="41">
        <f t="shared" si="4"/>
        <v>1516836</v>
      </c>
      <c r="C63" s="41">
        <f t="shared" si="5"/>
        <v>1814336</v>
      </c>
      <c r="D63" s="41">
        <f t="shared" si="6"/>
        <v>13</v>
      </c>
      <c r="E63" s="42" t="str">
        <f t="shared" si="2"/>
        <v>VIGO</v>
      </c>
      <c r="F63" s="42">
        <f t="shared" si="9"/>
        <v>228195</v>
      </c>
      <c r="G63" s="42">
        <f t="shared" si="8"/>
        <v>346183</v>
      </c>
    </row>
    <row r="64" spans="1:7" x14ac:dyDescent="0.25">
      <c r="A64" s="42" t="str">
        <f t="shared" si="3"/>
        <v>VIGO</v>
      </c>
      <c r="B64" s="41">
        <f t="shared" si="4"/>
        <v>228195</v>
      </c>
      <c r="C64" s="41">
        <f t="shared" si="5"/>
        <v>346183</v>
      </c>
      <c r="D64" s="41">
        <f t="shared" si="6"/>
        <v>26</v>
      </c>
      <c r="E64" s="42" t="str">
        <f t="shared" si="2"/>
        <v>CEUTA</v>
      </c>
      <c r="F64" s="42">
        <f t="shared" si="9"/>
        <v>133400</v>
      </c>
      <c r="G64" s="42">
        <f t="shared" si="8"/>
        <v>100589</v>
      </c>
    </row>
    <row r="65" spans="1:7" x14ac:dyDescent="0.25">
      <c r="A65" s="42" t="str">
        <f t="shared" si="3"/>
        <v>VILAGARCIA</v>
      </c>
      <c r="B65" s="41">
        <f t="shared" si="4"/>
        <v>249947</v>
      </c>
      <c r="C65" s="41">
        <f t="shared" si="5"/>
        <v>229049</v>
      </c>
      <c r="D65" s="41">
        <f t="shared" si="6"/>
        <v>25</v>
      </c>
      <c r="E65" s="42" t="str">
        <f t="shared" si="2"/>
        <v>MELILLA</v>
      </c>
      <c r="F65" s="42">
        <f t="shared" si="9"/>
        <v>16002</v>
      </c>
      <c r="G65" s="42">
        <f t="shared" si="8"/>
        <v>27517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1">
        <v>103904</v>
      </c>
      <c r="C7" s="21">
        <v>129113</v>
      </c>
      <c r="D7" s="21">
        <v>863632</v>
      </c>
      <c r="E7" s="21">
        <v>1064754</v>
      </c>
      <c r="F7" s="10">
        <f>((E7*100)/D7)-100</f>
        <v>23.287928191637178</v>
      </c>
      <c r="G7" s="1"/>
      <c r="H7" s="1"/>
      <c r="I7" s="1"/>
    </row>
    <row r="8" spans="1:12" x14ac:dyDescent="0.25">
      <c r="A8" s="11" t="s">
        <v>45</v>
      </c>
      <c r="B8" s="22">
        <v>106333</v>
      </c>
      <c r="C8" s="22">
        <v>119702</v>
      </c>
      <c r="D8" s="22">
        <v>1074454</v>
      </c>
      <c r="E8" s="22">
        <v>1151845</v>
      </c>
      <c r="F8" s="13">
        <f t="shared" ref="F8:F35" si="0">((E8*100)/D8)-100</f>
        <v>7.2028211538139431</v>
      </c>
      <c r="G8" s="1"/>
      <c r="H8" s="1"/>
      <c r="I8" s="1"/>
    </row>
    <row r="9" spans="1:12" x14ac:dyDescent="0.25">
      <c r="A9" s="8" t="s">
        <v>46</v>
      </c>
      <c r="B9" s="21">
        <v>39567</v>
      </c>
      <c r="C9" s="21">
        <v>39921</v>
      </c>
      <c r="D9" s="21">
        <v>432429</v>
      </c>
      <c r="E9" s="21">
        <v>462200</v>
      </c>
      <c r="F9" s="10">
        <f t="shared" si="0"/>
        <v>6.8845983964997686</v>
      </c>
      <c r="G9" s="1"/>
      <c r="H9" s="1"/>
      <c r="I9" s="1"/>
    </row>
    <row r="10" spans="1:12" x14ac:dyDescent="0.25">
      <c r="A10" s="11" t="s">
        <v>47</v>
      </c>
      <c r="B10" s="22">
        <v>77379</v>
      </c>
      <c r="C10" s="22">
        <v>104699</v>
      </c>
      <c r="D10" s="22">
        <v>958088</v>
      </c>
      <c r="E10" s="22">
        <v>902607</v>
      </c>
      <c r="F10" s="13">
        <f t="shared" si="0"/>
        <v>-5.7908041850017895</v>
      </c>
      <c r="G10" s="1"/>
      <c r="H10" s="1"/>
      <c r="I10" s="1"/>
    </row>
    <row r="11" spans="1:12" x14ac:dyDescent="0.25">
      <c r="A11" s="8" t="s">
        <v>48</v>
      </c>
      <c r="B11" s="21">
        <v>3591435</v>
      </c>
      <c r="C11" s="21">
        <v>4351006</v>
      </c>
      <c r="D11" s="21">
        <v>33409799</v>
      </c>
      <c r="E11" s="21">
        <v>42728524</v>
      </c>
      <c r="F11" s="10">
        <f t="shared" si="0"/>
        <v>27.892191150267024</v>
      </c>
      <c r="G11" s="1"/>
      <c r="H11" s="1"/>
      <c r="I11" s="1"/>
    </row>
    <row r="12" spans="1:12" x14ac:dyDescent="0.25">
      <c r="A12" s="11" t="s">
        <v>49</v>
      </c>
      <c r="B12" s="22">
        <v>154838</v>
      </c>
      <c r="C12" s="22">
        <v>166586</v>
      </c>
      <c r="D12" s="22">
        <v>1485750</v>
      </c>
      <c r="E12" s="22">
        <v>1400740</v>
      </c>
      <c r="F12" s="13">
        <f t="shared" si="0"/>
        <v>-5.7216893824667636</v>
      </c>
      <c r="G12" s="1"/>
      <c r="H12" s="1"/>
      <c r="I12" s="1"/>
    </row>
    <row r="13" spans="1:12" x14ac:dyDescent="0.25">
      <c r="A13" s="8" t="s">
        <v>50</v>
      </c>
      <c r="B13" s="21">
        <v>681169</v>
      </c>
      <c r="C13" s="21">
        <v>694526</v>
      </c>
      <c r="D13" s="21">
        <v>6298026</v>
      </c>
      <c r="E13" s="21">
        <v>6623522</v>
      </c>
      <c r="F13" s="10">
        <f t="shared" si="0"/>
        <v>5.1682225510024864</v>
      </c>
      <c r="G13" s="1"/>
      <c r="H13" s="1"/>
      <c r="I13" s="1"/>
    </row>
    <row r="14" spans="1:12" x14ac:dyDescent="0.25">
      <c r="A14" s="11" t="s">
        <v>51</v>
      </c>
      <c r="B14" s="22">
        <v>2359650</v>
      </c>
      <c r="C14" s="22">
        <v>2209918</v>
      </c>
      <c r="D14" s="22">
        <v>21994101</v>
      </c>
      <c r="E14" s="22">
        <v>20084623</v>
      </c>
      <c r="F14" s="13">
        <f t="shared" si="0"/>
        <v>-8.6817733536824306</v>
      </c>
      <c r="G14" s="1"/>
      <c r="H14" s="1"/>
      <c r="I14" s="1"/>
    </row>
    <row r="15" spans="1:12" x14ac:dyDescent="0.25">
      <c r="A15" s="8" t="s">
        <v>52</v>
      </c>
      <c r="B15" s="21">
        <v>762731</v>
      </c>
      <c r="C15" s="21">
        <v>749243</v>
      </c>
      <c r="D15" s="21">
        <v>7286565</v>
      </c>
      <c r="E15" s="21">
        <v>7098679</v>
      </c>
      <c r="F15" s="10">
        <f t="shared" si="0"/>
        <v>-2.5785263701071699</v>
      </c>
      <c r="G15" s="1"/>
      <c r="H15" s="1"/>
      <c r="I15" s="1"/>
    </row>
    <row r="16" spans="1:12" x14ac:dyDescent="0.25">
      <c r="A16" s="11" t="s">
        <v>53</v>
      </c>
      <c r="B16" s="22">
        <v>105085</v>
      </c>
      <c r="C16" s="22">
        <v>91233</v>
      </c>
      <c r="D16" s="22">
        <v>862757</v>
      </c>
      <c r="E16" s="22">
        <v>766974</v>
      </c>
      <c r="F16" s="13">
        <f t="shared" si="0"/>
        <v>-11.101967297860227</v>
      </c>
      <c r="G16" s="1"/>
      <c r="H16" s="1"/>
      <c r="I16" s="1"/>
    </row>
    <row r="17" spans="1:9" x14ac:dyDescent="0.25">
      <c r="A17" s="8" t="s">
        <v>54</v>
      </c>
      <c r="B17" s="21">
        <v>172590</v>
      </c>
      <c r="C17" s="21">
        <v>190039</v>
      </c>
      <c r="D17" s="21">
        <v>1567798</v>
      </c>
      <c r="E17" s="21">
        <v>1794066</v>
      </c>
      <c r="F17" s="10">
        <f t="shared" si="0"/>
        <v>14.432216395224387</v>
      </c>
      <c r="G17" s="1"/>
      <c r="H17" s="1"/>
      <c r="I17" s="1"/>
    </row>
    <row r="18" spans="1:9" x14ac:dyDescent="0.25">
      <c r="A18" s="11" t="s">
        <v>55</v>
      </c>
      <c r="B18" s="22">
        <v>73510</v>
      </c>
      <c r="C18" s="22">
        <v>80060</v>
      </c>
      <c r="D18" s="22">
        <v>648176</v>
      </c>
      <c r="E18" s="22">
        <v>687048</v>
      </c>
      <c r="F18" s="13">
        <f t="shared" si="0"/>
        <v>5.9971365801880978</v>
      </c>
      <c r="G18" s="1"/>
      <c r="H18" s="1"/>
      <c r="I18" s="1"/>
    </row>
    <row r="19" spans="1:9" x14ac:dyDescent="0.25">
      <c r="A19" s="8" t="s">
        <v>56</v>
      </c>
      <c r="B19" s="21">
        <v>68457</v>
      </c>
      <c r="C19" s="21">
        <v>105833</v>
      </c>
      <c r="D19" s="21">
        <v>492583</v>
      </c>
      <c r="E19" s="21">
        <v>649177</v>
      </c>
      <c r="F19" s="10">
        <f t="shared" si="0"/>
        <v>31.790378474287593</v>
      </c>
      <c r="G19" s="1"/>
      <c r="H19" s="1"/>
      <c r="I19" s="1"/>
    </row>
    <row r="20" spans="1:9" x14ac:dyDescent="0.25">
      <c r="A20" s="11" t="s">
        <v>57</v>
      </c>
      <c r="B20" s="22">
        <v>112247</v>
      </c>
      <c r="C20" s="22">
        <v>129669</v>
      </c>
      <c r="D20" s="22">
        <v>1056300</v>
      </c>
      <c r="E20" s="22">
        <v>1234936</v>
      </c>
      <c r="F20" s="13">
        <f t="shared" si="0"/>
        <v>16.911483480071951</v>
      </c>
      <c r="G20" s="1"/>
      <c r="H20" s="1"/>
      <c r="I20" s="1"/>
    </row>
    <row r="21" spans="1:9" x14ac:dyDescent="0.25">
      <c r="A21" s="8" t="s">
        <v>58</v>
      </c>
      <c r="B21" s="21">
        <v>61547</v>
      </c>
      <c r="C21" s="21">
        <v>75567</v>
      </c>
      <c r="D21" s="21">
        <v>299715</v>
      </c>
      <c r="E21" s="21">
        <v>533301</v>
      </c>
      <c r="F21" s="10">
        <f t="shared" si="0"/>
        <v>77.936039237275423</v>
      </c>
      <c r="G21" s="1"/>
      <c r="H21" s="1"/>
      <c r="I21" s="1"/>
    </row>
    <row r="22" spans="1:9" x14ac:dyDescent="0.25">
      <c r="A22" s="11" t="s">
        <v>59</v>
      </c>
      <c r="B22" s="22">
        <v>1590350</v>
      </c>
      <c r="C22" s="22">
        <v>1486858</v>
      </c>
      <c r="D22" s="22">
        <v>12689986</v>
      </c>
      <c r="E22" s="22">
        <v>13618471</v>
      </c>
      <c r="F22" s="13">
        <f t="shared" si="0"/>
        <v>7.3166747386482598</v>
      </c>
      <c r="G22" s="1"/>
      <c r="H22" s="1"/>
      <c r="I22" s="1"/>
    </row>
    <row r="23" spans="1:9" x14ac:dyDescent="0.25">
      <c r="A23" s="8" t="s">
        <v>60</v>
      </c>
      <c r="B23" s="21">
        <v>437392</v>
      </c>
      <c r="C23" s="21">
        <v>134113</v>
      </c>
      <c r="D23" s="21">
        <v>2411755</v>
      </c>
      <c r="E23" s="21">
        <v>3815088</v>
      </c>
      <c r="F23" s="10">
        <f t="shared" si="0"/>
        <v>58.187212216829664</v>
      </c>
      <c r="G23" s="1"/>
      <c r="H23" s="1"/>
      <c r="I23" s="1"/>
    </row>
    <row r="24" spans="1:9" x14ac:dyDescent="0.25">
      <c r="A24" s="11" t="s">
        <v>61</v>
      </c>
      <c r="B24" s="22">
        <v>73214</v>
      </c>
      <c r="C24" s="22">
        <v>80329</v>
      </c>
      <c r="D24" s="22">
        <v>748637</v>
      </c>
      <c r="E24" s="22">
        <v>773675</v>
      </c>
      <c r="F24" s="13">
        <f t="shared" si="0"/>
        <v>3.3444780314090821</v>
      </c>
      <c r="G24" s="1"/>
      <c r="H24" s="1"/>
      <c r="I24" s="1"/>
    </row>
    <row r="25" spans="1:9" x14ac:dyDescent="0.25">
      <c r="A25" s="8" t="s">
        <v>62</v>
      </c>
      <c r="B25" s="21">
        <v>56433</v>
      </c>
      <c r="C25" s="21">
        <v>65564</v>
      </c>
      <c r="D25" s="21">
        <v>554145</v>
      </c>
      <c r="E25" s="21">
        <v>637869</v>
      </c>
      <c r="F25" s="10">
        <f t="shared" si="0"/>
        <v>15.108680940908968</v>
      </c>
      <c r="G25" s="1"/>
      <c r="H25" s="1"/>
      <c r="I25" s="1"/>
    </row>
    <row r="26" spans="1:9" x14ac:dyDescent="0.25">
      <c r="A26" s="11" t="s">
        <v>63</v>
      </c>
      <c r="B26" s="22">
        <v>20069</v>
      </c>
      <c r="C26" s="22">
        <v>33115</v>
      </c>
      <c r="D26" s="22">
        <v>137670</v>
      </c>
      <c r="E26" s="22">
        <v>214430</v>
      </c>
      <c r="F26" s="13">
        <f t="shared" si="0"/>
        <v>55.756519212609874</v>
      </c>
      <c r="G26" s="1"/>
      <c r="H26" s="1"/>
      <c r="I26" s="1"/>
    </row>
    <row r="27" spans="1:9" x14ac:dyDescent="0.25">
      <c r="A27" s="8" t="s">
        <v>64</v>
      </c>
      <c r="B27" s="21">
        <v>140958</v>
      </c>
      <c r="C27" s="21">
        <v>154768</v>
      </c>
      <c r="D27" s="21">
        <v>1521325</v>
      </c>
      <c r="E27" s="21">
        <v>1240406</v>
      </c>
      <c r="F27" s="10">
        <f t="shared" si="0"/>
        <v>-18.465416659819567</v>
      </c>
      <c r="G27" s="1"/>
      <c r="H27" s="1"/>
      <c r="I27" s="1"/>
    </row>
    <row r="28" spans="1:9" x14ac:dyDescent="0.25">
      <c r="A28" s="11" t="s">
        <v>65</v>
      </c>
      <c r="B28" s="22">
        <v>470572</v>
      </c>
      <c r="C28" s="22">
        <v>433782</v>
      </c>
      <c r="D28" s="22">
        <v>4313909</v>
      </c>
      <c r="E28" s="22">
        <v>4244016</v>
      </c>
      <c r="F28" s="13">
        <f t="shared" si="0"/>
        <v>-1.6201778943413103</v>
      </c>
      <c r="G28" s="1"/>
      <c r="H28" s="1"/>
      <c r="I28" s="1"/>
    </row>
    <row r="29" spans="1:9" x14ac:dyDescent="0.25">
      <c r="A29" s="8" t="s">
        <v>66</v>
      </c>
      <c r="B29" s="21">
        <v>131877</v>
      </c>
      <c r="C29" s="21">
        <v>122899</v>
      </c>
      <c r="D29" s="21">
        <v>1274235</v>
      </c>
      <c r="E29" s="21">
        <v>1226528</v>
      </c>
      <c r="F29" s="10">
        <f t="shared" si="0"/>
        <v>-3.7439718733200635</v>
      </c>
      <c r="G29" s="1"/>
      <c r="H29" s="1"/>
      <c r="I29" s="1"/>
    </row>
    <row r="30" spans="1:9" x14ac:dyDescent="0.25">
      <c r="A30" s="11" t="s">
        <v>67</v>
      </c>
      <c r="B30" s="22">
        <v>190826</v>
      </c>
      <c r="C30" s="22">
        <v>200481</v>
      </c>
      <c r="D30" s="22">
        <v>1677140</v>
      </c>
      <c r="E30" s="22">
        <v>1769542</v>
      </c>
      <c r="F30" s="13">
        <f t="shared" si="0"/>
        <v>5.509498312603597</v>
      </c>
      <c r="G30" s="1"/>
      <c r="H30" s="1"/>
      <c r="I30" s="1"/>
    </row>
    <row r="31" spans="1:9" x14ac:dyDescent="0.25">
      <c r="A31" s="8" t="s">
        <v>68</v>
      </c>
      <c r="B31" s="21">
        <v>268579</v>
      </c>
      <c r="C31" s="21">
        <v>211228</v>
      </c>
      <c r="D31" s="21">
        <v>2756271</v>
      </c>
      <c r="E31" s="21">
        <v>2396464</v>
      </c>
      <c r="F31" s="10">
        <f t="shared" si="0"/>
        <v>-13.054122762239274</v>
      </c>
      <c r="G31" s="1"/>
      <c r="H31" s="1"/>
      <c r="I31" s="1"/>
    </row>
    <row r="32" spans="1:9" x14ac:dyDescent="0.25">
      <c r="A32" s="11" t="s">
        <v>69</v>
      </c>
      <c r="B32" s="22">
        <v>4788706</v>
      </c>
      <c r="C32" s="22">
        <v>4531500</v>
      </c>
      <c r="D32" s="22">
        <v>43823387</v>
      </c>
      <c r="E32" s="22">
        <v>44239281</v>
      </c>
      <c r="F32" s="13">
        <f t="shared" si="0"/>
        <v>0.94902294977794099</v>
      </c>
      <c r="G32" s="1"/>
      <c r="H32" s="1"/>
      <c r="I32" s="1"/>
    </row>
    <row r="33" spans="1:9" x14ac:dyDescent="0.25">
      <c r="A33" s="8" t="s">
        <v>70</v>
      </c>
      <c r="B33" s="21">
        <v>282636</v>
      </c>
      <c r="C33" s="21">
        <v>275544</v>
      </c>
      <c r="D33" s="21">
        <v>2592861</v>
      </c>
      <c r="E33" s="21">
        <v>2490505</v>
      </c>
      <c r="F33" s="10">
        <f t="shared" si="0"/>
        <v>-3.9476084525934851</v>
      </c>
      <c r="G33" s="1"/>
      <c r="H33" s="1"/>
      <c r="I33" s="1"/>
    </row>
    <row r="34" spans="1:9" x14ac:dyDescent="0.25">
      <c r="A34" s="11" t="s">
        <v>71</v>
      </c>
      <c r="B34" s="22">
        <v>36389</v>
      </c>
      <c r="C34" s="22">
        <v>39657</v>
      </c>
      <c r="D34" s="22">
        <v>172888</v>
      </c>
      <c r="E34" s="22">
        <v>334105</v>
      </c>
      <c r="F34" s="13">
        <f t="shared" si="0"/>
        <v>93.249386886307889</v>
      </c>
      <c r="G34" s="1"/>
      <c r="H34" s="1"/>
      <c r="I34" s="1"/>
    </row>
    <row r="35" spans="1:9" x14ac:dyDescent="0.25">
      <c r="A35" s="14" t="s">
        <v>72</v>
      </c>
      <c r="B35" s="15">
        <f>SUM(B7:B34)</f>
        <v>16958443</v>
      </c>
      <c r="C35" s="15">
        <f t="shared" ref="C35:E35" si="1">SUM(C7:C34)</f>
        <v>17006953</v>
      </c>
      <c r="D35" s="15">
        <f t="shared" si="1"/>
        <v>153404382</v>
      </c>
      <c r="E35" s="15">
        <f t="shared" si="1"/>
        <v>164183376</v>
      </c>
      <c r="F35" s="16">
        <f t="shared" si="0"/>
        <v>7.0265228799005257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1064754</v>
      </c>
      <c r="C38" s="41">
        <f>D7</f>
        <v>863632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44239281</v>
      </c>
      <c r="G38" s="42">
        <f>LOOKUP(E38,$A$38:$A$65,$C$38:$C$65)</f>
        <v>43823387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1151845</v>
      </c>
      <c r="C39" s="41">
        <f t="shared" ref="C39:C65" si="5">D8</f>
        <v>1074454</v>
      </c>
      <c r="D39" s="41">
        <f t="shared" ref="D39:D65" si="6">_xlfn.RANK.EQ(B39,$B$38:$B$65)+COUNTIF($B$38:$B$65,B39)-1</f>
        <v>17</v>
      </c>
      <c r="E39" s="42" t="str">
        <f t="shared" si="2"/>
        <v>BAHIA DE ALGECIRAS</v>
      </c>
      <c r="F39" s="42">
        <f t="shared" ref="F39:F54" si="7">LOOKUP(E39,$A$38:$A$65,$B$38:$B$65)</f>
        <v>42728524</v>
      </c>
      <c r="G39" s="42">
        <f t="shared" ref="G39:G65" si="8">LOOKUP(E39,$A$38:$A$65,$C$38:$C$65)</f>
        <v>33409799</v>
      </c>
    </row>
    <row r="40" spans="1:9" x14ac:dyDescent="0.25">
      <c r="A40" s="42" t="str">
        <f t="shared" si="3"/>
        <v>ALMERIA</v>
      </c>
      <c r="B40" s="41">
        <f t="shared" si="4"/>
        <v>462200</v>
      </c>
      <c r="C40" s="41">
        <f t="shared" si="5"/>
        <v>432429</v>
      </c>
      <c r="D40" s="41">
        <f t="shared" si="6"/>
        <v>26</v>
      </c>
      <c r="E40" s="42" t="str">
        <f t="shared" si="2"/>
        <v>BARCELONA</v>
      </c>
      <c r="F40" s="42">
        <f t="shared" si="7"/>
        <v>20084623</v>
      </c>
      <c r="G40" s="42">
        <f t="shared" si="8"/>
        <v>21994101</v>
      </c>
    </row>
    <row r="41" spans="1:9" x14ac:dyDescent="0.25">
      <c r="A41" s="42" t="str">
        <f t="shared" si="3"/>
        <v>AVILES</v>
      </c>
      <c r="B41" s="41">
        <f t="shared" si="4"/>
        <v>902607</v>
      </c>
      <c r="C41" s="41">
        <f t="shared" si="5"/>
        <v>958088</v>
      </c>
      <c r="D41" s="41">
        <f t="shared" si="6"/>
        <v>19</v>
      </c>
      <c r="E41" s="42" t="str">
        <f t="shared" si="2"/>
        <v>LAS PALMAS</v>
      </c>
      <c r="F41" s="42">
        <f t="shared" si="7"/>
        <v>13618471</v>
      </c>
      <c r="G41" s="42">
        <f t="shared" si="8"/>
        <v>12689986</v>
      </c>
    </row>
    <row r="42" spans="1:9" x14ac:dyDescent="0.25">
      <c r="A42" s="42" t="str">
        <f t="shared" si="3"/>
        <v>BAHIA DE ALGECIRAS</v>
      </c>
      <c r="B42" s="41">
        <f t="shared" si="4"/>
        <v>42728524</v>
      </c>
      <c r="C42" s="41">
        <f t="shared" si="5"/>
        <v>33409799</v>
      </c>
      <c r="D42" s="41">
        <f t="shared" si="6"/>
        <v>2</v>
      </c>
      <c r="E42" s="42" t="str">
        <f t="shared" si="2"/>
        <v>BILBAO</v>
      </c>
      <c r="F42" s="42">
        <f t="shared" si="7"/>
        <v>7098679</v>
      </c>
      <c r="G42" s="42">
        <f t="shared" si="8"/>
        <v>7286565</v>
      </c>
    </row>
    <row r="43" spans="1:9" x14ac:dyDescent="0.25">
      <c r="A43" s="42" t="str">
        <f t="shared" si="3"/>
        <v>BAHIA DE CADIZ</v>
      </c>
      <c r="B43" s="41">
        <f t="shared" si="4"/>
        <v>1400740</v>
      </c>
      <c r="C43" s="41">
        <f t="shared" si="5"/>
        <v>1485750</v>
      </c>
      <c r="D43" s="41">
        <f t="shared" si="6"/>
        <v>13</v>
      </c>
      <c r="E43" s="42" t="str">
        <f t="shared" si="2"/>
        <v>BALEARES</v>
      </c>
      <c r="F43" s="42">
        <f t="shared" si="7"/>
        <v>6623522</v>
      </c>
      <c r="G43" s="42">
        <f t="shared" si="8"/>
        <v>6298026</v>
      </c>
    </row>
    <row r="44" spans="1:9" x14ac:dyDescent="0.25">
      <c r="A44" s="42" t="str">
        <f t="shared" si="3"/>
        <v>BALEARES</v>
      </c>
      <c r="B44" s="41">
        <f t="shared" si="4"/>
        <v>6623522</v>
      </c>
      <c r="C44" s="41">
        <f t="shared" si="5"/>
        <v>6298026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4244016</v>
      </c>
      <c r="G44" s="42">
        <f t="shared" si="8"/>
        <v>4313909</v>
      </c>
    </row>
    <row r="45" spans="1:9" x14ac:dyDescent="0.25">
      <c r="A45" s="42" t="str">
        <f t="shared" si="3"/>
        <v>BARCELONA</v>
      </c>
      <c r="B45" s="41">
        <f t="shared" si="4"/>
        <v>20084623</v>
      </c>
      <c r="C45" s="41">
        <f t="shared" si="5"/>
        <v>21994101</v>
      </c>
      <c r="D45" s="41">
        <f t="shared" si="6"/>
        <v>3</v>
      </c>
      <c r="E45" s="42" t="str">
        <f t="shared" si="2"/>
        <v>MALAGA</v>
      </c>
      <c r="F45" s="42">
        <f t="shared" si="7"/>
        <v>3815088</v>
      </c>
      <c r="G45" s="42">
        <f t="shared" si="8"/>
        <v>2411755</v>
      </c>
    </row>
    <row r="46" spans="1:9" x14ac:dyDescent="0.25">
      <c r="A46" s="42" t="str">
        <f t="shared" si="3"/>
        <v>BILBAO</v>
      </c>
      <c r="B46" s="41">
        <f t="shared" si="4"/>
        <v>7098679</v>
      </c>
      <c r="C46" s="41">
        <f t="shared" si="5"/>
        <v>7286565</v>
      </c>
      <c r="D46" s="41">
        <f t="shared" si="6"/>
        <v>5</v>
      </c>
      <c r="E46" s="42" t="str">
        <f t="shared" si="2"/>
        <v>VIGO</v>
      </c>
      <c r="F46" s="42">
        <f t="shared" si="7"/>
        <v>2490505</v>
      </c>
      <c r="G46" s="42">
        <f t="shared" si="8"/>
        <v>2592861</v>
      </c>
    </row>
    <row r="47" spans="1:9" x14ac:dyDescent="0.25">
      <c r="A47" s="42" t="str">
        <f t="shared" si="3"/>
        <v>CARTAGENA</v>
      </c>
      <c r="B47" s="41">
        <f t="shared" si="4"/>
        <v>766974</v>
      </c>
      <c r="C47" s="41">
        <f t="shared" si="5"/>
        <v>862757</v>
      </c>
      <c r="D47" s="41">
        <f t="shared" si="6"/>
        <v>21</v>
      </c>
      <c r="E47" s="42" t="str">
        <f t="shared" si="2"/>
        <v>TARRAGONA</v>
      </c>
      <c r="F47" s="42">
        <f t="shared" si="7"/>
        <v>2396464</v>
      </c>
      <c r="G47" s="42">
        <f t="shared" si="8"/>
        <v>2756271</v>
      </c>
    </row>
    <row r="48" spans="1:9" x14ac:dyDescent="0.25">
      <c r="A48" s="42" t="str">
        <f t="shared" si="3"/>
        <v>CASTELLON</v>
      </c>
      <c r="B48" s="41">
        <f t="shared" si="4"/>
        <v>1794066</v>
      </c>
      <c r="C48" s="41">
        <f t="shared" si="5"/>
        <v>1567798</v>
      </c>
      <c r="D48" s="41">
        <f t="shared" si="6"/>
        <v>11</v>
      </c>
      <c r="E48" s="42" t="str">
        <f t="shared" si="2"/>
        <v>CASTELLON</v>
      </c>
      <c r="F48" s="42">
        <f t="shared" si="7"/>
        <v>1794066</v>
      </c>
      <c r="G48" s="42">
        <f t="shared" si="8"/>
        <v>1567798</v>
      </c>
    </row>
    <row r="49" spans="1:7" x14ac:dyDescent="0.25">
      <c r="A49" s="42" t="str">
        <f t="shared" si="3"/>
        <v>CEUTA</v>
      </c>
      <c r="B49" s="41">
        <f t="shared" si="4"/>
        <v>687048</v>
      </c>
      <c r="C49" s="41">
        <f t="shared" si="5"/>
        <v>648176</v>
      </c>
      <c r="D49" s="41">
        <f t="shared" si="6"/>
        <v>22</v>
      </c>
      <c r="E49" s="42" t="str">
        <f t="shared" si="2"/>
        <v>SEVILLA</v>
      </c>
      <c r="F49" s="42">
        <f t="shared" si="7"/>
        <v>1769542</v>
      </c>
      <c r="G49" s="42">
        <f t="shared" si="8"/>
        <v>1677140</v>
      </c>
    </row>
    <row r="50" spans="1:7" x14ac:dyDescent="0.25">
      <c r="A50" s="42" t="str">
        <f t="shared" si="3"/>
        <v>FERROL-SAN CIBRAO</v>
      </c>
      <c r="B50" s="41">
        <f t="shared" si="4"/>
        <v>649177</v>
      </c>
      <c r="C50" s="41">
        <f t="shared" si="5"/>
        <v>492583</v>
      </c>
      <c r="D50" s="41">
        <f t="shared" si="6"/>
        <v>23</v>
      </c>
      <c r="E50" s="42" t="str">
        <f t="shared" si="2"/>
        <v>BAHIA DE CADIZ</v>
      </c>
      <c r="F50" s="42">
        <f t="shared" si="7"/>
        <v>1400740</v>
      </c>
      <c r="G50" s="42">
        <f t="shared" si="8"/>
        <v>1485750</v>
      </c>
    </row>
    <row r="51" spans="1:7" x14ac:dyDescent="0.25">
      <c r="A51" s="42" t="str">
        <f t="shared" si="3"/>
        <v>GIJON</v>
      </c>
      <c r="B51" s="41">
        <f t="shared" si="4"/>
        <v>1234936</v>
      </c>
      <c r="C51" s="41">
        <f t="shared" si="5"/>
        <v>1056300</v>
      </c>
      <c r="D51" s="41">
        <f t="shared" si="6"/>
        <v>15</v>
      </c>
      <c r="E51" s="42" t="str">
        <f t="shared" si="2"/>
        <v>PASAIA</v>
      </c>
      <c r="F51" s="42">
        <f t="shared" si="7"/>
        <v>1240406</v>
      </c>
      <c r="G51" s="42">
        <f t="shared" si="8"/>
        <v>1521325</v>
      </c>
    </row>
    <row r="52" spans="1:7" x14ac:dyDescent="0.25">
      <c r="A52" s="42" t="str">
        <f t="shared" si="3"/>
        <v>HUELVA</v>
      </c>
      <c r="B52" s="41">
        <f t="shared" si="4"/>
        <v>533301</v>
      </c>
      <c r="C52" s="41">
        <f t="shared" si="5"/>
        <v>299715</v>
      </c>
      <c r="D52" s="41">
        <f t="shared" si="6"/>
        <v>25</v>
      </c>
      <c r="E52" s="42" t="str">
        <f t="shared" si="2"/>
        <v>GIJON</v>
      </c>
      <c r="F52" s="42">
        <f t="shared" si="7"/>
        <v>1234936</v>
      </c>
      <c r="G52" s="42">
        <f t="shared" si="8"/>
        <v>1056300</v>
      </c>
    </row>
    <row r="53" spans="1:7" x14ac:dyDescent="0.25">
      <c r="A53" s="42" t="str">
        <f t="shared" si="3"/>
        <v>LAS PALMAS</v>
      </c>
      <c r="B53" s="41">
        <f t="shared" si="4"/>
        <v>13618471</v>
      </c>
      <c r="C53" s="41">
        <f t="shared" si="5"/>
        <v>12689986</v>
      </c>
      <c r="D53" s="41">
        <f t="shared" si="6"/>
        <v>4</v>
      </c>
      <c r="E53" s="42" t="str">
        <f t="shared" si="2"/>
        <v>SANTANDER</v>
      </c>
      <c r="F53" s="42">
        <f t="shared" si="7"/>
        <v>1226528</v>
      </c>
      <c r="G53" s="42">
        <f t="shared" si="8"/>
        <v>1274235</v>
      </c>
    </row>
    <row r="54" spans="1:7" x14ac:dyDescent="0.25">
      <c r="A54" s="42" t="str">
        <f t="shared" si="3"/>
        <v>MALAGA</v>
      </c>
      <c r="B54" s="41">
        <f t="shared" si="4"/>
        <v>3815088</v>
      </c>
      <c r="C54" s="41">
        <f t="shared" si="5"/>
        <v>2411755</v>
      </c>
      <c r="D54" s="41">
        <f t="shared" si="6"/>
        <v>8</v>
      </c>
      <c r="E54" s="42" t="str">
        <f t="shared" si="2"/>
        <v>ALICANTE</v>
      </c>
      <c r="F54" s="42">
        <f t="shared" si="7"/>
        <v>1151845</v>
      </c>
      <c r="G54" s="42">
        <f t="shared" si="8"/>
        <v>1074454</v>
      </c>
    </row>
    <row r="55" spans="1:7" x14ac:dyDescent="0.25">
      <c r="A55" s="42" t="str">
        <f t="shared" si="3"/>
        <v>MARIN Y RIA DE PONTEVEDRA</v>
      </c>
      <c r="B55" s="41">
        <f t="shared" si="4"/>
        <v>773675</v>
      </c>
      <c r="C55" s="41">
        <f t="shared" si="5"/>
        <v>748637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1064754</v>
      </c>
      <c r="G55" s="42">
        <f t="shared" si="8"/>
        <v>863632</v>
      </c>
    </row>
    <row r="56" spans="1:7" x14ac:dyDescent="0.25">
      <c r="A56" s="42" t="str">
        <f t="shared" si="3"/>
        <v>MELILLA</v>
      </c>
      <c r="B56" s="41">
        <f t="shared" si="4"/>
        <v>637869</v>
      </c>
      <c r="C56" s="41">
        <f t="shared" si="5"/>
        <v>554145</v>
      </c>
      <c r="D56" s="41">
        <f t="shared" si="6"/>
        <v>24</v>
      </c>
      <c r="E56" s="42" t="str">
        <f t="shared" si="2"/>
        <v>AVILES</v>
      </c>
      <c r="F56" s="42">
        <f t="shared" si="9"/>
        <v>902607</v>
      </c>
      <c r="G56" s="42">
        <f t="shared" si="8"/>
        <v>958088</v>
      </c>
    </row>
    <row r="57" spans="1:7" x14ac:dyDescent="0.25">
      <c r="A57" s="42" t="str">
        <f t="shared" si="3"/>
        <v>MOTRIL</v>
      </c>
      <c r="B57" s="41">
        <f t="shared" si="4"/>
        <v>214430</v>
      </c>
      <c r="C57" s="41">
        <f t="shared" si="5"/>
        <v>137670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773675</v>
      </c>
      <c r="G57" s="42">
        <f t="shared" si="8"/>
        <v>748637</v>
      </c>
    </row>
    <row r="58" spans="1:7" x14ac:dyDescent="0.25">
      <c r="A58" s="42" t="str">
        <f t="shared" si="3"/>
        <v>PASAIA</v>
      </c>
      <c r="B58" s="41">
        <f t="shared" si="4"/>
        <v>1240406</v>
      </c>
      <c r="C58" s="41">
        <f t="shared" si="5"/>
        <v>1521325</v>
      </c>
      <c r="D58" s="41">
        <f t="shared" si="6"/>
        <v>14</v>
      </c>
      <c r="E58" s="42" t="str">
        <f t="shared" si="2"/>
        <v>CARTAGENA</v>
      </c>
      <c r="F58" s="42">
        <f t="shared" si="9"/>
        <v>766974</v>
      </c>
      <c r="G58" s="42">
        <f t="shared" si="8"/>
        <v>862757</v>
      </c>
    </row>
    <row r="59" spans="1:7" x14ac:dyDescent="0.25">
      <c r="A59" s="42" t="str">
        <f t="shared" si="3"/>
        <v>SANTA CRUZ DE TENERIFE</v>
      </c>
      <c r="B59" s="41">
        <f t="shared" si="4"/>
        <v>4244016</v>
      </c>
      <c r="C59" s="41">
        <f t="shared" si="5"/>
        <v>4313909</v>
      </c>
      <c r="D59" s="41">
        <f t="shared" si="6"/>
        <v>7</v>
      </c>
      <c r="E59" s="42" t="str">
        <f t="shared" si="2"/>
        <v>CEUTA</v>
      </c>
      <c r="F59" s="42">
        <f t="shared" si="9"/>
        <v>687048</v>
      </c>
      <c r="G59" s="42">
        <f t="shared" si="8"/>
        <v>648176</v>
      </c>
    </row>
    <row r="60" spans="1:7" x14ac:dyDescent="0.25">
      <c r="A60" s="42" t="str">
        <f t="shared" si="3"/>
        <v>SANTANDER</v>
      </c>
      <c r="B60" s="41">
        <f t="shared" si="4"/>
        <v>1226528</v>
      </c>
      <c r="C60" s="41">
        <f t="shared" si="5"/>
        <v>1274235</v>
      </c>
      <c r="D60" s="41">
        <f t="shared" si="6"/>
        <v>16</v>
      </c>
      <c r="E60" s="42" t="str">
        <f t="shared" si="2"/>
        <v>FERROL-SAN CIBRAO</v>
      </c>
      <c r="F60" s="42">
        <f t="shared" si="9"/>
        <v>649177</v>
      </c>
      <c r="G60" s="42">
        <f t="shared" si="8"/>
        <v>492583</v>
      </c>
    </row>
    <row r="61" spans="1:7" x14ac:dyDescent="0.25">
      <c r="A61" s="42" t="str">
        <f t="shared" si="3"/>
        <v>SEVILLA</v>
      </c>
      <c r="B61" s="41">
        <f t="shared" si="4"/>
        <v>1769542</v>
      </c>
      <c r="C61" s="41">
        <f t="shared" si="5"/>
        <v>1677140</v>
      </c>
      <c r="D61" s="41">
        <f t="shared" si="6"/>
        <v>12</v>
      </c>
      <c r="E61" s="42" t="str">
        <f t="shared" si="2"/>
        <v>MELILLA</v>
      </c>
      <c r="F61" s="42">
        <f t="shared" si="9"/>
        <v>637869</v>
      </c>
      <c r="G61" s="42">
        <f t="shared" si="8"/>
        <v>554145</v>
      </c>
    </row>
    <row r="62" spans="1:7" x14ac:dyDescent="0.25">
      <c r="A62" s="42" t="str">
        <f t="shared" si="3"/>
        <v>TARRAGONA</v>
      </c>
      <c r="B62" s="41">
        <f t="shared" si="4"/>
        <v>2396464</v>
      </c>
      <c r="C62" s="41">
        <f t="shared" si="5"/>
        <v>2756271</v>
      </c>
      <c r="D62" s="41">
        <f t="shared" si="6"/>
        <v>10</v>
      </c>
      <c r="E62" s="42" t="str">
        <f t="shared" si="2"/>
        <v>HUELVA</v>
      </c>
      <c r="F62" s="42">
        <f t="shared" si="9"/>
        <v>533301</v>
      </c>
      <c r="G62" s="42">
        <f t="shared" si="8"/>
        <v>299715</v>
      </c>
    </row>
    <row r="63" spans="1:7" x14ac:dyDescent="0.25">
      <c r="A63" s="42" t="str">
        <f t="shared" si="3"/>
        <v>VALENCIA</v>
      </c>
      <c r="B63" s="41">
        <f t="shared" si="4"/>
        <v>44239281</v>
      </c>
      <c r="C63" s="41">
        <f t="shared" si="5"/>
        <v>43823387</v>
      </c>
      <c r="D63" s="41">
        <f t="shared" si="6"/>
        <v>1</v>
      </c>
      <c r="E63" s="42" t="str">
        <f t="shared" si="2"/>
        <v>ALMERIA</v>
      </c>
      <c r="F63" s="42">
        <f t="shared" si="9"/>
        <v>462200</v>
      </c>
      <c r="G63" s="42">
        <f t="shared" si="8"/>
        <v>432429</v>
      </c>
    </row>
    <row r="64" spans="1:7" x14ac:dyDescent="0.25">
      <c r="A64" s="42" t="str">
        <f t="shared" si="3"/>
        <v>VIGO</v>
      </c>
      <c r="B64" s="41">
        <f t="shared" si="4"/>
        <v>2490505</v>
      </c>
      <c r="C64" s="41">
        <f t="shared" si="5"/>
        <v>2592861</v>
      </c>
      <c r="D64" s="41">
        <f t="shared" si="6"/>
        <v>9</v>
      </c>
      <c r="E64" s="42" t="str">
        <f t="shared" si="2"/>
        <v>VILAGARCIA</v>
      </c>
      <c r="F64" s="42">
        <f t="shared" si="9"/>
        <v>334105</v>
      </c>
      <c r="G64" s="42">
        <f t="shared" si="8"/>
        <v>172888</v>
      </c>
    </row>
    <row r="65" spans="1:7" x14ac:dyDescent="0.25">
      <c r="A65" s="42" t="str">
        <f t="shared" si="3"/>
        <v>VILAGARCIA</v>
      </c>
      <c r="B65" s="41">
        <f t="shared" si="4"/>
        <v>334105</v>
      </c>
      <c r="C65" s="41">
        <f t="shared" si="5"/>
        <v>172888</v>
      </c>
      <c r="D65" s="41">
        <f t="shared" si="6"/>
        <v>27</v>
      </c>
      <c r="E65" s="42" t="str">
        <f t="shared" si="2"/>
        <v>MOTRIL</v>
      </c>
      <c r="F65" s="42">
        <f t="shared" si="9"/>
        <v>214430</v>
      </c>
      <c r="G65" s="42">
        <f t="shared" si="8"/>
        <v>137670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3">
        <v>4321</v>
      </c>
      <c r="C7" s="23">
        <v>2977</v>
      </c>
      <c r="D7" s="23">
        <v>33676</v>
      </c>
      <c r="E7" s="23">
        <v>33425</v>
      </c>
      <c r="F7" s="10">
        <f>((E7*100)/D7)-100</f>
        <v>-0.74533792611948968</v>
      </c>
      <c r="G7" s="1"/>
      <c r="H7" s="1"/>
      <c r="I7" s="1"/>
    </row>
    <row r="8" spans="1:12" x14ac:dyDescent="0.25">
      <c r="A8" s="11" t="s">
        <v>45</v>
      </c>
      <c r="B8" s="24">
        <v>63</v>
      </c>
      <c r="C8" s="24">
        <v>26</v>
      </c>
      <c r="D8" s="24">
        <v>263</v>
      </c>
      <c r="E8" s="24">
        <v>238</v>
      </c>
      <c r="F8" s="13">
        <f t="shared" ref="F8:F35" si="0">((E8*100)/D8)-100</f>
        <v>-9.5057034220532302</v>
      </c>
      <c r="G8" s="1"/>
      <c r="H8" s="1"/>
      <c r="I8" s="1"/>
    </row>
    <row r="9" spans="1:12" x14ac:dyDescent="0.25">
      <c r="A9" s="8" t="s">
        <v>46</v>
      </c>
      <c r="B9" s="23">
        <v>526</v>
      </c>
      <c r="C9" s="23">
        <v>506</v>
      </c>
      <c r="D9" s="23">
        <v>2940</v>
      </c>
      <c r="E9" s="23">
        <v>4685</v>
      </c>
      <c r="F9" s="10">
        <f t="shared" si="0"/>
        <v>59.353741496598644</v>
      </c>
      <c r="G9" s="1"/>
      <c r="H9" s="1"/>
      <c r="I9" s="1"/>
    </row>
    <row r="10" spans="1:12" x14ac:dyDescent="0.25">
      <c r="A10" s="11" t="s">
        <v>47</v>
      </c>
      <c r="B10" s="24">
        <v>1043</v>
      </c>
      <c r="C10" s="24">
        <v>3</v>
      </c>
      <c r="D10" s="24">
        <v>11877</v>
      </c>
      <c r="E10" s="24">
        <v>9429</v>
      </c>
      <c r="F10" s="13">
        <f t="shared" si="0"/>
        <v>-20.611265471078553</v>
      </c>
      <c r="G10" s="1"/>
      <c r="H10" s="1"/>
      <c r="I10" s="1"/>
    </row>
    <row r="11" spans="1:12" x14ac:dyDescent="0.25">
      <c r="A11" s="8" t="s">
        <v>48</v>
      </c>
      <c r="B11" s="23">
        <v>58</v>
      </c>
      <c r="C11" s="23">
        <v>138</v>
      </c>
      <c r="D11" s="23">
        <v>787</v>
      </c>
      <c r="E11" s="23">
        <v>959</v>
      </c>
      <c r="F11" s="10">
        <f t="shared" si="0"/>
        <v>21.8551461245235</v>
      </c>
      <c r="G11" s="1"/>
      <c r="H11" s="1"/>
      <c r="I11" s="1"/>
    </row>
    <row r="12" spans="1:12" x14ac:dyDescent="0.25">
      <c r="A12" s="11" t="s">
        <v>49</v>
      </c>
      <c r="B12" s="24">
        <v>1649</v>
      </c>
      <c r="C12" s="24">
        <v>1492</v>
      </c>
      <c r="D12" s="24">
        <v>14223</v>
      </c>
      <c r="E12" s="24">
        <v>16316</v>
      </c>
      <c r="F12" s="13">
        <f t="shared" si="0"/>
        <v>14.715601490543492</v>
      </c>
      <c r="G12" s="1"/>
      <c r="H12" s="1"/>
      <c r="I12" s="1"/>
    </row>
    <row r="13" spans="1:12" x14ac:dyDescent="0.25">
      <c r="A13" s="8" t="s">
        <v>50</v>
      </c>
      <c r="B13" s="23">
        <v>52</v>
      </c>
      <c r="C13" s="23">
        <v>219</v>
      </c>
      <c r="D13" s="23">
        <v>2241</v>
      </c>
      <c r="E13" s="23">
        <v>2316</v>
      </c>
      <c r="F13" s="10">
        <f t="shared" si="0"/>
        <v>3.3467202141900998</v>
      </c>
      <c r="G13" s="1"/>
      <c r="H13" s="1"/>
      <c r="I13" s="1"/>
    </row>
    <row r="14" spans="1:12" x14ac:dyDescent="0.25">
      <c r="A14" s="11" t="s">
        <v>51</v>
      </c>
      <c r="B14" s="24">
        <v>187</v>
      </c>
      <c r="C14" s="24">
        <v>0</v>
      </c>
      <c r="D14" s="24">
        <v>2108</v>
      </c>
      <c r="E14" s="24">
        <v>1225</v>
      </c>
      <c r="F14" s="13">
        <f t="shared" si="0"/>
        <v>-41.888045540796966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71</v>
      </c>
      <c r="C16" s="24">
        <v>43</v>
      </c>
      <c r="D16" s="24">
        <v>731</v>
      </c>
      <c r="E16" s="24">
        <v>403</v>
      </c>
      <c r="F16" s="13">
        <f t="shared" si="0"/>
        <v>-44.870041039671683</v>
      </c>
      <c r="G16" s="1"/>
      <c r="H16" s="1"/>
      <c r="I16" s="1"/>
    </row>
    <row r="17" spans="1:9" x14ac:dyDescent="0.25">
      <c r="A17" s="8" t="s">
        <v>54</v>
      </c>
      <c r="B17" s="23">
        <v>650</v>
      </c>
      <c r="C17" s="23">
        <v>483</v>
      </c>
      <c r="D17" s="23">
        <v>3744</v>
      </c>
      <c r="E17" s="23">
        <v>3696</v>
      </c>
      <c r="F17" s="10">
        <f t="shared" si="0"/>
        <v>-1.2820512820512846</v>
      </c>
      <c r="G17" s="1"/>
      <c r="H17" s="1"/>
      <c r="I17" s="1"/>
    </row>
    <row r="18" spans="1:9" x14ac:dyDescent="0.25">
      <c r="A18" s="11" t="s">
        <v>55</v>
      </c>
      <c r="B18" s="24">
        <v>13</v>
      </c>
      <c r="C18" s="24">
        <v>4</v>
      </c>
      <c r="D18" s="24">
        <v>53</v>
      </c>
      <c r="E18" s="24">
        <v>19</v>
      </c>
      <c r="F18" s="13">
        <f t="shared" si="0"/>
        <v>-64.15094339622641</v>
      </c>
      <c r="G18" s="1"/>
      <c r="H18" s="1"/>
      <c r="I18" s="1"/>
    </row>
    <row r="19" spans="1:9" x14ac:dyDescent="0.25">
      <c r="A19" s="8" t="s">
        <v>56</v>
      </c>
      <c r="B19" s="23">
        <v>13</v>
      </c>
      <c r="C19" s="23">
        <v>25</v>
      </c>
      <c r="D19" s="23">
        <v>387</v>
      </c>
      <c r="E19" s="23">
        <v>286</v>
      </c>
      <c r="F19" s="10">
        <f t="shared" si="0"/>
        <v>-26.09819121447029</v>
      </c>
      <c r="G19" s="1"/>
      <c r="H19" s="1"/>
      <c r="I19" s="1"/>
    </row>
    <row r="20" spans="1:9" x14ac:dyDescent="0.25">
      <c r="A20" s="11" t="s">
        <v>57</v>
      </c>
      <c r="B20" s="24">
        <v>555</v>
      </c>
      <c r="C20" s="24">
        <v>502</v>
      </c>
      <c r="D20" s="24">
        <v>7579</v>
      </c>
      <c r="E20" s="24">
        <v>5128</v>
      </c>
      <c r="F20" s="13">
        <f t="shared" si="0"/>
        <v>-32.339358754453087</v>
      </c>
      <c r="G20" s="1"/>
      <c r="H20" s="1"/>
      <c r="I20" s="1"/>
    </row>
    <row r="21" spans="1:9" x14ac:dyDescent="0.25">
      <c r="A21" s="8" t="s">
        <v>58</v>
      </c>
      <c r="B21" s="23">
        <v>184</v>
      </c>
      <c r="C21" s="23">
        <v>190</v>
      </c>
      <c r="D21" s="23">
        <v>1818</v>
      </c>
      <c r="E21" s="23">
        <v>1743</v>
      </c>
      <c r="F21" s="10">
        <f t="shared" si="0"/>
        <v>-4.1254125412541214</v>
      </c>
      <c r="G21" s="1"/>
      <c r="H21" s="1"/>
      <c r="I21" s="1"/>
    </row>
    <row r="22" spans="1:9" x14ac:dyDescent="0.25">
      <c r="A22" s="11" t="s">
        <v>59</v>
      </c>
      <c r="B22" s="24">
        <v>368</v>
      </c>
      <c r="C22" s="24">
        <v>94</v>
      </c>
      <c r="D22" s="24">
        <v>2114</v>
      </c>
      <c r="E22" s="24">
        <v>94</v>
      </c>
      <c r="F22" s="13">
        <f t="shared" si="0"/>
        <v>-95.553453169347208</v>
      </c>
      <c r="G22" s="1"/>
      <c r="H22" s="1"/>
      <c r="I22" s="1"/>
    </row>
    <row r="23" spans="1:9" x14ac:dyDescent="0.25">
      <c r="A23" s="8" t="s">
        <v>60</v>
      </c>
      <c r="B23" s="23">
        <v>75</v>
      </c>
      <c r="C23" s="23">
        <v>49</v>
      </c>
      <c r="D23" s="23">
        <v>619</v>
      </c>
      <c r="E23" s="23">
        <v>339</v>
      </c>
      <c r="F23" s="10">
        <f t="shared" si="0"/>
        <v>-45.234248788368333</v>
      </c>
      <c r="G23" s="1"/>
      <c r="H23" s="1"/>
      <c r="I23" s="1"/>
    </row>
    <row r="24" spans="1:9" x14ac:dyDescent="0.25">
      <c r="A24" s="11" t="s">
        <v>61</v>
      </c>
      <c r="B24" s="24">
        <v>201</v>
      </c>
      <c r="C24" s="24">
        <v>156</v>
      </c>
      <c r="D24" s="24">
        <v>1590</v>
      </c>
      <c r="E24" s="24">
        <v>1381</v>
      </c>
      <c r="F24" s="13">
        <f t="shared" si="0"/>
        <v>-13.144654088050316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534</v>
      </c>
      <c r="C26" s="24">
        <v>283</v>
      </c>
      <c r="D26" s="24">
        <v>2147</v>
      </c>
      <c r="E26" s="24">
        <v>2696</v>
      </c>
      <c r="F26" s="13">
        <f t="shared" si="0"/>
        <v>25.5705635770843</v>
      </c>
      <c r="G26" s="1"/>
      <c r="H26" s="1"/>
      <c r="I26" s="1"/>
    </row>
    <row r="27" spans="1:9" x14ac:dyDescent="0.25">
      <c r="A27" s="8" t="s">
        <v>64</v>
      </c>
      <c r="B27" s="23">
        <v>1825</v>
      </c>
      <c r="C27" s="23">
        <v>1455</v>
      </c>
      <c r="D27" s="23">
        <v>17643</v>
      </c>
      <c r="E27" s="23">
        <v>18151</v>
      </c>
      <c r="F27" s="10">
        <f t="shared" si="0"/>
        <v>2.8793289123164953</v>
      </c>
      <c r="G27" s="1"/>
      <c r="H27" s="1"/>
      <c r="I27" s="1"/>
    </row>
    <row r="28" spans="1:9" x14ac:dyDescent="0.25">
      <c r="A28" s="11" t="s">
        <v>65</v>
      </c>
      <c r="B28" s="24">
        <v>660</v>
      </c>
      <c r="C28" s="24">
        <v>634</v>
      </c>
      <c r="D28" s="24">
        <v>4176</v>
      </c>
      <c r="E28" s="24">
        <v>5248</v>
      </c>
      <c r="F28" s="13">
        <f t="shared" si="0"/>
        <v>25.670498084291182</v>
      </c>
      <c r="G28" s="1"/>
      <c r="H28" s="1"/>
      <c r="I28" s="1"/>
    </row>
    <row r="29" spans="1:9" x14ac:dyDescent="0.25">
      <c r="A29" s="8" t="s">
        <v>66</v>
      </c>
      <c r="B29" s="23">
        <v>601</v>
      </c>
      <c r="C29" s="23">
        <v>304</v>
      </c>
      <c r="D29" s="23">
        <v>5828</v>
      </c>
      <c r="E29" s="23">
        <v>4399</v>
      </c>
      <c r="F29" s="10">
        <f t="shared" si="0"/>
        <v>-24.519560741249137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492</v>
      </c>
      <c r="C31" s="23">
        <v>331</v>
      </c>
      <c r="D31" s="23">
        <v>2679</v>
      </c>
      <c r="E31" s="23">
        <v>2191</v>
      </c>
      <c r="F31" s="10">
        <f t="shared" si="0"/>
        <v>-18.215752146323254</v>
      </c>
      <c r="G31" s="1"/>
      <c r="H31" s="1"/>
      <c r="I31" s="1"/>
    </row>
    <row r="32" spans="1:9" x14ac:dyDescent="0.25">
      <c r="A32" s="11" t="s">
        <v>69</v>
      </c>
      <c r="B32" s="24">
        <v>420</v>
      </c>
      <c r="C32" s="24">
        <v>91</v>
      </c>
      <c r="D32" s="24">
        <v>2054</v>
      </c>
      <c r="E32" s="24">
        <v>1294</v>
      </c>
      <c r="F32" s="13">
        <f t="shared" si="0"/>
        <v>-37.000973709834469</v>
      </c>
      <c r="G32" s="1"/>
      <c r="H32" s="1"/>
      <c r="I32" s="1"/>
    </row>
    <row r="33" spans="1:9" x14ac:dyDescent="0.25">
      <c r="A33" s="8" t="s">
        <v>70</v>
      </c>
      <c r="B33" s="23">
        <v>7546</v>
      </c>
      <c r="C33" s="23">
        <v>7487</v>
      </c>
      <c r="D33" s="23">
        <v>59062</v>
      </c>
      <c r="E33" s="23">
        <v>56651</v>
      </c>
      <c r="F33" s="10">
        <f t="shared" si="0"/>
        <v>-4.0821509600081214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22107</v>
      </c>
      <c r="C35" s="15">
        <f t="shared" ref="C35:E35" si="1">SUM(C7:C34)</f>
        <v>17492</v>
      </c>
      <c r="D35" s="15">
        <f t="shared" si="1"/>
        <v>180339</v>
      </c>
      <c r="E35" s="15">
        <f t="shared" si="1"/>
        <v>172312</v>
      </c>
      <c r="F35" s="16">
        <f t="shared" si="0"/>
        <v>-4.4510616117423325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33425</v>
      </c>
      <c r="C38" s="41">
        <f>D7</f>
        <v>33676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56651</v>
      </c>
      <c r="G38" s="42">
        <f>LOOKUP(E38,$A$38:$A$65,$C$38:$C$65)</f>
        <v>59062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238</v>
      </c>
      <c r="C39" s="41">
        <f t="shared" ref="C39:C65" si="5">D8</f>
        <v>263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33425</v>
      </c>
      <c r="G39" s="42">
        <f t="shared" ref="G39:G65" si="8">LOOKUP(E39,$A$38:$A$65,$C$38:$C$65)</f>
        <v>33676</v>
      </c>
    </row>
    <row r="40" spans="1:9" x14ac:dyDescent="0.25">
      <c r="A40" s="42" t="str">
        <f t="shared" si="3"/>
        <v>ALMERIA</v>
      </c>
      <c r="B40" s="41">
        <f t="shared" si="4"/>
        <v>4685</v>
      </c>
      <c r="C40" s="41">
        <f t="shared" si="5"/>
        <v>2940</v>
      </c>
      <c r="D40" s="41">
        <f t="shared" si="6"/>
        <v>8</v>
      </c>
      <c r="E40" s="42" t="str">
        <f t="shared" si="2"/>
        <v>PASAIA</v>
      </c>
      <c r="F40" s="42">
        <f t="shared" si="7"/>
        <v>18151</v>
      </c>
      <c r="G40" s="42">
        <f t="shared" si="8"/>
        <v>17643</v>
      </c>
    </row>
    <row r="41" spans="1:9" x14ac:dyDescent="0.25">
      <c r="A41" s="42" t="str">
        <f t="shared" si="3"/>
        <v>AVILES</v>
      </c>
      <c r="B41" s="41">
        <f t="shared" si="4"/>
        <v>9429</v>
      </c>
      <c r="C41" s="41">
        <f t="shared" si="5"/>
        <v>11877</v>
      </c>
      <c r="D41" s="41">
        <f t="shared" si="6"/>
        <v>5</v>
      </c>
      <c r="E41" s="42" t="str">
        <f t="shared" si="2"/>
        <v>BAHIA DE CADIZ</v>
      </c>
      <c r="F41" s="42">
        <f t="shared" si="7"/>
        <v>16316</v>
      </c>
      <c r="G41" s="42">
        <f t="shared" si="8"/>
        <v>14223</v>
      </c>
    </row>
    <row r="42" spans="1:9" x14ac:dyDescent="0.25">
      <c r="A42" s="42" t="str">
        <f t="shared" si="3"/>
        <v>BAHIA DE ALGECIRAS</v>
      </c>
      <c r="B42" s="41">
        <f t="shared" si="4"/>
        <v>959</v>
      </c>
      <c r="C42" s="41">
        <f t="shared" si="5"/>
        <v>787</v>
      </c>
      <c r="D42" s="41">
        <f t="shared" si="6"/>
        <v>18</v>
      </c>
      <c r="E42" s="42" t="str">
        <f t="shared" si="2"/>
        <v>AVILES</v>
      </c>
      <c r="F42" s="42">
        <f t="shared" si="7"/>
        <v>9429</v>
      </c>
      <c r="G42" s="42">
        <f t="shared" si="8"/>
        <v>11877</v>
      </c>
    </row>
    <row r="43" spans="1:9" x14ac:dyDescent="0.25">
      <c r="A43" s="42" t="str">
        <f t="shared" si="3"/>
        <v>BAHIA DE CADIZ</v>
      </c>
      <c r="B43" s="41">
        <f t="shared" si="4"/>
        <v>16316</v>
      </c>
      <c r="C43" s="41">
        <f t="shared" si="5"/>
        <v>14223</v>
      </c>
      <c r="D43" s="41">
        <f t="shared" si="6"/>
        <v>4</v>
      </c>
      <c r="E43" s="42" t="str">
        <f t="shared" si="2"/>
        <v>SANTA CRUZ DE TENERIFE</v>
      </c>
      <c r="F43" s="42">
        <f t="shared" si="7"/>
        <v>5248</v>
      </c>
      <c r="G43" s="42">
        <f t="shared" si="8"/>
        <v>4176</v>
      </c>
    </row>
    <row r="44" spans="1:9" x14ac:dyDescent="0.25">
      <c r="A44" s="42" t="str">
        <f t="shared" si="3"/>
        <v>BALEARES</v>
      </c>
      <c r="B44" s="41">
        <f t="shared" si="4"/>
        <v>2316</v>
      </c>
      <c r="C44" s="41">
        <f t="shared" si="5"/>
        <v>2241</v>
      </c>
      <c r="D44" s="41">
        <f t="shared" si="6"/>
        <v>12</v>
      </c>
      <c r="E44" s="42" t="str">
        <f t="shared" si="2"/>
        <v>GIJON</v>
      </c>
      <c r="F44" s="42">
        <f t="shared" si="7"/>
        <v>5128</v>
      </c>
      <c r="G44" s="42">
        <f t="shared" si="8"/>
        <v>7579</v>
      </c>
    </row>
    <row r="45" spans="1:9" x14ac:dyDescent="0.25">
      <c r="A45" s="42" t="str">
        <f t="shared" si="3"/>
        <v>BARCELONA</v>
      </c>
      <c r="B45" s="41">
        <f t="shared" si="4"/>
        <v>1225</v>
      </c>
      <c r="C45" s="41">
        <f t="shared" si="5"/>
        <v>2108</v>
      </c>
      <c r="D45" s="41">
        <f t="shared" si="6"/>
        <v>17</v>
      </c>
      <c r="E45" s="42" t="str">
        <f t="shared" si="2"/>
        <v>ALMERIA</v>
      </c>
      <c r="F45" s="42">
        <f t="shared" si="7"/>
        <v>4685</v>
      </c>
      <c r="G45" s="42">
        <f t="shared" si="8"/>
        <v>2940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SANTANDER</v>
      </c>
      <c r="F46" s="42">
        <f t="shared" si="7"/>
        <v>4399</v>
      </c>
      <c r="G46" s="42">
        <f t="shared" si="8"/>
        <v>5828</v>
      </c>
    </row>
    <row r="47" spans="1:9" x14ac:dyDescent="0.25">
      <c r="A47" s="42" t="str">
        <f t="shared" si="3"/>
        <v>CARTAGENA</v>
      </c>
      <c r="B47" s="41">
        <f t="shared" si="4"/>
        <v>403</v>
      </c>
      <c r="C47" s="41">
        <f t="shared" si="5"/>
        <v>731</v>
      </c>
      <c r="D47" s="41">
        <f t="shared" si="6"/>
        <v>19</v>
      </c>
      <c r="E47" s="42" t="str">
        <f t="shared" si="2"/>
        <v>CASTELLON</v>
      </c>
      <c r="F47" s="42">
        <f t="shared" si="7"/>
        <v>3696</v>
      </c>
      <c r="G47" s="42">
        <f t="shared" si="8"/>
        <v>3744</v>
      </c>
    </row>
    <row r="48" spans="1:9" x14ac:dyDescent="0.25">
      <c r="A48" s="42" t="str">
        <f t="shared" si="3"/>
        <v>CASTELLON</v>
      </c>
      <c r="B48" s="41">
        <f t="shared" si="4"/>
        <v>3696</v>
      </c>
      <c r="C48" s="41">
        <f t="shared" si="5"/>
        <v>3744</v>
      </c>
      <c r="D48" s="41">
        <f t="shared" si="6"/>
        <v>10</v>
      </c>
      <c r="E48" s="42" t="str">
        <f t="shared" si="2"/>
        <v>MOTRIL</v>
      </c>
      <c r="F48" s="42">
        <f t="shared" si="7"/>
        <v>2696</v>
      </c>
      <c r="G48" s="42">
        <f t="shared" si="8"/>
        <v>2147</v>
      </c>
    </row>
    <row r="49" spans="1:7" x14ac:dyDescent="0.25">
      <c r="A49" s="42" t="str">
        <f t="shared" si="3"/>
        <v>CEUTA</v>
      </c>
      <c r="B49" s="41">
        <f t="shared" si="4"/>
        <v>19</v>
      </c>
      <c r="C49" s="41">
        <f t="shared" si="5"/>
        <v>53</v>
      </c>
      <c r="D49" s="41">
        <f t="shared" si="6"/>
        <v>24</v>
      </c>
      <c r="E49" s="42" t="str">
        <f t="shared" si="2"/>
        <v>BALEARES</v>
      </c>
      <c r="F49" s="42">
        <f t="shared" si="7"/>
        <v>2316</v>
      </c>
      <c r="G49" s="42">
        <f t="shared" si="8"/>
        <v>2241</v>
      </c>
    </row>
    <row r="50" spans="1:7" x14ac:dyDescent="0.25">
      <c r="A50" s="42" t="str">
        <f t="shared" si="3"/>
        <v>FERROL-SAN CIBRAO</v>
      </c>
      <c r="B50" s="41">
        <f t="shared" si="4"/>
        <v>286</v>
      </c>
      <c r="C50" s="41">
        <f t="shared" si="5"/>
        <v>387</v>
      </c>
      <c r="D50" s="41">
        <f t="shared" si="6"/>
        <v>21</v>
      </c>
      <c r="E50" s="42" t="str">
        <f t="shared" si="2"/>
        <v>TARRAGONA</v>
      </c>
      <c r="F50" s="42">
        <f t="shared" si="7"/>
        <v>2191</v>
      </c>
      <c r="G50" s="42">
        <f t="shared" si="8"/>
        <v>2679</v>
      </c>
    </row>
    <row r="51" spans="1:7" x14ac:dyDescent="0.25">
      <c r="A51" s="42" t="str">
        <f t="shared" si="3"/>
        <v>GIJON</v>
      </c>
      <c r="B51" s="41">
        <f t="shared" si="4"/>
        <v>5128</v>
      </c>
      <c r="C51" s="41">
        <f t="shared" si="5"/>
        <v>7579</v>
      </c>
      <c r="D51" s="41">
        <f t="shared" si="6"/>
        <v>7</v>
      </c>
      <c r="E51" s="42" t="str">
        <f t="shared" si="2"/>
        <v>HUELVA</v>
      </c>
      <c r="F51" s="42">
        <f t="shared" si="7"/>
        <v>1743</v>
      </c>
      <c r="G51" s="42">
        <f t="shared" si="8"/>
        <v>1818</v>
      </c>
    </row>
    <row r="52" spans="1:7" x14ac:dyDescent="0.25">
      <c r="A52" s="42" t="str">
        <f t="shared" si="3"/>
        <v>HUELVA</v>
      </c>
      <c r="B52" s="41">
        <f t="shared" si="4"/>
        <v>1743</v>
      </c>
      <c r="C52" s="41">
        <f t="shared" si="5"/>
        <v>1818</v>
      </c>
      <c r="D52" s="41">
        <f t="shared" si="6"/>
        <v>14</v>
      </c>
      <c r="E52" s="42" t="str">
        <f t="shared" si="2"/>
        <v>MARIN Y RIA DE PONTEVEDRA</v>
      </c>
      <c r="F52" s="42">
        <f t="shared" si="7"/>
        <v>1381</v>
      </c>
      <c r="G52" s="42">
        <f t="shared" si="8"/>
        <v>1590</v>
      </c>
    </row>
    <row r="53" spans="1:7" x14ac:dyDescent="0.25">
      <c r="A53" s="42" t="str">
        <f t="shared" si="3"/>
        <v>LAS PALMAS</v>
      </c>
      <c r="B53" s="41">
        <f t="shared" si="4"/>
        <v>94</v>
      </c>
      <c r="C53" s="41">
        <f t="shared" si="5"/>
        <v>2114</v>
      </c>
      <c r="D53" s="41">
        <f t="shared" si="6"/>
        <v>23</v>
      </c>
      <c r="E53" s="42" t="str">
        <f t="shared" si="2"/>
        <v>VALENCIA</v>
      </c>
      <c r="F53" s="42">
        <f t="shared" si="7"/>
        <v>1294</v>
      </c>
      <c r="G53" s="42">
        <f t="shared" si="8"/>
        <v>2054</v>
      </c>
    </row>
    <row r="54" spans="1:7" x14ac:dyDescent="0.25">
      <c r="A54" s="42" t="str">
        <f t="shared" si="3"/>
        <v>MALAGA</v>
      </c>
      <c r="B54" s="41">
        <f t="shared" si="4"/>
        <v>339</v>
      </c>
      <c r="C54" s="41">
        <f t="shared" si="5"/>
        <v>619</v>
      </c>
      <c r="D54" s="41">
        <f t="shared" si="6"/>
        <v>20</v>
      </c>
      <c r="E54" s="42" t="str">
        <f t="shared" si="2"/>
        <v>BARCELONA</v>
      </c>
      <c r="F54" s="42">
        <f t="shared" si="7"/>
        <v>1225</v>
      </c>
      <c r="G54" s="42">
        <f t="shared" si="8"/>
        <v>2108</v>
      </c>
    </row>
    <row r="55" spans="1:7" x14ac:dyDescent="0.25">
      <c r="A55" s="42" t="str">
        <f t="shared" si="3"/>
        <v>MARIN Y RIA DE PONTEVEDRA</v>
      </c>
      <c r="B55" s="41">
        <f t="shared" si="4"/>
        <v>1381</v>
      </c>
      <c r="C55" s="41">
        <f t="shared" si="5"/>
        <v>1590</v>
      </c>
      <c r="D55" s="41">
        <f t="shared" si="6"/>
        <v>15</v>
      </c>
      <c r="E55" s="42" t="str">
        <f t="shared" si="2"/>
        <v>BAHIA DE ALGECIRAS</v>
      </c>
      <c r="F55" s="42">
        <f t="shared" ref="F55:F65" si="9">LOOKUP(E55,$A$38:$A$65,$B$38:$B$65)</f>
        <v>959</v>
      </c>
      <c r="G55" s="42">
        <f t="shared" si="8"/>
        <v>787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403</v>
      </c>
      <c r="G56" s="42">
        <f t="shared" si="8"/>
        <v>731</v>
      </c>
    </row>
    <row r="57" spans="1:7" x14ac:dyDescent="0.25">
      <c r="A57" s="42" t="str">
        <f t="shared" si="3"/>
        <v>MOTRIL</v>
      </c>
      <c r="B57" s="41">
        <f t="shared" si="4"/>
        <v>2696</v>
      </c>
      <c r="C57" s="41">
        <f t="shared" si="5"/>
        <v>2147</v>
      </c>
      <c r="D57" s="41">
        <f t="shared" si="6"/>
        <v>11</v>
      </c>
      <c r="E57" s="42" t="str">
        <f t="shared" si="2"/>
        <v>MALAGA</v>
      </c>
      <c r="F57" s="42">
        <f t="shared" si="9"/>
        <v>339</v>
      </c>
      <c r="G57" s="42">
        <f t="shared" si="8"/>
        <v>619</v>
      </c>
    </row>
    <row r="58" spans="1:7" x14ac:dyDescent="0.25">
      <c r="A58" s="42" t="str">
        <f t="shared" si="3"/>
        <v>PASAIA</v>
      </c>
      <c r="B58" s="41">
        <f t="shared" si="4"/>
        <v>18151</v>
      </c>
      <c r="C58" s="41">
        <f t="shared" si="5"/>
        <v>17643</v>
      </c>
      <c r="D58" s="41">
        <f t="shared" si="6"/>
        <v>3</v>
      </c>
      <c r="E58" s="42" t="str">
        <f t="shared" si="2"/>
        <v>FERROL-SAN CIBRAO</v>
      </c>
      <c r="F58" s="42">
        <f t="shared" si="9"/>
        <v>286</v>
      </c>
      <c r="G58" s="42">
        <f t="shared" si="8"/>
        <v>387</v>
      </c>
    </row>
    <row r="59" spans="1:7" x14ac:dyDescent="0.25">
      <c r="A59" s="42" t="str">
        <f t="shared" si="3"/>
        <v>SANTA CRUZ DE TENERIFE</v>
      </c>
      <c r="B59" s="41">
        <f t="shared" si="4"/>
        <v>5248</v>
      </c>
      <c r="C59" s="41">
        <f t="shared" si="5"/>
        <v>4176</v>
      </c>
      <c r="D59" s="41">
        <f t="shared" si="6"/>
        <v>6</v>
      </c>
      <c r="E59" s="42" t="str">
        <f t="shared" si="2"/>
        <v>ALICANTE</v>
      </c>
      <c r="F59" s="42">
        <f t="shared" si="9"/>
        <v>238</v>
      </c>
      <c r="G59" s="42">
        <f t="shared" si="8"/>
        <v>263</v>
      </c>
    </row>
    <row r="60" spans="1:7" x14ac:dyDescent="0.25">
      <c r="A60" s="42" t="str">
        <f t="shared" si="3"/>
        <v>SANTANDER</v>
      </c>
      <c r="B60" s="41">
        <f t="shared" si="4"/>
        <v>4399</v>
      </c>
      <c r="C60" s="41">
        <f t="shared" si="5"/>
        <v>5828</v>
      </c>
      <c r="D60" s="41">
        <f t="shared" si="6"/>
        <v>9</v>
      </c>
      <c r="E60" s="42" t="str">
        <f t="shared" si="2"/>
        <v>LAS PALMAS</v>
      </c>
      <c r="F60" s="42">
        <f t="shared" si="9"/>
        <v>94</v>
      </c>
      <c r="G60" s="42">
        <f t="shared" si="8"/>
        <v>2114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19</v>
      </c>
      <c r="G61" s="42">
        <f t="shared" si="8"/>
        <v>53</v>
      </c>
    </row>
    <row r="62" spans="1:7" x14ac:dyDescent="0.25">
      <c r="A62" s="42" t="str">
        <f t="shared" si="3"/>
        <v>TARRAGONA</v>
      </c>
      <c r="B62" s="41">
        <f t="shared" si="4"/>
        <v>2191</v>
      </c>
      <c r="C62" s="41">
        <f t="shared" si="5"/>
        <v>2679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1294</v>
      </c>
      <c r="C63" s="41">
        <f t="shared" si="5"/>
        <v>2054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56651</v>
      </c>
      <c r="C64" s="41">
        <f t="shared" si="5"/>
        <v>59062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5">
        <v>8262</v>
      </c>
      <c r="C7" s="25">
        <v>4293</v>
      </c>
      <c r="D7" s="25">
        <v>46203</v>
      </c>
      <c r="E7" s="25">
        <v>38479</v>
      </c>
      <c r="F7" s="10">
        <f>((E7*100)/D7)-100</f>
        <v>-16.717529164772856</v>
      </c>
      <c r="G7" s="1"/>
      <c r="H7" s="1"/>
      <c r="I7" s="1"/>
    </row>
    <row r="8" spans="1:12" x14ac:dyDescent="0.25">
      <c r="A8" s="11" t="s">
        <v>45</v>
      </c>
      <c r="B8" s="26">
        <v>1463</v>
      </c>
      <c r="C8" s="26">
        <v>696</v>
      </c>
      <c r="D8" s="26">
        <v>9098</v>
      </c>
      <c r="E8" s="26">
        <v>12894</v>
      </c>
      <c r="F8" s="13">
        <f t="shared" ref="F8:F35" si="0">((E8*100)/D8)-100</f>
        <v>41.723455704550446</v>
      </c>
      <c r="G8" s="1"/>
      <c r="H8" s="1"/>
      <c r="I8" s="1"/>
    </row>
    <row r="9" spans="1:12" x14ac:dyDescent="0.25">
      <c r="A9" s="8" t="s">
        <v>46</v>
      </c>
      <c r="B9" s="25">
        <v>6215</v>
      </c>
      <c r="C9" s="25">
        <v>5771</v>
      </c>
      <c r="D9" s="25">
        <v>64502</v>
      </c>
      <c r="E9" s="25">
        <v>58140</v>
      </c>
      <c r="F9" s="10">
        <f t="shared" si="0"/>
        <v>-9.8632600539518194</v>
      </c>
      <c r="G9" s="1"/>
      <c r="H9" s="1"/>
      <c r="I9" s="1"/>
    </row>
    <row r="10" spans="1:12" x14ac:dyDescent="0.25">
      <c r="A10" s="11" t="s">
        <v>47</v>
      </c>
      <c r="B10" s="26">
        <v>3549</v>
      </c>
      <c r="C10" s="26">
        <v>570</v>
      </c>
      <c r="D10" s="26">
        <v>29512</v>
      </c>
      <c r="E10" s="26">
        <v>29779</v>
      </c>
      <c r="F10" s="13">
        <f t="shared" si="0"/>
        <v>0.90471672539983672</v>
      </c>
      <c r="G10" s="1"/>
      <c r="H10" s="1"/>
      <c r="I10" s="1"/>
    </row>
    <row r="11" spans="1:12" x14ac:dyDescent="0.25">
      <c r="A11" s="8" t="s">
        <v>48</v>
      </c>
      <c r="B11" s="25">
        <v>289164</v>
      </c>
      <c r="C11" s="25">
        <v>260365</v>
      </c>
      <c r="D11" s="25">
        <v>2555277</v>
      </c>
      <c r="E11" s="25">
        <v>2333926</v>
      </c>
      <c r="F11" s="10">
        <f t="shared" si="0"/>
        <v>-8.6625050826192194</v>
      </c>
      <c r="G11" s="1"/>
      <c r="H11" s="1"/>
      <c r="I11" s="1"/>
    </row>
    <row r="12" spans="1:12" x14ac:dyDescent="0.25">
      <c r="A12" s="11" t="s">
        <v>49</v>
      </c>
      <c r="B12" s="26">
        <v>10643</v>
      </c>
      <c r="C12" s="26">
        <v>11559</v>
      </c>
      <c r="D12" s="26">
        <v>81603</v>
      </c>
      <c r="E12" s="26">
        <v>66238</v>
      </c>
      <c r="F12" s="13">
        <f t="shared" si="0"/>
        <v>-18.828964621398725</v>
      </c>
      <c r="G12" s="1"/>
      <c r="H12" s="1"/>
      <c r="I12" s="1"/>
    </row>
    <row r="13" spans="1:12" x14ac:dyDescent="0.25">
      <c r="A13" s="8" t="s">
        <v>50</v>
      </c>
      <c r="B13" s="25">
        <v>34839</v>
      </c>
      <c r="C13" s="25">
        <v>33892</v>
      </c>
      <c r="D13" s="25">
        <v>209986</v>
      </c>
      <c r="E13" s="25">
        <v>166498</v>
      </c>
      <c r="F13" s="10">
        <f t="shared" si="0"/>
        <v>-20.709952092044233</v>
      </c>
      <c r="G13" s="1"/>
      <c r="H13" s="1"/>
      <c r="I13" s="1"/>
    </row>
    <row r="14" spans="1:12" x14ac:dyDescent="0.25">
      <c r="A14" s="11" t="s">
        <v>51</v>
      </c>
      <c r="B14" s="26">
        <v>0</v>
      </c>
      <c r="C14" s="26">
        <v>147627</v>
      </c>
      <c r="D14" s="26">
        <v>813412</v>
      </c>
      <c r="E14" s="26">
        <v>894761</v>
      </c>
      <c r="F14" s="13">
        <f t="shared" si="0"/>
        <v>10.000958923645086</v>
      </c>
      <c r="G14" s="1"/>
      <c r="H14" s="1"/>
      <c r="I14" s="1"/>
    </row>
    <row r="15" spans="1:12" x14ac:dyDescent="0.25">
      <c r="A15" s="8" t="s">
        <v>52</v>
      </c>
      <c r="B15" s="25">
        <v>10405</v>
      </c>
      <c r="C15" s="25">
        <v>10570</v>
      </c>
      <c r="D15" s="25">
        <v>101485</v>
      </c>
      <c r="E15" s="25">
        <v>90997</v>
      </c>
      <c r="F15" s="10">
        <f t="shared" si="0"/>
        <v>-10.334532196876381</v>
      </c>
      <c r="G15" s="1"/>
      <c r="H15" s="1"/>
      <c r="I15" s="1"/>
    </row>
    <row r="16" spans="1:12" x14ac:dyDescent="0.25">
      <c r="A16" s="11" t="s">
        <v>53</v>
      </c>
      <c r="B16" s="26">
        <v>8672</v>
      </c>
      <c r="C16" s="26">
        <v>3964</v>
      </c>
      <c r="D16" s="26">
        <v>49265</v>
      </c>
      <c r="E16" s="26">
        <v>40991</v>
      </c>
      <c r="F16" s="13">
        <f t="shared" si="0"/>
        <v>-16.794884806657876</v>
      </c>
      <c r="G16" s="1"/>
      <c r="H16" s="1"/>
      <c r="I16" s="1"/>
    </row>
    <row r="17" spans="1:9" x14ac:dyDescent="0.25">
      <c r="A17" s="8" t="s">
        <v>54</v>
      </c>
      <c r="B17" s="25">
        <v>3671</v>
      </c>
      <c r="C17" s="25">
        <v>3224</v>
      </c>
      <c r="D17" s="25">
        <v>26735</v>
      </c>
      <c r="E17" s="25">
        <v>26006</v>
      </c>
      <c r="F17" s="10">
        <f t="shared" si="0"/>
        <v>-2.7267626706564414</v>
      </c>
      <c r="G17" s="1"/>
      <c r="H17" s="1"/>
      <c r="I17" s="1"/>
    </row>
    <row r="18" spans="1:9" x14ac:dyDescent="0.25">
      <c r="A18" s="11" t="s">
        <v>55</v>
      </c>
      <c r="B18" s="26">
        <v>56375</v>
      </c>
      <c r="C18" s="26">
        <v>59058</v>
      </c>
      <c r="D18" s="26">
        <v>542575</v>
      </c>
      <c r="E18" s="26">
        <v>537415</v>
      </c>
      <c r="F18" s="13">
        <f t="shared" si="0"/>
        <v>-0.95102059623093282</v>
      </c>
      <c r="G18" s="1"/>
      <c r="H18" s="1"/>
      <c r="I18" s="1"/>
    </row>
    <row r="19" spans="1:9" x14ac:dyDescent="0.25">
      <c r="A19" s="8" t="s">
        <v>56</v>
      </c>
      <c r="B19" s="25">
        <v>1217</v>
      </c>
      <c r="C19" s="25">
        <v>1316</v>
      </c>
      <c r="D19" s="25">
        <v>11835</v>
      </c>
      <c r="E19" s="25">
        <v>10746</v>
      </c>
      <c r="F19" s="10">
        <f t="shared" si="0"/>
        <v>-9.2015209125475224</v>
      </c>
      <c r="G19" s="1"/>
      <c r="H19" s="1"/>
      <c r="I19" s="1"/>
    </row>
    <row r="20" spans="1:9" x14ac:dyDescent="0.25">
      <c r="A20" s="11" t="s">
        <v>57</v>
      </c>
      <c r="B20" s="26">
        <v>9839</v>
      </c>
      <c r="C20" s="26">
        <v>6673</v>
      </c>
      <c r="D20" s="26">
        <v>72632</v>
      </c>
      <c r="E20" s="26">
        <v>66251</v>
      </c>
      <c r="F20" s="13">
        <f t="shared" si="0"/>
        <v>-8.7853838528472323</v>
      </c>
      <c r="G20" s="1"/>
      <c r="H20" s="1"/>
      <c r="I20" s="1"/>
    </row>
    <row r="21" spans="1:9" x14ac:dyDescent="0.25">
      <c r="A21" s="8" t="s">
        <v>58</v>
      </c>
      <c r="B21" s="25">
        <v>18576</v>
      </c>
      <c r="C21" s="25">
        <v>15388</v>
      </c>
      <c r="D21" s="25">
        <v>140480</v>
      </c>
      <c r="E21" s="25">
        <v>68746</v>
      </c>
      <c r="F21" s="10">
        <f t="shared" si="0"/>
        <v>-51.063496583143511</v>
      </c>
      <c r="G21" s="1"/>
      <c r="H21" s="1"/>
      <c r="I21" s="1"/>
    </row>
    <row r="22" spans="1:9" x14ac:dyDescent="0.25">
      <c r="A22" s="11" t="s">
        <v>59</v>
      </c>
      <c r="B22" s="26">
        <v>199857</v>
      </c>
      <c r="C22" s="26">
        <v>195434</v>
      </c>
      <c r="D22" s="26">
        <v>1803440</v>
      </c>
      <c r="E22" s="26">
        <v>1838447</v>
      </c>
      <c r="F22" s="13">
        <f t="shared" si="0"/>
        <v>1.9411236303952393</v>
      </c>
      <c r="G22" s="1"/>
      <c r="H22" s="1"/>
      <c r="I22" s="1"/>
    </row>
    <row r="23" spans="1:9" x14ac:dyDescent="0.25">
      <c r="A23" s="8" t="s">
        <v>60</v>
      </c>
      <c r="B23" s="25">
        <v>9721</v>
      </c>
      <c r="C23" s="25">
        <v>7635</v>
      </c>
      <c r="D23" s="25">
        <v>59836</v>
      </c>
      <c r="E23" s="25">
        <v>64275</v>
      </c>
      <c r="F23" s="10">
        <f t="shared" si="0"/>
        <v>7.4186108697105482</v>
      </c>
      <c r="G23" s="1"/>
      <c r="H23" s="1"/>
      <c r="I23" s="1"/>
    </row>
    <row r="24" spans="1:9" x14ac:dyDescent="0.25">
      <c r="A24" s="11" t="s">
        <v>61</v>
      </c>
      <c r="B24" s="26">
        <v>1911</v>
      </c>
      <c r="C24" s="26">
        <v>1337</v>
      </c>
      <c r="D24" s="26">
        <v>26172</v>
      </c>
      <c r="E24" s="26">
        <v>15988</v>
      </c>
      <c r="F24" s="13">
        <f t="shared" si="0"/>
        <v>-38.911814152529423</v>
      </c>
      <c r="G24" s="1"/>
      <c r="H24" s="1"/>
      <c r="I24" s="1"/>
    </row>
    <row r="25" spans="1:9" x14ac:dyDescent="0.25">
      <c r="A25" s="8" t="s">
        <v>62</v>
      </c>
      <c r="B25" s="25">
        <v>10111</v>
      </c>
      <c r="C25" s="25">
        <v>5</v>
      </c>
      <c r="D25" s="25">
        <v>25841</v>
      </c>
      <c r="E25" s="25">
        <v>6876</v>
      </c>
      <c r="F25" s="10">
        <f t="shared" si="0"/>
        <v>-73.391122634572966</v>
      </c>
      <c r="G25" s="1"/>
      <c r="H25" s="1"/>
      <c r="I25" s="1"/>
    </row>
    <row r="26" spans="1:9" x14ac:dyDescent="0.25">
      <c r="A26" s="11" t="s">
        <v>63</v>
      </c>
      <c r="B26" s="26">
        <v>2606</v>
      </c>
      <c r="C26" s="26">
        <v>3033</v>
      </c>
      <c r="D26" s="26">
        <v>17913</v>
      </c>
      <c r="E26" s="26">
        <v>21336</v>
      </c>
      <c r="F26" s="13">
        <f t="shared" si="0"/>
        <v>19.109026963657683</v>
      </c>
      <c r="G26" s="1"/>
      <c r="H26" s="1"/>
      <c r="I26" s="1"/>
    </row>
    <row r="27" spans="1:9" x14ac:dyDescent="0.25">
      <c r="A27" s="8" t="s">
        <v>64</v>
      </c>
      <c r="B27" s="25">
        <v>2051</v>
      </c>
      <c r="C27" s="25">
        <v>2683</v>
      </c>
      <c r="D27" s="25">
        <v>25215</v>
      </c>
      <c r="E27" s="25">
        <v>20412</v>
      </c>
      <c r="F27" s="10">
        <f t="shared" si="0"/>
        <v>-19.048185603807255</v>
      </c>
      <c r="G27" s="1"/>
      <c r="H27" s="1"/>
      <c r="I27" s="1"/>
    </row>
    <row r="28" spans="1:9" x14ac:dyDescent="0.25">
      <c r="A28" s="11" t="s">
        <v>65</v>
      </c>
      <c r="B28" s="26">
        <v>61695</v>
      </c>
      <c r="C28" s="26">
        <v>60627</v>
      </c>
      <c r="D28" s="26">
        <v>676458</v>
      </c>
      <c r="E28" s="26">
        <v>681782</v>
      </c>
      <c r="F28" s="13">
        <f t="shared" si="0"/>
        <v>0.78704073275798692</v>
      </c>
      <c r="G28" s="1"/>
      <c r="H28" s="1"/>
      <c r="I28" s="1"/>
    </row>
    <row r="29" spans="1:9" x14ac:dyDescent="0.25">
      <c r="A29" s="8" t="s">
        <v>66</v>
      </c>
      <c r="B29" s="25">
        <v>4770</v>
      </c>
      <c r="C29" s="25">
        <v>2351</v>
      </c>
      <c r="D29" s="25">
        <v>38350</v>
      </c>
      <c r="E29" s="25">
        <v>37224</v>
      </c>
      <c r="F29" s="10">
        <f t="shared" si="0"/>
        <v>-2.9361147327249029</v>
      </c>
      <c r="G29" s="1"/>
      <c r="H29" s="1"/>
      <c r="I29" s="1"/>
    </row>
    <row r="30" spans="1:9" x14ac:dyDescent="0.25">
      <c r="A30" s="11" t="s">
        <v>67</v>
      </c>
      <c r="B30" s="26">
        <v>2198</v>
      </c>
      <c r="C30" s="26">
        <v>1989</v>
      </c>
      <c r="D30" s="26">
        <v>15480</v>
      </c>
      <c r="E30" s="26">
        <v>14762</v>
      </c>
      <c r="F30" s="13">
        <f t="shared" si="0"/>
        <v>-4.6382428940568445</v>
      </c>
      <c r="G30" s="1"/>
      <c r="H30" s="1"/>
      <c r="I30" s="1"/>
    </row>
    <row r="31" spans="1:9" x14ac:dyDescent="0.25">
      <c r="A31" s="8" t="s">
        <v>68</v>
      </c>
      <c r="B31" s="25">
        <v>11246</v>
      </c>
      <c r="C31" s="25">
        <v>10608</v>
      </c>
      <c r="D31" s="25">
        <v>117047</v>
      </c>
      <c r="E31" s="25">
        <v>79598</v>
      </c>
      <c r="F31" s="10">
        <f t="shared" si="0"/>
        <v>-31.99483967978675</v>
      </c>
      <c r="G31" s="1"/>
      <c r="H31" s="1"/>
      <c r="I31" s="1"/>
    </row>
    <row r="32" spans="1:9" x14ac:dyDescent="0.25">
      <c r="A32" s="11" t="s">
        <v>69</v>
      </c>
      <c r="B32" s="26">
        <v>22987</v>
      </c>
      <c r="C32" s="26">
        <v>45670</v>
      </c>
      <c r="D32" s="26">
        <v>210516</v>
      </c>
      <c r="E32" s="26">
        <v>362196</v>
      </c>
      <c r="F32" s="13">
        <f t="shared" si="0"/>
        <v>72.051530524995712</v>
      </c>
      <c r="G32" s="1"/>
      <c r="H32" s="1"/>
      <c r="I32" s="1"/>
    </row>
    <row r="33" spans="1:9" x14ac:dyDescent="0.25">
      <c r="A33" s="8" t="s">
        <v>70</v>
      </c>
      <c r="B33" s="25">
        <v>25224</v>
      </c>
      <c r="C33" s="25">
        <v>20873</v>
      </c>
      <c r="D33" s="25">
        <v>207478</v>
      </c>
      <c r="E33" s="25">
        <v>194509</v>
      </c>
      <c r="F33" s="10">
        <f t="shared" si="0"/>
        <v>-6.2507832155698395</v>
      </c>
      <c r="G33" s="1"/>
      <c r="H33" s="1"/>
      <c r="I33" s="1"/>
    </row>
    <row r="34" spans="1:9" x14ac:dyDescent="0.25">
      <c r="A34" s="11" t="s">
        <v>71</v>
      </c>
      <c r="B34" s="26">
        <v>533</v>
      </c>
      <c r="C34" s="26">
        <v>370</v>
      </c>
      <c r="D34" s="26">
        <v>7810</v>
      </c>
      <c r="E34" s="26">
        <v>3517</v>
      </c>
      <c r="F34" s="13">
        <f t="shared" si="0"/>
        <v>-54.967989756722154</v>
      </c>
      <c r="G34" s="1"/>
      <c r="H34" s="1"/>
      <c r="I34" s="1"/>
    </row>
    <row r="35" spans="1:9" x14ac:dyDescent="0.25">
      <c r="A35" s="14" t="s">
        <v>72</v>
      </c>
      <c r="B35" s="15">
        <f>SUM(B7:B34)</f>
        <v>817800</v>
      </c>
      <c r="C35" s="15">
        <f t="shared" ref="C35:E35" si="1">SUM(C7:C34)</f>
        <v>917581</v>
      </c>
      <c r="D35" s="15">
        <f t="shared" si="1"/>
        <v>7986156</v>
      </c>
      <c r="E35" s="15">
        <f t="shared" si="1"/>
        <v>7782789</v>
      </c>
      <c r="F35" s="16">
        <f t="shared" si="0"/>
        <v>-2.5464942082273438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38479</v>
      </c>
      <c r="C38" s="41">
        <f>D7</f>
        <v>46203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2333926</v>
      </c>
      <c r="G38" s="42">
        <f>LOOKUP(E38,$A$38:$A$65,$C$38:$C$65)</f>
        <v>2555277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12894</v>
      </c>
      <c r="C39" s="41">
        <f t="shared" ref="C39:C65" si="5">D8</f>
        <v>9098</v>
      </c>
      <c r="D39" s="41">
        <f t="shared" ref="D39:D65" si="6">_xlfn.RANK.EQ(B39,$B$38:$B$65)+COUNTIF($B$38:$B$65,B39)-1</f>
        <v>25</v>
      </c>
      <c r="E39" s="42" t="str">
        <f t="shared" si="2"/>
        <v>LAS PALMAS</v>
      </c>
      <c r="F39" s="42">
        <f t="shared" ref="F39:F54" si="7">LOOKUP(E39,$A$38:$A$65,$B$38:$B$65)</f>
        <v>1838447</v>
      </c>
      <c r="G39" s="42">
        <f t="shared" ref="G39:G65" si="8">LOOKUP(E39,$A$38:$A$65,$C$38:$C$65)</f>
        <v>1803440</v>
      </c>
    </row>
    <row r="40" spans="1:9" x14ac:dyDescent="0.25">
      <c r="A40" s="42" t="str">
        <f t="shared" si="3"/>
        <v>ALMERIA</v>
      </c>
      <c r="B40" s="41">
        <f t="shared" si="4"/>
        <v>58140</v>
      </c>
      <c r="C40" s="41">
        <f t="shared" si="5"/>
        <v>64502</v>
      </c>
      <c r="D40" s="41">
        <f t="shared" si="6"/>
        <v>15</v>
      </c>
      <c r="E40" s="42" t="str">
        <f t="shared" si="2"/>
        <v>BARCELONA</v>
      </c>
      <c r="F40" s="42">
        <f t="shared" si="7"/>
        <v>894761</v>
      </c>
      <c r="G40" s="42">
        <f t="shared" si="8"/>
        <v>813412</v>
      </c>
    </row>
    <row r="41" spans="1:9" x14ac:dyDescent="0.25">
      <c r="A41" s="42" t="str">
        <f t="shared" si="3"/>
        <v>AVILES</v>
      </c>
      <c r="B41" s="41">
        <f t="shared" si="4"/>
        <v>29779</v>
      </c>
      <c r="C41" s="41">
        <f t="shared" si="5"/>
        <v>29512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681782</v>
      </c>
      <c r="G41" s="42">
        <f t="shared" si="8"/>
        <v>676458</v>
      </c>
    </row>
    <row r="42" spans="1:9" x14ac:dyDescent="0.25">
      <c r="A42" s="42" t="str">
        <f t="shared" si="3"/>
        <v>BAHIA DE ALGECIRAS</v>
      </c>
      <c r="B42" s="41">
        <f t="shared" si="4"/>
        <v>2333926</v>
      </c>
      <c r="C42" s="41">
        <f t="shared" si="5"/>
        <v>2555277</v>
      </c>
      <c r="D42" s="41">
        <f t="shared" si="6"/>
        <v>1</v>
      </c>
      <c r="E42" s="42" t="str">
        <f t="shared" si="2"/>
        <v>CEUTA</v>
      </c>
      <c r="F42" s="42">
        <f t="shared" si="7"/>
        <v>537415</v>
      </c>
      <c r="G42" s="42">
        <f t="shared" si="8"/>
        <v>542575</v>
      </c>
    </row>
    <row r="43" spans="1:9" x14ac:dyDescent="0.25">
      <c r="A43" s="42" t="str">
        <f t="shared" si="3"/>
        <v>BAHIA DE CADIZ</v>
      </c>
      <c r="B43" s="41">
        <f t="shared" si="4"/>
        <v>66238</v>
      </c>
      <c r="C43" s="41">
        <f t="shared" si="5"/>
        <v>81603</v>
      </c>
      <c r="D43" s="41">
        <f t="shared" si="6"/>
        <v>13</v>
      </c>
      <c r="E43" s="42" t="str">
        <f t="shared" si="2"/>
        <v>VALENCIA</v>
      </c>
      <c r="F43" s="42">
        <f t="shared" si="7"/>
        <v>362196</v>
      </c>
      <c r="G43" s="42">
        <f t="shared" si="8"/>
        <v>210516</v>
      </c>
    </row>
    <row r="44" spans="1:9" x14ac:dyDescent="0.25">
      <c r="A44" s="42" t="str">
        <f t="shared" si="3"/>
        <v>BALEARES</v>
      </c>
      <c r="B44" s="41">
        <f t="shared" si="4"/>
        <v>166498</v>
      </c>
      <c r="C44" s="41">
        <f t="shared" si="5"/>
        <v>209986</v>
      </c>
      <c r="D44" s="41">
        <f t="shared" si="6"/>
        <v>8</v>
      </c>
      <c r="E44" s="42" t="str">
        <f t="shared" si="2"/>
        <v>VIGO</v>
      </c>
      <c r="F44" s="42">
        <f t="shared" si="7"/>
        <v>194509</v>
      </c>
      <c r="G44" s="42">
        <f t="shared" si="8"/>
        <v>207478</v>
      </c>
    </row>
    <row r="45" spans="1:9" x14ac:dyDescent="0.25">
      <c r="A45" s="42" t="str">
        <f t="shared" si="3"/>
        <v>BARCELONA</v>
      </c>
      <c r="B45" s="41">
        <f t="shared" si="4"/>
        <v>894761</v>
      </c>
      <c r="C45" s="41">
        <f t="shared" si="5"/>
        <v>813412</v>
      </c>
      <c r="D45" s="41">
        <f t="shared" si="6"/>
        <v>3</v>
      </c>
      <c r="E45" s="42" t="str">
        <f t="shared" si="2"/>
        <v>BALEARES</v>
      </c>
      <c r="F45" s="42">
        <f t="shared" si="7"/>
        <v>166498</v>
      </c>
      <c r="G45" s="42">
        <f t="shared" si="8"/>
        <v>209986</v>
      </c>
    </row>
    <row r="46" spans="1:9" x14ac:dyDescent="0.25">
      <c r="A46" s="42" t="str">
        <f t="shared" si="3"/>
        <v>BILBAO</v>
      </c>
      <c r="B46" s="41">
        <f t="shared" si="4"/>
        <v>90997</v>
      </c>
      <c r="C46" s="41">
        <f t="shared" si="5"/>
        <v>101485</v>
      </c>
      <c r="D46" s="41">
        <f t="shared" si="6"/>
        <v>9</v>
      </c>
      <c r="E46" s="42" t="str">
        <f t="shared" si="2"/>
        <v>BILBAO</v>
      </c>
      <c r="F46" s="42">
        <f t="shared" si="7"/>
        <v>90997</v>
      </c>
      <c r="G46" s="42">
        <f t="shared" si="8"/>
        <v>101485</v>
      </c>
    </row>
    <row r="47" spans="1:9" x14ac:dyDescent="0.25">
      <c r="A47" s="42" t="str">
        <f t="shared" si="3"/>
        <v>CARTAGENA</v>
      </c>
      <c r="B47" s="41">
        <f t="shared" si="4"/>
        <v>40991</v>
      </c>
      <c r="C47" s="41">
        <f t="shared" si="5"/>
        <v>49265</v>
      </c>
      <c r="D47" s="41">
        <f t="shared" si="6"/>
        <v>16</v>
      </c>
      <c r="E47" s="42" t="str">
        <f t="shared" si="2"/>
        <v>TARRAGONA</v>
      </c>
      <c r="F47" s="42">
        <f t="shared" si="7"/>
        <v>79598</v>
      </c>
      <c r="G47" s="42">
        <f t="shared" si="8"/>
        <v>117047</v>
      </c>
    </row>
    <row r="48" spans="1:9" x14ac:dyDescent="0.25">
      <c r="A48" s="42" t="str">
        <f t="shared" si="3"/>
        <v>CASTELLON</v>
      </c>
      <c r="B48" s="41">
        <f t="shared" si="4"/>
        <v>26006</v>
      </c>
      <c r="C48" s="41">
        <f t="shared" si="5"/>
        <v>26735</v>
      </c>
      <c r="D48" s="41">
        <f t="shared" si="6"/>
        <v>20</v>
      </c>
      <c r="E48" s="42" t="str">
        <f t="shared" si="2"/>
        <v>HUELVA</v>
      </c>
      <c r="F48" s="42">
        <f t="shared" si="7"/>
        <v>68746</v>
      </c>
      <c r="G48" s="42">
        <f t="shared" si="8"/>
        <v>140480</v>
      </c>
    </row>
    <row r="49" spans="1:7" x14ac:dyDescent="0.25">
      <c r="A49" s="42" t="str">
        <f t="shared" si="3"/>
        <v>CEUTA</v>
      </c>
      <c r="B49" s="41">
        <f t="shared" si="4"/>
        <v>537415</v>
      </c>
      <c r="C49" s="41">
        <f t="shared" si="5"/>
        <v>542575</v>
      </c>
      <c r="D49" s="41">
        <f t="shared" si="6"/>
        <v>5</v>
      </c>
      <c r="E49" s="42" t="str">
        <f t="shared" si="2"/>
        <v>GIJON</v>
      </c>
      <c r="F49" s="42">
        <f t="shared" si="7"/>
        <v>66251</v>
      </c>
      <c r="G49" s="42">
        <f t="shared" si="8"/>
        <v>72632</v>
      </c>
    </row>
    <row r="50" spans="1:7" x14ac:dyDescent="0.25">
      <c r="A50" s="42" t="str">
        <f t="shared" si="3"/>
        <v>FERROL-SAN CIBRAO</v>
      </c>
      <c r="B50" s="41">
        <f t="shared" si="4"/>
        <v>10746</v>
      </c>
      <c r="C50" s="41">
        <f t="shared" si="5"/>
        <v>11835</v>
      </c>
      <c r="D50" s="41">
        <f t="shared" si="6"/>
        <v>26</v>
      </c>
      <c r="E50" s="42" t="str">
        <f t="shared" si="2"/>
        <v>BAHIA DE CADIZ</v>
      </c>
      <c r="F50" s="42">
        <f t="shared" si="7"/>
        <v>66238</v>
      </c>
      <c r="G50" s="42">
        <f t="shared" si="8"/>
        <v>81603</v>
      </c>
    </row>
    <row r="51" spans="1:7" x14ac:dyDescent="0.25">
      <c r="A51" s="42" t="str">
        <f t="shared" si="3"/>
        <v>GIJON</v>
      </c>
      <c r="B51" s="41">
        <f t="shared" si="4"/>
        <v>66251</v>
      </c>
      <c r="C51" s="41">
        <f t="shared" si="5"/>
        <v>72632</v>
      </c>
      <c r="D51" s="41">
        <f t="shared" si="6"/>
        <v>12</v>
      </c>
      <c r="E51" s="42" t="str">
        <f t="shared" si="2"/>
        <v>MALAGA</v>
      </c>
      <c r="F51" s="42">
        <f t="shared" si="7"/>
        <v>64275</v>
      </c>
      <c r="G51" s="42">
        <f t="shared" si="8"/>
        <v>59836</v>
      </c>
    </row>
    <row r="52" spans="1:7" x14ac:dyDescent="0.25">
      <c r="A52" s="42" t="str">
        <f t="shared" si="3"/>
        <v>HUELVA</v>
      </c>
      <c r="B52" s="41">
        <f t="shared" si="4"/>
        <v>68746</v>
      </c>
      <c r="C52" s="41">
        <f t="shared" si="5"/>
        <v>140480</v>
      </c>
      <c r="D52" s="41">
        <f t="shared" si="6"/>
        <v>11</v>
      </c>
      <c r="E52" s="42" t="str">
        <f t="shared" si="2"/>
        <v>ALMERIA</v>
      </c>
      <c r="F52" s="42">
        <f t="shared" si="7"/>
        <v>58140</v>
      </c>
      <c r="G52" s="42">
        <f t="shared" si="8"/>
        <v>64502</v>
      </c>
    </row>
    <row r="53" spans="1:7" x14ac:dyDescent="0.25">
      <c r="A53" s="42" t="str">
        <f t="shared" si="3"/>
        <v>LAS PALMAS</v>
      </c>
      <c r="B53" s="41">
        <f t="shared" si="4"/>
        <v>1838447</v>
      </c>
      <c r="C53" s="41">
        <f t="shared" si="5"/>
        <v>1803440</v>
      </c>
      <c r="D53" s="41">
        <f t="shared" si="6"/>
        <v>2</v>
      </c>
      <c r="E53" s="42" t="str">
        <f t="shared" si="2"/>
        <v>CARTAGENA</v>
      </c>
      <c r="F53" s="42">
        <f t="shared" si="7"/>
        <v>40991</v>
      </c>
      <c r="G53" s="42">
        <f t="shared" si="8"/>
        <v>49265</v>
      </c>
    </row>
    <row r="54" spans="1:7" x14ac:dyDescent="0.25">
      <c r="A54" s="42" t="str">
        <f t="shared" si="3"/>
        <v>MALAGA</v>
      </c>
      <c r="B54" s="41">
        <f t="shared" si="4"/>
        <v>64275</v>
      </c>
      <c r="C54" s="41">
        <f t="shared" si="5"/>
        <v>59836</v>
      </c>
      <c r="D54" s="41">
        <f t="shared" si="6"/>
        <v>14</v>
      </c>
      <c r="E54" s="42" t="str">
        <f t="shared" si="2"/>
        <v>A CORUÑA</v>
      </c>
      <c r="F54" s="42">
        <f t="shared" si="7"/>
        <v>38479</v>
      </c>
      <c r="G54" s="42">
        <f t="shared" si="8"/>
        <v>46203</v>
      </c>
    </row>
    <row r="55" spans="1:7" x14ac:dyDescent="0.25">
      <c r="A55" s="42" t="str">
        <f t="shared" si="3"/>
        <v>MARIN Y RIA DE PONTEVEDRA</v>
      </c>
      <c r="B55" s="41">
        <f t="shared" si="4"/>
        <v>15988</v>
      </c>
      <c r="C55" s="41">
        <f t="shared" si="5"/>
        <v>26172</v>
      </c>
      <c r="D55" s="41">
        <f t="shared" si="6"/>
        <v>23</v>
      </c>
      <c r="E55" s="42" t="str">
        <f t="shared" si="2"/>
        <v>SANTANDER</v>
      </c>
      <c r="F55" s="42">
        <f t="shared" ref="F55:F65" si="9">LOOKUP(E55,$A$38:$A$65,$B$38:$B$65)</f>
        <v>37224</v>
      </c>
      <c r="G55" s="42">
        <f t="shared" si="8"/>
        <v>38350</v>
      </c>
    </row>
    <row r="56" spans="1:7" x14ac:dyDescent="0.25">
      <c r="A56" s="42" t="str">
        <f t="shared" si="3"/>
        <v>MELILLA</v>
      </c>
      <c r="B56" s="41">
        <f t="shared" si="4"/>
        <v>6876</v>
      </c>
      <c r="C56" s="41">
        <f t="shared" si="5"/>
        <v>25841</v>
      </c>
      <c r="D56" s="41">
        <f t="shared" si="6"/>
        <v>27</v>
      </c>
      <c r="E56" s="42" t="str">
        <f t="shared" si="2"/>
        <v>AVILES</v>
      </c>
      <c r="F56" s="42">
        <f t="shared" si="9"/>
        <v>29779</v>
      </c>
      <c r="G56" s="42">
        <f t="shared" si="8"/>
        <v>29512</v>
      </c>
    </row>
    <row r="57" spans="1:7" x14ac:dyDescent="0.25">
      <c r="A57" s="42" t="str">
        <f t="shared" si="3"/>
        <v>MOTRIL</v>
      </c>
      <c r="B57" s="41">
        <f t="shared" si="4"/>
        <v>21336</v>
      </c>
      <c r="C57" s="41">
        <f t="shared" si="5"/>
        <v>17913</v>
      </c>
      <c r="D57" s="41">
        <f t="shared" si="6"/>
        <v>21</v>
      </c>
      <c r="E57" s="42" t="str">
        <f t="shared" si="2"/>
        <v>CASTELLON</v>
      </c>
      <c r="F57" s="42">
        <f t="shared" si="9"/>
        <v>26006</v>
      </c>
      <c r="G57" s="42">
        <f t="shared" si="8"/>
        <v>26735</v>
      </c>
    </row>
    <row r="58" spans="1:7" x14ac:dyDescent="0.25">
      <c r="A58" s="42" t="str">
        <f t="shared" si="3"/>
        <v>PASAIA</v>
      </c>
      <c r="B58" s="41">
        <f t="shared" si="4"/>
        <v>20412</v>
      </c>
      <c r="C58" s="41">
        <f t="shared" si="5"/>
        <v>25215</v>
      </c>
      <c r="D58" s="41">
        <f t="shared" si="6"/>
        <v>22</v>
      </c>
      <c r="E58" s="42" t="str">
        <f t="shared" si="2"/>
        <v>MOTRIL</v>
      </c>
      <c r="F58" s="42">
        <f t="shared" si="9"/>
        <v>21336</v>
      </c>
      <c r="G58" s="42">
        <f t="shared" si="8"/>
        <v>17913</v>
      </c>
    </row>
    <row r="59" spans="1:7" x14ac:dyDescent="0.25">
      <c r="A59" s="42" t="str">
        <f t="shared" si="3"/>
        <v>SANTA CRUZ DE TENERIFE</v>
      </c>
      <c r="B59" s="41">
        <f t="shared" si="4"/>
        <v>681782</v>
      </c>
      <c r="C59" s="41">
        <f t="shared" si="5"/>
        <v>676458</v>
      </c>
      <c r="D59" s="41">
        <f t="shared" si="6"/>
        <v>4</v>
      </c>
      <c r="E59" s="42" t="str">
        <f t="shared" si="2"/>
        <v>PASAIA</v>
      </c>
      <c r="F59" s="42">
        <f t="shared" si="9"/>
        <v>20412</v>
      </c>
      <c r="G59" s="42">
        <f t="shared" si="8"/>
        <v>25215</v>
      </c>
    </row>
    <row r="60" spans="1:7" x14ac:dyDescent="0.25">
      <c r="A60" s="42" t="str">
        <f t="shared" si="3"/>
        <v>SANTANDER</v>
      </c>
      <c r="B60" s="41">
        <f t="shared" si="4"/>
        <v>37224</v>
      </c>
      <c r="C60" s="41">
        <f t="shared" si="5"/>
        <v>38350</v>
      </c>
      <c r="D60" s="41">
        <f t="shared" si="6"/>
        <v>18</v>
      </c>
      <c r="E60" s="42" t="str">
        <f t="shared" si="2"/>
        <v>MARIN Y RIA DE PONTEVEDRA</v>
      </c>
      <c r="F60" s="42">
        <f t="shared" si="9"/>
        <v>15988</v>
      </c>
      <c r="G60" s="42">
        <f t="shared" si="8"/>
        <v>26172</v>
      </c>
    </row>
    <row r="61" spans="1:7" x14ac:dyDescent="0.25">
      <c r="A61" s="42" t="str">
        <f t="shared" si="3"/>
        <v>SEVILLA</v>
      </c>
      <c r="B61" s="41">
        <f t="shared" si="4"/>
        <v>14762</v>
      </c>
      <c r="C61" s="41">
        <f t="shared" si="5"/>
        <v>15480</v>
      </c>
      <c r="D61" s="41">
        <f t="shared" si="6"/>
        <v>24</v>
      </c>
      <c r="E61" s="42" t="str">
        <f t="shared" si="2"/>
        <v>SEVILLA</v>
      </c>
      <c r="F61" s="42">
        <f t="shared" si="9"/>
        <v>14762</v>
      </c>
      <c r="G61" s="42">
        <f t="shared" si="8"/>
        <v>15480</v>
      </c>
    </row>
    <row r="62" spans="1:7" x14ac:dyDescent="0.25">
      <c r="A62" s="42" t="str">
        <f t="shared" si="3"/>
        <v>TARRAGONA</v>
      </c>
      <c r="B62" s="41">
        <f t="shared" si="4"/>
        <v>79598</v>
      </c>
      <c r="C62" s="41">
        <f t="shared" si="5"/>
        <v>117047</v>
      </c>
      <c r="D62" s="41">
        <f t="shared" si="6"/>
        <v>10</v>
      </c>
      <c r="E62" s="42" t="str">
        <f t="shared" si="2"/>
        <v>ALICANTE</v>
      </c>
      <c r="F62" s="42">
        <f t="shared" si="9"/>
        <v>12894</v>
      </c>
      <c r="G62" s="42">
        <f t="shared" si="8"/>
        <v>9098</v>
      </c>
    </row>
    <row r="63" spans="1:7" x14ac:dyDescent="0.25">
      <c r="A63" s="42" t="str">
        <f t="shared" si="3"/>
        <v>VALENCIA</v>
      </c>
      <c r="B63" s="41">
        <f t="shared" si="4"/>
        <v>362196</v>
      </c>
      <c r="C63" s="41">
        <f t="shared" si="5"/>
        <v>210516</v>
      </c>
      <c r="D63" s="41">
        <f t="shared" si="6"/>
        <v>6</v>
      </c>
      <c r="E63" s="42" t="str">
        <f t="shared" si="2"/>
        <v>FERROL-SAN CIBRAO</v>
      </c>
      <c r="F63" s="42">
        <f t="shared" si="9"/>
        <v>10746</v>
      </c>
      <c r="G63" s="42">
        <f t="shared" si="8"/>
        <v>11835</v>
      </c>
    </row>
    <row r="64" spans="1:7" x14ac:dyDescent="0.25">
      <c r="A64" s="42" t="str">
        <f t="shared" si="3"/>
        <v>VIGO</v>
      </c>
      <c r="B64" s="41">
        <f t="shared" si="4"/>
        <v>194509</v>
      </c>
      <c r="C64" s="41">
        <f t="shared" si="5"/>
        <v>207478</v>
      </c>
      <c r="D64" s="41">
        <f t="shared" si="6"/>
        <v>7</v>
      </c>
      <c r="E64" s="42" t="str">
        <f t="shared" si="2"/>
        <v>MELILLA</v>
      </c>
      <c r="F64" s="42">
        <f t="shared" si="9"/>
        <v>6876</v>
      </c>
      <c r="G64" s="42">
        <f t="shared" si="8"/>
        <v>25841</v>
      </c>
    </row>
    <row r="65" spans="1:7" x14ac:dyDescent="0.25">
      <c r="A65" s="42" t="str">
        <f t="shared" si="3"/>
        <v>VILAGARCIA</v>
      </c>
      <c r="B65" s="41">
        <f t="shared" si="4"/>
        <v>3517</v>
      </c>
      <c r="C65" s="41">
        <f t="shared" si="5"/>
        <v>7810</v>
      </c>
      <c r="D65" s="41">
        <f t="shared" si="6"/>
        <v>28</v>
      </c>
      <c r="E65" s="42" t="str">
        <f t="shared" si="2"/>
        <v>VILAGARCIA</v>
      </c>
      <c r="F65" s="42">
        <f t="shared" si="9"/>
        <v>3517</v>
      </c>
      <c r="G65" s="42">
        <f t="shared" si="8"/>
        <v>7810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4022</v>
      </c>
      <c r="D8" s="28">
        <v>22979</v>
      </c>
      <c r="E8" s="28">
        <v>38522</v>
      </c>
      <c r="F8" s="13">
        <f t="shared" ref="F8:F35" si="0">((E8*100)/D8)-100</f>
        <v>67.640019147917656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3004</v>
      </c>
      <c r="E10" s="28">
        <v>422</v>
      </c>
      <c r="F10" s="13">
        <f t="shared" si="0"/>
        <v>-85.952063914780297</v>
      </c>
      <c r="G10" s="1"/>
      <c r="H10" s="1"/>
      <c r="I10" s="1"/>
    </row>
    <row r="11" spans="1:12" x14ac:dyDescent="0.25">
      <c r="A11" s="8" t="s">
        <v>48</v>
      </c>
      <c r="B11" s="27">
        <v>3139730</v>
      </c>
      <c r="C11" s="27">
        <v>3773912</v>
      </c>
      <c r="D11" s="27">
        <v>28099251</v>
      </c>
      <c r="E11" s="27">
        <v>36837852</v>
      </c>
      <c r="F11" s="10">
        <f t="shared" si="0"/>
        <v>31.099053138462665</v>
      </c>
      <c r="G11" s="1"/>
      <c r="H11" s="1"/>
      <c r="I11" s="1"/>
    </row>
    <row r="12" spans="1:12" x14ac:dyDescent="0.25">
      <c r="A12" s="11" t="s">
        <v>49</v>
      </c>
      <c r="B12" s="28">
        <v>25342</v>
      </c>
      <c r="C12" s="28">
        <v>3323</v>
      </c>
      <c r="D12" s="28">
        <v>138034</v>
      </c>
      <c r="E12" s="28">
        <v>55200</v>
      </c>
      <c r="F12" s="13">
        <f t="shared" si="0"/>
        <v>-60.009852645000507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760</v>
      </c>
      <c r="D13" s="27">
        <v>0</v>
      </c>
      <c r="E13" s="27">
        <v>41626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28">
        <v>498418</v>
      </c>
      <c r="C14" s="28">
        <v>342609</v>
      </c>
      <c r="D14" s="28">
        <v>5711698</v>
      </c>
      <c r="E14" s="28">
        <v>3735086</v>
      </c>
      <c r="F14" s="13">
        <f t="shared" si="0"/>
        <v>-34.606381499862209</v>
      </c>
      <c r="G14" s="1"/>
      <c r="H14" s="1"/>
      <c r="I14" s="1"/>
    </row>
    <row r="15" spans="1:12" x14ac:dyDescent="0.25">
      <c r="A15" s="8" t="s">
        <v>52</v>
      </c>
      <c r="B15" s="27">
        <v>9638</v>
      </c>
      <c r="C15" s="27">
        <v>5255</v>
      </c>
      <c r="D15" s="27">
        <v>214602</v>
      </c>
      <c r="E15" s="27">
        <v>583464</v>
      </c>
      <c r="F15" s="10">
        <f t="shared" si="0"/>
        <v>171.88190231218721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450</v>
      </c>
      <c r="E16" s="28">
        <v>38502</v>
      </c>
      <c r="F16" s="13">
        <f t="shared" si="0"/>
        <v>8456</v>
      </c>
      <c r="G16" s="1"/>
      <c r="H16" s="1"/>
      <c r="I16" s="1"/>
    </row>
    <row r="17" spans="1:9" x14ac:dyDescent="0.25">
      <c r="A17" s="8" t="s">
        <v>54</v>
      </c>
      <c r="B17" s="27">
        <v>8702</v>
      </c>
      <c r="C17" s="27">
        <v>162</v>
      </c>
      <c r="D17" s="27">
        <v>45585</v>
      </c>
      <c r="E17" s="27">
        <v>4441</v>
      </c>
      <c r="F17" s="10">
        <f t="shared" si="0"/>
        <v>-90.25776022814523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1024</v>
      </c>
      <c r="E18" s="28">
        <v>13493</v>
      </c>
      <c r="F18" s="13">
        <f t="shared" si="0"/>
        <v>1217.67578125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95451</v>
      </c>
      <c r="C20" s="28">
        <v>51680</v>
      </c>
      <c r="D20" s="28">
        <v>651321</v>
      </c>
      <c r="E20" s="28">
        <v>578775</v>
      </c>
      <c r="F20" s="13">
        <f t="shared" si="0"/>
        <v>-11.138286651282542</v>
      </c>
      <c r="G20" s="1"/>
      <c r="H20" s="1"/>
      <c r="I20" s="1"/>
    </row>
    <row r="21" spans="1:9" x14ac:dyDescent="0.25">
      <c r="A21" s="8" t="s">
        <v>58</v>
      </c>
      <c r="B21" s="27">
        <v>255339</v>
      </c>
      <c r="C21" s="27">
        <v>315647</v>
      </c>
      <c r="D21" s="27">
        <v>867816</v>
      </c>
      <c r="E21" s="27">
        <v>1634765</v>
      </c>
      <c r="F21" s="10">
        <f t="shared" si="0"/>
        <v>88.376914000202817</v>
      </c>
      <c r="G21" s="1"/>
      <c r="H21" s="1"/>
      <c r="I21" s="1"/>
    </row>
    <row r="22" spans="1:9" x14ac:dyDescent="0.25">
      <c r="A22" s="11" t="s">
        <v>59</v>
      </c>
      <c r="B22" s="28">
        <v>1084579</v>
      </c>
      <c r="C22" s="28">
        <v>1014030</v>
      </c>
      <c r="D22" s="28">
        <v>8208334</v>
      </c>
      <c r="E22" s="28">
        <v>8945143</v>
      </c>
      <c r="F22" s="13">
        <f t="shared" si="0"/>
        <v>8.9763525704485261</v>
      </c>
      <c r="G22" s="1"/>
      <c r="H22" s="1"/>
      <c r="I22" s="1"/>
    </row>
    <row r="23" spans="1:9" x14ac:dyDescent="0.25">
      <c r="A23" s="8" t="s">
        <v>60</v>
      </c>
      <c r="B23" s="27">
        <v>373331</v>
      </c>
      <c r="C23" s="27">
        <v>76787</v>
      </c>
      <c r="D23" s="27">
        <v>1893147</v>
      </c>
      <c r="E23" s="27">
        <v>3223882</v>
      </c>
      <c r="F23" s="10">
        <f t="shared" si="0"/>
        <v>70.292217138975474</v>
      </c>
      <c r="G23" s="1"/>
      <c r="H23" s="1"/>
      <c r="I23" s="1"/>
    </row>
    <row r="24" spans="1:9" x14ac:dyDescent="0.25">
      <c r="A24" s="11" t="s">
        <v>61</v>
      </c>
      <c r="B24" s="28">
        <v>496</v>
      </c>
      <c r="C24" s="28">
        <v>230</v>
      </c>
      <c r="D24" s="28">
        <v>36628</v>
      </c>
      <c r="E24" s="28">
        <v>24686</v>
      </c>
      <c r="F24" s="13">
        <f t="shared" si="0"/>
        <v>-32.603472753085072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274</v>
      </c>
      <c r="D27" s="27">
        <v>0</v>
      </c>
      <c r="E27" s="27">
        <v>13603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4530</v>
      </c>
      <c r="C28" s="28">
        <v>4396</v>
      </c>
      <c r="D28" s="28">
        <v>120846</v>
      </c>
      <c r="E28" s="28">
        <v>102449</v>
      </c>
      <c r="F28" s="13">
        <f t="shared" si="0"/>
        <v>-15.223507604720055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97</v>
      </c>
      <c r="D29" s="27">
        <v>3364</v>
      </c>
      <c r="E29" s="27">
        <v>314</v>
      </c>
      <c r="F29" s="10">
        <f t="shared" si="0"/>
        <v>-90.66587395957194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2053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468672</v>
      </c>
      <c r="C31" s="27">
        <v>439845</v>
      </c>
      <c r="D31" s="27">
        <v>3909646</v>
      </c>
      <c r="E31" s="27">
        <v>4140070</v>
      </c>
      <c r="F31" s="10">
        <f t="shared" si="0"/>
        <v>5.8937305321249056</v>
      </c>
      <c r="G31" s="1"/>
      <c r="H31" s="1"/>
      <c r="I31" s="1"/>
    </row>
    <row r="32" spans="1:9" x14ac:dyDescent="0.25">
      <c r="A32" s="11" t="s">
        <v>69</v>
      </c>
      <c r="B32" s="28">
        <v>2757244</v>
      </c>
      <c r="C32" s="28">
        <v>2609500</v>
      </c>
      <c r="D32" s="28">
        <v>24712455</v>
      </c>
      <c r="E32" s="28">
        <v>24679886</v>
      </c>
      <c r="F32" s="13">
        <f t="shared" si="0"/>
        <v>-0.13179184342470762</v>
      </c>
      <c r="G32" s="1"/>
      <c r="H32" s="1"/>
      <c r="I32" s="1"/>
    </row>
    <row r="33" spans="1:9" x14ac:dyDescent="0.25">
      <c r="A33" s="8" t="s">
        <v>70</v>
      </c>
      <c r="B33" s="27">
        <v>25017</v>
      </c>
      <c r="C33" s="27">
        <v>45101</v>
      </c>
      <c r="D33" s="27">
        <v>235431</v>
      </c>
      <c r="E33" s="27">
        <v>266399</v>
      </c>
      <c r="F33" s="10">
        <f t="shared" si="0"/>
        <v>13.153747807213151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24699</v>
      </c>
      <c r="E34" s="28">
        <v>29245</v>
      </c>
      <c r="F34" s="13">
        <f t="shared" si="0"/>
        <v>18.405603465727353</v>
      </c>
      <c r="G34" s="1"/>
      <c r="H34" s="1"/>
      <c r="I34" s="1"/>
    </row>
    <row r="35" spans="1:9" x14ac:dyDescent="0.25">
      <c r="A35" s="14" t="s">
        <v>72</v>
      </c>
      <c r="B35" s="15">
        <f>SUM(B7:B34)</f>
        <v>8746489</v>
      </c>
      <c r="C35" s="15">
        <f t="shared" ref="C35:E35" si="1">SUM(C7:C34)</f>
        <v>8687630</v>
      </c>
      <c r="D35" s="15">
        <f t="shared" si="1"/>
        <v>74900314</v>
      </c>
      <c r="E35" s="15">
        <f t="shared" si="1"/>
        <v>84989878</v>
      </c>
      <c r="F35" s="16">
        <f t="shared" si="0"/>
        <v>13.470656478155746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36837852</v>
      </c>
      <c r="G38" s="42">
        <f>LOOKUP(E38,$A$38:$A$65,$C$38:$C$65)</f>
        <v>28099251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38522</v>
      </c>
      <c r="C39" s="41">
        <f t="shared" ref="C39:C65" si="5">D8</f>
        <v>22979</v>
      </c>
      <c r="D39" s="41">
        <f t="shared" ref="D39:D65" si="6">_xlfn.RANK.EQ(B39,$B$38:$B$65)+COUNTIF($B$38:$B$65,B39)-1</f>
        <v>14</v>
      </c>
      <c r="E39" s="42" t="str">
        <f t="shared" si="2"/>
        <v>VALENCIA</v>
      </c>
      <c r="F39" s="42">
        <f t="shared" ref="F39:F54" si="7">LOOKUP(E39,$A$38:$A$65,$B$38:$B$65)</f>
        <v>24679886</v>
      </c>
      <c r="G39" s="42">
        <f t="shared" ref="G39:G65" si="8">LOOKUP(E39,$A$38:$A$65,$C$38:$C$65)</f>
        <v>24712455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8945143</v>
      </c>
      <c r="G40" s="42">
        <f t="shared" si="8"/>
        <v>8208334</v>
      </c>
    </row>
    <row r="41" spans="1:9" x14ac:dyDescent="0.25">
      <c r="A41" s="42" t="str">
        <f t="shared" si="3"/>
        <v>AVILES</v>
      </c>
      <c r="B41" s="41">
        <f t="shared" si="4"/>
        <v>422</v>
      </c>
      <c r="C41" s="41">
        <f t="shared" si="5"/>
        <v>3004</v>
      </c>
      <c r="D41" s="41">
        <f t="shared" si="6"/>
        <v>22</v>
      </c>
      <c r="E41" s="42" t="str">
        <f t="shared" si="2"/>
        <v>TARRAGONA</v>
      </c>
      <c r="F41" s="42">
        <f t="shared" si="7"/>
        <v>4140070</v>
      </c>
      <c r="G41" s="42">
        <f t="shared" si="8"/>
        <v>3909646</v>
      </c>
    </row>
    <row r="42" spans="1:9" x14ac:dyDescent="0.25">
      <c r="A42" s="42" t="str">
        <f t="shared" si="3"/>
        <v>BAHIA DE ALGECIRAS</v>
      </c>
      <c r="B42" s="41">
        <f t="shared" si="4"/>
        <v>36837852</v>
      </c>
      <c r="C42" s="41">
        <f t="shared" si="5"/>
        <v>28099251</v>
      </c>
      <c r="D42" s="41">
        <f t="shared" si="6"/>
        <v>1</v>
      </c>
      <c r="E42" s="42" t="str">
        <f t="shared" si="2"/>
        <v>BARCELONA</v>
      </c>
      <c r="F42" s="42">
        <f t="shared" si="7"/>
        <v>3735086</v>
      </c>
      <c r="G42" s="42">
        <f t="shared" si="8"/>
        <v>5711698</v>
      </c>
    </row>
    <row r="43" spans="1:9" x14ac:dyDescent="0.25">
      <c r="A43" s="42" t="str">
        <f t="shared" si="3"/>
        <v>BAHIA DE CADIZ</v>
      </c>
      <c r="B43" s="41">
        <f t="shared" si="4"/>
        <v>55200</v>
      </c>
      <c r="C43" s="41">
        <f t="shared" si="5"/>
        <v>138034</v>
      </c>
      <c r="D43" s="41">
        <f t="shared" si="6"/>
        <v>12</v>
      </c>
      <c r="E43" s="42" t="str">
        <f t="shared" si="2"/>
        <v>MALAGA</v>
      </c>
      <c r="F43" s="42">
        <f t="shared" si="7"/>
        <v>3223882</v>
      </c>
      <c r="G43" s="42">
        <f t="shared" si="8"/>
        <v>1893147</v>
      </c>
    </row>
    <row r="44" spans="1:9" x14ac:dyDescent="0.25">
      <c r="A44" s="42" t="str">
        <f t="shared" si="3"/>
        <v>BALEARES</v>
      </c>
      <c r="B44" s="41">
        <f t="shared" si="4"/>
        <v>41626</v>
      </c>
      <c r="C44" s="41">
        <f t="shared" si="5"/>
        <v>0</v>
      </c>
      <c r="D44" s="41">
        <f t="shared" si="6"/>
        <v>13</v>
      </c>
      <c r="E44" s="42" t="str">
        <f t="shared" si="2"/>
        <v>HUELVA</v>
      </c>
      <c r="F44" s="42">
        <f t="shared" si="7"/>
        <v>1634765</v>
      </c>
      <c r="G44" s="42">
        <f t="shared" si="8"/>
        <v>867816</v>
      </c>
    </row>
    <row r="45" spans="1:9" x14ac:dyDescent="0.25">
      <c r="A45" s="42" t="str">
        <f t="shared" si="3"/>
        <v>BARCELONA</v>
      </c>
      <c r="B45" s="41">
        <f t="shared" si="4"/>
        <v>3735086</v>
      </c>
      <c r="C45" s="41">
        <f t="shared" si="5"/>
        <v>5711698</v>
      </c>
      <c r="D45" s="41">
        <f t="shared" si="6"/>
        <v>5</v>
      </c>
      <c r="E45" s="42" t="str">
        <f t="shared" si="2"/>
        <v>BILBAO</v>
      </c>
      <c r="F45" s="42">
        <f t="shared" si="7"/>
        <v>583464</v>
      </c>
      <c r="G45" s="42">
        <f t="shared" si="8"/>
        <v>214602</v>
      </c>
    </row>
    <row r="46" spans="1:9" x14ac:dyDescent="0.25">
      <c r="A46" s="42" t="str">
        <f t="shared" si="3"/>
        <v>BILBAO</v>
      </c>
      <c r="B46" s="41">
        <f t="shared" si="4"/>
        <v>583464</v>
      </c>
      <c r="C46" s="41">
        <f t="shared" si="5"/>
        <v>214602</v>
      </c>
      <c r="D46" s="41">
        <f t="shared" si="6"/>
        <v>8</v>
      </c>
      <c r="E46" s="42" t="str">
        <f t="shared" si="2"/>
        <v>GIJON</v>
      </c>
      <c r="F46" s="42">
        <f t="shared" si="7"/>
        <v>578775</v>
      </c>
      <c r="G46" s="42">
        <f t="shared" si="8"/>
        <v>651321</v>
      </c>
    </row>
    <row r="47" spans="1:9" x14ac:dyDescent="0.25">
      <c r="A47" s="42" t="str">
        <f t="shared" si="3"/>
        <v>CARTAGENA</v>
      </c>
      <c r="B47" s="41">
        <f t="shared" si="4"/>
        <v>38502</v>
      </c>
      <c r="C47" s="41">
        <f t="shared" si="5"/>
        <v>450</v>
      </c>
      <c r="D47" s="41">
        <f t="shared" si="6"/>
        <v>15</v>
      </c>
      <c r="E47" s="42" t="str">
        <f t="shared" si="2"/>
        <v>VIGO</v>
      </c>
      <c r="F47" s="42">
        <f t="shared" si="7"/>
        <v>266399</v>
      </c>
      <c r="G47" s="42">
        <f t="shared" si="8"/>
        <v>235431</v>
      </c>
    </row>
    <row r="48" spans="1:9" x14ac:dyDescent="0.25">
      <c r="A48" s="42" t="str">
        <f t="shared" si="3"/>
        <v>CASTELLON</v>
      </c>
      <c r="B48" s="41">
        <f t="shared" si="4"/>
        <v>4441</v>
      </c>
      <c r="C48" s="41">
        <f t="shared" si="5"/>
        <v>45585</v>
      </c>
      <c r="D48" s="41">
        <f t="shared" si="6"/>
        <v>20</v>
      </c>
      <c r="E48" s="42" t="str">
        <f t="shared" si="2"/>
        <v>SANTA CRUZ DE TENERIFE</v>
      </c>
      <c r="F48" s="42">
        <f t="shared" si="7"/>
        <v>102449</v>
      </c>
      <c r="G48" s="42">
        <f t="shared" si="8"/>
        <v>120846</v>
      </c>
    </row>
    <row r="49" spans="1:7" x14ac:dyDescent="0.25">
      <c r="A49" s="42" t="str">
        <f t="shared" si="3"/>
        <v>CEUTA</v>
      </c>
      <c r="B49" s="41">
        <f t="shared" si="4"/>
        <v>13493</v>
      </c>
      <c r="C49" s="41">
        <f t="shared" si="5"/>
        <v>1024</v>
      </c>
      <c r="D49" s="41">
        <f t="shared" si="6"/>
        <v>19</v>
      </c>
      <c r="E49" s="42" t="str">
        <f t="shared" si="2"/>
        <v>BAHIA DE CADIZ</v>
      </c>
      <c r="F49" s="42">
        <f t="shared" si="7"/>
        <v>55200</v>
      </c>
      <c r="G49" s="42">
        <f t="shared" si="8"/>
        <v>138034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41626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578775</v>
      </c>
      <c r="C51" s="41">
        <f t="shared" si="5"/>
        <v>651321</v>
      </c>
      <c r="D51" s="41">
        <f t="shared" si="6"/>
        <v>9</v>
      </c>
      <c r="E51" s="42" t="str">
        <f t="shared" si="2"/>
        <v>ALICANTE</v>
      </c>
      <c r="F51" s="42">
        <f t="shared" si="7"/>
        <v>38522</v>
      </c>
      <c r="G51" s="42">
        <f t="shared" si="8"/>
        <v>22979</v>
      </c>
    </row>
    <row r="52" spans="1:7" x14ac:dyDescent="0.25">
      <c r="A52" s="42" t="str">
        <f t="shared" si="3"/>
        <v>HUELVA</v>
      </c>
      <c r="B52" s="41">
        <f t="shared" si="4"/>
        <v>1634765</v>
      </c>
      <c r="C52" s="41">
        <f t="shared" si="5"/>
        <v>867816</v>
      </c>
      <c r="D52" s="41">
        <f t="shared" si="6"/>
        <v>7</v>
      </c>
      <c r="E52" s="42" t="str">
        <f t="shared" si="2"/>
        <v>CARTAGENA</v>
      </c>
      <c r="F52" s="42">
        <f t="shared" si="7"/>
        <v>38502</v>
      </c>
      <c r="G52" s="42">
        <f t="shared" si="8"/>
        <v>450</v>
      </c>
    </row>
    <row r="53" spans="1:7" x14ac:dyDescent="0.25">
      <c r="A53" s="42" t="str">
        <f t="shared" si="3"/>
        <v>LAS PALMAS</v>
      </c>
      <c r="B53" s="41">
        <f t="shared" si="4"/>
        <v>8945143</v>
      </c>
      <c r="C53" s="41">
        <f t="shared" si="5"/>
        <v>8208334</v>
      </c>
      <c r="D53" s="41">
        <f t="shared" si="6"/>
        <v>3</v>
      </c>
      <c r="E53" s="42" t="str">
        <f t="shared" si="2"/>
        <v>VILAGARCIA</v>
      </c>
      <c r="F53" s="42">
        <f t="shared" si="7"/>
        <v>29245</v>
      </c>
      <c r="G53" s="42">
        <f t="shared" si="8"/>
        <v>24699</v>
      </c>
    </row>
    <row r="54" spans="1:7" x14ac:dyDescent="0.25">
      <c r="A54" s="42" t="str">
        <f t="shared" si="3"/>
        <v>MALAGA</v>
      </c>
      <c r="B54" s="41">
        <f t="shared" si="4"/>
        <v>3223882</v>
      </c>
      <c r="C54" s="41">
        <f t="shared" si="5"/>
        <v>1893147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24686</v>
      </c>
      <c r="G54" s="42">
        <f t="shared" si="8"/>
        <v>36628</v>
      </c>
    </row>
    <row r="55" spans="1:7" x14ac:dyDescent="0.25">
      <c r="A55" s="42" t="str">
        <f t="shared" si="3"/>
        <v>MARIN Y RIA DE PONTEVEDRA</v>
      </c>
      <c r="B55" s="41">
        <f t="shared" si="4"/>
        <v>24686</v>
      </c>
      <c r="C55" s="41">
        <f t="shared" si="5"/>
        <v>36628</v>
      </c>
      <c r="D55" s="41">
        <f t="shared" si="6"/>
        <v>17</v>
      </c>
      <c r="E55" s="42" t="str">
        <f t="shared" si="2"/>
        <v>PASAIA</v>
      </c>
      <c r="F55" s="42">
        <f t="shared" ref="F55:F65" si="9">LOOKUP(E55,$A$38:$A$65,$B$38:$B$65)</f>
        <v>13603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13493</v>
      </c>
      <c r="G56" s="42">
        <f t="shared" si="8"/>
        <v>1024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4441</v>
      </c>
      <c r="G57" s="42">
        <f t="shared" si="8"/>
        <v>45585</v>
      </c>
    </row>
    <row r="58" spans="1:7" x14ac:dyDescent="0.25">
      <c r="A58" s="42" t="str">
        <f t="shared" si="3"/>
        <v>PASAIA</v>
      </c>
      <c r="B58" s="41">
        <f t="shared" si="4"/>
        <v>13603</v>
      </c>
      <c r="C58" s="41">
        <f t="shared" si="5"/>
        <v>0</v>
      </c>
      <c r="D58" s="41">
        <f t="shared" si="6"/>
        <v>18</v>
      </c>
      <c r="E58" s="42" t="str">
        <f t="shared" si="2"/>
        <v>SEVILLA</v>
      </c>
      <c r="F58" s="42">
        <f t="shared" si="9"/>
        <v>2053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102449</v>
      </c>
      <c r="C59" s="41">
        <f t="shared" si="5"/>
        <v>120846</v>
      </c>
      <c r="D59" s="41">
        <f t="shared" si="6"/>
        <v>11</v>
      </c>
      <c r="E59" s="42" t="str">
        <f t="shared" si="2"/>
        <v>AVILES</v>
      </c>
      <c r="F59" s="42">
        <f t="shared" si="9"/>
        <v>422</v>
      </c>
      <c r="G59" s="42">
        <f t="shared" si="8"/>
        <v>3004</v>
      </c>
    </row>
    <row r="60" spans="1:7" x14ac:dyDescent="0.25">
      <c r="A60" s="42" t="str">
        <f t="shared" si="3"/>
        <v>SANTANDER</v>
      </c>
      <c r="B60" s="41">
        <f t="shared" si="4"/>
        <v>314</v>
      </c>
      <c r="C60" s="41">
        <f t="shared" si="5"/>
        <v>3364</v>
      </c>
      <c r="D60" s="41">
        <f t="shared" si="6"/>
        <v>23</v>
      </c>
      <c r="E60" s="42" t="str">
        <f t="shared" si="2"/>
        <v>SANTANDER</v>
      </c>
      <c r="F60" s="42">
        <f t="shared" si="9"/>
        <v>314</v>
      </c>
      <c r="G60" s="42">
        <f t="shared" si="8"/>
        <v>3364</v>
      </c>
    </row>
    <row r="61" spans="1:7" x14ac:dyDescent="0.25">
      <c r="A61" s="42" t="str">
        <f t="shared" si="3"/>
        <v>SEVILLA</v>
      </c>
      <c r="B61" s="41">
        <f t="shared" si="4"/>
        <v>2053</v>
      </c>
      <c r="C61" s="41">
        <f t="shared" si="5"/>
        <v>0</v>
      </c>
      <c r="D61" s="41">
        <f t="shared" si="6"/>
        <v>21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4140070</v>
      </c>
      <c r="C62" s="41">
        <f t="shared" si="5"/>
        <v>3909646</v>
      </c>
      <c r="D62" s="41">
        <f t="shared" si="6"/>
        <v>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24679886</v>
      </c>
      <c r="C63" s="41">
        <f t="shared" si="5"/>
        <v>24712455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266399</v>
      </c>
      <c r="C64" s="41">
        <f t="shared" si="5"/>
        <v>235431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29245</v>
      </c>
      <c r="C65" s="41">
        <f t="shared" si="5"/>
        <v>24699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4022</v>
      </c>
      <c r="D8" s="30">
        <v>22979</v>
      </c>
      <c r="E8" s="30">
        <v>38522</v>
      </c>
      <c r="F8" s="13">
        <f t="shared" ref="F8:F35" si="0">((E8*100)/D8)-100</f>
        <v>67.640019147917656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3129902</v>
      </c>
      <c r="C11" s="29">
        <v>3762034</v>
      </c>
      <c r="D11" s="29">
        <v>27916070</v>
      </c>
      <c r="E11" s="29">
        <v>36524539</v>
      </c>
      <c r="F11" s="10">
        <f t="shared" si="0"/>
        <v>30.836965948287144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3323</v>
      </c>
      <c r="D12" s="30">
        <v>3069</v>
      </c>
      <c r="E12" s="30">
        <v>8450</v>
      </c>
      <c r="F12" s="13">
        <f t="shared" si="0"/>
        <v>175.33398501140437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64</v>
      </c>
      <c r="D13" s="29">
        <v>0</v>
      </c>
      <c r="E13" s="29">
        <v>141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458777</v>
      </c>
      <c r="C14" s="30">
        <v>312696</v>
      </c>
      <c r="D14" s="30">
        <v>5412486</v>
      </c>
      <c r="E14" s="30">
        <v>3245517</v>
      </c>
      <c r="F14" s="13">
        <f t="shared" si="0"/>
        <v>-40.036482311455401</v>
      </c>
      <c r="G14" s="1"/>
      <c r="H14" s="1"/>
      <c r="I14" s="1"/>
    </row>
    <row r="15" spans="1:12" x14ac:dyDescent="0.25">
      <c r="A15" s="8" t="s">
        <v>52</v>
      </c>
      <c r="B15" s="29">
        <v>3398</v>
      </c>
      <c r="C15" s="29">
        <v>522</v>
      </c>
      <c r="D15" s="29">
        <v>42627</v>
      </c>
      <c r="E15" s="29">
        <v>9684</v>
      </c>
      <c r="F15" s="10">
        <f t="shared" si="0"/>
        <v>-77.282004363431625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228</v>
      </c>
      <c r="E16" s="30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162</v>
      </c>
      <c r="D17" s="29">
        <v>17393</v>
      </c>
      <c r="E17" s="29">
        <v>4406</v>
      </c>
      <c r="F17" s="10">
        <f t="shared" si="0"/>
        <v>-74.667969872937391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60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1036791</v>
      </c>
      <c r="C22" s="30">
        <v>975334</v>
      </c>
      <c r="D22" s="30">
        <v>7805522</v>
      </c>
      <c r="E22" s="30">
        <v>8536511</v>
      </c>
      <c r="F22" s="13">
        <f t="shared" si="0"/>
        <v>9.3650238894977207</v>
      </c>
      <c r="G22" s="1"/>
      <c r="H22" s="1"/>
      <c r="I22" s="1"/>
    </row>
    <row r="23" spans="1:9" x14ac:dyDescent="0.25">
      <c r="A23" s="8" t="s">
        <v>60</v>
      </c>
      <c r="B23" s="29">
        <v>373331</v>
      </c>
      <c r="C23" s="29">
        <v>76787</v>
      </c>
      <c r="D23" s="29">
        <v>1893147</v>
      </c>
      <c r="E23" s="29">
        <v>3223882</v>
      </c>
      <c r="F23" s="10">
        <f t="shared" si="0"/>
        <v>70.292217138975474</v>
      </c>
      <c r="G23" s="1"/>
      <c r="H23" s="1"/>
      <c r="I23" s="1"/>
    </row>
    <row r="24" spans="1:9" x14ac:dyDescent="0.25">
      <c r="A24" s="11" t="s">
        <v>61</v>
      </c>
      <c r="B24" s="30">
        <v>496</v>
      </c>
      <c r="C24" s="30">
        <v>230</v>
      </c>
      <c r="D24" s="30">
        <v>36505</v>
      </c>
      <c r="E24" s="30">
        <v>22602</v>
      </c>
      <c r="F24" s="13">
        <f t="shared" si="0"/>
        <v>-38.085193809067249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1859</v>
      </c>
      <c r="C28" s="30">
        <v>4106</v>
      </c>
      <c r="D28" s="30">
        <v>103549</v>
      </c>
      <c r="E28" s="30">
        <v>48162</v>
      </c>
      <c r="F28" s="13">
        <f t="shared" si="0"/>
        <v>-53.488686515562684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116</v>
      </c>
      <c r="E29" s="29">
        <v>49</v>
      </c>
      <c r="F29" s="18">
        <f t="shared" si="0"/>
        <v>-57.758620689655174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127083</v>
      </c>
      <c r="C31" s="29">
        <v>78571</v>
      </c>
      <c r="D31" s="29">
        <v>1304407</v>
      </c>
      <c r="E31" s="29">
        <v>1058062</v>
      </c>
      <c r="F31" s="10">
        <f t="shared" si="0"/>
        <v>-18.885593223587421</v>
      </c>
      <c r="G31" s="1"/>
      <c r="H31" s="1"/>
      <c r="I31" s="1"/>
    </row>
    <row r="32" spans="1:9" x14ac:dyDescent="0.25">
      <c r="A32" s="11" t="s">
        <v>69</v>
      </c>
      <c r="B32" s="30">
        <v>2755546</v>
      </c>
      <c r="C32" s="30">
        <v>2589393</v>
      </c>
      <c r="D32" s="30">
        <v>24669892</v>
      </c>
      <c r="E32" s="30">
        <v>24511372</v>
      </c>
      <c r="F32" s="13">
        <f t="shared" si="0"/>
        <v>-0.64256462898175926</v>
      </c>
      <c r="G32" s="1"/>
      <c r="H32" s="1"/>
      <c r="I32" s="1"/>
    </row>
    <row r="33" spans="1:9" x14ac:dyDescent="0.25">
      <c r="A33" s="8" t="s">
        <v>70</v>
      </c>
      <c r="B33" s="29">
        <v>13063</v>
      </c>
      <c r="C33" s="29">
        <v>27577</v>
      </c>
      <c r="D33" s="29">
        <v>116009</v>
      </c>
      <c r="E33" s="29">
        <v>117206</v>
      </c>
      <c r="F33" s="10">
        <f t="shared" si="0"/>
        <v>1.0318164969959298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78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7900246</v>
      </c>
      <c r="C35" s="15">
        <f t="shared" ref="C35:E35" si="1">SUM(C7:C34)</f>
        <v>7834821</v>
      </c>
      <c r="D35" s="15">
        <f t="shared" si="1"/>
        <v>69344059</v>
      </c>
      <c r="E35" s="15">
        <f t="shared" si="1"/>
        <v>77349183</v>
      </c>
      <c r="F35" s="16">
        <f t="shared" si="0"/>
        <v>11.544066089353095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36524539</v>
      </c>
      <c r="G38" s="42">
        <f>LOOKUP(E38,$A$38:$A$65,$C$38:$C$65)</f>
        <v>27916070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38522</v>
      </c>
      <c r="C39" s="41">
        <f t="shared" ref="C39:C65" si="5">D8</f>
        <v>22979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24511372</v>
      </c>
      <c r="G39" s="42">
        <f t="shared" ref="G39:G65" si="8">LOOKUP(E39,$A$38:$A$65,$C$38:$C$65)</f>
        <v>24669892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8536511</v>
      </c>
      <c r="G40" s="42">
        <f t="shared" si="8"/>
        <v>7805522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3245517</v>
      </c>
      <c r="G41" s="42">
        <f t="shared" si="8"/>
        <v>5412486</v>
      </c>
    </row>
    <row r="42" spans="1:9" x14ac:dyDescent="0.25">
      <c r="A42" s="42" t="str">
        <f t="shared" si="3"/>
        <v>BAHIA DE ALGECIRAS</v>
      </c>
      <c r="B42" s="41">
        <f t="shared" si="4"/>
        <v>36524539</v>
      </c>
      <c r="C42" s="41">
        <f t="shared" si="5"/>
        <v>27916070</v>
      </c>
      <c r="D42" s="41">
        <f t="shared" si="6"/>
        <v>1</v>
      </c>
      <c r="E42" s="42" t="str">
        <f t="shared" si="2"/>
        <v>MALAGA</v>
      </c>
      <c r="F42" s="42">
        <f t="shared" si="7"/>
        <v>3223882</v>
      </c>
      <c r="G42" s="42">
        <f t="shared" si="8"/>
        <v>1893147</v>
      </c>
    </row>
    <row r="43" spans="1:9" x14ac:dyDescent="0.25">
      <c r="A43" s="42" t="str">
        <f t="shared" si="3"/>
        <v>BAHIA DE CADIZ</v>
      </c>
      <c r="B43" s="41">
        <f t="shared" si="4"/>
        <v>8450</v>
      </c>
      <c r="C43" s="41">
        <f t="shared" si="5"/>
        <v>3069</v>
      </c>
      <c r="D43" s="41">
        <f t="shared" si="6"/>
        <v>12</v>
      </c>
      <c r="E43" s="42" t="str">
        <f t="shared" si="2"/>
        <v>TARRAGONA</v>
      </c>
      <c r="F43" s="42">
        <f t="shared" si="7"/>
        <v>1058062</v>
      </c>
      <c r="G43" s="42">
        <f t="shared" si="8"/>
        <v>1304407</v>
      </c>
    </row>
    <row r="44" spans="1:9" x14ac:dyDescent="0.25">
      <c r="A44" s="42" t="str">
        <f t="shared" si="3"/>
        <v>BALEARES</v>
      </c>
      <c r="B44" s="41">
        <f t="shared" si="4"/>
        <v>141</v>
      </c>
      <c r="C44" s="41">
        <f t="shared" si="5"/>
        <v>0</v>
      </c>
      <c r="D44" s="41">
        <f t="shared" si="6"/>
        <v>14</v>
      </c>
      <c r="E44" s="42" t="str">
        <f t="shared" si="2"/>
        <v>VIGO</v>
      </c>
      <c r="F44" s="42">
        <f t="shared" si="7"/>
        <v>117206</v>
      </c>
      <c r="G44" s="42">
        <f t="shared" si="8"/>
        <v>116009</v>
      </c>
    </row>
    <row r="45" spans="1:9" x14ac:dyDescent="0.25">
      <c r="A45" s="42" t="str">
        <f t="shared" si="3"/>
        <v>BARCELONA</v>
      </c>
      <c r="B45" s="41">
        <f t="shared" si="4"/>
        <v>3245517</v>
      </c>
      <c r="C45" s="41">
        <f t="shared" si="5"/>
        <v>5412486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48162</v>
      </c>
      <c r="G45" s="42">
        <f t="shared" si="8"/>
        <v>103549</v>
      </c>
    </row>
    <row r="46" spans="1:9" x14ac:dyDescent="0.25">
      <c r="A46" s="42" t="str">
        <f t="shared" si="3"/>
        <v>BILBAO</v>
      </c>
      <c r="B46" s="41">
        <f t="shared" si="4"/>
        <v>9684</v>
      </c>
      <c r="C46" s="41">
        <f t="shared" si="5"/>
        <v>42627</v>
      </c>
      <c r="D46" s="41">
        <f t="shared" si="6"/>
        <v>11</v>
      </c>
      <c r="E46" s="42" t="str">
        <f t="shared" si="2"/>
        <v>ALICANTE</v>
      </c>
      <c r="F46" s="42">
        <f t="shared" si="7"/>
        <v>38522</v>
      </c>
      <c r="G46" s="42">
        <f t="shared" si="8"/>
        <v>22979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228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22602</v>
      </c>
      <c r="G47" s="42">
        <f t="shared" si="8"/>
        <v>36505</v>
      </c>
    </row>
    <row r="48" spans="1:9" x14ac:dyDescent="0.25">
      <c r="A48" s="42" t="str">
        <f t="shared" si="3"/>
        <v>CASTELLON</v>
      </c>
      <c r="B48" s="41">
        <f t="shared" si="4"/>
        <v>4406</v>
      </c>
      <c r="C48" s="41">
        <f t="shared" si="5"/>
        <v>17393</v>
      </c>
      <c r="D48" s="41">
        <f t="shared" si="6"/>
        <v>13</v>
      </c>
      <c r="E48" s="42" t="str">
        <f t="shared" si="2"/>
        <v>BILBAO</v>
      </c>
      <c r="F48" s="42">
        <f t="shared" si="7"/>
        <v>9684</v>
      </c>
      <c r="G48" s="42">
        <f t="shared" si="8"/>
        <v>42627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60</v>
      </c>
      <c r="D49" s="41">
        <f t="shared" si="6"/>
        <v>28</v>
      </c>
      <c r="E49" s="42" t="str">
        <f t="shared" si="2"/>
        <v>BAHIA DE CADIZ</v>
      </c>
      <c r="F49" s="42">
        <f t="shared" si="7"/>
        <v>8450</v>
      </c>
      <c r="G49" s="42">
        <f t="shared" si="8"/>
        <v>3069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4406</v>
      </c>
      <c r="G50" s="42">
        <f t="shared" si="8"/>
        <v>17393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BALEARES</v>
      </c>
      <c r="F51" s="42">
        <f t="shared" si="7"/>
        <v>141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VILAGARCIA</v>
      </c>
      <c r="F52" s="42">
        <f t="shared" si="7"/>
        <v>78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8536511</v>
      </c>
      <c r="C53" s="41">
        <f t="shared" si="5"/>
        <v>7805522</v>
      </c>
      <c r="D53" s="41">
        <f t="shared" si="6"/>
        <v>3</v>
      </c>
      <c r="E53" s="42" t="str">
        <f t="shared" si="2"/>
        <v>SANTANDER</v>
      </c>
      <c r="F53" s="42">
        <f t="shared" si="7"/>
        <v>49</v>
      </c>
      <c r="G53" s="42">
        <f t="shared" si="8"/>
        <v>116</v>
      </c>
    </row>
    <row r="54" spans="1:7" x14ac:dyDescent="0.25">
      <c r="A54" s="42" t="str">
        <f t="shared" si="3"/>
        <v>MALAGA</v>
      </c>
      <c r="B54" s="41">
        <f t="shared" si="4"/>
        <v>3223882</v>
      </c>
      <c r="C54" s="41">
        <f t="shared" si="5"/>
        <v>1893147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22602</v>
      </c>
      <c r="C55" s="41">
        <f t="shared" si="5"/>
        <v>36505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48162</v>
      </c>
      <c r="C59" s="41">
        <f t="shared" si="5"/>
        <v>103549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49</v>
      </c>
      <c r="C60" s="41">
        <f t="shared" si="5"/>
        <v>116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1058062</v>
      </c>
      <c r="C62" s="41">
        <f t="shared" si="5"/>
        <v>1304407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24511372</v>
      </c>
      <c r="C63" s="41">
        <f t="shared" si="5"/>
        <v>24669892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117206</v>
      </c>
      <c r="C64" s="41">
        <f t="shared" si="5"/>
        <v>116009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78</v>
      </c>
      <c r="C65" s="41">
        <f t="shared" si="5"/>
        <v>0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1">
        <v>6667</v>
      </c>
      <c r="C7" s="31">
        <v>6486</v>
      </c>
      <c r="D7" s="31">
        <v>46862</v>
      </c>
      <c r="E7" s="31">
        <v>43750</v>
      </c>
      <c r="F7" s="10">
        <f>((E7*100)/D7)-100</f>
        <v>-6.6407750416115334</v>
      </c>
      <c r="G7" s="1"/>
      <c r="H7" s="1"/>
      <c r="I7" s="1"/>
    </row>
    <row r="8" spans="1:12" x14ac:dyDescent="0.25">
      <c r="A8" s="11" t="s">
        <v>45</v>
      </c>
      <c r="B8" s="32">
        <v>98352</v>
      </c>
      <c r="C8" s="32">
        <v>105826</v>
      </c>
      <c r="D8" s="32">
        <v>936799</v>
      </c>
      <c r="E8" s="32">
        <v>1031198</v>
      </c>
      <c r="F8" s="13">
        <f t="shared" ref="F8:F35" si="0">((E8*100)/D8)-100</f>
        <v>10.076761397055293</v>
      </c>
      <c r="G8" s="1"/>
      <c r="H8" s="1"/>
      <c r="I8" s="1"/>
    </row>
    <row r="9" spans="1:12" x14ac:dyDescent="0.25">
      <c r="A9" s="8" t="s">
        <v>46</v>
      </c>
      <c r="B9" s="31">
        <v>7258</v>
      </c>
      <c r="C9" s="31">
        <v>3204</v>
      </c>
      <c r="D9" s="31">
        <v>41316</v>
      </c>
      <c r="E9" s="31">
        <v>48951</v>
      </c>
      <c r="F9" s="10">
        <f t="shared" si="0"/>
        <v>18.479523671216967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48</v>
      </c>
      <c r="E10" s="32">
        <v>333</v>
      </c>
      <c r="F10" s="17">
        <f t="shared" si="0"/>
        <v>593.75</v>
      </c>
      <c r="G10" s="1"/>
      <c r="H10" s="1"/>
      <c r="I10" s="1"/>
    </row>
    <row r="11" spans="1:12" x14ac:dyDescent="0.25">
      <c r="A11" s="8" t="s">
        <v>48</v>
      </c>
      <c r="B11" s="31">
        <v>3318840</v>
      </c>
      <c r="C11" s="31">
        <v>4017384</v>
      </c>
      <c r="D11" s="31">
        <v>29874892</v>
      </c>
      <c r="E11" s="31">
        <v>38661547</v>
      </c>
      <c r="F11" s="10">
        <f t="shared" si="0"/>
        <v>29.411503813971933</v>
      </c>
      <c r="G11" s="1"/>
      <c r="H11" s="1"/>
      <c r="I11" s="1"/>
    </row>
    <row r="12" spans="1:12" x14ac:dyDescent="0.25">
      <c r="A12" s="11" t="s">
        <v>49</v>
      </c>
      <c r="B12" s="32">
        <v>75741</v>
      </c>
      <c r="C12" s="32">
        <v>83544</v>
      </c>
      <c r="D12" s="32">
        <v>628527</v>
      </c>
      <c r="E12" s="32">
        <v>707723</v>
      </c>
      <c r="F12" s="13">
        <f t="shared" si="0"/>
        <v>12.600254245243249</v>
      </c>
      <c r="G12" s="1"/>
      <c r="H12" s="1"/>
      <c r="I12" s="1"/>
    </row>
    <row r="13" spans="1:12" x14ac:dyDescent="0.25">
      <c r="A13" s="8" t="s">
        <v>50</v>
      </c>
      <c r="B13" s="31">
        <v>27588</v>
      </c>
      <c r="C13" s="31">
        <v>19534</v>
      </c>
      <c r="D13" s="31">
        <v>282763</v>
      </c>
      <c r="E13" s="31">
        <v>211199</v>
      </c>
      <c r="F13" s="10">
        <f t="shared" si="0"/>
        <v>-25.308827534012579</v>
      </c>
      <c r="G13" s="1"/>
      <c r="H13" s="1"/>
      <c r="I13" s="1"/>
    </row>
    <row r="14" spans="1:12" x14ac:dyDescent="0.25">
      <c r="A14" s="11" t="s">
        <v>51</v>
      </c>
      <c r="B14" s="32">
        <v>1598064</v>
      </c>
      <c r="C14" s="32">
        <v>1495956</v>
      </c>
      <c r="D14" s="32">
        <v>15317561</v>
      </c>
      <c r="E14" s="32">
        <v>13104066</v>
      </c>
      <c r="F14" s="13">
        <f t="shared" si="0"/>
        <v>-14.450701387773151</v>
      </c>
      <c r="G14" s="1"/>
      <c r="H14" s="1"/>
      <c r="I14" s="1"/>
    </row>
    <row r="15" spans="1:12" x14ac:dyDescent="0.25">
      <c r="A15" s="8" t="s">
        <v>52</v>
      </c>
      <c r="B15" s="31">
        <v>472823</v>
      </c>
      <c r="C15" s="31">
        <v>495602</v>
      </c>
      <c r="D15" s="31">
        <v>4440625</v>
      </c>
      <c r="E15" s="31">
        <v>4751113</v>
      </c>
      <c r="F15" s="10">
        <f t="shared" si="0"/>
        <v>6.9919887403237198</v>
      </c>
      <c r="G15" s="1"/>
      <c r="H15" s="1"/>
      <c r="I15" s="1"/>
    </row>
    <row r="16" spans="1:12" x14ac:dyDescent="0.25">
      <c r="A16" s="11" t="s">
        <v>53</v>
      </c>
      <c r="B16" s="32">
        <v>82656</v>
      </c>
      <c r="C16" s="32">
        <v>69956</v>
      </c>
      <c r="D16" s="32">
        <v>666081</v>
      </c>
      <c r="E16" s="32">
        <v>637137</v>
      </c>
      <c r="F16" s="13">
        <f t="shared" si="0"/>
        <v>-4.3454174492291457</v>
      </c>
      <c r="G16" s="1"/>
      <c r="H16" s="1"/>
      <c r="I16" s="1"/>
    </row>
    <row r="17" spans="1:9" x14ac:dyDescent="0.25">
      <c r="A17" s="8" t="s">
        <v>54</v>
      </c>
      <c r="B17" s="31">
        <v>141781</v>
      </c>
      <c r="C17" s="31">
        <v>162921</v>
      </c>
      <c r="D17" s="31">
        <v>1282103</v>
      </c>
      <c r="E17" s="31">
        <v>1551899</v>
      </c>
      <c r="F17" s="10">
        <f t="shared" si="0"/>
        <v>21.043239115734067</v>
      </c>
      <c r="G17" s="1"/>
      <c r="H17" s="1"/>
      <c r="I17" s="1"/>
    </row>
    <row r="18" spans="1:9" x14ac:dyDescent="0.25">
      <c r="A18" s="11" t="s">
        <v>55</v>
      </c>
      <c r="B18" s="32">
        <v>5414</v>
      </c>
      <c r="C18" s="32">
        <v>6099</v>
      </c>
      <c r="D18" s="32">
        <v>50752</v>
      </c>
      <c r="E18" s="32">
        <v>49752</v>
      </c>
      <c r="F18" s="13">
        <f t="shared" si="0"/>
        <v>-1.970365699873895</v>
      </c>
      <c r="G18" s="1"/>
      <c r="H18" s="1"/>
      <c r="I18" s="1"/>
    </row>
    <row r="19" spans="1:9" x14ac:dyDescent="0.25">
      <c r="A19" s="8" t="s">
        <v>56</v>
      </c>
      <c r="B19" s="31">
        <v>545</v>
      </c>
      <c r="C19" s="31">
        <v>1125</v>
      </c>
      <c r="D19" s="31">
        <v>4217</v>
      </c>
      <c r="E19" s="31">
        <v>5943</v>
      </c>
      <c r="F19" s="10">
        <f t="shared" si="0"/>
        <v>40.929570784918184</v>
      </c>
      <c r="G19" s="1"/>
      <c r="H19" s="1"/>
      <c r="I19" s="1"/>
    </row>
    <row r="20" spans="1:9" x14ac:dyDescent="0.25">
      <c r="A20" s="11" t="s">
        <v>57</v>
      </c>
      <c r="B20" s="32">
        <v>37159</v>
      </c>
      <c r="C20" s="32">
        <v>38982</v>
      </c>
      <c r="D20" s="32">
        <v>317735</v>
      </c>
      <c r="E20" s="32">
        <v>431439</v>
      </c>
      <c r="F20" s="13">
        <f t="shared" si="0"/>
        <v>35.785796339717052</v>
      </c>
      <c r="G20" s="1"/>
      <c r="H20" s="1"/>
      <c r="I20" s="1"/>
    </row>
    <row r="21" spans="1:9" x14ac:dyDescent="0.25">
      <c r="A21" s="8" t="s">
        <v>58</v>
      </c>
      <c r="B21" s="31">
        <v>605</v>
      </c>
      <c r="C21" s="31">
        <v>423</v>
      </c>
      <c r="D21" s="31">
        <v>4237</v>
      </c>
      <c r="E21" s="31">
        <v>6981</v>
      </c>
      <c r="F21" s="10">
        <f t="shared" si="0"/>
        <v>64.762803870663191</v>
      </c>
      <c r="G21" s="1"/>
      <c r="H21" s="1"/>
      <c r="I21" s="1"/>
    </row>
    <row r="22" spans="1:9" x14ac:dyDescent="0.25">
      <c r="A22" s="11" t="s">
        <v>59</v>
      </c>
      <c r="B22" s="32">
        <v>1315702</v>
      </c>
      <c r="C22" s="32">
        <v>1220212</v>
      </c>
      <c r="D22" s="32">
        <v>10247336</v>
      </c>
      <c r="E22" s="32">
        <v>10885722</v>
      </c>
      <c r="F22" s="13">
        <f t="shared" si="0"/>
        <v>6.2297752313381807</v>
      </c>
      <c r="G22" s="1"/>
      <c r="H22" s="1"/>
      <c r="I22" s="1"/>
    </row>
    <row r="23" spans="1:9" x14ac:dyDescent="0.25">
      <c r="A23" s="8" t="s">
        <v>60</v>
      </c>
      <c r="B23" s="31">
        <v>400338</v>
      </c>
      <c r="C23" s="31">
        <v>101211</v>
      </c>
      <c r="D23" s="31">
        <v>2078621</v>
      </c>
      <c r="E23" s="31">
        <v>3507259</v>
      </c>
      <c r="F23" s="10">
        <f t="shared" si="0"/>
        <v>68.730085956025647</v>
      </c>
      <c r="G23" s="1"/>
      <c r="H23" s="1"/>
      <c r="I23" s="1"/>
    </row>
    <row r="24" spans="1:9" x14ac:dyDescent="0.25">
      <c r="A24" s="11" t="s">
        <v>61</v>
      </c>
      <c r="B24" s="32">
        <v>12879</v>
      </c>
      <c r="C24" s="32">
        <v>24986</v>
      </c>
      <c r="D24" s="32">
        <v>284756</v>
      </c>
      <c r="E24" s="32">
        <v>271379</v>
      </c>
      <c r="F24" s="13">
        <f t="shared" si="0"/>
        <v>-4.6977061062804637</v>
      </c>
      <c r="G24" s="1"/>
      <c r="H24" s="1"/>
      <c r="I24" s="1"/>
    </row>
    <row r="25" spans="1:9" x14ac:dyDescent="0.25">
      <c r="A25" s="8" t="s">
        <v>62</v>
      </c>
      <c r="B25" s="31">
        <v>15344</v>
      </c>
      <c r="C25" s="31">
        <v>14861</v>
      </c>
      <c r="D25" s="31">
        <v>142496</v>
      </c>
      <c r="E25" s="31">
        <v>179117</v>
      </c>
      <c r="F25" s="10">
        <f t="shared" si="0"/>
        <v>25.69966876263193</v>
      </c>
      <c r="G25" s="1"/>
      <c r="H25" s="1"/>
      <c r="I25" s="1"/>
    </row>
    <row r="26" spans="1:9" x14ac:dyDescent="0.25">
      <c r="A26" s="11" t="s">
        <v>63</v>
      </c>
      <c r="B26" s="32">
        <v>2542</v>
      </c>
      <c r="C26" s="32">
        <v>3152</v>
      </c>
      <c r="D26" s="32">
        <v>23127</v>
      </c>
      <c r="E26" s="32">
        <v>41530</v>
      </c>
      <c r="F26" s="13">
        <f t="shared" si="0"/>
        <v>79.57365849440049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14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65</v>
      </c>
      <c r="B28" s="32">
        <v>212184</v>
      </c>
      <c r="C28" s="32">
        <v>192983</v>
      </c>
      <c r="D28" s="32">
        <v>1998976</v>
      </c>
      <c r="E28" s="32">
        <v>1874152</v>
      </c>
      <c r="F28" s="13">
        <f t="shared" si="0"/>
        <v>-6.2443971313312403</v>
      </c>
      <c r="G28" s="1"/>
      <c r="H28" s="1"/>
      <c r="I28" s="1"/>
    </row>
    <row r="29" spans="1:9" x14ac:dyDescent="0.25">
      <c r="A29" s="8" t="s">
        <v>66</v>
      </c>
      <c r="B29" s="31">
        <v>2082</v>
      </c>
      <c r="C29" s="31">
        <v>661</v>
      </c>
      <c r="D29" s="31">
        <v>13693</v>
      </c>
      <c r="E29" s="31">
        <v>10387</v>
      </c>
      <c r="F29" s="10">
        <f t="shared" si="0"/>
        <v>-24.143723070181849</v>
      </c>
      <c r="G29" s="1"/>
      <c r="H29" s="1"/>
      <c r="I29" s="1"/>
    </row>
    <row r="30" spans="1:9" x14ac:dyDescent="0.25">
      <c r="A30" s="11" t="s">
        <v>67</v>
      </c>
      <c r="B30" s="32">
        <v>107683</v>
      </c>
      <c r="C30" s="32">
        <v>92754</v>
      </c>
      <c r="D30" s="32">
        <v>949811</v>
      </c>
      <c r="E30" s="32">
        <v>924476</v>
      </c>
      <c r="F30" s="13">
        <f t="shared" si="0"/>
        <v>-2.6673727720567513</v>
      </c>
      <c r="G30" s="1"/>
      <c r="H30" s="1"/>
      <c r="I30" s="1"/>
    </row>
    <row r="31" spans="1:9" x14ac:dyDescent="0.25">
      <c r="A31" s="8" t="s">
        <v>68</v>
      </c>
      <c r="B31" s="31">
        <v>205822</v>
      </c>
      <c r="C31" s="31">
        <v>131295</v>
      </c>
      <c r="D31" s="31">
        <v>1941669</v>
      </c>
      <c r="E31" s="31">
        <v>1594791</v>
      </c>
      <c r="F31" s="10">
        <f t="shared" si="0"/>
        <v>-17.864939904793246</v>
      </c>
      <c r="G31" s="1"/>
      <c r="H31" s="1"/>
      <c r="I31" s="1"/>
    </row>
    <row r="32" spans="1:9" x14ac:dyDescent="0.25">
      <c r="A32" s="11" t="s">
        <v>69</v>
      </c>
      <c r="B32" s="32">
        <v>4130097</v>
      </c>
      <c r="C32" s="32">
        <v>3961389</v>
      </c>
      <c r="D32" s="32">
        <v>37993147</v>
      </c>
      <c r="E32" s="32">
        <v>38657907</v>
      </c>
      <c r="F32" s="13">
        <f t="shared" si="0"/>
        <v>1.7496839627420115</v>
      </c>
      <c r="G32" s="1"/>
      <c r="H32" s="1"/>
      <c r="I32" s="1"/>
    </row>
    <row r="33" spans="1:9" x14ac:dyDescent="0.25">
      <c r="A33" s="8" t="s">
        <v>70</v>
      </c>
      <c r="B33" s="31">
        <v>187716</v>
      </c>
      <c r="C33" s="31">
        <v>196494</v>
      </c>
      <c r="D33" s="31">
        <v>1761872</v>
      </c>
      <c r="E33" s="31">
        <v>1682295</v>
      </c>
      <c r="F33" s="10">
        <f t="shared" si="0"/>
        <v>-4.5166164170836538</v>
      </c>
      <c r="G33" s="1"/>
      <c r="H33" s="1"/>
      <c r="I33" s="1"/>
    </row>
    <row r="34" spans="1:9" x14ac:dyDescent="0.25">
      <c r="A34" s="11" t="s">
        <v>71</v>
      </c>
      <c r="B34" s="32">
        <v>22018</v>
      </c>
      <c r="C34" s="32">
        <v>18489</v>
      </c>
      <c r="D34" s="32">
        <v>44097</v>
      </c>
      <c r="E34" s="32">
        <v>163201</v>
      </c>
      <c r="F34" s="13">
        <f t="shared" si="0"/>
        <v>270.09547134725716</v>
      </c>
      <c r="G34" s="1"/>
      <c r="H34" s="1"/>
      <c r="I34" s="1"/>
    </row>
    <row r="35" spans="1:9" x14ac:dyDescent="0.25">
      <c r="A35" s="14" t="s">
        <v>72</v>
      </c>
      <c r="B35" s="15">
        <f>SUM(B7:B34)</f>
        <v>12487900</v>
      </c>
      <c r="C35" s="15">
        <f t="shared" ref="C35:E35" si="1">SUM(C7:C34)</f>
        <v>12465529</v>
      </c>
      <c r="D35" s="15">
        <f t="shared" si="1"/>
        <v>111374133</v>
      </c>
      <c r="E35" s="15">
        <f t="shared" si="1"/>
        <v>121035247</v>
      </c>
      <c r="F35" s="16">
        <f t="shared" si="0"/>
        <v>8.6744684243692376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43750</v>
      </c>
      <c r="C38" s="41">
        <f>D7</f>
        <v>46862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38661547</v>
      </c>
      <c r="G38" s="42">
        <f>LOOKUP(E38,$A$38:$A$65,$C$38:$C$65)</f>
        <v>29874892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1031198</v>
      </c>
      <c r="C39" s="41">
        <f t="shared" ref="C39:C65" si="5">D8</f>
        <v>936799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38657907</v>
      </c>
      <c r="G39" s="42">
        <f t="shared" ref="G39:G65" si="8">LOOKUP(E39,$A$38:$A$65,$C$38:$C$65)</f>
        <v>37993147</v>
      </c>
    </row>
    <row r="40" spans="1:9" x14ac:dyDescent="0.25">
      <c r="A40" s="42" t="str">
        <f t="shared" si="3"/>
        <v>ALMERIA</v>
      </c>
      <c r="B40" s="41">
        <f t="shared" si="4"/>
        <v>48951</v>
      </c>
      <c r="C40" s="41">
        <f t="shared" si="5"/>
        <v>41316</v>
      </c>
      <c r="D40" s="41">
        <f t="shared" si="6"/>
        <v>21</v>
      </c>
      <c r="E40" s="42" t="str">
        <f t="shared" si="2"/>
        <v>BARCELONA</v>
      </c>
      <c r="F40" s="42">
        <f t="shared" si="7"/>
        <v>13104066</v>
      </c>
      <c r="G40" s="42">
        <f t="shared" si="8"/>
        <v>15317561</v>
      </c>
    </row>
    <row r="41" spans="1:9" x14ac:dyDescent="0.25">
      <c r="A41" s="42" t="str">
        <f t="shared" si="3"/>
        <v>AVILES</v>
      </c>
      <c r="B41" s="41">
        <f t="shared" si="4"/>
        <v>333</v>
      </c>
      <c r="C41" s="41">
        <f t="shared" si="5"/>
        <v>48</v>
      </c>
      <c r="D41" s="41">
        <f t="shared" si="6"/>
        <v>27</v>
      </c>
      <c r="E41" s="42" t="str">
        <f t="shared" si="2"/>
        <v>LAS PALMAS</v>
      </c>
      <c r="F41" s="42">
        <f t="shared" si="7"/>
        <v>10885722</v>
      </c>
      <c r="G41" s="42">
        <f t="shared" si="8"/>
        <v>10247336</v>
      </c>
    </row>
    <row r="42" spans="1:9" x14ac:dyDescent="0.25">
      <c r="A42" s="42" t="str">
        <f t="shared" si="3"/>
        <v>BAHIA DE ALGECIRAS</v>
      </c>
      <c r="B42" s="41">
        <f t="shared" si="4"/>
        <v>38661547</v>
      </c>
      <c r="C42" s="41">
        <f t="shared" si="5"/>
        <v>29874892</v>
      </c>
      <c r="D42" s="41">
        <f t="shared" si="6"/>
        <v>1</v>
      </c>
      <c r="E42" s="42" t="str">
        <f t="shared" si="2"/>
        <v>BILBAO</v>
      </c>
      <c r="F42" s="42">
        <f t="shared" si="7"/>
        <v>4751113</v>
      </c>
      <c r="G42" s="42">
        <f t="shared" si="8"/>
        <v>4440625</v>
      </c>
    </row>
    <row r="43" spans="1:9" x14ac:dyDescent="0.25">
      <c r="A43" s="42" t="str">
        <f t="shared" si="3"/>
        <v>BAHIA DE CADIZ</v>
      </c>
      <c r="B43" s="41">
        <f t="shared" si="4"/>
        <v>707723</v>
      </c>
      <c r="C43" s="41">
        <f t="shared" si="5"/>
        <v>628527</v>
      </c>
      <c r="D43" s="41">
        <f t="shared" si="6"/>
        <v>13</v>
      </c>
      <c r="E43" s="42" t="str">
        <f t="shared" si="2"/>
        <v>MALAGA</v>
      </c>
      <c r="F43" s="42">
        <f t="shared" si="7"/>
        <v>3507259</v>
      </c>
      <c r="G43" s="42">
        <f t="shared" si="8"/>
        <v>2078621</v>
      </c>
    </row>
    <row r="44" spans="1:9" x14ac:dyDescent="0.25">
      <c r="A44" s="42" t="str">
        <f t="shared" si="3"/>
        <v>BALEARES</v>
      </c>
      <c r="B44" s="41">
        <f t="shared" si="4"/>
        <v>211199</v>
      </c>
      <c r="C44" s="41">
        <f t="shared" si="5"/>
        <v>282763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1874152</v>
      </c>
      <c r="G44" s="42">
        <f t="shared" si="8"/>
        <v>1998976</v>
      </c>
    </row>
    <row r="45" spans="1:9" x14ac:dyDescent="0.25">
      <c r="A45" s="42" t="str">
        <f t="shared" si="3"/>
        <v>BARCELONA</v>
      </c>
      <c r="B45" s="41">
        <f t="shared" si="4"/>
        <v>13104066</v>
      </c>
      <c r="C45" s="41">
        <f t="shared" si="5"/>
        <v>15317561</v>
      </c>
      <c r="D45" s="41">
        <f t="shared" si="6"/>
        <v>3</v>
      </c>
      <c r="E45" s="42" t="str">
        <f t="shared" si="2"/>
        <v>VIGO</v>
      </c>
      <c r="F45" s="42">
        <f t="shared" si="7"/>
        <v>1682295</v>
      </c>
      <c r="G45" s="42">
        <f t="shared" si="8"/>
        <v>1761872</v>
      </c>
    </row>
    <row r="46" spans="1:9" x14ac:dyDescent="0.25">
      <c r="A46" s="42" t="str">
        <f t="shared" si="3"/>
        <v>BILBAO</v>
      </c>
      <c r="B46" s="41">
        <f t="shared" si="4"/>
        <v>4751113</v>
      </c>
      <c r="C46" s="41">
        <f t="shared" si="5"/>
        <v>4440625</v>
      </c>
      <c r="D46" s="41">
        <f t="shared" si="6"/>
        <v>5</v>
      </c>
      <c r="E46" s="42" t="str">
        <f t="shared" si="2"/>
        <v>TARRAGONA</v>
      </c>
      <c r="F46" s="42">
        <f t="shared" si="7"/>
        <v>1594791</v>
      </c>
      <c r="G46" s="42">
        <f t="shared" si="8"/>
        <v>1941669</v>
      </c>
    </row>
    <row r="47" spans="1:9" x14ac:dyDescent="0.25">
      <c r="A47" s="42" t="str">
        <f t="shared" si="3"/>
        <v>CARTAGENA</v>
      </c>
      <c r="B47" s="41">
        <f t="shared" si="4"/>
        <v>637137</v>
      </c>
      <c r="C47" s="41">
        <f t="shared" si="5"/>
        <v>666081</v>
      </c>
      <c r="D47" s="41">
        <f t="shared" si="6"/>
        <v>14</v>
      </c>
      <c r="E47" s="42" t="str">
        <f t="shared" si="2"/>
        <v>CASTELLON</v>
      </c>
      <c r="F47" s="42">
        <f t="shared" si="7"/>
        <v>1551899</v>
      </c>
      <c r="G47" s="42">
        <f t="shared" si="8"/>
        <v>1282103</v>
      </c>
    </row>
    <row r="48" spans="1:9" x14ac:dyDescent="0.25">
      <c r="A48" s="42" t="str">
        <f t="shared" si="3"/>
        <v>CASTELLON</v>
      </c>
      <c r="B48" s="41">
        <f t="shared" si="4"/>
        <v>1551899</v>
      </c>
      <c r="C48" s="41">
        <f t="shared" si="5"/>
        <v>1282103</v>
      </c>
      <c r="D48" s="41">
        <f t="shared" si="6"/>
        <v>10</v>
      </c>
      <c r="E48" s="42" t="str">
        <f t="shared" si="2"/>
        <v>ALICANTE</v>
      </c>
      <c r="F48" s="42">
        <f t="shared" si="7"/>
        <v>1031198</v>
      </c>
      <c r="G48" s="42">
        <f t="shared" si="8"/>
        <v>936799</v>
      </c>
    </row>
    <row r="49" spans="1:7" x14ac:dyDescent="0.25">
      <c r="A49" s="42" t="str">
        <f t="shared" si="3"/>
        <v>CEUTA</v>
      </c>
      <c r="B49" s="41">
        <f t="shared" si="4"/>
        <v>49752</v>
      </c>
      <c r="C49" s="41">
        <f t="shared" si="5"/>
        <v>50752</v>
      </c>
      <c r="D49" s="41">
        <f t="shared" si="6"/>
        <v>20</v>
      </c>
      <c r="E49" s="42" t="str">
        <f t="shared" si="2"/>
        <v>SEVILLA</v>
      </c>
      <c r="F49" s="42">
        <f t="shared" si="7"/>
        <v>924476</v>
      </c>
      <c r="G49" s="42">
        <f t="shared" si="8"/>
        <v>949811</v>
      </c>
    </row>
    <row r="50" spans="1:7" x14ac:dyDescent="0.25">
      <c r="A50" s="42" t="str">
        <f t="shared" si="3"/>
        <v>FERROL-SAN CIBRAO</v>
      </c>
      <c r="B50" s="41">
        <f t="shared" si="4"/>
        <v>5943</v>
      </c>
      <c r="C50" s="41">
        <f t="shared" si="5"/>
        <v>4217</v>
      </c>
      <c r="D50" s="41">
        <f t="shared" si="6"/>
        <v>26</v>
      </c>
      <c r="E50" s="42" t="str">
        <f t="shared" si="2"/>
        <v>BAHIA DE CADIZ</v>
      </c>
      <c r="F50" s="42">
        <f t="shared" si="7"/>
        <v>707723</v>
      </c>
      <c r="G50" s="42">
        <f t="shared" si="8"/>
        <v>628527</v>
      </c>
    </row>
    <row r="51" spans="1:7" x14ac:dyDescent="0.25">
      <c r="A51" s="42" t="str">
        <f t="shared" si="3"/>
        <v>GIJON</v>
      </c>
      <c r="B51" s="41">
        <f t="shared" si="4"/>
        <v>431439</v>
      </c>
      <c r="C51" s="41">
        <f t="shared" si="5"/>
        <v>317735</v>
      </c>
      <c r="D51" s="41">
        <f t="shared" si="6"/>
        <v>15</v>
      </c>
      <c r="E51" s="42" t="str">
        <f t="shared" si="2"/>
        <v>CARTAGENA</v>
      </c>
      <c r="F51" s="42">
        <f t="shared" si="7"/>
        <v>637137</v>
      </c>
      <c r="G51" s="42">
        <f t="shared" si="8"/>
        <v>666081</v>
      </c>
    </row>
    <row r="52" spans="1:7" x14ac:dyDescent="0.25">
      <c r="A52" s="42" t="str">
        <f t="shared" si="3"/>
        <v>HUELVA</v>
      </c>
      <c r="B52" s="41">
        <f t="shared" si="4"/>
        <v>6981</v>
      </c>
      <c r="C52" s="41">
        <f t="shared" si="5"/>
        <v>4237</v>
      </c>
      <c r="D52" s="41">
        <f t="shared" si="6"/>
        <v>25</v>
      </c>
      <c r="E52" s="42" t="str">
        <f t="shared" si="2"/>
        <v>GIJON</v>
      </c>
      <c r="F52" s="42">
        <f t="shared" si="7"/>
        <v>431439</v>
      </c>
      <c r="G52" s="42">
        <f t="shared" si="8"/>
        <v>317735</v>
      </c>
    </row>
    <row r="53" spans="1:7" x14ac:dyDescent="0.25">
      <c r="A53" s="42" t="str">
        <f t="shared" si="3"/>
        <v>LAS PALMAS</v>
      </c>
      <c r="B53" s="41">
        <f t="shared" si="4"/>
        <v>10885722</v>
      </c>
      <c r="C53" s="41">
        <f t="shared" si="5"/>
        <v>10247336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271379</v>
      </c>
      <c r="G53" s="42">
        <f t="shared" si="8"/>
        <v>284756</v>
      </c>
    </row>
    <row r="54" spans="1:7" x14ac:dyDescent="0.25">
      <c r="A54" s="42" t="str">
        <f t="shared" si="3"/>
        <v>MALAGA</v>
      </c>
      <c r="B54" s="41">
        <f t="shared" si="4"/>
        <v>3507259</v>
      </c>
      <c r="C54" s="41">
        <f t="shared" si="5"/>
        <v>2078621</v>
      </c>
      <c r="D54" s="41">
        <f t="shared" si="6"/>
        <v>6</v>
      </c>
      <c r="E54" s="42" t="str">
        <f t="shared" si="2"/>
        <v>BALEARES</v>
      </c>
      <c r="F54" s="42">
        <f t="shared" si="7"/>
        <v>211199</v>
      </c>
      <c r="G54" s="42">
        <f t="shared" si="8"/>
        <v>282763</v>
      </c>
    </row>
    <row r="55" spans="1:7" x14ac:dyDescent="0.25">
      <c r="A55" s="42" t="str">
        <f t="shared" si="3"/>
        <v>MARIN Y RIA DE PONTEVEDRA</v>
      </c>
      <c r="B55" s="41">
        <f t="shared" si="4"/>
        <v>271379</v>
      </c>
      <c r="C55" s="41">
        <f t="shared" si="5"/>
        <v>284756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179117</v>
      </c>
      <c r="G55" s="42">
        <f t="shared" si="8"/>
        <v>142496</v>
      </c>
    </row>
    <row r="56" spans="1:7" x14ac:dyDescent="0.25">
      <c r="A56" s="42" t="str">
        <f t="shared" si="3"/>
        <v>MELILLA</v>
      </c>
      <c r="B56" s="41">
        <f t="shared" si="4"/>
        <v>179117</v>
      </c>
      <c r="C56" s="41">
        <f t="shared" si="5"/>
        <v>142496</v>
      </c>
      <c r="D56" s="41">
        <f t="shared" si="6"/>
        <v>18</v>
      </c>
      <c r="E56" s="42" t="str">
        <f t="shared" si="2"/>
        <v>VILAGARCIA</v>
      </c>
      <c r="F56" s="42">
        <f t="shared" si="9"/>
        <v>163201</v>
      </c>
      <c r="G56" s="42">
        <f t="shared" si="8"/>
        <v>44097</v>
      </c>
    </row>
    <row r="57" spans="1:7" x14ac:dyDescent="0.25">
      <c r="A57" s="42" t="str">
        <f t="shared" si="3"/>
        <v>MOTRIL</v>
      </c>
      <c r="B57" s="41">
        <f t="shared" si="4"/>
        <v>41530</v>
      </c>
      <c r="C57" s="41">
        <f t="shared" si="5"/>
        <v>23127</v>
      </c>
      <c r="D57" s="41">
        <f t="shared" si="6"/>
        <v>23</v>
      </c>
      <c r="E57" s="42" t="str">
        <f t="shared" si="2"/>
        <v>CEUTA</v>
      </c>
      <c r="F57" s="42">
        <f t="shared" si="9"/>
        <v>49752</v>
      </c>
      <c r="G57" s="42">
        <f t="shared" si="8"/>
        <v>50752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14</v>
      </c>
      <c r="D58" s="41">
        <f t="shared" si="6"/>
        <v>28</v>
      </c>
      <c r="E58" s="42" t="str">
        <f t="shared" si="2"/>
        <v>ALMERIA</v>
      </c>
      <c r="F58" s="42">
        <f t="shared" si="9"/>
        <v>48951</v>
      </c>
      <c r="G58" s="42">
        <f t="shared" si="8"/>
        <v>41316</v>
      </c>
    </row>
    <row r="59" spans="1:7" x14ac:dyDescent="0.25">
      <c r="A59" s="42" t="str">
        <f t="shared" si="3"/>
        <v>SANTA CRUZ DE TENERIFE</v>
      </c>
      <c r="B59" s="41">
        <f t="shared" si="4"/>
        <v>1874152</v>
      </c>
      <c r="C59" s="41">
        <f t="shared" si="5"/>
        <v>1998976</v>
      </c>
      <c r="D59" s="41">
        <f t="shared" si="6"/>
        <v>7</v>
      </c>
      <c r="E59" s="42" t="str">
        <f t="shared" si="2"/>
        <v>A CORUÑA</v>
      </c>
      <c r="F59" s="42">
        <f t="shared" si="9"/>
        <v>43750</v>
      </c>
      <c r="G59" s="42">
        <f t="shared" si="8"/>
        <v>46862</v>
      </c>
    </row>
    <row r="60" spans="1:7" x14ac:dyDescent="0.25">
      <c r="A60" s="42" t="str">
        <f t="shared" si="3"/>
        <v>SANTANDER</v>
      </c>
      <c r="B60" s="41">
        <f t="shared" si="4"/>
        <v>10387</v>
      </c>
      <c r="C60" s="41">
        <f t="shared" si="5"/>
        <v>13693</v>
      </c>
      <c r="D60" s="41">
        <f t="shared" si="6"/>
        <v>24</v>
      </c>
      <c r="E60" s="42" t="str">
        <f t="shared" si="2"/>
        <v>MOTRIL</v>
      </c>
      <c r="F60" s="42">
        <f t="shared" si="9"/>
        <v>41530</v>
      </c>
      <c r="G60" s="42">
        <f t="shared" si="8"/>
        <v>23127</v>
      </c>
    </row>
    <row r="61" spans="1:7" x14ac:dyDescent="0.25">
      <c r="A61" s="42" t="str">
        <f t="shared" si="3"/>
        <v>SEVILLA</v>
      </c>
      <c r="B61" s="41">
        <f t="shared" si="4"/>
        <v>924476</v>
      </c>
      <c r="C61" s="41">
        <f t="shared" si="5"/>
        <v>949811</v>
      </c>
      <c r="D61" s="41">
        <f t="shared" si="6"/>
        <v>12</v>
      </c>
      <c r="E61" s="42" t="str">
        <f t="shared" si="2"/>
        <v>SANTANDER</v>
      </c>
      <c r="F61" s="42">
        <f t="shared" si="9"/>
        <v>10387</v>
      </c>
      <c r="G61" s="42">
        <f t="shared" si="8"/>
        <v>13693</v>
      </c>
    </row>
    <row r="62" spans="1:7" x14ac:dyDescent="0.25">
      <c r="A62" s="42" t="str">
        <f t="shared" si="3"/>
        <v>TARRAGONA</v>
      </c>
      <c r="B62" s="41">
        <f t="shared" si="4"/>
        <v>1594791</v>
      </c>
      <c r="C62" s="41">
        <f t="shared" si="5"/>
        <v>1941669</v>
      </c>
      <c r="D62" s="41">
        <f t="shared" si="6"/>
        <v>9</v>
      </c>
      <c r="E62" s="42" t="str">
        <f t="shared" si="2"/>
        <v>HUELVA</v>
      </c>
      <c r="F62" s="42">
        <f t="shared" si="9"/>
        <v>6981</v>
      </c>
      <c r="G62" s="42">
        <f t="shared" si="8"/>
        <v>4237</v>
      </c>
    </row>
    <row r="63" spans="1:7" x14ac:dyDescent="0.25">
      <c r="A63" s="42" t="str">
        <f t="shared" si="3"/>
        <v>VALENCIA</v>
      </c>
      <c r="B63" s="41">
        <f t="shared" si="4"/>
        <v>38657907</v>
      </c>
      <c r="C63" s="41">
        <f t="shared" si="5"/>
        <v>37993147</v>
      </c>
      <c r="D63" s="41">
        <f t="shared" si="6"/>
        <v>2</v>
      </c>
      <c r="E63" s="42" t="str">
        <f t="shared" si="2"/>
        <v>FERROL-SAN CIBRAO</v>
      </c>
      <c r="F63" s="42">
        <f t="shared" si="9"/>
        <v>5943</v>
      </c>
      <c r="G63" s="42">
        <f t="shared" si="8"/>
        <v>4217</v>
      </c>
    </row>
    <row r="64" spans="1:7" x14ac:dyDescent="0.25">
      <c r="A64" s="42" t="str">
        <f t="shared" si="3"/>
        <v>VIGO</v>
      </c>
      <c r="B64" s="41">
        <f t="shared" si="4"/>
        <v>1682295</v>
      </c>
      <c r="C64" s="41">
        <f t="shared" si="5"/>
        <v>1761872</v>
      </c>
      <c r="D64" s="41">
        <f t="shared" si="6"/>
        <v>8</v>
      </c>
      <c r="E64" s="42" t="str">
        <f t="shared" si="2"/>
        <v>AVILES</v>
      </c>
      <c r="F64" s="42">
        <f t="shared" si="9"/>
        <v>333</v>
      </c>
      <c r="G64" s="42">
        <f t="shared" si="8"/>
        <v>48</v>
      </c>
    </row>
    <row r="65" spans="1:7" x14ac:dyDescent="0.25">
      <c r="A65" s="42" t="str">
        <f t="shared" si="3"/>
        <v>VILAGARCIA</v>
      </c>
      <c r="B65" s="41">
        <f t="shared" si="4"/>
        <v>163201</v>
      </c>
      <c r="C65" s="41">
        <f t="shared" si="5"/>
        <v>44097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426</v>
      </c>
      <c r="C8" s="34">
        <v>1589</v>
      </c>
      <c r="D8" s="34">
        <v>10130</v>
      </c>
      <c r="E8" s="34">
        <v>23176</v>
      </c>
      <c r="F8" s="13">
        <f t="shared" ref="F8:F35" si="0">((E8*100)/D8)-100</f>
        <v>128.78578479763081</v>
      </c>
      <c r="G8" s="1"/>
      <c r="H8" s="1"/>
      <c r="I8" s="1"/>
    </row>
    <row r="9" spans="1:12" x14ac:dyDescent="0.25">
      <c r="A9" s="8" t="s">
        <v>46</v>
      </c>
      <c r="B9" s="33">
        <v>25706</v>
      </c>
      <c r="C9" s="33">
        <v>28112</v>
      </c>
      <c r="D9" s="33">
        <v>311701</v>
      </c>
      <c r="E9" s="33">
        <v>333109</v>
      </c>
      <c r="F9" s="10">
        <f t="shared" si="0"/>
        <v>6.8681204102649644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269351</v>
      </c>
      <c r="C11" s="33">
        <v>320633</v>
      </c>
      <c r="D11" s="33">
        <v>3461261</v>
      </c>
      <c r="E11" s="33">
        <v>3857145</v>
      </c>
      <c r="F11" s="10">
        <f t="shared" si="0"/>
        <v>11.437565673319639</v>
      </c>
      <c r="G11" s="1"/>
      <c r="H11" s="1"/>
      <c r="I11" s="1"/>
    </row>
    <row r="12" spans="1:12" x14ac:dyDescent="0.25">
      <c r="A12" s="11" t="s">
        <v>49</v>
      </c>
      <c r="B12" s="34">
        <v>82973</v>
      </c>
      <c r="C12" s="34">
        <v>78572</v>
      </c>
      <c r="D12" s="34">
        <v>781010</v>
      </c>
      <c r="E12" s="34">
        <v>689904</v>
      </c>
      <c r="F12" s="13">
        <f t="shared" si="0"/>
        <v>-11.665151534551413</v>
      </c>
      <c r="G12" s="1"/>
      <c r="H12" s="1"/>
      <c r="I12" s="1"/>
    </row>
    <row r="13" spans="1:12" x14ac:dyDescent="0.25">
      <c r="A13" s="8" t="s">
        <v>50</v>
      </c>
      <c r="B13" s="33">
        <v>669555</v>
      </c>
      <c r="C13" s="33">
        <v>682975</v>
      </c>
      <c r="D13" s="33">
        <v>6218388</v>
      </c>
      <c r="E13" s="33">
        <v>6531007</v>
      </c>
      <c r="F13" s="10">
        <f t="shared" si="0"/>
        <v>5.0273318422716642</v>
      </c>
      <c r="G13" s="1"/>
      <c r="H13" s="1"/>
      <c r="I13" s="1"/>
    </row>
    <row r="14" spans="1:12" x14ac:dyDescent="0.25">
      <c r="A14" s="11" t="s">
        <v>51</v>
      </c>
      <c r="B14" s="34">
        <v>764979</v>
      </c>
      <c r="C14" s="34">
        <v>699013</v>
      </c>
      <c r="D14" s="34">
        <v>6692440</v>
      </c>
      <c r="E14" s="34">
        <v>6913054</v>
      </c>
      <c r="F14" s="13">
        <f t="shared" si="0"/>
        <v>3.2964658629737471</v>
      </c>
      <c r="G14" s="1"/>
      <c r="H14" s="1"/>
      <c r="I14" s="1"/>
    </row>
    <row r="15" spans="1:12" x14ac:dyDescent="0.25">
      <c r="A15" s="8" t="s">
        <v>52</v>
      </c>
      <c r="B15" s="33">
        <v>94162</v>
      </c>
      <c r="C15" s="33">
        <v>89235</v>
      </c>
      <c r="D15" s="33">
        <v>670429</v>
      </c>
      <c r="E15" s="33">
        <v>687655</v>
      </c>
      <c r="F15" s="10">
        <f t="shared" si="0"/>
        <v>2.569399593394678</v>
      </c>
      <c r="G15" s="1"/>
      <c r="H15" s="1"/>
      <c r="I15" s="1"/>
    </row>
    <row r="16" spans="1:12" x14ac:dyDescent="0.25">
      <c r="A16" s="11" t="s">
        <v>53</v>
      </c>
      <c r="B16" s="34">
        <v>1032</v>
      </c>
      <c r="C16" s="34">
        <v>0</v>
      </c>
      <c r="D16" s="34">
        <v>2976</v>
      </c>
      <c r="E16" s="34">
        <v>17</v>
      </c>
      <c r="F16" s="17">
        <f t="shared" si="0"/>
        <v>-99.428763440860209</v>
      </c>
      <c r="G16" s="1"/>
      <c r="H16" s="1"/>
      <c r="I16" s="1"/>
    </row>
    <row r="17" spans="1:9" x14ac:dyDescent="0.25">
      <c r="A17" s="8" t="s">
        <v>54</v>
      </c>
      <c r="B17" s="33">
        <v>32184</v>
      </c>
      <c r="C17" s="33">
        <v>39999</v>
      </c>
      <c r="D17" s="33">
        <v>270596</v>
      </c>
      <c r="E17" s="33">
        <v>264685</v>
      </c>
      <c r="F17" s="10">
        <f t="shared" si="0"/>
        <v>-2.1844373161465853</v>
      </c>
      <c r="G17" s="1"/>
      <c r="H17" s="1"/>
      <c r="I17" s="1"/>
    </row>
    <row r="18" spans="1:9" x14ac:dyDescent="0.25">
      <c r="A18" s="11" t="s">
        <v>55</v>
      </c>
      <c r="B18" s="34">
        <v>72919</v>
      </c>
      <c r="C18" s="34">
        <v>79306</v>
      </c>
      <c r="D18" s="34">
        <v>640838</v>
      </c>
      <c r="E18" s="34">
        <v>679914</v>
      </c>
      <c r="F18" s="13">
        <f t="shared" si="0"/>
        <v>6.0976409014446773</v>
      </c>
      <c r="G18" s="1"/>
      <c r="H18" s="1"/>
      <c r="I18" s="1"/>
    </row>
    <row r="19" spans="1:9" x14ac:dyDescent="0.25">
      <c r="A19" s="8" t="s">
        <v>56</v>
      </c>
      <c r="B19" s="33">
        <v>7244</v>
      </c>
      <c r="C19" s="33">
        <v>6037</v>
      </c>
      <c r="D19" s="33">
        <v>63565</v>
      </c>
      <c r="E19" s="33">
        <v>47894</v>
      </c>
      <c r="F19" s="10">
        <f t="shared" si="0"/>
        <v>-24.653504286950366</v>
      </c>
      <c r="G19" s="1"/>
      <c r="H19" s="1"/>
      <c r="I19" s="1"/>
    </row>
    <row r="20" spans="1:9" x14ac:dyDescent="0.25">
      <c r="A20" s="11" t="s">
        <v>57</v>
      </c>
      <c r="B20" s="34">
        <v>59622</v>
      </c>
      <c r="C20" s="34">
        <v>48231</v>
      </c>
      <c r="D20" s="34">
        <v>448782</v>
      </c>
      <c r="E20" s="34">
        <v>449050</v>
      </c>
      <c r="F20" s="13">
        <f t="shared" si="0"/>
        <v>5.9717190083375726E-2</v>
      </c>
      <c r="G20" s="1"/>
      <c r="H20" s="1"/>
      <c r="I20" s="1"/>
    </row>
    <row r="21" spans="1:9" x14ac:dyDescent="0.25">
      <c r="A21" s="8" t="s">
        <v>58</v>
      </c>
      <c r="B21" s="33">
        <v>11656</v>
      </c>
      <c r="C21" s="33">
        <v>9895</v>
      </c>
      <c r="D21" s="33">
        <v>27776</v>
      </c>
      <c r="E21" s="33">
        <v>108617</v>
      </c>
      <c r="F21" s="10">
        <f t="shared" si="0"/>
        <v>291.04622695852532</v>
      </c>
      <c r="G21" s="1"/>
      <c r="H21" s="1"/>
      <c r="I21" s="1"/>
    </row>
    <row r="22" spans="1:9" x14ac:dyDescent="0.25">
      <c r="A22" s="11" t="s">
        <v>59</v>
      </c>
      <c r="B22" s="34">
        <v>225954</v>
      </c>
      <c r="C22" s="34">
        <v>228716</v>
      </c>
      <c r="D22" s="34">
        <v>1898781</v>
      </c>
      <c r="E22" s="34">
        <v>2057285</v>
      </c>
      <c r="F22" s="13">
        <f t="shared" si="0"/>
        <v>8.3476714797546379</v>
      </c>
      <c r="G22" s="1"/>
      <c r="H22" s="1"/>
      <c r="I22" s="1"/>
    </row>
    <row r="23" spans="1:9" x14ac:dyDescent="0.25">
      <c r="A23" s="8" t="s">
        <v>60</v>
      </c>
      <c r="B23" s="33">
        <v>41029</v>
      </c>
      <c r="C23" s="33">
        <v>37862</v>
      </c>
      <c r="D23" s="33">
        <v>355308</v>
      </c>
      <c r="E23" s="33">
        <v>351648</v>
      </c>
      <c r="F23" s="10">
        <f t="shared" si="0"/>
        <v>-1.0300922016954246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44783</v>
      </c>
      <c r="C25" s="33">
        <v>55183</v>
      </c>
      <c r="D25" s="33">
        <v>436492</v>
      </c>
      <c r="E25" s="33">
        <v>500632</v>
      </c>
      <c r="F25" s="10">
        <f t="shared" si="0"/>
        <v>14.694427389276328</v>
      </c>
      <c r="G25" s="1"/>
      <c r="H25" s="1"/>
      <c r="I25" s="1"/>
    </row>
    <row r="26" spans="1:9" x14ac:dyDescent="0.25">
      <c r="A26" s="11" t="s">
        <v>63</v>
      </c>
      <c r="B26" s="34">
        <v>5412</v>
      </c>
      <c r="C26" s="34">
        <v>9984</v>
      </c>
      <c r="D26" s="34">
        <v>9569</v>
      </c>
      <c r="E26" s="34">
        <v>65655</v>
      </c>
      <c r="F26" s="13">
        <f t="shared" si="0"/>
        <v>586.12185181314658</v>
      </c>
      <c r="G26" s="1"/>
      <c r="H26" s="1"/>
      <c r="I26" s="1"/>
    </row>
    <row r="27" spans="1:9" x14ac:dyDescent="0.25">
      <c r="A27" s="8" t="s">
        <v>64</v>
      </c>
      <c r="B27" s="33">
        <v>51691</v>
      </c>
      <c r="C27" s="33">
        <v>44428</v>
      </c>
      <c r="D27" s="33">
        <v>415055</v>
      </c>
      <c r="E27" s="33">
        <v>378489</v>
      </c>
      <c r="F27" s="10">
        <f t="shared" si="0"/>
        <v>-8.8099167580200231</v>
      </c>
      <c r="G27" s="1"/>
      <c r="H27" s="1"/>
      <c r="I27" s="1"/>
    </row>
    <row r="28" spans="1:9" x14ac:dyDescent="0.25">
      <c r="A28" s="11" t="s">
        <v>65</v>
      </c>
      <c r="B28" s="34">
        <v>279746</v>
      </c>
      <c r="C28" s="34">
        <v>254425</v>
      </c>
      <c r="D28" s="34">
        <v>2445245</v>
      </c>
      <c r="E28" s="34">
        <v>2549644</v>
      </c>
      <c r="F28" s="13">
        <f t="shared" si="0"/>
        <v>4.2694699304159656</v>
      </c>
      <c r="G28" s="1"/>
      <c r="H28" s="1"/>
      <c r="I28" s="1"/>
    </row>
    <row r="29" spans="1:9" x14ac:dyDescent="0.25">
      <c r="A29" s="8" t="s">
        <v>66</v>
      </c>
      <c r="B29" s="33">
        <v>113254</v>
      </c>
      <c r="C29" s="33">
        <v>69965</v>
      </c>
      <c r="D29" s="33">
        <v>991978</v>
      </c>
      <c r="E29" s="33">
        <v>883533</v>
      </c>
      <c r="F29" s="10">
        <f t="shared" si="0"/>
        <v>-10.932198093102869</v>
      </c>
      <c r="G29" s="1"/>
      <c r="H29" s="1"/>
      <c r="I29" s="1"/>
    </row>
    <row r="30" spans="1:9" x14ac:dyDescent="0.25">
      <c r="A30" s="11" t="s">
        <v>67</v>
      </c>
      <c r="B30" s="34">
        <v>14859</v>
      </c>
      <c r="C30" s="34">
        <v>16392</v>
      </c>
      <c r="D30" s="34">
        <v>195442</v>
      </c>
      <c r="E30" s="34">
        <v>149249</v>
      </c>
      <c r="F30" s="13">
        <f t="shared" si="0"/>
        <v>-23.635144953490041</v>
      </c>
      <c r="G30" s="1"/>
      <c r="H30" s="1"/>
      <c r="I30" s="1"/>
    </row>
    <row r="31" spans="1:9" x14ac:dyDescent="0.25">
      <c r="A31" s="8" t="s">
        <v>68</v>
      </c>
      <c r="B31" s="33">
        <v>7702</v>
      </c>
      <c r="C31" s="33">
        <v>4904</v>
      </c>
      <c r="D31" s="33">
        <v>93585</v>
      </c>
      <c r="E31" s="33">
        <v>77228</v>
      </c>
      <c r="F31" s="10">
        <f t="shared" si="0"/>
        <v>-17.478228348560137</v>
      </c>
      <c r="G31" s="1"/>
      <c r="H31" s="1"/>
      <c r="I31" s="1"/>
    </row>
    <row r="32" spans="1:9" x14ac:dyDescent="0.25">
      <c r="A32" s="11" t="s">
        <v>69</v>
      </c>
      <c r="B32" s="34">
        <v>476828</v>
      </c>
      <c r="C32" s="34">
        <v>417315</v>
      </c>
      <c r="D32" s="34">
        <v>4245764</v>
      </c>
      <c r="E32" s="34">
        <v>4026340</v>
      </c>
      <c r="F32" s="13">
        <f t="shared" si="0"/>
        <v>-5.1680686915240699</v>
      </c>
      <c r="G32" s="1"/>
      <c r="H32" s="1"/>
      <c r="I32" s="1"/>
    </row>
    <row r="33" spans="1:9" x14ac:dyDescent="0.25">
      <c r="A33" s="8" t="s">
        <v>70</v>
      </c>
      <c r="B33" s="33">
        <v>63790</v>
      </c>
      <c r="C33" s="33">
        <v>82274</v>
      </c>
      <c r="D33" s="33">
        <v>719416</v>
      </c>
      <c r="E33" s="33">
        <v>652934</v>
      </c>
      <c r="F33" s="10">
        <f t="shared" si="0"/>
        <v>-9.2411066754144997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1200</v>
      </c>
      <c r="E34" s="34">
        <v>1000</v>
      </c>
      <c r="F34" s="17">
        <f t="shared" si="0"/>
        <v>-16.666666666666671</v>
      </c>
      <c r="G34" s="1"/>
      <c r="H34" s="1"/>
      <c r="I34" s="1"/>
    </row>
    <row r="35" spans="1:9" x14ac:dyDescent="0.25">
      <c r="A35" s="14" t="s">
        <v>72</v>
      </c>
      <c r="B35" s="15">
        <f>SUM(B7:B34)</f>
        <v>3416857</v>
      </c>
      <c r="C35" s="15">
        <f t="shared" ref="C35:E35" si="1">SUM(C7:C34)</f>
        <v>3305045</v>
      </c>
      <c r="D35" s="15">
        <f t="shared" si="1"/>
        <v>31407727</v>
      </c>
      <c r="E35" s="15">
        <f t="shared" si="1"/>
        <v>32278864</v>
      </c>
      <c r="F35" s="16">
        <f t="shared" si="0"/>
        <v>2.7736391111652239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6913054</v>
      </c>
      <c r="G38" s="42">
        <f>LOOKUP(E38,$A$38:$A$65,$C$38:$C$65)</f>
        <v>6692440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23176</v>
      </c>
      <c r="C39" s="41">
        <f t="shared" ref="C39:C65" si="5">D8</f>
        <v>10130</v>
      </c>
      <c r="D39" s="41">
        <f t="shared" ref="D39:D65" si="6">_xlfn.RANK.EQ(B39,$B$38:$B$65)+COUNTIF($B$38:$B$65,B39)-1</f>
        <v>23</v>
      </c>
      <c r="E39" s="42" t="str">
        <f t="shared" si="2"/>
        <v>BALEARES</v>
      </c>
      <c r="F39" s="42">
        <f t="shared" ref="F39:F54" si="7">LOOKUP(E39,$A$38:$A$65,$B$38:$B$65)</f>
        <v>6531007</v>
      </c>
      <c r="G39" s="42">
        <f t="shared" ref="G39:G65" si="8">LOOKUP(E39,$A$38:$A$65,$C$38:$C$65)</f>
        <v>6218388</v>
      </c>
    </row>
    <row r="40" spans="1:9" x14ac:dyDescent="0.25">
      <c r="A40" s="42" t="str">
        <f t="shared" si="3"/>
        <v>ALMERIA</v>
      </c>
      <c r="B40" s="41">
        <f t="shared" si="4"/>
        <v>333109</v>
      </c>
      <c r="C40" s="41">
        <f t="shared" si="5"/>
        <v>311701</v>
      </c>
      <c r="D40" s="41">
        <f t="shared" si="6"/>
        <v>16</v>
      </c>
      <c r="E40" s="42" t="str">
        <f t="shared" si="2"/>
        <v>VALENCIA</v>
      </c>
      <c r="F40" s="42">
        <f t="shared" si="7"/>
        <v>4026340</v>
      </c>
      <c r="G40" s="42">
        <f t="shared" si="8"/>
        <v>4245764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3857145</v>
      </c>
      <c r="G41" s="42">
        <f t="shared" si="8"/>
        <v>3461261</v>
      </c>
    </row>
    <row r="42" spans="1:9" x14ac:dyDescent="0.25">
      <c r="A42" s="42" t="str">
        <f t="shared" si="3"/>
        <v>BAHIA DE ALGECIRAS</v>
      </c>
      <c r="B42" s="41">
        <f t="shared" si="4"/>
        <v>3857145</v>
      </c>
      <c r="C42" s="41">
        <f t="shared" si="5"/>
        <v>3461261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2549644</v>
      </c>
      <c r="G42" s="42">
        <f t="shared" si="8"/>
        <v>2445245</v>
      </c>
    </row>
    <row r="43" spans="1:9" x14ac:dyDescent="0.25">
      <c r="A43" s="42" t="str">
        <f t="shared" si="3"/>
        <v>BAHIA DE CADIZ</v>
      </c>
      <c r="B43" s="41">
        <f t="shared" si="4"/>
        <v>689904</v>
      </c>
      <c r="C43" s="41">
        <f t="shared" si="5"/>
        <v>781010</v>
      </c>
      <c r="D43" s="41">
        <f t="shared" si="6"/>
        <v>8</v>
      </c>
      <c r="E43" s="42" t="str">
        <f t="shared" si="2"/>
        <v>LAS PALMAS</v>
      </c>
      <c r="F43" s="42">
        <f t="shared" si="7"/>
        <v>2057285</v>
      </c>
      <c r="G43" s="42">
        <f t="shared" si="8"/>
        <v>1898781</v>
      </c>
    </row>
    <row r="44" spans="1:9" x14ac:dyDescent="0.25">
      <c r="A44" s="42" t="str">
        <f t="shared" si="3"/>
        <v>BALEARES</v>
      </c>
      <c r="B44" s="41">
        <f t="shared" si="4"/>
        <v>6531007</v>
      </c>
      <c r="C44" s="41">
        <f t="shared" si="5"/>
        <v>6218388</v>
      </c>
      <c r="D44" s="41">
        <f t="shared" si="6"/>
        <v>2</v>
      </c>
      <c r="E44" s="42" t="str">
        <f t="shared" si="2"/>
        <v>SANTANDER</v>
      </c>
      <c r="F44" s="42">
        <f t="shared" si="7"/>
        <v>883533</v>
      </c>
      <c r="G44" s="42">
        <f t="shared" si="8"/>
        <v>991978</v>
      </c>
    </row>
    <row r="45" spans="1:9" x14ac:dyDescent="0.25">
      <c r="A45" s="42" t="str">
        <f t="shared" si="3"/>
        <v>BARCELONA</v>
      </c>
      <c r="B45" s="41">
        <f t="shared" si="4"/>
        <v>6913054</v>
      </c>
      <c r="C45" s="41">
        <f t="shared" si="5"/>
        <v>6692440</v>
      </c>
      <c r="D45" s="41">
        <f t="shared" si="6"/>
        <v>1</v>
      </c>
      <c r="E45" s="42" t="str">
        <f t="shared" si="2"/>
        <v>BAHIA DE CADIZ</v>
      </c>
      <c r="F45" s="42">
        <f t="shared" si="7"/>
        <v>689904</v>
      </c>
      <c r="G45" s="42">
        <f t="shared" si="8"/>
        <v>781010</v>
      </c>
    </row>
    <row r="46" spans="1:9" x14ac:dyDescent="0.25">
      <c r="A46" s="42" t="str">
        <f t="shared" si="3"/>
        <v>BILBAO</v>
      </c>
      <c r="B46" s="41">
        <f t="shared" si="4"/>
        <v>687655</v>
      </c>
      <c r="C46" s="41">
        <f t="shared" si="5"/>
        <v>670429</v>
      </c>
      <c r="D46" s="41">
        <f t="shared" si="6"/>
        <v>9</v>
      </c>
      <c r="E46" s="42" t="str">
        <f t="shared" si="2"/>
        <v>BILBAO</v>
      </c>
      <c r="F46" s="42">
        <f t="shared" si="7"/>
        <v>687655</v>
      </c>
      <c r="G46" s="42">
        <f t="shared" si="8"/>
        <v>670429</v>
      </c>
    </row>
    <row r="47" spans="1:9" x14ac:dyDescent="0.25">
      <c r="A47" s="42" t="str">
        <f t="shared" si="3"/>
        <v>CARTAGENA</v>
      </c>
      <c r="B47" s="41">
        <f t="shared" si="4"/>
        <v>17</v>
      </c>
      <c r="C47" s="41">
        <f t="shared" si="5"/>
        <v>2976</v>
      </c>
      <c r="D47" s="41">
        <f t="shared" si="6"/>
        <v>25</v>
      </c>
      <c r="E47" s="42" t="str">
        <f t="shared" si="2"/>
        <v>CEUTA</v>
      </c>
      <c r="F47" s="42">
        <f t="shared" si="7"/>
        <v>679914</v>
      </c>
      <c r="G47" s="42">
        <f t="shared" si="8"/>
        <v>640838</v>
      </c>
    </row>
    <row r="48" spans="1:9" x14ac:dyDescent="0.25">
      <c r="A48" s="42" t="str">
        <f t="shared" si="3"/>
        <v>CASTELLON</v>
      </c>
      <c r="B48" s="41">
        <f t="shared" si="4"/>
        <v>264685</v>
      </c>
      <c r="C48" s="41">
        <f t="shared" si="5"/>
        <v>270596</v>
      </c>
      <c r="D48" s="41">
        <f t="shared" si="6"/>
        <v>17</v>
      </c>
      <c r="E48" s="42" t="str">
        <f t="shared" si="2"/>
        <v>VIGO</v>
      </c>
      <c r="F48" s="42">
        <f t="shared" si="7"/>
        <v>652934</v>
      </c>
      <c r="G48" s="42">
        <f t="shared" si="8"/>
        <v>719416</v>
      </c>
    </row>
    <row r="49" spans="1:7" x14ac:dyDescent="0.25">
      <c r="A49" s="42" t="str">
        <f t="shared" si="3"/>
        <v>CEUTA</v>
      </c>
      <c r="B49" s="41">
        <f t="shared" si="4"/>
        <v>679914</v>
      </c>
      <c r="C49" s="41">
        <f t="shared" si="5"/>
        <v>640838</v>
      </c>
      <c r="D49" s="41">
        <f t="shared" si="6"/>
        <v>10</v>
      </c>
      <c r="E49" s="42" t="str">
        <f t="shared" si="2"/>
        <v>MELILLA</v>
      </c>
      <c r="F49" s="42">
        <f t="shared" si="7"/>
        <v>500632</v>
      </c>
      <c r="G49" s="42">
        <f t="shared" si="8"/>
        <v>436492</v>
      </c>
    </row>
    <row r="50" spans="1:7" x14ac:dyDescent="0.25">
      <c r="A50" s="42" t="str">
        <f t="shared" si="3"/>
        <v>FERROL-SAN CIBRAO</v>
      </c>
      <c r="B50" s="41">
        <f t="shared" si="4"/>
        <v>47894</v>
      </c>
      <c r="C50" s="41">
        <f t="shared" si="5"/>
        <v>63565</v>
      </c>
      <c r="D50" s="41">
        <f t="shared" si="6"/>
        <v>22</v>
      </c>
      <c r="E50" s="42" t="str">
        <f t="shared" si="2"/>
        <v>GIJON</v>
      </c>
      <c r="F50" s="42">
        <f t="shared" si="7"/>
        <v>449050</v>
      </c>
      <c r="G50" s="42">
        <f t="shared" si="8"/>
        <v>448782</v>
      </c>
    </row>
    <row r="51" spans="1:7" x14ac:dyDescent="0.25">
      <c r="A51" s="42" t="str">
        <f t="shared" si="3"/>
        <v>GIJON</v>
      </c>
      <c r="B51" s="41">
        <f t="shared" si="4"/>
        <v>449050</v>
      </c>
      <c r="C51" s="41">
        <f t="shared" si="5"/>
        <v>448782</v>
      </c>
      <c r="D51" s="41">
        <f t="shared" si="6"/>
        <v>13</v>
      </c>
      <c r="E51" s="42" t="str">
        <f t="shared" si="2"/>
        <v>PASAIA</v>
      </c>
      <c r="F51" s="42">
        <f t="shared" si="7"/>
        <v>378489</v>
      </c>
      <c r="G51" s="42">
        <f t="shared" si="8"/>
        <v>415055</v>
      </c>
    </row>
    <row r="52" spans="1:7" x14ac:dyDescent="0.25">
      <c r="A52" s="42" t="str">
        <f t="shared" si="3"/>
        <v>HUELVA</v>
      </c>
      <c r="B52" s="41">
        <f t="shared" si="4"/>
        <v>108617</v>
      </c>
      <c r="C52" s="41">
        <f t="shared" si="5"/>
        <v>27776</v>
      </c>
      <c r="D52" s="41">
        <f t="shared" si="6"/>
        <v>19</v>
      </c>
      <c r="E52" s="42" t="str">
        <f t="shared" si="2"/>
        <v>MALAGA</v>
      </c>
      <c r="F52" s="42">
        <f t="shared" si="7"/>
        <v>351648</v>
      </c>
      <c r="G52" s="42">
        <f t="shared" si="8"/>
        <v>355308</v>
      </c>
    </row>
    <row r="53" spans="1:7" x14ac:dyDescent="0.25">
      <c r="A53" s="42" t="str">
        <f t="shared" si="3"/>
        <v>LAS PALMAS</v>
      </c>
      <c r="B53" s="41">
        <f t="shared" si="4"/>
        <v>2057285</v>
      </c>
      <c r="C53" s="41">
        <f t="shared" si="5"/>
        <v>1898781</v>
      </c>
      <c r="D53" s="41">
        <f t="shared" si="6"/>
        <v>6</v>
      </c>
      <c r="E53" s="42" t="str">
        <f t="shared" si="2"/>
        <v>ALMERIA</v>
      </c>
      <c r="F53" s="42">
        <f t="shared" si="7"/>
        <v>333109</v>
      </c>
      <c r="G53" s="42">
        <f t="shared" si="8"/>
        <v>311701</v>
      </c>
    </row>
    <row r="54" spans="1:7" x14ac:dyDescent="0.25">
      <c r="A54" s="42" t="str">
        <f t="shared" si="3"/>
        <v>MALAGA</v>
      </c>
      <c r="B54" s="41">
        <f t="shared" si="4"/>
        <v>351648</v>
      </c>
      <c r="C54" s="41">
        <f t="shared" si="5"/>
        <v>355308</v>
      </c>
      <c r="D54" s="41">
        <f t="shared" si="6"/>
        <v>15</v>
      </c>
      <c r="E54" s="42" t="str">
        <f t="shared" si="2"/>
        <v>CASTELLON</v>
      </c>
      <c r="F54" s="42">
        <f t="shared" si="7"/>
        <v>264685</v>
      </c>
      <c r="G54" s="42">
        <f t="shared" si="8"/>
        <v>270596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149249</v>
      </c>
      <c r="G55" s="42">
        <f t="shared" si="8"/>
        <v>195442</v>
      </c>
    </row>
    <row r="56" spans="1:7" x14ac:dyDescent="0.25">
      <c r="A56" s="42" t="str">
        <f t="shared" si="3"/>
        <v>MELILLA</v>
      </c>
      <c r="B56" s="41">
        <f t="shared" si="4"/>
        <v>500632</v>
      </c>
      <c r="C56" s="41">
        <f t="shared" si="5"/>
        <v>436492</v>
      </c>
      <c r="D56" s="41">
        <f t="shared" si="6"/>
        <v>12</v>
      </c>
      <c r="E56" s="42" t="str">
        <f t="shared" si="2"/>
        <v>HUELVA</v>
      </c>
      <c r="F56" s="42">
        <f t="shared" si="9"/>
        <v>108617</v>
      </c>
      <c r="G56" s="42">
        <f t="shared" si="8"/>
        <v>27776</v>
      </c>
    </row>
    <row r="57" spans="1:7" x14ac:dyDescent="0.25">
      <c r="A57" s="42" t="str">
        <f t="shared" si="3"/>
        <v>MOTRIL</v>
      </c>
      <c r="B57" s="41">
        <f t="shared" si="4"/>
        <v>65655</v>
      </c>
      <c r="C57" s="41">
        <f t="shared" si="5"/>
        <v>9569</v>
      </c>
      <c r="D57" s="41">
        <f t="shared" si="6"/>
        <v>21</v>
      </c>
      <c r="E57" s="42" t="str">
        <f t="shared" si="2"/>
        <v>TARRAGONA</v>
      </c>
      <c r="F57" s="42">
        <f t="shared" si="9"/>
        <v>77228</v>
      </c>
      <c r="G57" s="42">
        <f t="shared" si="8"/>
        <v>93585</v>
      </c>
    </row>
    <row r="58" spans="1:7" x14ac:dyDescent="0.25">
      <c r="A58" s="42" t="str">
        <f t="shared" si="3"/>
        <v>PASAIA</v>
      </c>
      <c r="B58" s="41">
        <f t="shared" si="4"/>
        <v>378489</v>
      </c>
      <c r="C58" s="41">
        <f t="shared" si="5"/>
        <v>415055</v>
      </c>
      <c r="D58" s="41">
        <f t="shared" si="6"/>
        <v>14</v>
      </c>
      <c r="E58" s="42" t="str">
        <f t="shared" si="2"/>
        <v>MOTRIL</v>
      </c>
      <c r="F58" s="42">
        <f t="shared" si="9"/>
        <v>65655</v>
      </c>
      <c r="G58" s="42">
        <f t="shared" si="8"/>
        <v>9569</v>
      </c>
    </row>
    <row r="59" spans="1:7" x14ac:dyDescent="0.25">
      <c r="A59" s="42" t="str">
        <f t="shared" si="3"/>
        <v>SANTA CRUZ DE TENERIFE</v>
      </c>
      <c r="B59" s="41">
        <f t="shared" si="4"/>
        <v>2549644</v>
      </c>
      <c r="C59" s="41">
        <f t="shared" si="5"/>
        <v>2445245</v>
      </c>
      <c r="D59" s="41">
        <f t="shared" si="6"/>
        <v>5</v>
      </c>
      <c r="E59" s="42" t="str">
        <f t="shared" si="2"/>
        <v>FERROL-SAN CIBRAO</v>
      </c>
      <c r="F59" s="42">
        <f t="shared" si="9"/>
        <v>47894</v>
      </c>
      <c r="G59" s="42">
        <f t="shared" si="8"/>
        <v>63565</v>
      </c>
    </row>
    <row r="60" spans="1:7" x14ac:dyDescent="0.25">
      <c r="A60" s="42" t="str">
        <f t="shared" si="3"/>
        <v>SANTANDER</v>
      </c>
      <c r="B60" s="41">
        <f t="shared" si="4"/>
        <v>883533</v>
      </c>
      <c r="C60" s="41">
        <f t="shared" si="5"/>
        <v>991978</v>
      </c>
      <c r="D60" s="41">
        <f t="shared" si="6"/>
        <v>7</v>
      </c>
      <c r="E60" s="42" t="str">
        <f t="shared" si="2"/>
        <v>ALICANTE</v>
      </c>
      <c r="F60" s="42">
        <f t="shared" si="9"/>
        <v>23176</v>
      </c>
      <c r="G60" s="42">
        <f t="shared" si="8"/>
        <v>10130</v>
      </c>
    </row>
    <row r="61" spans="1:7" x14ac:dyDescent="0.25">
      <c r="A61" s="42" t="str">
        <f t="shared" si="3"/>
        <v>SEVILLA</v>
      </c>
      <c r="B61" s="41">
        <f t="shared" si="4"/>
        <v>149249</v>
      </c>
      <c r="C61" s="41">
        <f t="shared" si="5"/>
        <v>195442</v>
      </c>
      <c r="D61" s="41">
        <f t="shared" si="6"/>
        <v>18</v>
      </c>
      <c r="E61" s="42" t="str">
        <f t="shared" si="2"/>
        <v>VILAGARCIA</v>
      </c>
      <c r="F61" s="42">
        <f t="shared" si="9"/>
        <v>1000</v>
      </c>
      <c r="G61" s="42">
        <f t="shared" si="8"/>
        <v>1200</v>
      </c>
    </row>
    <row r="62" spans="1:7" x14ac:dyDescent="0.25">
      <c r="A62" s="42" t="str">
        <f t="shared" si="3"/>
        <v>TARRAGONA</v>
      </c>
      <c r="B62" s="41">
        <f t="shared" si="4"/>
        <v>77228</v>
      </c>
      <c r="C62" s="41">
        <f t="shared" si="5"/>
        <v>93585</v>
      </c>
      <c r="D62" s="41">
        <f t="shared" si="6"/>
        <v>20</v>
      </c>
      <c r="E62" s="42" t="str">
        <f t="shared" si="2"/>
        <v>CARTAGENA</v>
      </c>
      <c r="F62" s="42">
        <f t="shared" si="9"/>
        <v>17</v>
      </c>
      <c r="G62" s="42">
        <f t="shared" si="8"/>
        <v>2976</v>
      </c>
    </row>
    <row r="63" spans="1:7" x14ac:dyDescent="0.25">
      <c r="A63" s="42" t="str">
        <f t="shared" si="3"/>
        <v>VALENCIA</v>
      </c>
      <c r="B63" s="41">
        <f t="shared" si="4"/>
        <v>4026340</v>
      </c>
      <c r="C63" s="41">
        <f t="shared" si="5"/>
        <v>4245764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652934</v>
      </c>
      <c r="C64" s="41">
        <f t="shared" si="5"/>
        <v>719416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1000</v>
      </c>
      <c r="C65" s="41">
        <f t="shared" si="5"/>
        <v>1200</v>
      </c>
      <c r="D65" s="41">
        <f t="shared" si="6"/>
        <v>24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5">
        <v>510</v>
      </c>
      <c r="C7" s="35">
        <v>570</v>
      </c>
      <c r="D7" s="35">
        <v>4078</v>
      </c>
      <c r="E7" s="35">
        <v>3915</v>
      </c>
      <c r="F7" s="10">
        <f>((E7*100)/D7)-100</f>
        <v>-3.9970573810691548</v>
      </c>
      <c r="G7" s="1"/>
      <c r="H7" s="1"/>
      <c r="I7" s="1"/>
    </row>
    <row r="8" spans="1:12" x14ac:dyDescent="0.25">
      <c r="A8" s="11" t="s">
        <v>45</v>
      </c>
      <c r="B8" s="36">
        <v>11412</v>
      </c>
      <c r="C8" s="36">
        <v>13580</v>
      </c>
      <c r="D8" s="36">
        <v>113547</v>
      </c>
      <c r="E8" s="36">
        <v>123375</v>
      </c>
      <c r="F8" s="13">
        <f t="shared" ref="F8:F35" si="0">((E8*100)/D8)-100</f>
        <v>8.6554466432402393</v>
      </c>
      <c r="G8" s="1"/>
      <c r="H8" s="1"/>
      <c r="I8" s="1"/>
    </row>
    <row r="9" spans="1:12" x14ac:dyDescent="0.25">
      <c r="A9" s="8" t="s">
        <v>46</v>
      </c>
      <c r="B9" s="35">
        <v>486</v>
      </c>
      <c r="C9" s="35">
        <v>334</v>
      </c>
      <c r="D9" s="35">
        <v>2855</v>
      </c>
      <c r="E9" s="35">
        <v>4207.25</v>
      </c>
      <c r="F9" s="10">
        <f t="shared" si="0"/>
        <v>47.364273204903668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8</v>
      </c>
      <c r="E10" s="36">
        <v>8</v>
      </c>
      <c r="F10" s="17">
        <f t="shared" si="0"/>
        <v>0</v>
      </c>
      <c r="G10" s="1"/>
      <c r="H10" s="1"/>
      <c r="I10" s="1"/>
    </row>
    <row r="11" spans="1:12" x14ac:dyDescent="0.25">
      <c r="A11" s="8" t="s">
        <v>48</v>
      </c>
      <c r="B11" s="35">
        <v>287628</v>
      </c>
      <c r="C11" s="35">
        <v>341505</v>
      </c>
      <c r="D11" s="35">
        <v>2462392</v>
      </c>
      <c r="E11" s="35">
        <v>2971557</v>
      </c>
      <c r="F11" s="10">
        <f t="shared" si="0"/>
        <v>20.677658147037519</v>
      </c>
      <c r="G11" s="1"/>
      <c r="H11" s="1"/>
      <c r="I11" s="1"/>
    </row>
    <row r="12" spans="1:12" x14ac:dyDescent="0.25">
      <c r="A12" s="11" t="s">
        <v>49</v>
      </c>
      <c r="B12" s="36">
        <v>7605</v>
      </c>
      <c r="C12" s="36">
        <v>8997.5</v>
      </c>
      <c r="D12" s="36">
        <v>63529</v>
      </c>
      <c r="E12" s="36">
        <v>72253</v>
      </c>
      <c r="F12" s="13">
        <f t="shared" si="0"/>
        <v>13.732311227943143</v>
      </c>
      <c r="G12" s="1"/>
      <c r="H12" s="1"/>
      <c r="I12" s="1"/>
    </row>
    <row r="13" spans="1:12" x14ac:dyDescent="0.25">
      <c r="A13" s="8" t="s">
        <v>50</v>
      </c>
      <c r="B13" s="35">
        <v>5288</v>
      </c>
      <c r="C13" s="35">
        <v>4586</v>
      </c>
      <c r="D13" s="35">
        <v>54198</v>
      </c>
      <c r="E13" s="35">
        <v>45101</v>
      </c>
      <c r="F13" s="10">
        <f t="shared" si="0"/>
        <v>-16.784752204878416</v>
      </c>
      <c r="G13" s="1"/>
      <c r="H13" s="1"/>
      <c r="I13" s="1"/>
    </row>
    <row r="14" spans="1:12" x14ac:dyDescent="0.25">
      <c r="A14" s="11" t="s">
        <v>51</v>
      </c>
      <c r="B14" s="36">
        <v>167355</v>
      </c>
      <c r="C14" s="36">
        <v>153048</v>
      </c>
      <c r="D14" s="36">
        <v>1570165</v>
      </c>
      <c r="E14" s="36">
        <v>1321936.5</v>
      </c>
      <c r="F14" s="13">
        <f t="shared" si="0"/>
        <v>-15.809071021198406</v>
      </c>
      <c r="G14" s="1"/>
      <c r="H14" s="1"/>
      <c r="I14" s="1"/>
    </row>
    <row r="15" spans="1:12" x14ac:dyDescent="0.25">
      <c r="A15" s="8" t="s">
        <v>52</v>
      </c>
      <c r="B15" s="35">
        <v>43940.75</v>
      </c>
      <c r="C15" s="35">
        <v>45044.75</v>
      </c>
      <c r="D15" s="35">
        <v>419139.75</v>
      </c>
      <c r="E15" s="35">
        <v>452876.25</v>
      </c>
      <c r="F15" s="10">
        <f t="shared" si="0"/>
        <v>8.0489860482094571</v>
      </c>
      <c r="G15" s="1"/>
      <c r="H15" s="1"/>
      <c r="I15" s="1"/>
    </row>
    <row r="16" spans="1:12" x14ac:dyDescent="0.25">
      <c r="A16" s="11" t="s">
        <v>53</v>
      </c>
      <c r="B16" s="36">
        <v>6866</v>
      </c>
      <c r="C16" s="36">
        <v>5187</v>
      </c>
      <c r="D16" s="36">
        <v>54864</v>
      </c>
      <c r="E16" s="36">
        <v>51248</v>
      </c>
      <c r="F16" s="13">
        <f t="shared" si="0"/>
        <v>-6.5908428113152553</v>
      </c>
      <c r="G16" s="1"/>
      <c r="H16" s="1"/>
      <c r="I16" s="1"/>
    </row>
    <row r="17" spans="1:9" x14ac:dyDescent="0.25">
      <c r="A17" s="8" t="s">
        <v>54</v>
      </c>
      <c r="B17" s="35">
        <v>11615</v>
      </c>
      <c r="C17" s="35">
        <v>13011</v>
      </c>
      <c r="D17" s="35">
        <v>98007</v>
      </c>
      <c r="E17" s="35">
        <v>119546</v>
      </c>
      <c r="F17" s="10">
        <f t="shared" si="0"/>
        <v>21.977001642739808</v>
      </c>
      <c r="G17" s="1"/>
      <c r="H17" s="1"/>
      <c r="I17" s="1"/>
    </row>
    <row r="18" spans="1:9" x14ac:dyDescent="0.25">
      <c r="A18" s="11" t="s">
        <v>55</v>
      </c>
      <c r="B18" s="36">
        <v>889</v>
      </c>
      <c r="C18" s="36">
        <v>1397</v>
      </c>
      <c r="D18" s="36">
        <v>7858</v>
      </c>
      <c r="E18" s="36">
        <v>11627</v>
      </c>
      <c r="F18" s="13">
        <f t="shared" si="0"/>
        <v>47.963858488164931</v>
      </c>
      <c r="G18" s="1"/>
      <c r="H18" s="1"/>
      <c r="I18" s="1"/>
    </row>
    <row r="19" spans="1:9" x14ac:dyDescent="0.25">
      <c r="A19" s="8" t="s">
        <v>56</v>
      </c>
      <c r="B19" s="35">
        <v>75</v>
      </c>
      <c r="C19" s="35">
        <v>122</v>
      </c>
      <c r="D19" s="35">
        <v>427</v>
      </c>
      <c r="E19" s="35">
        <v>647</v>
      </c>
      <c r="F19" s="10">
        <f t="shared" si="0"/>
        <v>51.522248243559716</v>
      </c>
      <c r="G19" s="1"/>
      <c r="H19" s="1"/>
      <c r="I19" s="1"/>
    </row>
    <row r="20" spans="1:9" x14ac:dyDescent="0.25">
      <c r="A20" s="11" t="s">
        <v>57</v>
      </c>
      <c r="B20" s="36">
        <v>3299</v>
      </c>
      <c r="C20" s="36">
        <v>3153</v>
      </c>
      <c r="D20" s="36">
        <v>26604</v>
      </c>
      <c r="E20" s="36">
        <v>34206</v>
      </c>
      <c r="F20" s="13">
        <f t="shared" si="0"/>
        <v>28.574650428506999</v>
      </c>
      <c r="G20" s="1"/>
      <c r="H20" s="1"/>
      <c r="I20" s="1"/>
    </row>
    <row r="21" spans="1:9" x14ac:dyDescent="0.25">
      <c r="A21" s="8" t="s">
        <v>58</v>
      </c>
      <c r="B21" s="35">
        <v>120</v>
      </c>
      <c r="C21" s="35">
        <v>80</v>
      </c>
      <c r="D21" s="35">
        <v>648</v>
      </c>
      <c r="E21" s="35">
        <v>1351</v>
      </c>
      <c r="F21" s="10">
        <f t="shared" si="0"/>
        <v>108.48765432098764</v>
      </c>
      <c r="G21" s="1"/>
      <c r="H21" s="1"/>
      <c r="I21" s="1"/>
    </row>
    <row r="22" spans="1:9" x14ac:dyDescent="0.25">
      <c r="A22" s="11" t="s">
        <v>59</v>
      </c>
      <c r="B22" s="36">
        <v>118529</v>
      </c>
      <c r="C22" s="36">
        <v>101828</v>
      </c>
      <c r="D22" s="36">
        <v>938241</v>
      </c>
      <c r="E22" s="36">
        <v>927827</v>
      </c>
      <c r="F22" s="13">
        <f t="shared" si="0"/>
        <v>-1.1099493626904007</v>
      </c>
      <c r="G22" s="1"/>
      <c r="H22" s="1"/>
      <c r="I22" s="1"/>
    </row>
    <row r="23" spans="1:9" x14ac:dyDescent="0.25">
      <c r="A23" s="8" t="s">
        <v>60</v>
      </c>
      <c r="B23" s="35">
        <v>47723</v>
      </c>
      <c r="C23" s="35">
        <v>16841</v>
      </c>
      <c r="D23" s="35">
        <v>302194</v>
      </c>
      <c r="E23" s="35">
        <v>308410</v>
      </c>
      <c r="F23" s="10">
        <f t="shared" si="0"/>
        <v>2.0569567893472396</v>
      </c>
      <c r="G23" s="1"/>
      <c r="H23" s="1"/>
      <c r="I23" s="1"/>
    </row>
    <row r="24" spans="1:9" x14ac:dyDescent="0.25">
      <c r="A24" s="11" t="s">
        <v>61</v>
      </c>
      <c r="B24" s="36">
        <v>1666</v>
      </c>
      <c r="C24" s="36">
        <v>2760</v>
      </c>
      <c r="D24" s="36">
        <v>33018</v>
      </c>
      <c r="E24" s="36">
        <v>29902</v>
      </c>
      <c r="F24" s="13">
        <f t="shared" si="0"/>
        <v>-9.4372766369858851</v>
      </c>
      <c r="G24" s="1"/>
      <c r="H24" s="1"/>
      <c r="I24" s="1"/>
    </row>
    <row r="25" spans="1:9" x14ac:dyDescent="0.25">
      <c r="A25" s="8" t="s">
        <v>62</v>
      </c>
      <c r="B25" s="35">
        <v>2016</v>
      </c>
      <c r="C25" s="35">
        <v>2033</v>
      </c>
      <c r="D25" s="35">
        <v>18677</v>
      </c>
      <c r="E25" s="35">
        <v>23847</v>
      </c>
      <c r="F25" s="10">
        <f t="shared" si="0"/>
        <v>27.681105102532527</v>
      </c>
      <c r="G25" s="1"/>
      <c r="H25" s="1"/>
      <c r="I25" s="1"/>
    </row>
    <row r="26" spans="1:9" x14ac:dyDescent="0.25">
      <c r="A26" s="11" t="s">
        <v>63</v>
      </c>
      <c r="B26" s="36">
        <v>304</v>
      </c>
      <c r="C26" s="36">
        <v>284</v>
      </c>
      <c r="D26" s="36">
        <v>2871</v>
      </c>
      <c r="E26" s="36">
        <v>4880</v>
      </c>
      <c r="F26" s="13">
        <f t="shared" si="0"/>
        <v>69.975618251480313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27367</v>
      </c>
      <c r="C28" s="36">
        <v>24166</v>
      </c>
      <c r="D28" s="36">
        <v>261029</v>
      </c>
      <c r="E28" s="36">
        <v>239297</v>
      </c>
      <c r="F28" s="13">
        <f t="shared" si="0"/>
        <v>-8.3255117247508963</v>
      </c>
      <c r="G28" s="1"/>
      <c r="H28" s="1"/>
      <c r="I28" s="1"/>
    </row>
    <row r="29" spans="1:9" x14ac:dyDescent="0.25">
      <c r="A29" s="8" t="s">
        <v>66</v>
      </c>
      <c r="B29" s="35">
        <v>183</v>
      </c>
      <c r="C29" s="35">
        <v>71</v>
      </c>
      <c r="D29" s="35">
        <v>1510</v>
      </c>
      <c r="E29" s="35">
        <v>866</v>
      </c>
      <c r="F29" s="10">
        <f t="shared" si="0"/>
        <v>-42.649006622516559</v>
      </c>
      <c r="G29" s="1"/>
      <c r="H29" s="1"/>
      <c r="I29" s="1"/>
    </row>
    <row r="30" spans="1:9" x14ac:dyDescent="0.25">
      <c r="A30" s="11" t="s">
        <v>67</v>
      </c>
      <c r="B30" s="36">
        <v>13914</v>
      </c>
      <c r="C30" s="36">
        <v>11804</v>
      </c>
      <c r="D30" s="36">
        <v>122618</v>
      </c>
      <c r="E30" s="36">
        <v>116520</v>
      </c>
      <c r="F30" s="13">
        <f t="shared" si="0"/>
        <v>-4.9731687028005638</v>
      </c>
      <c r="G30" s="1"/>
      <c r="H30" s="1"/>
      <c r="I30" s="1"/>
    </row>
    <row r="31" spans="1:9" x14ac:dyDescent="0.25">
      <c r="A31" s="8" t="s">
        <v>68</v>
      </c>
      <c r="B31" s="35">
        <v>18970</v>
      </c>
      <c r="C31" s="35">
        <v>12990</v>
      </c>
      <c r="D31" s="35">
        <v>172091</v>
      </c>
      <c r="E31" s="35">
        <v>144774</v>
      </c>
      <c r="F31" s="10">
        <f t="shared" si="0"/>
        <v>-15.873578513693332</v>
      </c>
      <c r="G31" s="1"/>
      <c r="H31" s="1"/>
      <c r="I31" s="1"/>
    </row>
    <row r="32" spans="1:9" x14ac:dyDescent="0.25">
      <c r="A32" s="11" t="s">
        <v>69</v>
      </c>
      <c r="B32" s="36">
        <v>353200</v>
      </c>
      <c r="C32" s="36">
        <v>364167</v>
      </c>
      <c r="D32" s="36">
        <v>3238657</v>
      </c>
      <c r="E32" s="36">
        <v>3308855</v>
      </c>
      <c r="F32" s="13">
        <f t="shared" si="0"/>
        <v>2.1675033818030158</v>
      </c>
      <c r="G32" s="1"/>
      <c r="H32" s="1"/>
      <c r="I32" s="1"/>
    </row>
    <row r="33" spans="1:9" x14ac:dyDescent="0.25">
      <c r="A33" s="8" t="s">
        <v>70</v>
      </c>
      <c r="B33" s="35">
        <v>17584</v>
      </c>
      <c r="C33" s="35">
        <v>18589.5</v>
      </c>
      <c r="D33" s="35">
        <v>163853.5</v>
      </c>
      <c r="E33" s="35">
        <v>150621.5</v>
      </c>
      <c r="F33" s="10">
        <f t="shared" si="0"/>
        <v>-8.0755064737707727</v>
      </c>
      <c r="G33" s="1"/>
      <c r="H33" s="1"/>
      <c r="I33" s="1"/>
    </row>
    <row r="34" spans="1:9" x14ac:dyDescent="0.25">
      <c r="A34" s="11" t="s">
        <v>71</v>
      </c>
      <c r="B34" s="36">
        <v>2459</v>
      </c>
      <c r="C34" s="36">
        <v>2093</v>
      </c>
      <c r="D34" s="36">
        <v>4778</v>
      </c>
      <c r="E34" s="36">
        <v>18538</v>
      </c>
      <c r="F34" s="13">
        <f t="shared" si="0"/>
        <v>287.98660527417331</v>
      </c>
      <c r="G34" s="1"/>
      <c r="H34" s="1"/>
      <c r="I34" s="1"/>
    </row>
    <row r="35" spans="1:9" x14ac:dyDescent="0.25">
      <c r="A35" s="14" t="s">
        <v>72</v>
      </c>
      <c r="B35" s="15">
        <f>SUM(B7:B34)</f>
        <v>1151003.75</v>
      </c>
      <c r="C35" s="15">
        <f t="shared" ref="C35:E35" si="1">SUM(C7:C34)</f>
        <v>1148241.75</v>
      </c>
      <c r="D35" s="15">
        <f t="shared" si="1"/>
        <v>10137857.25</v>
      </c>
      <c r="E35" s="15">
        <f t="shared" si="1"/>
        <v>10488191.5</v>
      </c>
      <c r="F35" s="16">
        <f t="shared" si="0"/>
        <v>3.4557031270094143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3915</v>
      </c>
      <c r="C38" s="41">
        <f>D7</f>
        <v>4078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3308855</v>
      </c>
      <c r="G38" s="42">
        <f>LOOKUP(E38,$A$38:$A$65,$C$38:$C$65)</f>
        <v>3238657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123375</v>
      </c>
      <c r="C39" s="41">
        <f t="shared" ref="C39:C65" si="5">D8</f>
        <v>113547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2971557</v>
      </c>
      <c r="G39" s="42">
        <f t="shared" ref="G39:G65" si="8">LOOKUP(E39,$A$38:$A$65,$C$38:$C$65)</f>
        <v>2462392</v>
      </c>
    </row>
    <row r="40" spans="1:9" x14ac:dyDescent="0.25">
      <c r="A40" s="42" t="str">
        <f t="shared" si="3"/>
        <v>ALMERIA</v>
      </c>
      <c r="B40" s="41">
        <f t="shared" si="4"/>
        <v>4207.25</v>
      </c>
      <c r="C40" s="41">
        <f t="shared" si="5"/>
        <v>2855</v>
      </c>
      <c r="D40" s="41">
        <f t="shared" si="6"/>
        <v>22</v>
      </c>
      <c r="E40" s="42" t="str">
        <f t="shared" si="2"/>
        <v>BARCELONA</v>
      </c>
      <c r="F40" s="42">
        <f t="shared" si="7"/>
        <v>1321936.5</v>
      </c>
      <c r="G40" s="42">
        <f t="shared" si="8"/>
        <v>1570165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8</v>
      </c>
      <c r="D41" s="41">
        <f t="shared" si="6"/>
        <v>27</v>
      </c>
      <c r="E41" s="42" t="str">
        <f t="shared" si="2"/>
        <v>LAS PALMAS</v>
      </c>
      <c r="F41" s="42">
        <f t="shared" si="7"/>
        <v>927827</v>
      </c>
      <c r="G41" s="42">
        <f t="shared" si="8"/>
        <v>938241</v>
      </c>
    </row>
    <row r="42" spans="1:9" x14ac:dyDescent="0.25">
      <c r="A42" s="42" t="str">
        <f t="shared" si="3"/>
        <v>BAHIA DE ALGECIRAS</v>
      </c>
      <c r="B42" s="41">
        <f t="shared" si="4"/>
        <v>2971557</v>
      </c>
      <c r="C42" s="41">
        <f t="shared" si="5"/>
        <v>2462392</v>
      </c>
      <c r="D42" s="41">
        <f t="shared" si="6"/>
        <v>2</v>
      </c>
      <c r="E42" s="42" t="str">
        <f t="shared" si="2"/>
        <v>BILBAO</v>
      </c>
      <c r="F42" s="42">
        <f t="shared" si="7"/>
        <v>452876.25</v>
      </c>
      <c r="G42" s="42">
        <f t="shared" si="8"/>
        <v>419139.75</v>
      </c>
    </row>
    <row r="43" spans="1:9" x14ac:dyDescent="0.25">
      <c r="A43" s="42" t="str">
        <f t="shared" si="3"/>
        <v>BAHIA DE CADIZ</v>
      </c>
      <c r="B43" s="41">
        <f t="shared" si="4"/>
        <v>72253</v>
      </c>
      <c r="C43" s="41">
        <f t="shared" si="5"/>
        <v>63529</v>
      </c>
      <c r="D43" s="41">
        <f t="shared" si="6"/>
        <v>13</v>
      </c>
      <c r="E43" s="42" t="str">
        <f t="shared" si="2"/>
        <v>MALAGA</v>
      </c>
      <c r="F43" s="42">
        <f t="shared" si="7"/>
        <v>308410</v>
      </c>
      <c r="G43" s="42">
        <f t="shared" si="8"/>
        <v>302194</v>
      </c>
    </row>
    <row r="44" spans="1:9" x14ac:dyDescent="0.25">
      <c r="A44" s="42" t="str">
        <f t="shared" si="3"/>
        <v>BALEARES</v>
      </c>
      <c r="B44" s="41">
        <f t="shared" si="4"/>
        <v>45101</v>
      </c>
      <c r="C44" s="41">
        <f t="shared" si="5"/>
        <v>54198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239297</v>
      </c>
      <c r="G44" s="42">
        <f t="shared" si="8"/>
        <v>261029</v>
      </c>
    </row>
    <row r="45" spans="1:9" x14ac:dyDescent="0.25">
      <c r="A45" s="42" t="str">
        <f t="shared" si="3"/>
        <v>BARCELONA</v>
      </c>
      <c r="B45" s="41">
        <f t="shared" si="4"/>
        <v>1321936.5</v>
      </c>
      <c r="C45" s="41">
        <f t="shared" si="5"/>
        <v>1570165</v>
      </c>
      <c r="D45" s="41">
        <f t="shared" si="6"/>
        <v>3</v>
      </c>
      <c r="E45" s="42" t="str">
        <f t="shared" si="2"/>
        <v>VIGO</v>
      </c>
      <c r="F45" s="42">
        <f t="shared" si="7"/>
        <v>150621.5</v>
      </c>
      <c r="G45" s="42">
        <f t="shared" si="8"/>
        <v>163853.5</v>
      </c>
    </row>
    <row r="46" spans="1:9" x14ac:dyDescent="0.25">
      <c r="A46" s="42" t="str">
        <f t="shared" si="3"/>
        <v>BILBAO</v>
      </c>
      <c r="B46" s="41">
        <f t="shared" si="4"/>
        <v>452876.25</v>
      </c>
      <c r="C46" s="41">
        <f t="shared" si="5"/>
        <v>419139.75</v>
      </c>
      <c r="D46" s="41">
        <f t="shared" si="6"/>
        <v>5</v>
      </c>
      <c r="E46" s="42" t="str">
        <f t="shared" si="2"/>
        <v>TARRAGONA</v>
      </c>
      <c r="F46" s="42">
        <f t="shared" si="7"/>
        <v>144774</v>
      </c>
      <c r="G46" s="42">
        <f t="shared" si="8"/>
        <v>172091</v>
      </c>
    </row>
    <row r="47" spans="1:9" x14ac:dyDescent="0.25">
      <c r="A47" s="42" t="str">
        <f t="shared" si="3"/>
        <v>CARTAGENA</v>
      </c>
      <c r="B47" s="41">
        <f t="shared" si="4"/>
        <v>51248</v>
      </c>
      <c r="C47" s="41">
        <f t="shared" si="5"/>
        <v>54864</v>
      </c>
      <c r="D47" s="41">
        <f t="shared" si="6"/>
        <v>14</v>
      </c>
      <c r="E47" s="42" t="str">
        <f t="shared" si="2"/>
        <v>ALICANTE</v>
      </c>
      <c r="F47" s="42">
        <f t="shared" si="7"/>
        <v>123375</v>
      </c>
      <c r="G47" s="42">
        <f t="shared" si="8"/>
        <v>113547</v>
      </c>
    </row>
    <row r="48" spans="1:9" x14ac:dyDescent="0.25">
      <c r="A48" s="42" t="str">
        <f t="shared" si="3"/>
        <v>CASTELLON</v>
      </c>
      <c r="B48" s="41">
        <f t="shared" si="4"/>
        <v>119546</v>
      </c>
      <c r="C48" s="41">
        <f t="shared" si="5"/>
        <v>98007</v>
      </c>
      <c r="D48" s="41">
        <f t="shared" si="6"/>
        <v>11</v>
      </c>
      <c r="E48" s="42" t="str">
        <f t="shared" si="2"/>
        <v>CASTELLON</v>
      </c>
      <c r="F48" s="42">
        <f t="shared" si="7"/>
        <v>119546</v>
      </c>
      <c r="G48" s="42">
        <f t="shared" si="8"/>
        <v>98007</v>
      </c>
    </row>
    <row r="49" spans="1:7" x14ac:dyDescent="0.25">
      <c r="A49" s="42" t="str">
        <f t="shared" si="3"/>
        <v>CEUTA</v>
      </c>
      <c r="B49" s="41">
        <f t="shared" si="4"/>
        <v>11627</v>
      </c>
      <c r="C49" s="41">
        <f t="shared" si="5"/>
        <v>7858</v>
      </c>
      <c r="D49" s="41">
        <f t="shared" si="6"/>
        <v>20</v>
      </c>
      <c r="E49" s="42" t="str">
        <f t="shared" si="2"/>
        <v>SEVILLA</v>
      </c>
      <c r="F49" s="42">
        <f t="shared" si="7"/>
        <v>116520</v>
      </c>
      <c r="G49" s="42">
        <f t="shared" si="8"/>
        <v>122618</v>
      </c>
    </row>
    <row r="50" spans="1:7" x14ac:dyDescent="0.25">
      <c r="A50" s="42" t="str">
        <f t="shared" si="3"/>
        <v>FERROL-SAN CIBRAO</v>
      </c>
      <c r="B50" s="41">
        <f t="shared" si="4"/>
        <v>647</v>
      </c>
      <c r="C50" s="41">
        <f t="shared" si="5"/>
        <v>427</v>
      </c>
      <c r="D50" s="41">
        <f t="shared" si="6"/>
        <v>26</v>
      </c>
      <c r="E50" s="42" t="str">
        <f t="shared" si="2"/>
        <v>BAHIA DE CADIZ</v>
      </c>
      <c r="F50" s="42">
        <f t="shared" si="7"/>
        <v>72253</v>
      </c>
      <c r="G50" s="42">
        <f t="shared" si="8"/>
        <v>63529</v>
      </c>
    </row>
    <row r="51" spans="1:7" x14ac:dyDescent="0.25">
      <c r="A51" s="42" t="str">
        <f t="shared" si="3"/>
        <v>GIJON</v>
      </c>
      <c r="B51" s="41">
        <f t="shared" si="4"/>
        <v>34206</v>
      </c>
      <c r="C51" s="41">
        <f t="shared" si="5"/>
        <v>26604</v>
      </c>
      <c r="D51" s="41">
        <f t="shared" si="6"/>
        <v>16</v>
      </c>
      <c r="E51" s="42" t="str">
        <f t="shared" si="2"/>
        <v>CARTAGENA</v>
      </c>
      <c r="F51" s="42">
        <f t="shared" si="7"/>
        <v>51248</v>
      </c>
      <c r="G51" s="42">
        <f t="shared" si="8"/>
        <v>54864</v>
      </c>
    </row>
    <row r="52" spans="1:7" x14ac:dyDescent="0.25">
      <c r="A52" s="42" t="str">
        <f t="shared" si="3"/>
        <v>HUELVA</v>
      </c>
      <c r="B52" s="41">
        <f t="shared" si="4"/>
        <v>1351</v>
      </c>
      <c r="C52" s="41">
        <f t="shared" si="5"/>
        <v>648</v>
      </c>
      <c r="D52" s="41">
        <f t="shared" si="6"/>
        <v>24</v>
      </c>
      <c r="E52" s="42" t="str">
        <f t="shared" si="2"/>
        <v>BALEARES</v>
      </c>
      <c r="F52" s="42">
        <f t="shared" si="7"/>
        <v>45101</v>
      </c>
      <c r="G52" s="42">
        <f t="shared" si="8"/>
        <v>54198</v>
      </c>
    </row>
    <row r="53" spans="1:7" x14ac:dyDescent="0.25">
      <c r="A53" s="42" t="str">
        <f t="shared" si="3"/>
        <v>LAS PALMAS</v>
      </c>
      <c r="B53" s="41">
        <f t="shared" si="4"/>
        <v>927827</v>
      </c>
      <c r="C53" s="41">
        <f t="shared" si="5"/>
        <v>938241</v>
      </c>
      <c r="D53" s="41">
        <f t="shared" si="6"/>
        <v>4</v>
      </c>
      <c r="E53" s="42" t="str">
        <f t="shared" si="2"/>
        <v>GIJON</v>
      </c>
      <c r="F53" s="42">
        <f t="shared" si="7"/>
        <v>34206</v>
      </c>
      <c r="G53" s="42">
        <f t="shared" si="8"/>
        <v>26604</v>
      </c>
    </row>
    <row r="54" spans="1:7" x14ac:dyDescent="0.25">
      <c r="A54" s="42" t="str">
        <f t="shared" si="3"/>
        <v>MALAGA</v>
      </c>
      <c r="B54" s="41">
        <f t="shared" si="4"/>
        <v>308410</v>
      </c>
      <c r="C54" s="41">
        <f t="shared" si="5"/>
        <v>302194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29902</v>
      </c>
      <c r="G54" s="42">
        <f t="shared" si="8"/>
        <v>33018</v>
      </c>
    </row>
    <row r="55" spans="1:7" x14ac:dyDescent="0.25">
      <c r="A55" s="42" t="str">
        <f t="shared" si="3"/>
        <v>MARIN Y RIA DE PONTEVEDRA</v>
      </c>
      <c r="B55" s="41">
        <f t="shared" si="4"/>
        <v>29902</v>
      </c>
      <c r="C55" s="41">
        <f t="shared" si="5"/>
        <v>33018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23847</v>
      </c>
      <c r="G55" s="42">
        <f t="shared" si="8"/>
        <v>18677</v>
      </c>
    </row>
    <row r="56" spans="1:7" x14ac:dyDescent="0.25">
      <c r="A56" s="42" t="str">
        <f t="shared" si="3"/>
        <v>MELILLA</v>
      </c>
      <c r="B56" s="41">
        <f t="shared" si="4"/>
        <v>23847</v>
      </c>
      <c r="C56" s="41">
        <f t="shared" si="5"/>
        <v>18677</v>
      </c>
      <c r="D56" s="41">
        <f t="shared" si="6"/>
        <v>18</v>
      </c>
      <c r="E56" s="42" t="str">
        <f t="shared" si="2"/>
        <v>VILAGARCIA</v>
      </c>
      <c r="F56" s="42">
        <f t="shared" si="9"/>
        <v>18538</v>
      </c>
      <c r="G56" s="42">
        <f t="shared" si="8"/>
        <v>4778</v>
      </c>
    </row>
    <row r="57" spans="1:7" x14ac:dyDescent="0.25">
      <c r="A57" s="42" t="str">
        <f t="shared" si="3"/>
        <v>MOTRIL</v>
      </c>
      <c r="B57" s="41">
        <f t="shared" si="4"/>
        <v>4880</v>
      </c>
      <c r="C57" s="41">
        <f t="shared" si="5"/>
        <v>2871</v>
      </c>
      <c r="D57" s="41">
        <f t="shared" si="6"/>
        <v>21</v>
      </c>
      <c r="E57" s="42" t="str">
        <f t="shared" si="2"/>
        <v>CEUTA</v>
      </c>
      <c r="F57" s="42">
        <f t="shared" si="9"/>
        <v>11627</v>
      </c>
      <c r="G57" s="42">
        <f t="shared" si="8"/>
        <v>7858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4880</v>
      </c>
      <c r="G58" s="42">
        <f t="shared" si="8"/>
        <v>2871</v>
      </c>
    </row>
    <row r="59" spans="1:7" x14ac:dyDescent="0.25">
      <c r="A59" s="42" t="str">
        <f t="shared" si="3"/>
        <v>SANTA CRUZ DE TENERIFE</v>
      </c>
      <c r="B59" s="41">
        <f t="shared" si="4"/>
        <v>239297</v>
      </c>
      <c r="C59" s="41">
        <f t="shared" si="5"/>
        <v>261029</v>
      </c>
      <c r="D59" s="41">
        <f t="shared" si="6"/>
        <v>7</v>
      </c>
      <c r="E59" s="42" t="str">
        <f t="shared" si="2"/>
        <v>ALMERIA</v>
      </c>
      <c r="F59" s="42">
        <f t="shared" si="9"/>
        <v>4207.25</v>
      </c>
      <c r="G59" s="42">
        <f t="shared" si="8"/>
        <v>2855</v>
      </c>
    </row>
    <row r="60" spans="1:7" x14ac:dyDescent="0.25">
      <c r="A60" s="42" t="str">
        <f t="shared" si="3"/>
        <v>SANTANDER</v>
      </c>
      <c r="B60" s="41">
        <f t="shared" si="4"/>
        <v>866</v>
      </c>
      <c r="C60" s="41">
        <f t="shared" si="5"/>
        <v>1510</v>
      </c>
      <c r="D60" s="41">
        <f t="shared" si="6"/>
        <v>25</v>
      </c>
      <c r="E60" s="42" t="str">
        <f t="shared" si="2"/>
        <v>A CORUÑA</v>
      </c>
      <c r="F60" s="42">
        <f t="shared" si="9"/>
        <v>3915</v>
      </c>
      <c r="G60" s="42">
        <f t="shared" si="8"/>
        <v>4078</v>
      </c>
    </row>
    <row r="61" spans="1:7" x14ac:dyDescent="0.25">
      <c r="A61" s="42" t="str">
        <f t="shared" si="3"/>
        <v>SEVILLA</v>
      </c>
      <c r="B61" s="41">
        <f t="shared" si="4"/>
        <v>116520</v>
      </c>
      <c r="C61" s="41">
        <f t="shared" si="5"/>
        <v>122618</v>
      </c>
      <c r="D61" s="41">
        <f t="shared" si="6"/>
        <v>12</v>
      </c>
      <c r="E61" s="42" t="str">
        <f t="shared" si="2"/>
        <v>HUELVA</v>
      </c>
      <c r="F61" s="42">
        <f t="shared" si="9"/>
        <v>1351</v>
      </c>
      <c r="G61" s="42">
        <f t="shared" si="8"/>
        <v>648</v>
      </c>
    </row>
    <row r="62" spans="1:7" x14ac:dyDescent="0.25">
      <c r="A62" s="42" t="str">
        <f t="shared" si="3"/>
        <v>TARRAGONA</v>
      </c>
      <c r="B62" s="41">
        <f t="shared" si="4"/>
        <v>144774</v>
      </c>
      <c r="C62" s="41">
        <f t="shared" si="5"/>
        <v>172091</v>
      </c>
      <c r="D62" s="41">
        <f t="shared" si="6"/>
        <v>9</v>
      </c>
      <c r="E62" s="42" t="str">
        <f t="shared" si="2"/>
        <v>SANTANDER</v>
      </c>
      <c r="F62" s="42">
        <f t="shared" si="9"/>
        <v>866</v>
      </c>
      <c r="G62" s="42">
        <f t="shared" si="8"/>
        <v>1510</v>
      </c>
    </row>
    <row r="63" spans="1:7" x14ac:dyDescent="0.25">
      <c r="A63" s="42" t="str">
        <f t="shared" si="3"/>
        <v>VALENCIA</v>
      </c>
      <c r="B63" s="41">
        <f t="shared" si="4"/>
        <v>3308855</v>
      </c>
      <c r="C63" s="41">
        <f t="shared" si="5"/>
        <v>3238657</v>
      </c>
      <c r="D63" s="41">
        <f t="shared" si="6"/>
        <v>1</v>
      </c>
      <c r="E63" s="42" t="str">
        <f t="shared" si="2"/>
        <v>FERROL-SAN CIBRAO</v>
      </c>
      <c r="F63" s="42">
        <f t="shared" si="9"/>
        <v>647</v>
      </c>
      <c r="G63" s="42">
        <f t="shared" si="8"/>
        <v>427</v>
      </c>
    </row>
    <row r="64" spans="1:7" x14ac:dyDescent="0.25">
      <c r="A64" s="42" t="str">
        <f t="shared" si="3"/>
        <v>VIGO</v>
      </c>
      <c r="B64" s="41">
        <f t="shared" si="4"/>
        <v>150621.5</v>
      </c>
      <c r="C64" s="41">
        <f t="shared" si="5"/>
        <v>163853.5</v>
      </c>
      <c r="D64" s="41">
        <f t="shared" si="6"/>
        <v>8</v>
      </c>
      <c r="E64" s="42" t="str">
        <f t="shared" si="2"/>
        <v>AVILES</v>
      </c>
      <c r="F64" s="42">
        <f t="shared" si="9"/>
        <v>8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18538</v>
      </c>
      <c r="C65" s="41">
        <f t="shared" si="5"/>
        <v>4778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153</v>
      </c>
      <c r="D8" s="38">
        <v>1230</v>
      </c>
      <c r="E8" s="38">
        <v>2453</v>
      </c>
      <c r="F8" s="13">
        <f t="shared" ref="F8:F35" si="0">((E8*100)/D8)-100</f>
        <v>99.430894308943095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267884</v>
      </c>
      <c r="C11" s="37">
        <v>298850</v>
      </c>
      <c r="D11" s="37">
        <v>2281226</v>
      </c>
      <c r="E11" s="37">
        <v>2726316</v>
      </c>
      <c r="F11" s="10">
        <f t="shared" si="0"/>
        <v>19.51099978695666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220</v>
      </c>
      <c r="D12" s="38">
        <v>241</v>
      </c>
      <c r="E12" s="38">
        <v>694</v>
      </c>
      <c r="F12" s="13">
        <f t="shared" si="0"/>
        <v>187.96680497925308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7</v>
      </c>
      <c r="D13" s="37">
        <v>0</v>
      </c>
      <c r="E13" s="37">
        <v>22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50227</v>
      </c>
      <c r="C14" s="38">
        <v>34084.5</v>
      </c>
      <c r="D14" s="38">
        <v>526855.5</v>
      </c>
      <c r="E14" s="38">
        <v>351926</v>
      </c>
      <c r="F14" s="13">
        <f t="shared" si="0"/>
        <v>-33.202557437475747</v>
      </c>
      <c r="G14" s="1"/>
      <c r="H14" s="1"/>
      <c r="I14" s="1"/>
    </row>
    <row r="15" spans="1:12" x14ac:dyDescent="0.25">
      <c r="A15" s="8" t="s">
        <v>52</v>
      </c>
      <c r="B15" s="37">
        <v>205</v>
      </c>
      <c r="C15" s="37">
        <v>37</v>
      </c>
      <c r="D15" s="37">
        <v>2690.25</v>
      </c>
      <c r="E15" s="37">
        <v>856.5</v>
      </c>
      <c r="F15" s="10">
        <f t="shared" si="0"/>
        <v>-68.162810147755778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2</v>
      </c>
      <c r="E16" s="3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7">
        <v>0</v>
      </c>
      <c r="C17" s="37">
        <v>16</v>
      </c>
      <c r="D17" s="37">
        <v>1240</v>
      </c>
      <c r="E17" s="37">
        <v>364</v>
      </c>
      <c r="F17" s="10">
        <f t="shared" si="0"/>
        <v>-70.645161290322577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10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78204</v>
      </c>
      <c r="C22" s="38">
        <v>69264</v>
      </c>
      <c r="D22" s="38">
        <v>603712</v>
      </c>
      <c r="E22" s="38">
        <v>615350</v>
      </c>
      <c r="F22" s="13">
        <f t="shared" si="0"/>
        <v>1.9277403795187098</v>
      </c>
      <c r="G22" s="1"/>
      <c r="H22" s="1"/>
      <c r="I22" s="1"/>
    </row>
    <row r="23" spans="1:9" x14ac:dyDescent="0.25">
      <c r="A23" s="8" t="s">
        <v>60</v>
      </c>
      <c r="B23" s="37">
        <v>45091</v>
      </c>
      <c r="C23" s="37">
        <v>13784</v>
      </c>
      <c r="D23" s="37">
        <v>282944</v>
      </c>
      <c r="E23" s="37">
        <v>280363</v>
      </c>
      <c r="F23" s="10">
        <f t="shared" si="0"/>
        <v>-0.91219463922189448</v>
      </c>
      <c r="G23" s="1"/>
      <c r="H23" s="1"/>
      <c r="I23" s="1"/>
    </row>
    <row r="24" spans="1:9" x14ac:dyDescent="0.25">
      <c r="A24" s="11" t="s">
        <v>61</v>
      </c>
      <c r="B24" s="38">
        <v>208</v>
      </c>
      <c r="C24" s="38">
        <v>16</v>
      </c>
      <c r="D24" s="38">
        <v>4491</v>
      </c>
      <c r="E24" s="38">
        <v>2462</v>
      </c>
      <c r="F24" s="13">
        <f t="shared" si="0"/>
        <v>-45.179247383656204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135</v>
      </c>
      <c r="C28" s="38">
        <v>304</v>
      </c>
      <c r="D28" s="38">
        <v>9544</v>
      </c>
      <c r="E28" s="38">
        <v>3810</v>
      </c>
      <c r="F28" s="13">
        <f t="shared" si="0"/>
        <v>-60.079631181894385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44</v>
      </c>
      <c r="E29" s="37">
        <v>24</v>
      </c>
      <c r="F29" s="18">
        <f t="shared" si="0"/>
        <v>-45.454545454545453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9930</v>
      </c>
      <c r="C31" s="37">
        <v>6462</v>
      </c>
      <c r="D31" s="37">
        <v>107017</v>
      </c>
      <c r="E31" s="37">
        <v>82647</v>
      </c>
      <c r="F31" s="10">
        <f t="shared" si="0"/>
        <v>-22.772082940093625</v>
      </c>
      <c r="G31" s="1"/>
      <c r="H31" s="1"/>
      <c r="I31" s="1"/>
    </row>
    <row r="32" spans="1:9" x14ac:dyDescent="0.25">
      <c r="A32" s="11" t="s">
        <v>69</v>
      </c>
      <c r="B32" s="38">
        <v>182415</v>
      </c>
      <c r="C32" s="38">
        <v>181619</v>
      </c>
      <c r="D32" s="38">
        <v>1657747</v>
      </c>
      <c r="E32" s="38">
        <v>1685376</v>
      </c>
      <c r="F32" s="13">
        <f t="shared" si="0"/>
        <v>1.6666596290024955</v>
      </c>
      <c r="G32" s="1"/>
      <c r="H32" s="1"/>
      <c r="I32" s="1"/>
    </row>
    <row r="33" spans="1:9" x14ac:dyDescent="0.25">
      <c r="A33" s="8" t="s">
        <v>70</v>
      </c>
      <c r="B33" s="37">
        <v>703</v>
      </c>
      <c r="C33" s="37">
        <v>1908</v>
      </c>
      <c r="D33" s="37">
        <v>6631</v>
      </c>
      <c r="E33" s="37">
        <v>7600</v>
      </c>
      <c r="F33" s="10">
        <f t="shared" si="0"/>
        <v>14.613180515759311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28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635002</v>
      </c>
      <c r="C35" s="15">
        <f t="shared" ref="C35:E35" si="1">SUM(C7:C34)</f>
        <v>606724.5</v>
      </c>
      <c r="D35" s="15">
        <f t="shared" si="1"/>
        <v>5485624.75</v>
      </c>
      <c r="E35" s="15">
        <f t="shared" si="1"/>
        <v>5760291.5</v>
      </c>
      <c r="F35" s="16">
        <f t="shared" si="0"/>
        <v>5.0070276863177696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2726316</v>
      </c>
      <c r="G38" s="42">
        <f>LOOKUP(E38,$A$38:$A$65,$C$38:$C$65)</f>
        <v>2281226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2453</v>
      </c>
      <c r="C39" s="41">
        <f t="shared" ref="C39:C65" si="5">D8</f>
        <v>1230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1685376</v>
      </c>
      <c r="G39" s="42">
        <f t="shared" ref="G39:G65" si="8">LOOKUP(E39,$A$38:$A$65,$C$38:$C$65)</f>
        <v>1657747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615350</v>
      </c>
      <c r="G40" s="42">
        <f t="shared" si="8"/>
        <v>603712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351926</v>
      </c>
      <c r="G41" s="42">
        <f t="shared" si="8"/>
        <v>526855.5</v>
      </c>
    </row>
    <row r="42" spans="1:9" x14ac:dyDescent="0.25">
      <c r="A42" s="42" t="str">
        <f t="shared" si="3"/>
        <v>BAHIA DE ALGECIRAS</v>
      </c>
      <c r="B42" s="41">
        <f t="shared" si="4"/>
        <v>2726316</v>
      </c>
      <c r="C42" s="41">
        <f t="shared" si="5"/>
        <v>2281226</v>
      </c>
      <c r="D42" s="41">
        <f t="shared" si="6"/>
        <v>1</v>
      </c>
      <c r="E42" s="42" t="str">
        <f t="shared" si="2"/>
        <v>MALAGA</v>
      </c>
      <c r="F42" s="42">
        <f t="shared" si="7"/>
        <v>280363</v>
      </c>
      <c r="G42" s="42">
        <f t="shared" si="8"/>
        <v>282944</v>
      </c>
    </row>
    <row r="43" spans="1:9" x14ac:dyDescent="0.25">
      <c r="A43" s="42" t="str">
        <f t="shared" si="3"/>
        <v>BAHIA DE CADIZ</v>
      </c>
      <c r="B43" s="41">
        <f t="shared" si="4"/>
        <v>694</v>
      </c>
      <c r="C43" s="41">
        <f t="shared" si="5"/>
        <v>241</v>
      </c>
      <c r="D43" s="41">
        <f t="shared" si="6"/>
        <v>12</v>
      </c>
      <c r="E43" s="42" t="str">
        <f t="shared" si="2"/>
        <v>TARRAGONA</v>
      </c>
      <c r="F43" s="42">
        <f t="shared" si="7"/>
        <v>82647</v>
      </c>
      <c r="G43" s="42">
        <f t="shared" si="8"/>
        <v>107017</v>
      </c>
    </row>
    <row r="44" spans="1:9" x14ac:dyDescent="0.25">
      <c r="A44" s="42" t="str">
        <f t="shared" si="3"/>
        <v>BALEARES</v>
      </c>
      <c r="B44" s="41">
        <f t="shared" si="4"/>
        <v>22</v>
      </c>
      <c r="C44" s="41">
        <f t="shared" si="5"/>
        <v>0</v>
      </c>
      <c r="D44" s="41">
        <f t="shared" si="6"/>
        <v>16</v>
      </c>
      <c r="E44" s="42" t="str">
        <f t="shared" si="2"/>
        <v>VIGO</v>
      </c>
      <c r="F44" s="42">
        <f t="shared" si="7"/>
        <v>7600</v>
      </c>
      <c r="G44" s="42">
        <f t="shared" si="8"/>
        <v>6631</v>
      </c>
    </row>
    <row r="45" spans="1:9" x14ac:dyDescent="0.25">
      <c r="A45" s="42" t="str">
        <f t="shared" si="3"/>
        <v>BARCELONA</v>
      </c>
      <c r="B45" s="41">
        <f t="shared" si="4"/>
        <v>351926</v>
      </c>
      <c r="C45" s="41">
        <f t="shared" si="5"/>
        <v>526855.5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3810</v>
      </c>
      <c r="G45" s="42">
        <f t="shared" si="8"/>
        <v>9544</v>
      </c>
    </row>
    <row r="46" spans="1:9" x14ac:dyDescent="0.25">
      <c r="A46" s="42" t="str">
        <f t="shared" si="3"/>
        <v>BILBAO</v>
      </c>
      <c r="B46" s="41">
        <f t="shared" si="4"/>
        <v>856.5</v>
      </c>
      <c r="C46" s="41">
        <f t="shared" si="5"/>
        <v>2690.25</v>
      </c>
      <c r="D46" s="41">
        <f t="shared" si="6"/>
        <v>11</v>
      </c>
      <c r="E46" s="42" t="str">
        <f t="shared" si="2"/>
        <v>MARIN Y RIA DE PONTEVEDRA</v>
      </c>
      <c r="F46" s="42">
        <f t="shared" si="7"/>
        <v>2462</v>
      </c>
      <c r="G46" s="42">
        <f t="shared" si="8"/>
        <v>4491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</v>
      </c>
      <c r="D47" s="41">
        <f t="shared" si="6"/>
        <v>28</v>
      </c>
      <c r="E47" s="42" t="str">
        <f t="shared" si="2"/>
        <v>ALICANTE</v>
      </c>
      <c r="F47" s="42">
        <f t="shared" si="7"/>
        <v>2453</v>
      </c>
      <c r="G47" s="42">
        <f t="shared" si="8"/>
        <v>1230</v>
      </c>
    </row>
    <row r="48" spans="1:9" x14ac:dyDescent="0.25">
      <c r="A48" s="42" t="str">
        <f t="shared" si="3"/>
        <v>CASTELLON</v>
      </c>
      <c r="B48" s="41">
        <f t="shared" si="4"/>
        <v>364</v>
      </c>
      <c r="C48" s="41">
        <f t="shared" si="5"/>
        <v>1240</v>
      </c>
      <c r="D48" s="41">
        <f t="shared" si="6"/>
        <v>13</v>
      </c>
      <c r="E48" s="42" t="str">
        <f t="shared" si="2"/>
        <v>BILBAO</v>
      </c>
      <c r="F48" s="42">
        <f t="shared" si="7"/>
        <v>856.5</v>
      </c>
      <c r="G48" s="42">
        <f t="shared" si="8"/>
        <v>2690.25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10</v>
      </c>
      <c r="D49" s="41">
        <f t="shared" si="6"/>
        <v>28</v>
      </c>
      <c r="E49" s="42" t="str">
        <f t="shared" si="2"/>
        <v>BAHIA DE CADIZ</v>
      </c>
      <c r="F49" s="42">
        <f t="shared" si="7"/>
        <v>694</v>
      </c>
      <c r="G49" s="42">
        <f t="shared" si="8"/>
        <v>241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364</v>
      </c>
      <c r="G50" s="42">
        <f t="shared" si="8"/>
        <v>1240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VILAGARCIA</v>
      </c>
      <c r="F51" s="42">
        <f t="shared" si="7"/>
        <v>28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24</v>
      </c>
      <c r="G52" s="42">
        <f t="shared" si="8"/>
        <v>44</v>
      </c>
    </row>
    <row r="53" spans="1:7" x14ac:dyDescent="0.25">
      <c r="A53" s="42" t="str">
        <f t="shared" si="3"/>
        <v>LAS PALMAS</v>
      </c>
      <c r="B53" s="41">
        <f t="shared" si="4"/>
        <v>615350</v>
      </c>
      <c r="C53" s="41">
        <f t="shared" si="5"/>
        <v>603712</v>
      </c>
      <c r="D53" s="41">
        <f t="shared" si="6"/>
        <v>3</v>
      </c>
      <c r="E53" s="42" t="str">
        <f t="shared" si="2"/>
        <v>BALEARES</v>
      </c>
      <c r="F53" s="42">
        <f t="shared" si="7"/>
        <v>22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280363</v>
      </c>
      <c r="C54" s="41">
        <f t="shared" si="5"/>
        <v>282944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2462</v>
      </c>
      <c r="C55" s="41">
        <f t="shared" si="5"/>
        <v>4491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3810</v>
      </c>
      <c r="C59" s="41">
        <f t="shared" si="5"/>
        <v>9544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24</v>
      </c>
      <c r="C60" s="41">
        <f t="shared" si="5"/>
        <v>44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82647</v>
      </c>
      <c r="C62" s="41">
        <f t="shared" si="5"/>
        <v>107017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1685376</v>
      </c>
      <c r="C63" s="41">
        <f t="shared" si="5"/>
        <v>1657747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7600</v>
      </c>
      <c r="C64" s="41">
        <f t="shared" si="5"/>
        <v>6631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28</v>
      </c>
      <c r="C65" s="41">
        <f t="shared" si="5"/>
        <v>0</v>
      </c>
      <c r="D65" s="41">
        <f t="shared" si="6"/>
        <v>14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">
        <v>40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30</v>
      </c>
      <c r="D7" s="9">
        <v>187</v>
      </c>
      <c r="E7" s="9">
        <v>197</v>
      </c>
      <c r="F7" s="10">
        <f>((E7*100)/D7)-100</f>
        <v>5.347593582887697</v>
      </c>
      <c r="G7" s="1"/>
      <c r="H7" s="1"/>
      <c r="I7" s="1"/>
    </row>
    <row r="8" spans="1:12" x14ac:dyDescent="0.25">
      <c r="A8" s="11" t="s">
        <v>45</v>
      </c>
      <c r="B8" s="12">
        <v>8302</v>
      </c>
      <c r="C8" s="12">
        <v>10999</v>
      </c>
      <c r="D8" s="12">
        <v>82677</v>
      </c>
      <c r="E8" s="12">
        <v>89135</v>
      </c>
      <c r="F8" s="13">
        <f t="shared" ref="F8:F35" si="0">((E8*100)/D8)-100</f>
        <v>7.811120384145525</v>
      </c>
      <c r="G8" s="1"/>
      <c r="H8" s="1"/>
      <c r="I8" s="1"/>
    </row>
    <row r="9" spans="1:12" x14ac:dyDescent="0.25">
      <c r="A9" s="8" t="s">
        <v>46</v>
      </c>
      <c r="B9" s="9">
        <v>486</v>
      </c>
      <c r="C9" s="9">
        <v>174</v>
      </c>
      <c r="D9" s="9">
        <v>2761</v>
      </c>
      <c r="E9" s="9">
        <v>2893.25</v>
      </c>
      <c r="F9" s="10">
        <f t="shared" si="0"/>
        <v>4.7899311843534917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1650</v>
      </c>
      <c r="C11" s="9">
        <v>2789</v>
      </c>
      <c r="D11" s="9">
        <v>12474</v>
      </c>
      <c r="E11" s="9">
        <v>18255</v>
      </c>
      <c r="F11" s="10">
        <f t="shared" si="0"/>
        <v>46.344396344396358</v>
      </c>
      <c r="G11" s="1"/>
      <c r="H11" s="1"/>
      <c r="I11" s="1"/>
    </row>
    <row r="12" spans="1:12" x14ac:dyDescent="0.25">
      <c r="A12" s="11" t="s">
        <v>49</v>
      </c>
      <c r="B12" s="12">
        <v>2466</v>
      </c>
      <c r="C12" s="12">
        <v>3674</v>
      </c>
      <c r="D12" s="12">
        <v>28042.5</v>
      </c>
      <c r="E12" s="12">
        <v>27971.5</v>
      </c>
      <c r="F12" s="13">
        <f t="shared" si="0"/>
        <v>-0.25318712668271814</v>
      </c>
      <c r="G12" s="1"/>
      <c r="H12" s="1"/>
      <c r="I12" s="1"/>
    </row>
    <row r="13" spans="1:12" x14ac:dyDescent="0.25">
      <c r="A13" s="8" t="s">
        <v>50</v>
      </c>
      <c r="B13" s="9">
        <v>5288</v>
      </c>
      <c r="C13" s="9">
        <v>4579</v>
      </c>
      <c r="D13" s="9">
        <v>54190</v>
      </c>
      <c r="E13" s="9">
        <v>45077</v>
      </c>
      <c r="F13" s="10">
        <f t="shared" si="0"/>
        <v>-16.816755859014577</v>
      </c>
      <c r="G13" s="1"/>
      <c r="H13" s="1"/>
      <c r="I13" s="1"/>
    </row>
    <row r="14" spans="1:12" x14ac:dyDescent="0.25">
      <c r="A14" s="11" t="s">
        <v>51</v>
      </c>
      <c r="B14" s="12">
        <v>15774.5</v>
      </c>
      <c r="C14" s="12">
        <v>11576.5</v>
      </c>
      <c r="D14" s="12">
        <v>141740</v>
      </c>
      <c r="E14" s="12">
        <v>122987</v>
      </c>
      <c r="F14" s="13">
        <f t="shared" si="0"/>
        <v>-13.230563002680967</v>
      </c>
      <c r="G14" s="1"/>
      <c r="H14" s="1"/>
      <c r="I14" s="1"/>
    </row>
    <row r="15" spans="1:12" x14ac:dyDescent="0.25">
      <c r="A15" s="8" t="s">
        <v>52</v>
      </c>
      <c r="B15" s="9">
        <v>3956.75</v>
      </c>
      <c r="C15" s="9">
        <v>4088.25</v>
      </c>
      <c r="D15" s="9">
        <v>35158</v>
      </c>
      <c r="E15" s="9">
        <v>46940.75</v>
      </c>
      <c r="F15" s="10">
        <f t="shared" si="0"/>
        <v>33.51370953979179</v>
      </c>
      <c r="G15" s="1"/>
      <c r="H15" s="1"/>
      <c r="I15" s="1"/>
    </row>
    <row r="16" spans="1:12" x14ac:dyDescent="0.25">
      <c r="A16" s="11" t="s">
        <v>53</v>
      </c>
      <c r="B16" s="12">
        <v>2658</v>
      </c>
      <c r="C16" s="12">
        <v>1010</v>
      </c>
      <c r="D16" s="12">
        <v>22022</v>
      </c>
      <c r="E16" s="12">
        <v>12876</v>
      </c>
      <c r="F16" s="13">
        <f t="shared" si="0"/>
        <v>-41.531196076650623</v>
      </c>
      <c r="G16" s="1"/>
      <c r="H16" s="1"/>
      <c r="I16" s="1"/>
    </row>
    <row r="17" spans="1:9" x14ac:dyDescent="0.25">
      <c r="A17" s="8" t="s">
        <v>54</v>
      </c>
      <c r="B17" s="9">
        <v>566</v>
      </c>
      <c r="C17" s="9">
        <v>201</v>
      </c>
      <c r="D17" s="9">
        <v>3776</v>
      </c>
      <c r="E17" s="9">
        <v>4703</v>
      </c>
      <c r="F17" s="10">
        <f t="shared" si="0"/>
        <v>24.549788135593218</v>
      </c>
      <c r="G17" s="1"/>
      <c r="H17" s="1"/>
      <c r="I17" s="1"/>
    </row>
    <row r="18" spans="1:9" x14ac:dyDescent="0.25">
      <c r="A18" s="11" t="s">
        <v>55</v>
      </c>
      <c r="B18" s="12">
        <v>856</v>
      </c>
      <c r="C18" s="12">
        <v>1397</v>
      </c>
      <c r="D18" s="12">
        <v>7471</v>
      </c>
      <c r="E18" s="12">
        <v>11496</v>
      </c>
      <c r="F18" s="13">
        <f t="shared" si="0"/>
        <v>53.874983268638744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507</v>
      </c>
      <c r="C20" s="12">
        <v>469</v>
      </c>
      <c r="D20" s="12">
        <v>6248</v>
      </c>
      <c r="E20" s="12">
        <v>6087</v>
      </c>
      <c r="F20" s="13">
        <f t="shared" si="0"/>
        <v>-2.5768245838668378</v>
      </c>
      <c r="G20" s="1"/>
      <c r="H20" s="1"/>
      <c r="I20" s="1"/>
    </row>
    <row r="21" spans="1:9" x14ac:dyDescent="0.25">
      <c r="A21" s="8" t="s">
        <v>58</v>
      </c>
      <c r="B21" s="9">
        <v>120</v>
      </c>
      <c r="C21" s="9">
        <v>80</v>
      </c>
      <c r="D21" s="9">
        <v>163</v>
      </c>
      <c r="E21" s="9">
        <v>1106</v>
      </c>
      <c r="F21" s="10">
        <f t="shared" si="0"/>
        <v>578.52760736196319</v>
      </c>
      <c r="G21" s="1"/>
      <c r="H21" s="1"/>
      <c r="I21" s="1"/>
    </row>
    <row r="22" spans="1:9" x14ac:dyDescent="0.25">
      <c r="A22" s="11" t="s">
        <v>59</v>
      </c>
      <c r="B22" s="12">
        <v>27626</v>
      </c>
      <c r="C22" s="12">
        <v>26373</v>
      </c>
      <c r="D22" s="12">
        <v>258501</v>
      </c>
      <c r="E22" s="12">
        <v>252841</v>
      </c>
      <c r="F22" s="13">
        <f t="shared" si="0"/>
        <v>-2.1895466555255041</v>
      </c>
      <c r="G22" s="1"/>
      <c r="H22" s="1"/>
      <c r="I22" s="1"/>
    </row>
    <row r="23" spans="1:9" x14ac:dyDescent="0.25">
      <c r="A23" s="8" t="s">
        <v>60</v>
      </c>
      <c r="B23" s="9">
        <v>837</v>
      </c>
      <c r="C23" s="9">
        <v>1049</v>
      </c>
      <c r="D23" s="9">
        <v>7184</v>
      </c>
      <c r="E23" s="9">
        <v>10483</v>
      </c>
      <c r="F23" s="10">
        <f t="shared" si="0"/>
        <v>45.921492204899778</v>
      </c>
      <c r="G23" s="1"/>
      <c r="H23" s="1"/>
      <c r="I23" s="1"/>
    </row>
    <row r="24" spans="1:9" x14ac:dyDescent="0.25">
      <c r="A24" s="11" t="s">
        <v>61</v>
      </c>
      <c r="B24" s="12">
        <v>786</v>
      </c>
      <c r="C24" s="12">
        <v>488</v>
      </c>
      <c r="D24" s="12">
        <v>17707</v>
      </c>
      <c r="E24" s="12">
        <v>4478</v>
      </c>
      <c r="F24" s="13">
        <f t="shared" si="0"/>
        <v>-74.710566442649792</v>
      </c>
      <c r="G24" s="1"/>
      <c r="H24" s="1"/>
      <c r="I24" s="1"/>
    </row>
    <row r="25" spans="1:9" x14ac:dyDescent="0.25">
      <c r="A25" s="8" t="s">
        <v>62</v>
      </c>
      <c r="B25" s="9">
        <v>1286</v>
      </c>
      <c r="C25" s="9">
        <v>1207</v>
      </c>
      <c r="D25" s="9">
        <v>11519</v>
      </c>
      <c r="E25" s="9">
        <v>14730</v>
      </c>
      <c r="F25" s="10">
        <f t="shared" si="0"/>
        <v>27.875683653094882</v>
      </c>
      <c r="G25" s="1"/>
      <c r="H25" s="1"/>
      <c r="I25" s="1"/>
    </row>
    <row r="26" spans="1:9" x14ac:dyDescent="0.25">
      <c r="A26" s="11" t="s">
        <v>63</v>
      </c>
      <c r="B26" s="12">
        <v>94</v>
      </c>
      <c r="C26" s="12">
        <v>66</v>
      </c>
      <c r="D26" s="12">
        <v>941</v>
      </c>
      <c r="E26" s="12">
        <v>1622</v>
      </c>
      <c r="F26" s="13">
        <f t="shared" si="0"/>
        <v>72.369819341126458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24133</v>
      </c>
      <c r="C28" s="12">
        <v>20678</v>
      </c>
      <c r="D28" s="12">
        <v>220286</v>
      </c>
      <c r="E28" s="12">
        <v>206817</v>
      </c>
      <c r="F28" s="13">
        <f t="shared" si="0"/>
        <v>-6.1143241059350117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11911</v>
      </c>
      <c r="C30" s="12">
        <v>10454</v>
      </c>
      <c r="D30" s="12">
        <v>105086</v>
      </c>
      <c r="E30" s="12">
        <v>100542</v>
      </c>
      <c r="F30" s="13">
        <f t="shared" si="0"/>
        <v>-4.3240774223017269</v>
      </c>
      <c r="G30" s="1"/>
      <c r="H30" s="1"/>
      <c r="I30" s="1"/>
    </row>
    <row r="31" spans="1:9" x14ac:dyDescent="0.25">
      <c r="A31" s="8" t="s">
        <v>68</v>
      </c>
      <c r="B31" s="9">
        <v>2581</v>
      </c>
      <c r="C31" s="9">
        <v>1555</v>
      </c>
      <c r="D31" s="9">
        <v>20845</v>
      </c>
      <c r="E31" s="9">
        <v>16536</v>
      </c>
      <c r="F31" s="10">
        <f t="shared" si="0"/>
        <v>-20.671623890621248</v>
      </c>
      <c r="G31" s="1"/>
      <c r="H31" s="1"/>
      <c r="I31" s="1"/>
    </row>
    <row r="32" spans="1:9" x14ac:dyDescent="0.25">
      <c r="A32" s="11" t="s">
        <v>69</v>
      </c>
      <c r="B32" s="12">
        <v>13772</v>
      </c>
      <c r="C32" s="12">
        <v>10960</v>
      </c>
      <c r="D32" s="12">
        <v>115670</v>
      </c>
      <c r="E32" s="12">
        <v>111124</v>
      </c>
      <c r="F32" s="13">
        <f t="shared" si="0"/>
        <v>-3.9301461052995563</v>
      </c>
      <c r="G32" s="1"/>
      <c r="H32" s="1"/>
      <c r="I32" s="1"/>
    </row>
    <row r="33" spans="1:9" x14ac:dyDescent="0.25">
      <c r="A33" s="8" t="s">
        <v>70</v>
      </c>
      <c r="B33" s="9">
        <v>3214</v>
      </c>
      <c r="C33" s="9">
        <v>2175</v>
      </c>
      <c r="D33" s="9">
        <v>23296</v>
      </c>
      <c r="E33" s="9">
        <v>17141</v>
      </c>
      <c r="F33" s="10">
        <f t="shared" si="0"/>
        <v>-26.420844780219781</v>
      </c>
      <c r="G33" s="1"/>
      <c r="H33" s="1"/>
      <c r="I33" s="1"/>
    </row>
    <row r="34" spans="1:9" x14ac:dyDescent="0.25">
      <c r="A34" s="11" t="s">
        <v>71</v>
      </c>
      <c r="B34" s="12">
        <v>2323</v>
      </c>
      <c r="C34" s="12">
        <v>2044</v>
      </c>
      <c r="D34" s="12">
        <v>4501</v>
      </c>
      <c r="E34" s="12">
        <v>17854</v>
      </c>
      <c r="F34" s="13">
        <f t="shared" si="0"/>
        <v>296.66740724283494</v>
      </c>
      <c r="G34" s="1"/>
      <c r="H34" s="1"/>
      <c r="I34" s="1"/>
    </row>
    <row r="35" spans="1:9" x14ac:dyDescent="0.25">
      <c r="A35" s="14" t="s">
        <v>72</v>
      </c>
      <c r="B35" s="15">
        <f>SUM(B7:B34)</f>
        <v>131193.25</v>
      </c>
      <c r="C35" s="15">
        <f t="shared" ref="C35:E35" si="1">SUM(C7:C34)</f>
        <v>118115.75</v>
      </c>
      <c r="D35" s="15">
        <f t="shared" si="1"/>
        <v>1182445.5</v>
      </c>
      <c r="E35" s="15">
        <f t="shared" si="1"/>
        <v>1143892.5</v>
      </c>
      <c r="F35" s="16">
        <f t="shared" si="0"/>
        <v>-3.2604462531254086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197</v>
      </c>
      <c r="C38" s="41">
        <f>D7</f>
        <v>187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252841</v>
      </c>
      <c r="G38" s="42">
        <f>LOOKUP(E38,$A$38:$A$65,$C$38:$C$65)</f>
        <v>258501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89135</v>
      </c>
      <c r="C39" s="41">
        <f t="shared" ref="C39:C65" si="5">D8</f>
        <v>82677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206817</v>
      </c>
      <c r="G39" s="42">
        <f t="shared" ref="G39:G65" si="8">LOOKUP(E39,$A$38:$A$65,$C$38:$C$65)</f>
        <v>220286</v>
      </c>
    </row>
    <row r="40" spans="1:9" x14ac:dyDescent="0.25">
      <c r="A40" s="42" t="str">
        <f t="shared" si="3"/>
        <v>ALMERIA</v>
      </c>
      <c r="B40" s="41">
        <f t="shared" si="4"/>
        <v>2893.25</v>
      </c>
      <c r="C40" s="41">
        <f t="shared" si="5"/>
        <v>2761</v>
      </c>
      <c r="D40" s="41">
        <f t="shared" si="6"/>
        <v>21</v>
      </c>
      <c r="E40" s="42" t="str">
        <f t="shared" si="2"/>
        <v>BARCELONA</v>
      </c>
      <c r="F40" s="42">
        <f t="shared" si="7"/>
        <v>122987</v>
      </c>
      <c r="G40" s="42">
        <f t="shared" si="8"/>
        <v>141740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111124</v>
      </c>
      <c r="G41" s="42">
        <f t="shared" si="8"/>
        <v>115670</v>
      </c>
    </row>
    <row r="42" spans="1:9" x14ac:dyDescent="0.25">
      <c r="A42" s="42" t="str">
        <f t="shared" si="3"/>
        <v>BAHIA DE ALGECIRAS</v>
      </c>
      <c r="B42" s="41">
        <f t="shared" si="4"/>
        <v>18255</v>
      </c>
      <c r="C42" s="41">
        <f t="shared" si="5"/>
        <v>12474</v>
      </c>
      <c r="D42" s="41">
        <f t="shared" si="6"/>
        <v>10</v>
      </c>
      <c r="E42" s="42" t="str">
        <f t="shared" si="2"/>
        <v>SEVILLA</v>
      </c>
      <c r="F42" s="42">
        <f t="shared" si="7"/>
        <v>100542</v>
      </c>
      <c r="G42" s="42">
        <f t="shared" si="8"/>
        <v>105086</v>
      </c>
    </row>
    <row r="43" spans="1:9" x14ac:dyDescent="0.25">
      <c r="A43" s="42" t="str">
        <f t="shared" si="3"/>
        <v>BAHIA DE CADIZ</v>
      </c>
      <c r="B43" s="41">
        <f t="shared" si="4"/>
        <v>27971.5</v>
      </c>
      <c r="C43" s="41">
        <f t="shared" si="5"/>
        <v>28042.5</v>
      </c>
      <c r="D43" s="41">
        <f t="shared" si="6"/>
        <v>9</v>
      </c>
      <c r="E43" s="42" t="str">
        <f t="shared" si="2"/>
        <v>ALICANTE</v>
      </c>
      <c r="F43" s="42">
        <f t="shared" si="7"/>
        <v>89135</v>
      </c>
      <c r="G43" s="42">
        <f t="shared" si="8"/>
        <v>82677</v>
      </c>
    </row>
    <row r="44" spans="1:9" x14ac:dyDescent="0.25">
      <c r="A44" s="42" t="str">
        <f t="shared" si="3"/>
        <v>BALEARES</v>
      </c>
      <c r="B44" s="41">
        <f t="shared" si="4"/>
        <v>45077</v>
      </c>
      <c r="C44" s="41">
        <f t="shared" si="5"/>
        <v>54190</v>
      </c>
      <c r="D44" s="41">
        <f t="shared" si="6"/>
        <v>8</v>
      </c>
      <c r="E44" s="42" t="str">
        <f t="shared" si="2"/>
        <v>BILBAO</v>
      </c>
      <c r="F44" s="42">
        <f t="shared" si="7"/>
        <v>46940.75</v>
      </c>
      <c r="G44" s="42">
        <f t="shared" si="8"/>
        <v>35158</v>
      </c>
    </row>
    <row r="45" spans="1:9" x14ac:dyDescent="0.25">
      <c r="A45" s="42" t="str">
        <f t="shared" si="3"/>
        <v>BARCELONA</v>
      </c>
      <c r="B45" s="41">
        <f t="shared" si="4"/>
        <v>122987</v>
      </c>
      <c r="C45" s="41">
        <f t="shared" si="5"/>
        <v>141740</v>
      </c>
      <c r="D45" s="41">
        <f t="shared" si="6"/>
        <v>3</v>
      </c>
      <c r="E45" s="42" t="str">
        <f t="shared" si="2"/>
        <v>BALEARES</v>
      </c>
      <c r="F45" s="42">
        <f t="shared" si="7"/>
        <v>45077</v>
      </c>
      <c r="G45" s="42">
        <f t="shared" si="8"/>
        <v>54190</v>
      </c>
    </row>
    <row r="46" spans="1:9" x14ac:dyDescent="0.25">
      <c r="A46" s="42" t="str">
        <f t="shared" si="3"/>
        <v>BILBAO</v>
      </c>
      <c r="B46" s="41">
        <f t="shared" si="4"/>
        <v>46940.75</v>
      </c>
      <c r="C46" s="41">
        <f t="shared" si="5"/>
        <v>35158</v>
      </c>
      <c r="D46" s="41">
        <f t="shared" si="6"/>
        <v>7</v>
      </c>
      <c r="E46" s="42" t="str">
        <f t="shared" si="2"/>
        <v>BAHIA DE CADIZ</v>
      </c>
      <c r="F46" s="42">
        <f t="shared" si="7"/>
        <v>27971.5</v>
      </c>
      <c r="G46" s="42">
        <f t="shared" si="8"/>
        <v>28042.5</v>
      </c>
    </row>
    <row r="47" spans="1:9" x14ac:dyDescent="0.25">
      <c r="A47" s="42" t="str">
        <f t="shared" si="3"/>
        <v>CARTAGENA</v>
      </c>
      <c r="B47" s="41">
        <f t="shared" si="4"/>
        <v>12876</v>
      </c>
      <c r="C47" s="41">
        <f t="shared" si="5"/>
        <v>22022</v>
      </c>
      <c r="D47" s="41">
        <f t="shared" si="6"/>
        <v>15</v>
      </c>
      <c r="E47" s="42" t="str">
        <f t="shared" si="2"/>
        <v>BAHIA DE ALGECIRAS</v>
      </c>
      <c r="F47" s="42">
        <f t="shared" si="7"/>
        <v>18255</v>
      </c>
      <c r="G47" s="42">
        <f t="shared" si="8"/>
        <v>12474</v>
      </c>
    </row>
    <row r="48" spans="1:9" x14ac:dyDescent="0.25">
      <c r="A48" s="42" t="str">
        <f t="shared" si="3"/>
        <v>CASTELLON</v>
      </c>
      <c r="B48" s="41">
        <f t="shared" si="4"/>
        <v>4703</v>
      </c>
      <c r="C48" s="41">
        <f t="shared" si="5"/>
        <v>3776</v>
      </c>
      <c r="D48" s="41">
        <f t="shared" si="6"/>
        <v>19</v>
      </c>
      <c r="E48" s="42" t="str">
        <f t="shared" si="2"/>
        <v>VILAGARCIA</v>
      </c>
      <c r="F48" s="42">
        <f t="shared" si="7"/>
        <v>17854</v>
      </c>
      <c r="G48" s="42">
        <f t="shared" si="8"/>
        <v>4501</v>
      </c>
    </row>
    <row r="49" spans="1:7" x14ac:dyDescent="0.25">
      <c r="A49" s="42" t="str">
        <f t="shared" si="3"/>
        <v>CEUTA</v>
      </c>
      <c r="B49" s="41">
        <f t="shared" si="4"/>
        <v>11496</v>
      </c>
      <c r="C49" s="41">
        <f t="shared" si="5"/>
        <v>7471</v>
      </c>
      <c r="D49" s="41">
        <f t="shared" si="6"/>
        <v>16</v>
      </c>
      <c r="E49" s="42" t="str">
        <f t="shared" si="2"/>
        <v>VIGO</v>
      </c>
      <c r="F49" s="42">
        <f t="shared" si="7"/>
        <v>17141</v>
      </c>
      <c r="G49" s="42">
        <f t="shared" si="8"/>
        <v>23296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TARRAGONA</v>
      </c>
      <c r="F50" s="42">
        <f t="shared" si="7"/>
        <v>16536</v>
      </c>
      <c r="G50" s="42">
        <f t="shared" si="8"/>
        <v>20845</v>
      </c>
    </row>
    <row r="51" spans="1:7" x14ac:dyDescent="0.25">
      <c r="A51" s="42" t="str">
        <f t="shared" si="3"/>
        <v>GIJON</v>
      </c>
      <c r="B51" s="41">
        <f t="shared" si="4"/>
        <v>6087</v>
      </c>
      <c r="C51" s="41">
        <f t="shared" si="5"/>
        <v>6248</v>
      </c>
      <c r="D51" s="41">
        <f t="shared" si="6"/>
        <v>18</v>
      </c>
      <c r="E51" s="42" t="str">
        <f t="shared" si="2"/>
        <v>MELILLA</v>
      </c>
      <c r="F51" s="42">
        <f t="shared" si="7"/>
        <v>14730</v>
      </c>
      <c r="G51" s="42">
        <f t="shared" si="8"/>
        <v>11519</v>
      </c>
    </row>
    <row r="52" spans="1:7" x14ac:dyDescent="0.25">
      <c r="A52" s="42" t="str">
        <f t="shared" si="3"/>
        <v>HUELVA</v>
      </c>
      <c r="B52" s="41">
        <f t="shared" si="4"/>
        <v>1106</v>
      </c>
      <c r="C52" s="41">
        <f t="shared" si="5"/>
        <v>163</v>
      </c>
      <c r="D52" s="41">
        <f t="shared" si="6"/>
        <v>23</v>
      </c>
      <c r="E52" s="42" t="str">
        <f t="shared" si="2"/>
        <v>CARTAGENA</v>
      </c>
      <c r="F52" s="42">
        <f t="shared" si="7"/>
        <v>12876</v>
      </c>
      <c r="G52" s="42">
        <f t="shared" si="8"/>
        <v>22022</v>
      </c>
    </row>
    <row r="53" spans="1:7" x14ac:dyDescent="0.25">
      <c r="A53" s="42" t="str">
        <f t="shared" si="3"/>
        <v>LAS PALMAS</v>
      </c>
      <c r="B53" s="41">
        <f t="shared" si="4"/>
        <v>252841</v>
      </c>
      <c r="C53" s="41">
        <f t="shared" si="5"/>
        <v>258501</v>
      </c>
      <c r="D53" s="41">
        <f t="shared" si="6"/>
        <v>1</v>
      </c>
      <c r="E53" s="42" t="str">
        <f t="shared" si="2"/>
        <v>CEUTA</v>
      </c>
      <c r="F53" s="42">
        <f t="shared" si="7"/>
        <v>11496</v>
      </c>
      <c r="G53" s="42">
        <f t="shared" si="8"/>
        <v>7471</v>
      </c>
    </row>
    <row r="54" spans="1:7" x14ac:dyDescent="0.25">
      <c r="A54" s="42" t="str">
        <f t="shared" si="3"/>
        <v>MALAGA</v>
      </c>
      <c r="B54" s="41">
        <f t="shared" si="4"/>
        <v>10483</v>
      </c>
      <c r="C54" s="41">
        <f t="shared" si="5"/>
        <v>7184</v>
      </c>
      <c r="D54" s="41">
        <f t="shared" si="6"/>
        <v>17</v>
      </c>
      <c r="E54" s="42" t="str">
        <f t="shared" si="2"/>
        <v>MALAGA</v>
      </c>
      <c r="F54" s="42">
        <f t="shared" si="7"/>
        <v>10483</v>
      </c>
      <c r="G54" s="42">
        <f t="shared" si="8"/>
        <v>7184</v>
      </c>
    </row>
    <row r="55" spans="1:7" x14ac:dyDescent="0.25">
      <c r="A55" s="42" t="str">
        <f t="shared" si="3"/>
        <v>MARIN Y RIA DE PONTEVEDRA</v>
      </c>
      <c r="B55" s="41">
        <f t="shared" si="4"/>
        <v>4478</v>
      </c>
      <c r="C55" s="41">
        <f t="shared" si="5"/>
        <v>17707</v>
      </c>
      <c r="D55" s="41">
        <f t="shared" si="6"/>
        <v>20</v>
      </c>
      <c r="E55" s="42" t="str">
        <f t="shared" si="2"/>
        <v>GIJON</v>
      </c>
      <c r="F55" s="42">
        <f t="shared" si="7"/>
        <v>6087</v>
      </c>
      <c r="G55" s="42">
        <f t="shared" si="8"/>
        <v>6248</v>
      </c>
    </row>
    <row r="56" spans="1:7" x14ac:dyDescent="0.25">
      <c r="A56" s="42" t="str">
        <f t="shared" si="3"/>
        <v>MELILLA</v>
      </c>
      <c r="B56" s="41">
        <f t="shared" si="4"/>
        <v>14730</v>
      </c>
      <c r="C56" s="41">
        <f t="shared" si="5"/>
        <v>11519</v>
      </c>
      <c r="D56" s="41">
        <f t="shared" si="6"/>
        <v>14</v>
      </c>
      <c r="E56" s="42" t="str">
        <f t="shared" si="2"/>
        <v>CASTELLON</v>
      </c>
      <c r="F56" s="42">
        <f t="shared" si="7"/>
        <v>4703</v>
      </c>
      <c r="G56" s="42">
        <f t="shared" si="8"/>
        <v>3776</v>
      </c>
    </row>
    <row r="57" spans="1:7" x14ac:dyDescent="0.25">
      <c r="A57" s="42" t="str">
        <f t="shared" si="3"/>
        <v>MOTRIL</v>
      </c>
      <c r="B57" s="41">
        <f t="shared" si="4"/>
        <v>1622</v>
      </c>
      <c r="C57" s="41">
        <f t="shared" si="5"/>
        <v>941</v>
      </c>
      <c r="D57" s="41">
        <f t="shared" si="6"/>
        <v>22</v>
      </c>
      <c r="E57" s="42" t="str">
        <f t="shared" si="2"/>
        <v>MARIN Y RIA DE PONTEVEDRA</v>
      </c>
      <c r="F57" s="42">
        <f t="shared" si="7"/>
        <v>4478</v>
      </c>
      <c r="G57" s="42">
        <f t="shared" si="8"/>
        <v>17707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2893.25</v>
      </c>
      <c r="G58" s="42">
        <f t="shared" si="8"/>
        <v>2761</v>
      </c>
    </row>
    <row r="59" spans="1:7" x14ac:dyDescent="0.25">
      <c r="A59" s="42" t="str">
        <f t="shared" si="3"/>
        <v>SANTA CRUZ DE TENERIFE</v>
      </c>
      <c r="B59" s="41">
        <f t="shared" si="4"/>
        <v>206817</v>
      </c>
      <c r="C59" s="41">
        <f t="shared" si="5"/>
        <v>220286</v>
      </c>
      <c r="D59" s="41">
        <f t="shared" si="6"/>
        <v>2</v>
      </c>
      <c r="E59" s="42" t="str">
        <f t="shared" si="2"/>
        <v>MOTRIL</v>
      </c>
      <c r="F59" s="42">
        <f t="shared" si="7"/>
        <v>1622</v>
      </c>
      <c r="G59" s="42">
        <f t="shared" si="8"/>
        <v>941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HUELVA</v>
      </c>
      <c r="F60" s="42">
        <f t="shared" si="7"/>
        <v>1106</v>
      </c>
      <c r="G60" s="42">
        <f t="shared" si="8"/>
        <v>163</v>
      </c>
    </row>
    <row r="61" spans="1:7" x14ac:dyDescent="0.25">
      <c r="A61" s="42" t="str">
        <f t="shared" si="3"/>
        <v>SEVILLA</v>
      </c>
      <c r="B61" s="41">
        <f t="shared" si="4"/>
        <v>100542</v>
      </c>
      <c r="C61" s="41">
        <f t="shared" si="5"/>
        <v>105086</v>
      </c>
      <c r="D61" s="41">
        <f t="shared" si="6"/>
        <v>5</v>
      </c>
      <c r="E61" s="42" t="str">
        <f t="shared" si="2"/>
        <v>A CORUÑA</v>
      </c>
      <c r="F61" s="42">
        <f t="shared" si="7"/>
        <v>197</v>
      </c>
      <c r="G61" s="42">
        <f t="shared" si="8"/>
        <v>187</v>
      </c>
    </row>
    <row r="62" spans="1:7" x14ac:dyDescent="0.25">
      <c r="A62" s="42" t="str">
        <f t="shared" si="3"/>
        <v>TARRAGONA</v>
      </c>
      <c r="B62" s="41">
        <f t="shared" si="4"/>
        <v>16536</v>
      </c>
      <c r="C62" s="41">
        <f t="shared" si="5"/>
        <v>20845</v>
      </c>
      <c r="D62" s="41">
        <f t="shared" si="6"/>
        <v>13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111124</v>
      </c>
      <c r="C63" s="41">
        <f t="shared" si="5"/>
        <v>115670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17141</v>
      </c>
      <c r="C64" s="41">
        <f t="shared" si="5"/>
        <v>23296</v>
      </c>
      <c r="D64" s="41">
        <f t="shared" si="6"/>
        <v>12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17854</v>
      </c>
      <c r="C65" s="41">
        <f t="shared" si="5"/>
        <v>4501</v>
      </c>
      <c r="D65" s="41">
        <f t="shared" si="6"/>
        <v>11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">
        <v>40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510</v>
      </c>
      <c r="C7" s="9">
        <v>540</v>
      </c>
      <c r="D7" s="9">
        <v>3891</v>
      </c>
      <c r="E7" s="9">
        <v>3718</v>
      </c>
      <c r="F7" s="10">
        <f>((E7*100)/D7)-100</f>
        <v>-4.4461578000513953</v>
      </c>
      <c r="G7" s="1"/>
      <c r="H7" s="1"/>
      <c r="I7" s="1"/>
    </row>
    <row r="8" spans="1:12" x14ac:dyDescent="0.25">
      <c r="A8" s="11" t="s">
        <v>45</v>
      </c>
      <c r="B8" s="12">
        <v>3110</v>
      </c>
      <c r="C8" s="12">
        <v>2428</v>
      </c>
      <c r="D8" s="12">
        <v>29640</v>
      </c>
      <c r="E8" s="12">
        <v>31787</v>
      </c>
      <c r="F8" s="13">
        <f t="shared" ref="F8:F35" si="0">((E8*100)/D8)-100</f>
        <v>7.2435897435897374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160</v>
      </c>
      <c r="D9" s="9">
        <v>94</v>
      </c>
      <c r="E9" s="9">
        <v>1314</v>
      </c>
      <c r="F9" s="10">
        <f t="shared" si="0"/>
        <v>1297.872340425532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8</v>
      </c>
      <c r="E10" s="12">
        <v>8</v>
      </c>
      <c r="F10" s="17">
        <f t="shared" si="0"/>
        <v>0</v>
      </c>
      <c r="G10" s="1"/>
      <c r="H10" s="1"/>
      <c r="I10" s="1"/>
    </row>
    <row r="11" spans="1:12" x14ac:dyDescent="0.25">
      <c r="A11" s="8" t="s">
        <v>48</v>
      </c>
      <c r="B11" s="9">
        <v>18058</v>
      </c>
      <c r="C11" s="9">
        <v>39866</v>
      </c>
      <c r="D11" s="9">
        <v>166689</v>
      </c>
      <c r="E11" s="9">
        <v>226986</v>
      </c>
      <c r="F11" s="10">
        <f t="shared" si="0"/>
        <v>36.173352770728712</v>
      </c>
      <c r="G11" s="1"/>
      <c r="H11" s="1"/>
      <c r="I11" s="1"/>
    </row>
    <row r="12" spans="1:12" x14ac:dyDescent="0.25">
      <c r="A12" s="11" t="s">
        <v>49</v>
      </c>
      <c r="B12" s="12">
        <v>5139</v>
      </c>
      <c r="C12" s="12">
        <v>5103.5</v>
      </c>
      <c r="D12" s="12">
        <v>35245.5</v>
      </c>
      <c r="E12" s="12">
        <v>43587.5</v>
      </c>
      <c r="F12" s="13">
        <f t="shared" si="0"/>
        <v>23.668269708189698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8</v>
      </c>
      <c r="E13" s="9">
        <v>2</v>
      </c>
      <c r="F13" s="10">
        <f t="shared" si="0"/>
        <v>-75</v>
      </c>
      <c r="G13" s="1"/>
      <c r="H13" s="1"/>
      <c r="I13" s="1"/>
    </row>
    <row r="14" spans="1:12" x14ac:dyDescent="0.25">
      <c r="A14" s="11" t="s">
        <v>51</v>
      </c>
      <c r="B14" s="12">
        <v>101353.5</v>
      </c>
      <c r="C14" s="12">
        <v>107387</v>
      </c>
      <c r="D14" s="12">
        <v>901569.5</v>
      </c>
      <c r="E14" s="12">
        <v>846950.5</v>
      </c>
      <c r="F14" s="13">
        <f t="shared" si="0"/>
        <v>-6.0582129275668706</v>
      </c>
      <c r="G14" s="1"/>
      <c r="H14" s="1"/>
      <c r="I14" s="1"/>
    </row>
    <row r="15" spans="1:12" x14ac:dyDescent="0.25">
      <c r="A15" s="8" t="s">
        <v>52</v>
      </c>
      <c r="B15" s="9">
        <v>39779</v>
      </c>
      <c r="C15" s="9">
        <v>40919.5</v>
      </c>
      <c r="D15" s="9">
        <v>381291.5</v>
      </c>
      <c r="E15" s="9">
        <v>405079</v>
      </c>
      <c r="F15" s="10">
        <f t="shared" si="0"/>
        <v>6.2386651682505345</v>
      </c>
      <c r="G15" s="1"/>
      <c r="H15" s="1"/>
      <c r="I15" s="1"/>
    </row>
    <row r="16" spans="1:12" x14ac:dyDescent="0.25">
      <c r="A16" s="11" t="s">
        <v>53</v>
      </c>
      <c r="B16" s="12">
        <v>4208</v>
      </c>
      <c r="C16" s="12">
        <v>4177</v>
      </c>
      <c r="D16" s="12">
        <v>32840</v>
      </c>
      <c r="E16" s="12">
        <v>38372</v>
      </c>
      <c r="F16" s="13">
        <f t="shared" si="0"/>
        <v>16.84531059683313</v>
      </c>
      <c r="G16" s="1"/>
      <c r="H16" s="1"/>
      <c r="I16" s="1"/>
    </row>
    <row r="17" spans="1:9" x14ac:dyDescent="0.25">
      <c r="A17" s="8" t="s">
        <v>54</v>
      </c>
      <c r="B17" s="9">
        <v>11049</v>
      </c>
      <c r="C17" s="9">
        <v>12794</v>
      </c>
      <c r="D17" s="9">
        <v>92991</v>
      </c>
      <c r="E17" s="9">
        <v>114479</v>
      </c>
      <c r="F17" s="10">
        <f t="shared" si="0"/>
        <v>23.10761256465679</v>
      </c>
      <c r="G17" s="1"/>
      <c r="H17" s="1"/>
      <c r="I17" s="1"/>
    </row>
    <row r="18" spans="1:9" x14ac:dyDescent="0.25">
      <c r="A18" s="11" t="s">
        <v>55</v>
      </c>
      <c r="B18" s="12">
        <v>33</v>
      </c>
      <c r="C18" s="12">
        <v>0</v>
      </c>
      <c r="D18" s="12">
        <v>377</v>
      </c>
      <c r="E18" s="12">
        <v>131</v>
      </c>
      <c r="F18" s="13">
        <f t="shared" si="0"/>
        <v>-65.251989389920425</v>
      </c>
      <c r="G18" s="1"/>
      <c r="H18" s="1"/>
      <c r="I18" s="1"/>
    </row>
    <row r="19" spans="1:9" x14ac:dyDescent="0.25">
      <c r="A19" s="8" t="s">
        <v>56</v>
      </c>
      <c r="B19" s="9">
        <v>75</v>
      </c>
      <c r="C19" s="9">
        <v>122</v>
      </c>
      <c r="D19" s="9">
        <v>427</v>
      </c>
      <c r="E19" s="9">
        <v>647</v>
      </c>
      <c r="F19" s="10">
        <f t="shared" si="0"/>
        <v>51.522248243559716</v>
      </c>
      <c r="G19" s="1"/>
      <c r="H19" s="1"/>
      <c r="I19" s="1"/>
    </row>
    <row r="20" spans="1:9" x14ac:dyDescent="0.25">
      <c r="A20" s="11" t="s">
        <v>57</v>
      </c>
      <c r="B20" s="12">
        <v>2792</v>
      </c>
      <c r="C20" s="12">
        <v>2684</v>
      </c>
      <c r="D20" s="12">
        <v>20356</v>
      </c>
      <c r="E20" s="12">
        <v>28119</v>
      </c>
      <c r="F20" s="13">
        <f t="shared" si="0"/>
        <v>38.136176066024746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485</v>
      </c>
      <c r="E21" s="9">
        <v>243</v>
      </c>
      <c r="F21" s="10">
        <f t="shared" si="0"/>
        <v>-49.896907216494846</v>
      </c>
      <c r="G21" s="1"/>
      <c r="H21" s="1"/>
      <c r="I21" s="1"/>
    </row>
    <row r="22" spans="1:9" x14ac:dyDescent="0.25">
      <c r="A22" s="11" t="s">
        <v>59</v>
      </c>
      <c r="B22" s="12">
        <v>12656</v>
      </c>
      <c r="C22" s="12">
        <v>6191</v>
      </c>
      <c r="D22" s="12">
        <v>75883</v>
      </c>
      <c r="E22" s="12">
        <v>59369</v>
      </c>
      <c r="F22" s="13">
        <f t="shared" si="0"/>
        <v>-21.762450087634917</v>
      </c>
      <c r="G22" s="1"/>
      <c r="H22" s="1"/>
      <c r="I22" s="1"/>
    </row>
    <row r="23" spans="1:9" x14ac:dyDescent="0.25">
      <c r="A23" s="8" t="s">
        <v>60</v>
      </c>
      <c r="B23" s="9">
        <v>1795</v>
      </c>
      <c r="C23" s="9">
        <v>2008</v>
      </c>
      <c r="D23" s="9">
        <v>12066</v>
      </c>
      <c r="E23" s="9">
        <v>17564</v>
      </c>
      <c r="F23" s="10">
        <f t="shared" si="0"/>
        <v>45.566053373114528</v>
      </c>
      <c r="G23" s="1"/>
      <c r="H23" s="1"/>
      <c r="I23" s="1"/>
    </row>
    <row r="24" spans="1:9" x14ac:dyDescent="0.25">
      <c r="A24" s="11" t="s">
        <v>61</v>
      </c>
      <c r="B24" s="12">
        <v>672</v>
      </c>
      <c r="C24" s="12">
        <v>2256</v>
      </c>
      <c r="D24" s="12">
        <v>10820</v>
      </c>
      <c r="E24" s="12">
        <v>22962</v>
      </c>
      <c r="F24" s="13">
        <f t="shared" si="0"/>
        <v>112.2181146025878</v>
      </c>
      <c r="G24" s="1"/>
      <c r="H24" s="1"/>
      <c r="I24" s="1"/>
    </row>
    <row r="25" spans="1:9" x14ac:dyDescent="0.25">
      <c r="A25" s="8" t="s">
        <v>62</v>
      </c>
      <c r="B25" s="9">
        <v>730</v>
      </c>
      <c r="C25" s="9">
        <v>826</v>
      </c>
      <c r="D25" s="9">
        <v>7158</v>
      </c>
      <c r="E25" s="9">
        <v>9117</v>
      </c>
      <c r="F25" s="10">
        <f t="shared" si="0"/>
        <v>27.367979882648783</v>
      </c>
      <c r="G25" s="1"/>
      <c r="H25" s="1"/>
      <c r="I25" s="1"/>
    </row>
    <row r="26" spans="1:9" x14ac:dyDescent="0.25">
      <c r="A26" s="11" t="s">
        <v>63</v>
      </c>
      <c r="B26" s="12">
        <v>210</v>
      </c>
      <c r="C26" s="12">
        <v>218</v>
      </c>
      <c r="D26" s="12">
        <v>1930</v>
      </c>
      <c r="E26" s="12">
        <v>3258</v>
      </c>
      <c r="F26" s="13">
        <f t="shared" si="0"/>
        <v>68.808290155440403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3099</v>
      </c>
      <c r="C28" s="12">
        <v>3184</v>
      </c>
      <c r="D28" s="12">
        <v>31199</v>
      </c>
      <c r="E28" s="12">
        <v>28670</v>
      </c>
      <c r="F28" s="13">
        <f t="shared" si="0"/>
        <v>-8.1060290393922827</v>
      </c>
      <c r="G28" s="1"/>
      <c r="H28" s="1"/>
      <c r="I28" s="1"/>
    </row>
    <row r="29" spans="1:9" x14ac:dyDescent="0.25">
      <c r="A29" s="8" t="s">
        <v>66</v>
      </c>
      <c r="B29" s="9">
        <v>183</v>
      </c>
      <c r="C29" s="9">
        <v>71</v>
      </c>
      <c r="D29" s="9">
        <v>1466</v>
      </c>
      <c r="E29" s="9">
        <v>842</v>
      </c>
      <c r="F29" s="10">
        <f t="shared" si="0"/>
        <v>-42.564802182810368</v>
      </c>
      <c r="G29" s="1"/>
      <c r="H29" s="1"/>
      <c r="I29" s="1"/>
    </row>
    <row r="30" spans="1:9" x14ac:dyDescent="0.25">
      <c r="A30" s="11" t="s">
        <v>67</v>
      </c>
      <c r="B30" s="12">
        <v>2003</v>
      </c>
      <c r="C30" s="12">
        <v>1350</v>
      </c>
      <c r="D30" s="12">
        <v>17532</v>
      </c>
      <c r="E30" s="12">
        <v>15978</v>
      </c>
      <c r="F30" s="13">
        <f t="shared" si="0"/>
        <v>-8.8637919233401732</v>
      </c>
      <c r="G30" s="1"/>
      <c r="H30" s="1"/>
      <c r="I30" s="1"/>
    </row>
    <row r="31" spans="1:9" x14ac:dyDescent="0.25">
      <c r="A31" s="8" t="s">
        <v>68</v>
      </c>
      <c r="B31" s="9">
        <v>6459</v>
      </c>
      <c r="C31" s="9">
        <v>4973</v>
      </c>
      <c r="D31" s="9">
        <v>44229</v>
      </c>
      <c r="E31" s="9">
        <v>45591</v>
      </c>
      <c r="F31" s="10">
        <f t="shared" si="0"/>
        <v>3.0794275249270839</v>
      </c>
      <c r="G31" s="1"/>
      <c r="H31" s="1"/>
      <c r="I31" s="1"/>
    </row>
    <row r="32" spans="1:9" x14ac:dyDescent="0.25">
      <c r="A32" s="11" t="s">
        <v>69</v>
      </c>
      <c r="B32" s="12">
        <v>157013</v>
      </c>
      <c r="C32" s="12">
        <v>171588</v>
      </c>
      <c r="D32" s="12">
        <v>1465240</v>
      </c>
      <c r="E32" s="12">
        <v>1512355</v>
      </c>
      <c r="F32" s="13">
        <f t="shared" si="0"/>
        <v>3.2155141819770137</v>
      </c>
      <c r="G32" s="1"/>
      <c r="H32" s="1"/>
      <c r="I32" s="1"/>
    </row>
    <row r="33" spans="1:9" x14ac:dyDescent="0.25">
      <c r="A33" s="8" t="s">
        <v>70</v>
      </c>
      <c r="B33" s="9">
        <v>13667</v>
      </c>
      <c r="C33" s="9">
        <v>14506.5</v>
      </c>
      <c r="D33" s="9">
        <v>133926.5</v>
      </c>
      <c r="E33" s="9">
        <v>125880.5</v>
      </c>
      <c r="F33" s="10">
        <f t="shared" si="0"/>
        <v>-6.0077729202211714</v>
      </c>
      <c r="G33" s="1"/>
      <c r="H33" s="1"/>
      <c r="I33" s="1"/>
    </row>
    <row r="34" spans="1:9" x14ac:dyDescent="0.25">
      <c r="A34" s="11" t="s">
        <v>71</v>
      </c>
      <c r="B34" s="12">
        <v>136</v>
      </c>
      <c r="C34" s="12">
        <v>49</v>
      </c>
      <c r="D34" s="12">
        <v>277</v>
      </c>
      <c r="E34" s="12">
        <v>656</v>
      </c>
      <c r="F34" s="13">
        <f t="shared" si="0"/>
        <v>136.82310469314081</v>
      </c>
      <c r="G34" s="1"/>
      <c r="H34" s="1"/>
      <c r="I34" s="1"/>
    </row>
    <row r="35" spans="1:9" x14ac:dyDescent="0.25">
      <c r="A35" s="14" t="s">
        <v>72</v>
      </c>
      <c r="B35" s="15">
        <f>SUM(B7:B34)</f>
        <v>384729.5</v>
      </c>
      <c r="C35" s="15">
        <f t="shared" ref="C35:E35" si="1">SUM(C7:C34)</f>
        <v>423401.5</v>
      </c>
      <c r="D35" s="15">
        <f t="shared" si="1"/>
        <v>3467639</v>
      </c>
      <c r="E35" s="15">
        <f t="shared" si="1"/>
        <v>3583665.5</v>
      </c>
      <c r="F35" s="16">
        <f t="shared" si="0"/>
        <v>3.3459797862464882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3718</v>
      </c>
      <c r="C38" s="41">
        <f>D7</f>
        <v>3891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1512355</v>
      </c>
      <c r="G38" s="42">
        <f>LOOKUP(E38,$A$38:$A$65,$C$38:$C$65)</f>
        <v>1465240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31787</v>
      </c>
      <c r="C39" s="41">
        <f t="shared" ref="C39:C65" si="5">D8</f>
        <v>29640</v>
      </c>
      <c r="D39" s="41">
        <f t="shared" ref="D39:D65" si="6">_xlfn.RANK.EQ(B39,$B$38:$B$65)+COUNTIF($B$38:$B$65,B39)-1</f>
        <v>11</v>
      </c>
      <c r="E39" s="42" t="str">
        <f t="shared" si="2"/>
        <v>BARCELONA</v>
      </c>
      <c r="F39" s="42">
        <f t="shared" ref="F39:F65" si="7">LOOKUP(E39,$A$38:$A$65,$B$38:$B$65)</f>
        <v>846950.5</v>
      </c>
      <c r="G39" s="42">
        <f t="shared" ref="G39:G65" si="8">LOOKUP(E39,$A$38:$A$65,$C$38:$C$65)</f>
        <v>901569.5</v>
      </c>
    </row>
    <row r="40" spans="1:9" x14ac:dyDescent="0.25">
      <c r="A40" s="42" t="str">
        <f t="shared" si="3"/>
        <v>ALMERIA</v>
      </c>
      <c r="B40" s="41">
        <f t="shared" si="4"/>
        <v>1314</v>
      </c>
      <c r="C40" s="41">
        <f t="shared" si="5"/>
        <v>94</v>
      </c>
      <c r="D40" s="41">
        <f t="shared" si="6"/>
        <v>20</v>
      </c>
      <c r="E40" s="42" t="str">
        <f t="shared" si="2"/>
        <v>BILBAO</v>
      </c>
      <c r="F40" s="42">
        <f t="shared" si="7"/>
        <v>405079</v>
      </c>
      <c r="G40" s="42">
        <f t="shared" si="8"/>
        <v>381291.5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8</v>
      </c>
      <c r="D41" s="41">
        <f t="shared" si="6"/>
        <v>26</v>
      </c>
      <c r="E41" s="42" t="str">
        <f t="shared" si="2"/>
        <v>BAHIA DE ALGECIRAS</v>
      </c>
      <c r="F41" s="42">
        <f t="shared" si="7"/>
        <v>226986</v>
      </c>
      <c r="G41" s="42">
        <f t="shared" si="8"/>
        <v>166689</v>
      </c>
    </row>
    <row r="42" spans="1:9" x14ac:dyDescent="0.25">
      <c r="A42" s="42" t="str">
        <f t="shared" si="3"/>
        <v>BAHIA DE ALGECIRAS</v>
      </c>
      <c r="B42" s="41">
        <f t="shared" si="4"/>
        <v>226986</v>
      </c>
      <c r="C42" s="41">
        <f t="shared" si="5"/>
        <v>166689</v>
      </c>
      <c r="D42" s="41">
        <f t="shared" si="6"/>
        <v>4</v>
      </c>
      <c r="E42" s="42" t="str">
        <f t="shared" si="2"/>
        <v>VIGO</v>
      </c>
      <c r="F42" s="42">
        <f t="shared" si="7"/>
        <v>125880.5</v>
      </c>
      <c r="G42" s="42">
        <f t="shared" si="8"/>
        <v>133926.5</v>
      </c>
    </row>
    <row r="43" spans="1:9" x14ac:dyDescent="0.25">
      <c r="A43" s="42" t="str">
        <f t="shared" si="3"/>
        <v>BAHIA DE CADIZ</v>
      </c>
      <c r="B43" s="41">
        <f t="shared" si="4"/>
        <v>43587.5</v>
      </c>
      <c r="C43" s="41">
        <f t="shared" si="5"/>
        <v>35245.5</v>
      </c>
      <c r="D43" s="41">
        <f t="shared" si="6"/>
        <v>9</v>
      </c>
      <c r="E43" s="42" t="str">
        <f t="shared" si="2"/>
        <v>CASTELLON</v>
      </c>
      <c r="F43" s="42">
        <f t="shared" si="7"/>
        <v>114479</v>
      </c>
      <c r="G43" s="42">
        <f t="shared" si="8"/>
        <v>92991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8</v>
      </c>
      <c r="D44" s="41">
        <f t="shared" si="6"/>
        <v>27</v>
      </c>
      <c r="E44" s="42" t="str">
        <f t="shared" si="2"/>
        <v>LAS PALMAS</v>
      </c>
      <c r="F44" s="42">
        <f t="shared" si="7"/>
        <v>59369</v>
      </c>
      <c r="G44" s="42">
        <f t="shared" si="8"/>
        <v>75883</v>
      </c>
    </row>
    <row r="45" spans="1:9" x14ac:dyDescent="0.25">
      <c r="A45" s="42" t="str">
        <f t="shared" si="3"/>
        <v>BARCELONA</v>
      </c>
      <c r="B45" s="41">
        <f t="shared" si="4"/>
        <v>846950.5</v>
      </c>
      <c r="C45" s="41">
        <f t="shared" si="5"/>
        <v>901569.5</v>
      </c>
      <c r="D45" s="41">
        <f t="shared" si="6"/>
        <v>2</v>
      </c>
      <c r="E45" s="42" t="str">
        <f t="shared" si="2"/>
        <v>TARRAGONA</v>
      </c>
      <c r="F45" s="42">
        <f t="shared" si="7"/>
        <v>45591</v>
      </c>
      <c r="G45" s="42">
        <f t="shared" si="8"/>
        <v>44229</v>
      </c>
    </row>
    <row r="46" spans="1:9" x14ac:dyDescent="0.25">
      <c r="A46" s="42" t="str">
        <f t="shared" si="3"/>
        <v>BILBAO</v>
      </c>
      <c r="B46" s="41">
        <f t="shared" si="4"/>
        <v>405079</v>
      </c>
      <c r="C46" s="41">
        <f t="shared" si="5"/>
        <v>381291.5</v>
      </c>
      <c r="D46" s="41">
        <f t="shared" si="6"/>
        <v>3</v>
      </c>
      <c r="E46" s="42" t="str">
        <f t="shared" si="2"/>
        <v>BAHIA DE CADIZ</v>
      </c>
      <c r="F46" s="42">
        <f t="shared" si="7"/>
        <v>43587.5</v>
      </c>
      <c r="G46" s="42">
        <f t="shared" si="8"/>
        <v>35245.5</v>
      </c>
    </row>
    <row r="47" spans="1:9" x14ac:dyDescent="0.25">
      <c r="A47" s="42" t="str">
        <f t="shared" si="3"/>
        <v>CARTAGENA</v>
      </c>
      <c r="B47" s="41">
        <f t="shared" si="4"/>
        <v>38372</v>
      </c>
      <c r="C47" s="41">
        <f t="shared" si="5"/>
        <v>32840</v>
      </c>
      <c r="D47" s="41">
        <f t="shared" si="6"/>
        <v>10</v>
      </c>
      <c r="E47" s="42" t="str">
        <f t="shared" si="2"/>
        <v>CARTAGENA</v>
      </c>
      <c r="F47" s="42">
        <f t="shared" si="7"/>
        <v>38372</v>
      </c>
      <c r="G47" s="42">
        <f t="shared" si="8"/>
        <v>32840</v>
      </c>
    </row>
    <row r="48" spans="1:9" x14ac:dyDescent="0.25">
      <c r="A48" s="42" t="str">
        <f t="shared" si="3"/>
        <v>CASTELLON</v>
      </c>
      <c r="B48" s="41">
        <f t="shared" si="4"/>
        <v>114479</v>
      </c>
      <c r="C48" s="41">
        <f t="shared" si="5"/>
        <v>92991</v>
      </c>
      <c r="D48" s="41">
        <f t="shared" si="6"/>
        <v>6</v>
      </c>
      <c r="E48" s="42" t="str">
        <f t="shared" si="2"/>
        <v>ALICANTE</v>
      </c>
      <c r="F48" s="42">
        <f t="shared" si="7"/>
        <v>31787</v>
      </c>
      <c r="G48" s="42">
        <f t="shared" si="8"/>
        <v>29640</v>
      </c>
    </row>
    <row r="49" spans="1:7" x14ac:dyDescent="0.25">
      <c r="A49" s="42" t="str">
        <f t="shared" si="3"/>
        <v>CEUTA</v>
      </c>
      <c r="B49" s="41">
        <f t="shared" si="4"/>
        <v>131</v>
      </c>
      <c r="C49" s="41">
        <f t="shared" si="5"/>
        <v>377</v>
      </c>
      <c r="D49" s="41">
        <f t="shared" si="6"/>
        <v>25</v>
      </c>
      <c r="E49" s="42" t="str">
        <f t="shared" si="2"/>
        <v>SANTA CRUZ DE TENERIFE</v>
      </c>
      <c r="F49" s="42">
        <f t="shared" si="7"/>
        <v>28670</v>
      </c>
      <c r="G49" s="42">
        <f t="shared" si="8"/>
        <v>31199</v>
      </c>
    </row>
    <row r="50" spans="1:7" x14ac:dyDescent="0.25">
      <c r="A50" s="42" t="str">
        <f t="shared" si="3"/>
        <v>FERROL-SAN CIBRAO</v>
      </c>
      <c r="B50" s="41">
        <f t="shared" si="4"/>
        <v>647</v>
      </c>
      <c r="C50" s="41">
        <f t="shared" si="5"/>
        <v>427</v>
      </c>
      <c r="D50" s="41">
        <f t="shared" si="6"/>
        <v>23</v>
      </c>
      <c r="E50" s="42" t="str">
        <f t="shared" si="2"/>
        <v>GIJON</v>
      </c>
      <c r="F50" s="42">
        <f t="shared" si="7"/>
        <v>28119</v>
      </c>
      <c r="G50" s="42">
        <f t="shared" si="8"/>
        <v>20356</v>
      </c>
    </row>
    <row r="51" spans="1:7" x14ac:dyDescent="0.25">
      <c r="A51" s="42" t="str">
        <f t="shared" si="3"/>
        <v>GIJON</v>
      </c>
      <c r="B51" s="41">
        <f t="shared" si="4"/>
        <v>28119</v>
      </c>
      <c r="C51" s="41">
        <f t="shared" si="5"/>
        <v>20356</v>
      </c>
      <c r="D51" s="41">
        <f t="shared" si="6"/>
        <v>13</v>
      </c>
      <c r="E51" s="42" t="str">
        <f t="shared" si="2"/>
        <v>MARIN Y RIA DE PONTEVEDRA</v>
      </c>
      <c r="F51" s="42">
        <f t="shared" si="7"/>
        <v>22962</v>
      </c>
      <c r="G51" s="42">
        <f t="shared" si="8"/>
        <v>10820</v>
      </c>
    </row>
    <row r="52" spans="1:7" x14ac:dyDescent="0.25">
      <c r="A52" s="42" t="str">
        <f t="shared" si="3"/>
        <v>HUELVA</v>
      </c>
      <c r="B52" s="41">
        <f t="shared" si="4"/>
        <v>243</v>
      </c>
      <c r="C52" s="41">
        <f t="shared" si="5"/>
        <v>485</v>
      </c>
      <c r="D52" s="41">
        <f t="shared" si="6"/>
        <v>24</v>
      </c>
      <c r="E52" s="42" t="str">
        <f t="shared" si="2"/>
        <v>MALAGA</v>
      </c>
      <c r="F52" s="42">
        <f t="shared" si="7"/>
        <v>17564</v>
      </c>
      <c r="G52" s="42">
        <f t="shared" si="8"/>
        <v>12066</v>
      </c>
    </row>
    <row r="53" spans="1:7" x14ac:dyDescent="0.25">
      <c r="A53" s="42" t="str">
        <f t="shared" si="3"/>
        <v>LAS PALMAS</v>
      </c>
      <c r="B53" s="41">
        <f t="shared" si="4"/>
        <v>59369</v>
      </c>
      <c r="C53" s="41">
        <f t="shared" si="5"/>
        <v>75883</v>
      </c>
      <c r="D53" s="41">
        <f t="shared" si="6"/>
        <v>7</v>
      </c>
      <c r="E53" s="42" t="str">
        <f t="shared" si="2"/>
        <v>SEVILLA</v>
      </c>
      <c r="F53" s="42">
        <f t="shared" si="7"/>
        <v>15978</v>
      </c>
      <c r="G53" s="42">
        <f t="shared" si="8"/>
        <v>17532</v>
      </c>
    </row>
    <row r="54" spans="1:7" x14ac:dyDescent="0.25">
      <c r="A54" s="42" t="str">
        <f t="shared" si="3"/>
        <v>MALAGA</v>
      </c>
      <c r="B54" s="41">
        <f t="shared" si="4"/>
        <v>17564</v>
      </c>
      <c r="C54" s="41">
        <f t="shared" si="5"/>
        <v>12066</v>
      </c>
      <c r="D54" s="41">
        <f t="shared" si="6"/>
        <v>15</v>
      </c>
      <c r="E54" s="42" t="str">
        <f t="shared" si="2"/>
        <v>MELILLA</v>
      </c>
      <c r="F54" s="42">
        <f t="shared" si="7"/>
        <v>9117</v>
      </c>
      <c r="G54" s="42">
        <f t="shared" si="8"/>
        <v>7158</v>
      </c>
    </row>
    <row r="55" spans="1:7" x14ac:dyDescent="0.25">
      <c r="A55" s="42" t="str">
        <f t="shared" si="3"/>
        <v>MARIN Y RIA DE PONTEVEDRA</v>
      </c>
      <c r="B55" s="41">
        <f t="shared" si="4"/>
        <v>22962</v>
      </c>
      <c r="C55" s="41">
        <f t="shared" si="5"/>
        <v>10820</v>
      </c>
      <c r="D55" s="41">
        <f t="shared" si="6"/>
        <v>14</v>
      </c>
      <c r="E55" s="42" t="str">
        <f t="shared" si="2"/>
        <v>A CORUÑA</v>
      </c>
      <c r="F55" s="42">
        <f t="shared" si="7"/>
        <v>3718</v>
      </c>
      <c r="G55" s="42">
        <f t="shared" si="8"/>
        <v>3891</v>
      </c>
    </row>
    <row r="56" spans="1:7" x14ac:dyDescent="0.25">
      <c r="A56" s="42" t="str">
        <f t="shared" si="3"/>
        <v>MELILLA</v>
      </c>
      <c r="B56" s="41">
        <f t="shared" si="4"/>
        <v>9117</v>
      </c>
      <c r="C56" s="41">
        <f t="shared" si="5"/>
        <v>7158</v>
      </c>
      <c r="D56" s="41">
        <f t="shared" si="6"/>
        <v>17</v>
      </c>
      <c r="E56" s="42" t="str">
        <f t="shared" si="2"/>
        <v>MOTRIL</v>
      </c>
      <c r="F56" s="42">
        <f t="shared" si="7"/>
        <v>3258</v>
      </c>
      <c r="G56" s="42">
        <f t="shared" si="8"/>
        <v>1930</v>
      </c>
    </row>
    <row r="57" spans="1:7" x14ac:dyDescent="0.25">
      <c r="A57" s="42" t="str">
        <f t="shared" si="3"/>
        <v>MOTRIL</v>
      </c>
      <c r="B57" s="41">
        <f t="shared" si="4"/>
        <v>3258</v>
      </c>
      <c r="C57" s="41">
        <f t="shared" si="5"/>
        <v>1930</v>
      </c>
      <c r="D57" s="41">
        <f t="shared" si="6"/>
        <v>19</v>
      </c>
      <c r="E57" s="42" t="str">
        <f t="shared" si="2"/>
        <v>ALMERIA</v>
      </c>
      <c r="F57" s="42">
        <f t="shared" si="7"/>
        <v>1314</v>
      </c>
      <c r="G57" s="42">
        <f t="shared" si="8"/>
        <v>94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842</v>
      </c>
      <c r="G58" s="42">
        <f t="shared" si="8"/>
        <v>1466</v>
      </c>
    </row>
    <row r="59" spans="1:7" x14ac:dyDescent="0.25">
      <c r="A59" s="42" t="str">
        <f t="shared" si="3"/>
        <v>SANTA CRUZ DE TENERIFE</v>
      </c>
      <c r="B59" s="41">
        <f t="shared" si="4"/>
        <v>28670</v>
      </c>
      <c r="C59" s="41">
        <f t="shared" si="5"/>
        <v>31199</v>
      </c>
      <c r="D59" s="41">
        <f t="shared" si="6"/>
        <v>12</v>
      </c>
      <c r="E59" s="42" t="str">
        <f t="shared" si="2"/>
        <v>VILAGARCIA</v>
      </c>
      <c r="F59" s="42">
        <f t="shared" si="7"/>
        <v>656</v>
      </c>
      <c r="G59" s="42">
        <f t="shared" si="8"/>
        <v>277</v>
      </c>
    </row>
    <row r="60" spans="1:7" x14ac:dyDescent="0.25">
      <c r="A60" s="42" t="str">
        <f t="shared" si="3"/>
        <v>SANTANDER</v>
      </c>
      <c r="B60" s="41">
        <f t="shared" si="4"/>
        <v>842</v>
      </c>
      <c r="C60" s="41">
        <f t="shared" si="5"/>
        <v>1466</v>
      </c>
      <c r="D60" s="41">
        <f t="shared" si="6"/>
        <v>21</v>
      </c>
      <c r="E60" s="42" t="str">
        <f t="shared" si="2"/>
        <v>FERROL-SAN CIBRAO</v>
      </c>
      <c r="F60" s="42">
        <f t="shared" si="7"/>
        <v>647</v>
      </c>
      <c r="G60" s="42">
        <f t="shared" si="8"/>
        <v>427</v>
      </c>
    </row>
    <row r="61" spans="1:7" x14ac:dyDescent="0.25">
      <c r="A61" s="42" t="str">
        <f t="shared" si="3"/>
        <v>SEVILLA</v>
      </c>
      <c r="B61" s="41">
        <f t="shared" si="4"/>
        <v>15978</v>
      </c>
      <c r="C61" s="41">
        <f t="shared" si="5"/>
        <v>17532</v>
      </c>
      <c r="D61" s="41">
        <f t="shared" si="6"/>
        <v>16</v>
      </c>
      <c r="E61" s="42" t="str">
        <f t="shared" si="2"/>
        <v>HUELVA</v>
      </c>
      <c r="F61" s="42">
        <f t="shared" si="7"/>
        <v>243</v>
      </c>
      <c r="G61" s="42">
        <f t="shared" si="8"/>
        <v>485</v>
      </c>
    </row>
    <row r="62" spans="1:7" x14ac:dyDescent="0.25">
      <c r="A62" s="42" t="str">
        <f t="shared" si="3"/>
        <v>TARRAGONA</v>
      </c>
      <c r="B62" s="41">
        <f t="shared" si="4"/>
        <v>45591</v>
      </c>
      <c r="C62" s="41">
        <f t="shared" si="5"/>
        <v>44229</v>
      </c>
      <c r="D62" s="41">
        <f t="shared" si="6"/>
        <v>8</v>
      </c>
      <c r="E62" s="42" t="str">
        <f t="shared" si="2"/>
        <v>CEUTA</v>
      </c>
      <c r="F62" s="42">
        <f t="shared" si="7"/>
        <v>131</v>
      </c>
      <c r="G62" s="42">
        <f t="shared" si="8"/>
        <v>377</v>
      </c>
    </row>
    <row r="63" spans="1:7" x14ac:dyDescent="0.25">
      <c r="A63" s="42" t="str">
        <f t="shared" si="3"/>
        <v>VALENCIA</v>
      </c>
      <c r="B63" s="41">
        <f t="shared" si="4"/>
        <v>1512355</v>
      </c>
      <c r="C63" s="41">
        <f t="shared" si="5"/>
        <v>1465240</v>
      </c>
      <c r="D63" s="41">
        <f t="shared" si="6"/>
        <v>1</v>
      </c>
      <c r="E63" s="42" t="str">
        <f t="shared" si="2"/>
        <v>AVILES</v>
      </c>
      <c r="F63" s="42">
        <f t="shared" si="7"/>
        <v>8</v>
      </c>
      <c r="G63" s="42">
        <f t="shared" si="8"/>
        <v>8</v>
      </c>
    </row>
    <row r="64" spans="1:7" x14ac:dyDescent="0.25">
      <c r="A64" s="42" t="str">
        <f t="shared" si="3"/>
        <v>VIGO</v>
      </c>
      <c r="B64" s="41">
        <f t="shared" si="4"/>
        <v>125880.5</v>
      </c>
      <c r="C64" s="41">
        <f t="shared" si="5"/>
        <v>133926.5</v>
      </c>
      <c r="D64" s="41">
        <f t="shared" si="6"/>
        <v>5</v>
      </c>
      <c r="E64" s="42" t="str">
        <f t="shared" si="2"/>
        <v>BALEARES</v>
      </c>
      <c r="F64" s="42">
        <f t="shared" si="7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656</v>
      </c>
      <c r="C65" s="41">
        <f t="shared" si="5"/>
        <v>277</v>
      </c>
      <c r="D65" s="41">
        <f t="shared" si="6"/>
        <v>22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Septiembre</v>
      </c>
      <c r="C5" s="68"/>
      <c r="D5" s="67" t="s">
        <v>40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510</v>
      </c>
      <c r="C7" s="9">
        <v>570</v>
      </c>
      <c r="D7" s="9">
        <v>4078</v>
      </c>
      <c r="E7" s="9">
        <v>3915</v>
      </c>
      <c r="F7" s="10">
        <f>((E7*100)/D7)-100</f>
        <v>-3.9970573810691548</v>
      </c>
      <c r="G7" s="1"/>
      <c r="H7" s="1"/>
      <c r="I7" s="1"/>
    </row>
    <row r="8" spans="1:12" x14ac:dyDescent="0.25">
      <c r="A8" s="11" t="s">
        <v>45</v>
      </c>
      <c r="B8" s="12">
        <v>11412</v>
      </c>
      <c r="C8" s="12">
        <v>13427</v>
      </c>
      <c r="D8" s="12">
        <v>112317</v>
      </c>
      <c r="E8" s="12">
        <v>120922</v>
      </c>
      <c r="F8" s="13">
        <f t="shared" ref="F8:F35" si="0">((E8*100)/D8)-100</f>
        <v>7.6613513537576665</v>
      </c>
      <c r="G8" s="1"/>
      <c r="H8" s="1"/>
      <c r="I8" s="1"/>
    </row>
    <row r="9" spans="1:12" x14ac:dyDescent="0.25">
      <c r="A9" s="8" t="s">
        <v>46</v>
      </c>
      <c r="B9" s="9">
        <v>486</v>
      </c>
      <c r="C9" s="9">
        <v>334</v>
      </c>
      <c r="D9" s="9">
        <v>2855</v>
      </c>
      <c r="E9" s="9">
        <v>4207.25</v>
      </c>
      <c r="F9" s="10">
        <f t="shared" si="0"/>
        <v>47.364273204903668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8</v>
      </c>
      <c r="E10" s="12">
        <v>8</v>
      </c>
      <c r="F10" s="17">
        <f t="shared" si="0"/>
        <v>0</v>
      </c>
      <c r="G10" s="1"/>
      <c r="H10" s="1"/>
      <c r="I10" s="1"/>
    </row>
    <row r="11" spans="1:12" x14ac:dyDescent="0.25">
      <c r="A11" s="8" t="s">
        <v>48</v>
      </c>
      <c r="B11" s="9">
        <v>19744</v>
      </c>
      <c r="C11" s="9">
        <v>42655</v>
      </c>
      <c r="D11" s="9">
        <v>181166</v>
      </c>
      <c r="E11" s="9">
        <v>245241</v>
      </c>
      <c r="F11" s="10">
        <f t="shared" si="0"/>
        <v>35.368115430047567</v>
      </c>
      <c r="G11" s="1"/>
      <c r="H11" s="1"/>
      <c r="I11" s="1"/>
    </row>
    <row r="12" spans="1:12" x14ac:dyDescent="0.25">
      <c r="A12" s="11" t="s">
        <v>49</v>
      </c>
      <c r="B12" s="12">
        <v>7605</v>
      </c>
      <c r="C12" s="12">
        <v>8777.5</v>
      </c>
      <c r="D12" s="12">
        <v>63288</v>
      </c>
      <c r="E12" s="12">
        <v>71559</v>
      </c>
      <c r="F12" s="13">
        <f t="shared" si="0"/>
        <v>13.068828213879414</v>
      </c>
      <c r="G12" s="1"/>
      <c r="H12" s="1"/>
      <c r="I12" s="1"/>
    </row>
    <row r="13" spans="1:12" x14ac:dyDescent="0.25">
      <c r="A13" s="8" t="s">
        <v>50</v>
      </c>
      <c r="B13" s="9">
        <v>5288</v>
      </c>
      <c r="C13" s="9">
        <v>4579</v>
      </c>
      <c r="D13" s="9">
        <v>54198</v>
      </c>
      <c r="E13" s="9">
        <v>45079</v>
      </c>
      <c r="F13" s="10">
        <f t="shared" si="0"/>
        <v>-16.825344108638689</v>
      </c>
      <c r="G13" s="1"/>
      <c r="H13" s="1"/>
      <c r="I13" s="1"/>
    </row>
    <row r="14" spans="1:12" x14ac:dyDescent="0.25">
      <c r="A14" s="11" t="s">
        <v>51</v>
      </c>
      <c r="B14" s="12">
        <v>117128</v>
      </c>
      <c r="C14" s="12">
        <v>118963.5</v>
      </c>
      <c r="D14" s="12">
        <v>1043309.5</v>
      </c>
      <c r="E14" s="12">
        <v>970010.5</v>
      </c>
      <c r="F14" s="13">
        <f t="shared" si="0"/>
        <v>-7.0256237482741284</v>
      </c>
      <c r="G14" s="1"/>
      <c r="H14" s="1"/>
      <c r="I14" s="1"/>
    </row>
    <row r="15" spans="1:12" x14ac:dyDescent="0.25">
      <c r="A15" s="8" t="s">
        <v>52</v>
      </c>
      <c r="B15" s="9">
        <v>43735.75</v>
      </c>
      <c r="C15" s="9">
        <v>45007.75</v>
      </c>
      <c r="D15" s="9">
        <v>416449.5</v>
      </c>
      <c r="E15" s="9">
        <v>452019.75</v>
      </c>
      <c r="F15" s="10">
        <f t="shared" si="0"/>
        <v>8.5413117316745542</v>
      </c>
      <c r="G15" s="1"/>
      <c r="H15" s="1"/>
      <c r="I15" s="1"/>
    </row>
    <row r="16" spans="1:12" x14ac:dyDescent="0.25">
      <c r="A16" s="11" t="s">
        <v>53</v>
      </c>
      <c r="B16" s="12">
        <v>6866</v>
      </c>
      <c r="C16" s="12">
        <v>5187</v>
      </c>
      <c r="D16" s="12">
        <v>54862</v>
      </c>
      <c r="E16" s="12">
        <v>51248</v>
      </c>
      <c r="F16" s="13">
        <f t="shared" si="0"/>
        <v>-6.5874375706317636</v>
      </c>
      <c r="G16" s="1"/>
      <c r="H16" s="1"/>
      <c r="I16" s="1"/>
    </row>
    <row r="17" spans="1:9" x14ac:dyDescent="0.25">
      <c r="A17" s="8" t="s">
        <v>54</v>
      </c>
      <c r="B17" s="9">
        <v>11615</v>
      </c>
      <c r="C17" s="9">
        <v>12995</v>
      </c>
      <c r="D17" s="9">
        <v>96767</v>
      </c>
      <c r="E17" s="9">
        <v>119182</v>
      </c>
      <c r="F17" s="10">
        <f t="shared" si="0"/>
        <v>23.163888515712998</v>
      </c>
      <c r="G17" s="1"/>
      <c r="H17" s="1"/>
      <c r="I17" s="1"/>
    </row>
    <row r="18" spans="1:9" x14ac:dyDescent="0.25">
      <c r="A18" s="11" t="s">
        <v>55</v>
      </c>
      <c r="B18" s="12">
        <v>889</v>
      </c>
      <c r="C18" s="12">
        <v>1397</v>
      </c>
      <c r="D18" s="12">
        <v>7848</v>
      </c>
      <c r="E18" s="12">
        <v>11627</v>
      </c>
      <c r="F18" s="13">
        <f t="shared" si="0"/>
        <v>48.152395514780835</v>
      </c>
      <c r="G18" s="1"/>
      <c r="H18" s="1"/>
      <c r="I18" s="1"/>
    </row>
    <row r="19" spans="1:9" x14ac:dyDescent="0.25">
      <c r="A19" s="8" t="s">
        <v>56</v>
      </c>
      <c r="B19" s="9">
        <v>75</v>
      </c>
      <c r="C19" s="9">
        <v>122</v>
      </c>
      <c r="D19" s="9">
        <v>427</v>
      </c>
      <c r="E19" s="9">
        <v>647</v>
      </c>
      <c r="F19" s="10">
        <f t="shared" si="0"/>
        <v>51.522248243559716</v>
      </c>
      <c r="G19" s="1"/>
      <c r="H19" s="1"/>
      <c r="I19" s="1"/>
    </row>
    <row r="20" spans="1:9" x14ac:dyDescent="0.25">
      <c r="A20" s="11" t="s">
        <v>57</v>
      </c>
      <c r="B20" s="12">
        <v>3299</v>
      </c>
      <c r="C20" s="12">
        <v>3153</v>
      </c>
      <c r="D20" s="12">
        <v>26604</v>
      </c>
      <c r="E20" s="12">
        <v>34206</v>
      </c>
      <c r="F20" s="13">
        <f t="shared" si="0"/>
        <v>28.574650428506999</v>
      </c>
      <c r="G20" s="1"/>
      <c r="H20" s="1"/>
      <c r="I20" s="1"/>
    </row>
    <row r="21" spans="1:9" x14ac:dyDescent="0.25">
      <c r="A21" s="8" t="s">
        <v>58</v>
      </c>
      <c r="B21" s="9">
        <v>120</v>
      </c>
      <c r="C21" s="9">
        <v>80</v>
      </c>
      <c r="D21" s="9">
        <v>648</v>
      </c>
      <c r="E21" s="9">
        <v>1351</v>
      </c>
      <c r="F21" s="10">
        <f t="shared" si="0"/>
        <v>108.48765432098764</v>
      </c>
      <c r="G21" s="1"/>
      <c r="H21" s="1"/>
      <c r="I21" s="1"/>
    </row>
    <row r="22" spans="1:9" x14ac:dyDescent="0.25">
      <c r="A22" s="11" t="s">
        <v>59</v>
      </c>
      <c r="B22" s="12">
        <v>40325</v>
      </c>
      <c r="C22" s="12">
        <v>32564</v>
      </c>
      <c r="D22" s="12">
        <v>334529</v>
      </c>
      <c r="E22" s="12">
        <v>312477</v>
      </c>
      <c r="F22" s="13">
        <f t="shared" si="0"/>
        <v>-6.5919546586394659</v>
      </c>
      <c r="G22" s="1"/>
      <c r="H22" s="1"/>
      <c r="I22" s="1"/>
    </row>
    <row r="23" spans="1:9" x14ac:dyDescent="0.25">
      <c r="A23" s="8" t="s">
        <v>60</v>
      </c>
      <c r="B23" s="9">
        <v>2632</v>
      </c>
      <c r="C23" s="9">
        <v>3057</v>
      </c>
      <c r="D23" s="9">
        <v>19250</v>
      </c>
      <c r="E23" s="9">
        <v>28047</v>
      </c>
      <c r="F23" s="10">
        <f t="shared" si="0"/>
        <v>45.698701298701309</v>
      </c>
      <c r="G23" s="1"/>
      <c r="H23" s="1"/>
      <c r="I23" s="1"/>
    </row>
    <row r="24" spans="1:9" x14ac:dyDescent="0.25">
      <c r="A24" s="11" t="s">
        <v>61</v>
      </c>
      <c r="B24" s="12">
        <v>1458</v>
      </c>
      <c r="C24" s="12">
        <v>2744</v>
      </c>
      <c r="D24" s="12">
        <v>28527</v>
      </c>
      <c r="E24" s="12">
        <v>27440</v>
      </c>
      <c r="F24" s="13">
        <f t="shared" si="0"/>
        <v>-3.8104252112034231</v>
      </c>
      <c r="G24" s="1"/>
      <c r="H24" s="1"/>
      <c r="I24" s="1"/>
    </row>
    <row r="25" spans="1:9" x14ac:dyDescent="0.25">
      <c r="A25" s="8" t="s">
        <v>62</v>
      </c>
      <c r="B25" s="9">
        <v>2016</v>
      </c>
      <c r="C25" s="9">
        <v>2033</v>
      </c>
      <c r="D25" s="9">
        <v>18677</v>
      </c>
      <c r="E25" s="9">
        <v>23847</v>
      </c>
      <c r="F25" s="10">
        <f t="shared" si="0"/>
        <v>27.681105102532527</v>
      </c>
      <c r="G25" s="1"/>
      <c r="H25" s="1"/>
      <c r="I25" s="1"/>
    </row>
    <row r="26" spans="1:9" x14ac:dyDescent="0.25">
      <c r="A26" s="11" t="s">
        <v>63</v>
      </c>
      <c r="B26" s="12">
        <v>304</v>
      </c>
      <c r="C26" s="12">
        <v>284</v>
      </c>
      <c r="D26" s="12">
        <v>2871</v>
      </c>
      <c r="E26" s="12">
        <v>4880</v>
      </c>
      <c r="F26" s="13">
        <f t="shared" si="0"/>
        <v>69.975618251480313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27232</v>
      </c>
      <c r="C28" s="12">
        <v>23862</v>
      </c>
      <c r="D28" s="12">
        <v>251485</v>
      </c>
      <c r="E28" s="12">
        <v>235487</v>
      </c>
      <c r="F28" s="13">
        <f t="shared" si="0"/>
        <v>-6.3614132055589749</v>
      </c>
      <c r="G28" s="1"/>
      <c r="H28" s="1"/>
      <c r="I28" s="1"/>
    </row>
    <row r="29" spans="1:9" x14ac:dyDescent="0.25">
      <c r="A29" s="8" t="s">
        <v>66</v>
      </c>
      <c r="B29" s="9">
        <v>183</v>
      </c>
      <c r="C29" s="9">
        <v>71</v>
      </c>
      <c r="D29" s="9">
        <v>1466</v>
      </c>
      <c r="E29" s="9">
        <v>842</v>
      </c>
      <c r="F29" s="10">
        <f t="shared" si="0"/>
        <v>-42.564802182810368</v>
      </c>
      <c r="G29" s="1"/>
      <c r="H29" s="1"/>
      <c r="I29" s="1"/>
    </row>
    <row r="30" spans="1:9" x14ac:dyDescent="0.25">
      <c r="A30" s="11" t="s">
        <v>67</v>
      </c>
      <c r="B30" s="12">
        <v>13914</v>
      </c>
      <c r="C30" s="12">
        <v>11804</v>
      </c>
      <c r="D30" s="12">
        <v>122618</v>
      </c>
      <c r="E30" s="12">
        <v>116520</v>
      </c>
      <c r="F30" s="13">
        <f t="shared" si="0"/>
        <v>-4.9731687028005638</v>
      </c>
      <c r="G30" s="1"/>
      <c r="H30" s="1"/>
      <c r="I30" s="1"/>
    </row>
    <row r="31" spans="1:9" x14ac:dyDescent="0.25">
      <c r="A31" s="8" t="s">
        <v>68</v>
      </c>
      <c r="B31" s="9">
        <v>9040</v>
      </c>
      <c r="C31" s="9">
        <v>6528</v>
      </c>
      <c r="D31" s="9">
        <v>65074</v>
      </c>
      <c r="E31" s="9">
        <v>62127</v>
      </c>
      <c r="F31" s="10">
        <f t="shared" si="0"/>
        <v>-4.5286904139902333</v>
      </c>
      <c r="G31" s="1"/>
      <c r="H31" s="1"/>
      <c r="I31" s="1"/>
    </row>
    <row r="32" spans="1:9" x14ac:dyDescent="0.25">
      <c r="A32" s="11" t="s">
        <v>69</v>
      </c>
      <c r="B32" s="12">
        <v>170785</v>
      </c>
      <c r="C32" s="12">
        <v>182548</v>
      </c>
      <c r="D32" s="12">
        <v>1580910</v>
      </c>
      <c r="E32" s="12">
        <v>1623479</v>
      </c>
      <c r="F32" s="13">
        <f t="shared" si="0"/>
        <v>2.6926896534274505</v>
      </c>
      <c r="G32" s="1"/>
      <c r="H32" s="1"/>
      <c r="I32" s="1"/>
    </row>
    <row r="33" spans="1:9" x14ac:dyDescent="0.25">
      <c r="A33" s="8" t="s">
        <v>70</v>
      </c>
      <c r="B33" s="9">
        <v>16881</v>
      </c>
      <c r="C33" s="9">
        <v>16681.5</v>
      </c>
      <c r="D33" s="9">
        <v>157222.5</v>
      </c>
      <c r="E33" s="9">
        <v>143021.5</v>
      </c>
      <c r="F33" s="10">
        <f t="shared" si="0"/>
        <v>-9.0324222042010547</v>
      </c>
      <c r="G33" s="1"/>
      <c r="H33" s="1"/>
      <c r="I33" s="1"/>
    </row>
    <row r="34" spans="1:9" x14ac:dyDescent="0.25">
      <c r="A34" s="11" t="s">
        <v>71</v>
      </c>
      <c r="B34" s="12">
        <v>2459</v>
      </c>
      <c r="C34" s="12">
        <v>2093</v>
      </c>
      <c r="D34" s="12">
        <v>4778</v>
      </c>
      <c r="E34" s="12">
        <v>18510</v>
      </c>
      <c r="F34" s="13">
        <f t="shared" si="0"/>
        <v>287.40058601925494</v>
      </c>
      <c r="G34" s="1"/>
      <c r="H34" s="1"/>
      <c r="I34" s="1"/>
    </row>
    <row r="35" spans="1:9" x14ac:dyDescent="0.25">
      <c r="A35" s="14" t="s">
        <v>72</v>
      </c>
      <c r="B35" s="15">
        <f>SUM(B7:B34)</f>
        <v>516001.75</v>
      </c>
      <c r="C35" s="15">
        <f t="shared" ref="C35:E35" si="1">SUM(C7:C34)</f>
        <v>541517.25</v>
      </c>
      <c r="D35" s="15">
        <f t="shared" si="1"/>
        <v>4652232.5</v>
      </c>
      <c r="E35" s="15">
        <f t="shared" si="1"/>
        <v>4727900</v>
      </c>
      <c r="F35" s="16">
        <f t="shared" si="0"/>
        <v>1.6264771805794282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3915</v>
      </c>
      <c r="C38" s="41">
        <f>D7</f>
        <v>4078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1623479</v>
      </c>
      <c r="G38" s="42">
        <f>LOOKUP(E38,$A$38:$A$65,$C$38:$C$65)</f>
        <v>1580910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120922</v>
      </c>
      <c r="C39" s="41">
        <f t="shared" ref="C39:C65" si="5">D8</f>
        <v>112317</v>
      </c>
      <c r="D39" s="41">
        <f t="shared" ref="D39:D65" si="6">_xlfn.RANK.EQ(B39,$B$38:$B$65)+COUNTIF($B$38:$B$65,B39)-1</f>
        <v>8</v>
      </c>
      <c r="E39" s="42" t="str">
        <f t="shared" si="2"/>
        <v>BARCELONA</v>
      </c>
      <c r="F39" s="42">
        <f t="shared" ref="F39:F65" si="7">LOOKUP(E39,$A$38:$A$65,$B$38:$B$65)</f>
        <v>970010.5</v>
      </c>
      <c r="G39" s="42">
        <f t="shared" ref="G39:G65" si="8">LOOKUP(E39,$A$38:$A$65,$C$38:$C$65)</f>
        <v>1043309.5</v>
      </c>
    </row>
    <row r="40" spans="1:9" x14ac:dyDescent="0.25">
      <c r="A40" s="42" t="str">
        <f t="shared" si="3"/>
        <v>ALMERIA</v>
      </c>
      <c r="B40" s="41">
        <f t="shared" si="4"/>
        <v>4207.25</v>
      </c>
      <c r="C40" s="41">
        <f t="shared" si="5"/>
        <v>2855</v>
      </c>
      <c r="D40" s="41">
        <f t="shared" si="6"/>
        <v>22</v>
      </c>
      <c r="E40" s="42" t="str">
        <f t="shared" si="2"/>
        <v>BILBAO</v>
      </c>
      <c r="F40" s="42">
        <f t="shared" si="7"/>
        <v>452019.75</v>
      </c>
      <c r="G40" s="42">
        <f t="shared" si="8"/>
        <v>416449.5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8</v>
      </c>
      <c r="D41" s="41">
        <f t="shared" si="6"/>
        <v>27</v>
      </c>
      <c r="E41" s="42" t="str">
        <f t="shared" si="2"/>
        <v>LAS PALMAS</v>
      </c>
      <c r="F41" s="42">
        <f t="shared" si="7"/>
        <v>312477</v>
      </c>
      <c r="G41" s="42">
        <f t="shared" si="8"/>
        <v>334529</v>
      </c>
    </row>
    <row r="42" spans="1:9" x14ac:dyDescent="0.25">
      <c r="A42" s="42" t="str">
        <f t="shared" si="3"/>
        <v>BAHIA DE ALGECIRAS</v>
      </c>
      <c r="B42" s="41">
        <f t="shared" si="4"/>
        <v>245241</v>
      </c>
      <c r="C42" s="41">
        <f t="shared" si="5"/>
        <v>181166</v>
      </c>
      <c r="D42" s="41">
        <f t="shared" si="6"/>
        <v>5</v>
      </c>
      <c r="E42" s="42" t="str">
        <f t="shared" si="2"/>
        <v>BAHIA DE ALGECIRAS</v>
      </c>
      <c r="F42" s="42">
        <f t="shared" si="7"/>
        <v>245241</v>
      </c>
      <c r="G42" s="42">
        <f t="shared" si="8"/>
        <v>181166</v>
      </c>
    </row>
    <row r="43" spans="1:9" x14ac:dyDescent="0.25">
      <c r="A43" s="42" t="str">
        <f t="shared" si="3"/>
        <v>BAHIA DE CADIZ</v>
      </c>
      <c r="B43" s="41">
        <f t="shared" si="4"/>
        <v>71559</v>
      </c>
      <c r="C43" s="41">
        <f t="shared" si="5"/>
        <v>63288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235487</v>
      </c>
      <c r="G43" s="42">
        <f t="shared" si="8"/>
        <v>251485</v>
      </c>
    </row>
    <row r="44" spans="1:9" x14ac:dyDescent="0.25">
      <c r="A44" s="42" t="str">
        <f t="shared" si="3"/>
        <v>BALEARES</v>
      </c>
      <c r="B44" s="41">
        <f t="shared" si="4"/>
        <v>45079</v>
      </c>
      <c r="C44" s="41">
        <f t="shared" si="5"/>
        <v>54198</v>
      </c>
      <c r="D44" s="41">
        <f t="shared" si="6"/>
        <v>14</v>
      </c>
      <c r="E44" s="42" t="str">
        <f t="shared" si="2"/>
        <v>VIGO</v>
      </c>
      <c r="F44" s="42">
        <f t="shared" si="7"/>
        <v>143021.5</v>
      </c>
      <c r="G44" s="42">
        <f t="shared" si="8"/>
        <v>157222.5</v>
      </c>
    </row>
    <row r="45" spans="1:9" x14ac:dyDescent="0.25">
      <c r="A45" s="42" t="str">
        <f t="shared" si="3"/>
        <v>BARCELONA</v>
      </c>
      <c r="B45" s="41">
        <f t="shared" si="4"/>
        <v>970010.5</v>
      </c>
      <c r="C45" s="41">
        <f t="shared" si="5"/>
        <v>1043309.5</v>
      </c>
      <c r="D45" s="41">
        <f t="shared" si="6"/>
        <v>2</v>
      </c>
      <c r="E45" s="42" t="str">
        <f t="shared" si="2"/>
        <v>ALICANTE</v>
      </c>
      <c r="F45" s="42">
        <f t="shared" si="7"/>
        <v>120922</v>
      </c>
      <c r="G45" s="42">
        <f t="shared" si="8"/>
        <v>112317</v>
      </c>
    </row>
    <row r="46" spans="1:9" x14ac:dyDescent="0.25">
      <c r="A46" s="42" t="str">
        <f t="shared" si="3"/>
        <v>BILBAO</v>
      </c>
      <c r="B46" s="41">
        <f t="shared" si="4"/>
        <v>452019.75</v>
      </c>
      <c r="C46" s="41">
        <f t="shared" si="5"/>
        <v>416449.5</v>
      </c>
      <c r="D46" s="41">
        <f t="shared" si="6"/>
        <v>3</v>
      </c>
      <c r="E46" s="42" t="str">
        <f t="shared" si="2"/>
        <v>CASTELLON</v>
      </c>
      <c r="F46" s="42">
        <f t="shared" si="7"/>
        <v>119182</v>
      </c>
      <c r="G46" s="42">
        <f t="shared" si="8"/>
        <v>96767</v>
      </c>
    </row>
    <row r="47" spans="1:9" x14ac:dyDescent="0.25">
      <c r="A47" s="42" t="str">
        <f t="shared" si="3"/>
        <v>CARTAGENA</v>
      </c>
      <c r="B47" s="41">
        <f t="shared" si="4"/>
        <v>51248</v>
      </c>
      <c r="C47" s="41">
        <f t="shared" si="5"/>
        <v>54862</v>
      </c>
      <c r="D47" s="41">
        <f t="shared" si="6"/>
        <v>13</v>
      </c>
      <c r="E47" s="42" t="str">
        <f t="shared" si="2"/>
        <v>SEVILLA</v>
      </c>
      <c r="F47" s="42">
        <f t="shared" si="7"/>
        <v>116520</v>
      </c>
      <c r="G47" s="42">
        <f t="shared" si="8"/>
        <v>122618</v>
      </c>
    </row>
    <row r="48" spans="1:9" x14ac:dyDescent="0.25">
      <c r="A48" s="42" t="str">
        <f t="shared" si="3"/>
        <v>CASTELLON</v>
      </c>
      <c r="B48" s="41">
        <f t="shared" si="4"/>
        <v>119182</v>
      </c>
      <c r="C48" s="41">
        <f t="shared" si="5"/>
        <v>96767</v>
      </c>
      <c r="D48" s="41">
        <f t="shared" si="6"/>
        <v>9</v>
      </c>
      <c r="E48" s="42" t="str">
        <f t="shared" si="2"/>
        <v>BAHIA DE CADIZ</v>
      </c>
      <c r="F48" s="42">
        <f t="shared" si="7"/>
        <v>71559</v>
      </c>
      <c r="G48" s="42">
        <f t="shared" si="8"/>
        <v>63288</v>
      </c>
    </row>
    <row r="49" spans="1:7" x14ac:dyDescent="0.25">
      <c r="A49" s="42" t="str">
        <f t="shared" si="3"/>
        <v>CEUTA</v>
      </c>
      <c r="B49" s="41">
        <f t="shared" si="4"/>
        <v>11627</v>
      </c>
      <c r="C49" s="41">
        <f t="shared" si="5"/>
        <v>7848</v>
      </c>
      <c r="D49" s="41">
        <f t="shared" si="6"/>
        <v>20</v>
      </c>
      <c r="E49" s="42" t="str">
        <f t="shared" si="2"/>
        <v>TARRAGONA</v>
      </c>
      <c r="F49" s="42">
        <f t="shared" si="7"/>
        <v>62127</v>
      </c>
      <c r="G49" s="42">
        <f t="shared" si="8"/>
        <v>65074</v>
      </c>
    </row>
    <row r="50" spans="1:7" x14ac:dyDescent="0.25">
      <c r="A50" s="42" t="str">
        <f t="shared" si="3"/>
        <v>FERROL-SAN CIBRAO</v>
      </c>
      <c r="B50" s="41">
        <f t="shared" si="4"/>
        <v>647</v>
      </c>
      <c r="C50" s="41">
        <f t="shared" si="5"/>
        <v>427</v>
      </c>
      <c r="D50" s="41">
        <f t="shared" si="6"/>
        <v>26</v>
      </c>
      <c r="E50" s="42" t="str">
        <f t="shared" si="2"/>
        <v>CARTAGENA</v>
      </c>
      <c r="F50" s="42">
        <f t="shared" si="7"/>
        <v>51248</v>
      </c>
      <c r="G50" s="42">
        <f t="shared" si="8"/>
        <v>54862</v>
      </c>
    </row>
    <row r="51" spans="1:7" x14ac:dyDescent="0.25">
      <c r="A51" s="42" t="str">
        <f t="shared" si="3"/>
        <v>GIJON</v>
      </c>
      <c r="B51" s="41">
        <f t="shared" si="4"/>
        <v>34206</v>
      </c>
      <c r="C51" s="41">
        <f t="shared" si="5"/>
        <v>26604</v>
      </c>
      <c r="D51" s="41">
        <f t="shared" si="6"/>
        <v>15</v>
      </c>
      <c r="E51" s="42" t="str">
        <f t="shared" si="2"/>
        <v>BALEARES</v>
      </c>
      <c r="F51" s="42">
        <f t="shared" si="7"/>
        <v>45079</v>
      </c>
      <c r="G51" s="42">
        <f t="shared" si="8"/>
        <v>54198</v>
      </c>
    </row>
    <row r="52" spans="1:7" x14ac:dyDescent="0.25">
      <c r="A52" s="42" t="str">
        <f t="shared" si="3"/>
        <v>HUELVA</v>
      </c>
      <c r="B52" s="41">
        <f t="shared" si="4"/>
        <v>1351</v>
      </c>
      <c r="C52" s="41">
        <f t="shared" si="5"/>
        <v>648</v>
      </c>
      <c r="D52" s="41">
        <f t="shared" si="6"/>
        <v>24</v>
      </c>
      <c r="E52" s="42" t="str">
        <f t="shared" si="2"/>
        <v>GIJON</v>
      </c>
      <c r="F52" s="42">
        <f t="shared" si="7"/>
        <v>34206</v>
      </c>
      <c r="G52" s="42">
        <f t="shared" si="8"/>
        <v>26604</v>
      </c>
    </row>
    <row r="53" spans="1:7" x14ac:dyDescent="0.25">
      <c r="A53" s="42" t="str">
        <f t="shared" si="3"/>
        <v>LAS PALMAS</v>
      </c>
      <c r="B53" s="41">
        <f t="shared" si="4"/>
        <v>312477</v>
      </c>
      <c r="C53" s="41">
        <f t="shared" si="5"/>
        <v>334529</v>
      </c>
      <c r="D53" s="41">
        <f t="shared" si="6"/>
        <v>4</v>
      </c>
      <c r="E53" s="42" t="str">
        <f t="shared" si="2"/>
        <v>MALAGA</v>
      </c>
      <c r="F53" s="42">
        <f t="shared" si="7"/>
        <v>28047</v>
      </c>
      <c r="G53" s="42">
        <f t="shared" si="8"/>
        <v>19250</v>
      </c>
    </row>
    <row r="54" spans="1:7" x14ac:dyDescent="0.25">
      <c r="A54" s="42" t="str">
        <f t="shared" si="3"/>
        <v>MALAGA</v>
      </c>
      <c r="B54" s="41">
        <f t="shared" si="4"/>
        <v>28047</v>
      </c>
      <c r="C54" s="41">
        <f t="shared" si="5"/>
        <v>19250</v>
      </c>
      <c r="D54" s="41">
        <f t="shared" si="6"/>
        <v>16</v>
      </c>
      <c r="E54" s="42" t="str">
        <f t="shared" si="2"/>
        <v>MARIN Y RIA DE PONTEVEDRA</v>
      </c>
      <c r="F54" s="42">
        <f t="shared" si="7"/>
        <v>27440</v>
      </c>
      <c r="G54" s="42">
        <f t="shared" si="8"/>
        <v>28527</v>
      </c>
    </row>
    <row r="55" spans="1:7" x14ac:dyDescent="0.25">
      <c r="A55" s="42" t="str">
        <f t="shared" si="3"/>
        <v>MARIN Y RIA DE PONTEVEDRA</v>
      </c>
      <c r="B55" s="41">
        <f t="shared" si="4"/>
        <v>27440</v>
      </c>
      <c r="C55" s="41">
        <f t="shared" si="5"/>
        <v>28527</v>
      </c>
      <c r="D55" s="41">
        <f t="shared" si="6"/>
        <v>17</v>
      </c>
      <c r="E55" s="42" t="str">
        <f t="shared" si="2"/>
        <v>MELILLA</v>
      </c>
      <c r="F55" s="42">
        <f t="shared" si="7"/>
        <v>23847</v>
      </c>
      <c r="G55" s="42">
        <f t="shared" si="8"/>
        <v>18677</v>
      </c>
    </row>
    <row r="56" spans="1:7" x14ac:dyDescent="0.25">
      <c r="A56" s="42" t="str">
        <f t="shared" si="3"/>
        <v>MELILLA</v>
      </c>
      <c r="B56" s="41">
        <f t="shared" si="4"/>
        <v>23847</v>
      </c>
      <c r="C56" s="41">
        <f t="shared" si="5"/>
        <v>18677</v>
      </c>
      <c r="D56" s="41">
        <f t="shared" si="6"/>
        <v>18</v>
      </c>
      <c r="E56" s="42" t="str">
        <f t="shared" si="2"/>
        <v>VILAGARCIA</v>
      </c>
      <c r="F56" s="42">
        <f t="shared" si="7"/>
        <v>18510</v>
      </c>
      <c r="G56" s="42">
        <f t="shared" si="8"/>
        <v>4778</v>
      </c>
    </row>
    <row r="57" spans="1:7" x14ac:dyDescent="0.25">
      <c r="A57" s="42" t="str">
        <f t="shared" si="3"/>
        <v>MOTRIL</v>
      </c>
      <c r="B57" s="41">
        <f t="shared" si="4"/>
        <v>4880</v>
      </c>
      <c r="C57" s="41">
        <f t="shared" si="5"/>
        <v>2871</v>
      </c>
      <c r="D57" s="41">
        <f t="shared" si="6"/>
        <v>21</v>
      </c>
      <c r="E57" s="42" t="str">
        <f t="shared" si="2"/>
        <v>CEUTA</v>
      </c>
      <c r="F57" s="42">
        <f t="shared" si="7"/>
        <v>11627</v>
      </c>
      <c r="G57" s="42">
        <f t="shared" si="8"/>
        <v>7848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4880</v>
      </c>
      <c r="G58" s="42">
        <f t="shared" si="8"/>
        <v>2871</v>
      </c>
    </row>
    <row r="59" spans="1:7" x14ac:dyDescent="0.25">
      <c r="A59" s="42" t="str">
        <f t="shared" si="3"/>
        <v>SANTA CRUZ DE TENERIFE</v>
      </c>
      <c r="B59" s="41">
        <f t="shared" si="4"/>
        <v>235487</v>
      </c>
      <c r="C59" s="41">
        <f t="shared" si="5"/>
        <v>251485</v>
      </c>
      <c r="D59" s="41">
        <f t="shared" si="6"/>
        <v>6</v>
      </c>
      <c r="E59" s="42" t="str">
        <f t="shared" si="2"/>
        <v>ALMERIA</v>
      </c>
      <c r="F59" s="42">
        <f t="shared" si="7"/>
        <v>4207.25</v>
      </c>
      <c r="G59" s="42">
        <f t="shared" si="8"/>
        <v>2855</v>
      </c>
    </row>
    <row r="60" spans="1:7" x14ac:dyDescent="0.25">
      <c r="A60" s="42" t="str">
        <f t="shared" si="3"/>
        <v>SANTANDER</v>
      </c>
      <c r="B60" s="41">
        <f t="shared" si="4"/>
        <v>842</v>
      </c>
      <c r="C60" s="41">
        <f t="shared" si="5"/>
        <v>1466</v>
      </c>
      <c r="D60" s="41">
        <f t="shared" si="6"/>
        <v>25</v>
      </c>
      <c r="E60" s="42" t="str">
        <f t="shared" si="2"/>
        <v>A CORUÑA</v>
      </c>
      <c r="F60" s="42">
        <f t="shared" si="7"/>
        <v>3915</v>
      </c>
      <c r="G60" s="42">
        <f t="shared" si="8"/>
        <v>4078</v>
      </c>
    </row>
    <row r="61" spans="1:7" x14ac:dyDescent="0.25">
      <c r="A61" s="42" t="str">
        <f t="shared" si="3"/>
        <v>SEVILLA</v>
      </c>
      <c r="B61" s="41">
        <f t="shared" si="4"/>
        <v>116520</v>
      </c>
      <c r="C61" s="41">
        <f t="shared" si="5"/>
        <v>122618</v>
      </c>
      <c r="D61" s="41">
        <f t="shared" si="6"/>
        <v>10</v>
      </c>
      <c r="E61" s="42" t="str">
        <f t="shared" si="2"/>
        <v>HUELVA</v>
      </c>
      <c r="F61" s="42">
        <f t="shared" si="7"/>
        <v>1351</v>
      </c>
      <c r="G61" s="42">
        <f t="shared" si="8"/>
        <v>648</v>
      </c>
    </row>
    <row r="62" spans="1:7" x14ac:dyDescent="0.25">
      <c r="A62" s="42" t="str">
        <f t="shared" si="3"/>
        <v>TARRAGONA</v>
      </c>
      <c r="B62" s="41">
        <f t="shared" si="4"/>
        <v>62127</v>
      </c>
      <c r="C62" s="41">
        <f t="shared" si="5"/>
        <v>65074</v>
      </c>
      <c r="D62" s="41">
        <f t="shared" si="6"/>
        <v>12</v>
      </c>
      <c r="E62" s="42" t="str">
        <f t="shared" si="2"/>
        <v>SANTANDER</v>
      </c>
      <c r="F62" s="42">
        <f t="shared" si="7"/>
        <v>842</v>
      </c>
      <c r="G62" s="42">
        <f t="shared" si="8"/>
        <v>1466</v>
      </c>
    </row>
    <row r="63" spans="1:7" x14ac:dyDescent="0.25">
      <c r="A63" s="42" t="str">
        <f t="shared" si="3"/>
        <v>VALENCIA</v>
      </c>
      <c r="B63" s="41">
        <f t="shared" si="4"/>
        <v>1623479</v>
      </c>
      <c r="C63" s="41">
        <f t="shared" si="5"/>
        <v>1580910</v>
      </c>
      <c r="D63" s="41">
        <f t="shared" si="6"/>
        <v>1</v>
      </c>
      <c r="E63" s="42" t="str">
        <f t="shared" si="2"/>
        <v>FERROL-SAN CIBRAO</v>
      </c>
      <c r="F63" s="42">
        <f t="shared" si="7"/>
        <v>647</v>
      </c>
      <c r="G63" s="42">
        <f t="shared" si="8"/>
        <v>427</v>
      </c>
    </row>
    <row r="64" spans="1:7" x14ac:dyDescent="0.25">
      <c r="A64" s="42" t="str">
        <f t="shared" si="3"/>
        <v>VIGO</v>
      </c>
      <c r="B64" s="41">
        <f t="shared" si="4"/>
        <v>143021.5</v>
      </c>
      <c r="C64" s="41">
        <f t="shared" si="5"/>
        <v>157222.5</v>
      </c>
      <c r="D64" s="41">
        <f t="shared" si="6"/>
        <v>7</v>
      </c>
      <c r="E64" s="42" t="str">
        <f t="shared" si="2"/>
        <v>AVILES</v>
      </c>
      <c r="F64" s="42">
        <f t="shared" si="7"/>
        <v>8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18510</v>
      </c>
      <c r="C65" s="41">
        <f t="shared" si="5"/>
        <v>4778</v>
      </c>
      <c r="D65" s="41">
        <f t="shared" si="6"/>
        <v>19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19061</v>
      </c>
      <c r="C7" s="9">
        <v>19096</v>
      </c>
      <c r="D7" s="9">
        <v>87933</v>
      </c>
      <c r="E7" s="9">
        <v>117922</v>
      </c>
      <c r="F7" s="10">
        <f>((E7*100)/D7)-100</f>
        <v>34.104374921815463</v>
      </c>
      <c r="G7" s="1"/>
      <c r="H7" s="1"/>
      <c r="I7" s="1"/>
    </row>
    <row r="8" spans="1:12" x14ac:dyDescent="0.25">
      <c r="A8" s="11" t="s">
        <v>45</v>
      </c>
      <c r="B8" s="12">
        <v>39369</v>
      </c>
      <c r="C8" s="12">
        <v>48895</v>
      </c>
      <c r="D8" s="12">
        <v>265105</v>
      </c>
      <c r="E8" s="12">
        <v>238070</v>
      </c>
      <c r="F8" s="13">
        <f t="shared" ref="F8:F35" si="0">((E8*100)/D8)-100</f>
        <v>-10.19784613643651</v>
      </c>
      <c r="G8" s="1"/>
      <c r="H8" s="1"/>
      <c r="I8" s="1"/>
    </row>
    <row r="9" spans="1:12" x14ac:dyDescent="0.25">
      <c r="A9" s="8" t="s">
        <v>46</v>
      </c>
      <c r="B9" s="9">
        <v>96853</v>
      </c>
      <c r="C9" s="9">
        <v>92238</v>
      </c>
      <c r="D9" s="9">
        <v>756686</v>
      </c>
      <c r="E9" s="9">
        <v>589745</v>
      </c>
      <c r="F9" s="10">
        <f t="shared" si="0"/>
        <v>-22.062123522835094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902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462312</v>
      </c>
      <c r="C11" s="9">
        <v>535063</v>
      </c>
      <c r="D11" s="9">
        <v>3479049</v>
      </c>
      <c r="E11" s="9">
        <v>3787317</v>
      </c>
      <c r="F11" s="10">
        <f t="shared" si="0"/>
        <v>8.8606972767558005</v>
      </c>
      <c r="G11" s="1"/>
      <c r="H11" s="1"/>
      <c r="I11" s="1"/>
    </row>
    <row r="12" spans="1:12" x14ac:dyDescent="0.25">
      <c r="A12" s="11" t="s">
        <v>49</v>
      </c>
      <c r="B12" s="12">
        <v>49291</v>
      </c>
      <c r="C12" s="12">
        <v>48350</v>
      </c>
      <c r="D12" s="12">
        <v>271951</v>
      </c>
      <c r="E12" s="12">
        <v>245820</v>
      </c>
      <c r="F12" s="13">
        <f t="shared" si="0"/>
        <v>-9.6087162760938583</v>
      </c>
      <c r="G12" s="1"/>
      <c r="H12" s="1"/>
      <c r="I12" s="1"/>
    </row>
    <row r="13" spans="1:12" x14ac:dyDescent="0.25">
      <c r="A13" s="8" t="s">
        <v>50</v>
      </c>
      <c r="B13" s="9">
        <v>732565</v>
      </c>
      <c r="C13" s="9">
        <v>663992</v>
      </c>
      <c r="D13" s="9">
        <v>4799518</v>
      </c>
      <c r="E13" s="9">
        <v>4349904</v>
      </c>
      <c r="F13" s="10">
        <f t="shared" si="0"/>
        <v>-9.3678990265272404</v>
      </c>
      <c r="G13" s="1"/>
      <c r="H13" s="1"/>
      <c r="I13" s="1"/>
    </row>
    <row r="14" spans="1:12" x14ac:dyDescent="0.25">
      <c r="A14" s="11" t="s">
        <v>51</v>
      </c>
      <c r="B14" s="12">
        <v>451732</v>
      </c>
      <c r="C14" s="12">
        <v>437139</v>
      </c>
      <c r="D14" s="12">
        <v>3105942</v>
      </c>
      <c r="E14" s="12">
        <v>2728890</v>
      </c>
      <c r="F14" s="13">
        <f t="shared" si="0"/>
        <v>-12.139698680786694</v>
      </c>
      <c r="G14" s="1"/>
      <c r="H14" s="1"/>
      <c r="I14" s="1"/>
    </row>
    <row r="15" spans="1:12" x14ac:dyDescent="0.25">
      <c r="A15" s="8" t="s">
        <v>52</v>
      </c>
      <c r="B15" s="9">
        <v>30860</v>
      </c>
      <c r="C15" s="9">
        <v>25182</v>
      </c>
      <c r="D15" s="9">
        <v>130236</v>
      </c>
      <c r="E15" s="9">
        <v>112199</v>
      </c>
      <c r="F15" s="10">
        <f t="shared" si="0"/>
        <v>-13.849473263920885</v>
      </c>
      <c r="G15" s="1"/>
      <c r="H15" s="1"/>
      <c r="I15" s="1"/>
    </row>
    <row r="16" spans="1:12" x14ac:dyDescent="0.25">
      <c r="A16" s="11" t="s">
        <v>53</v>
      </c>
      <c r="B16" s="12">
        <v>12267</v>
      </c>
      <c r="C16" s="12">
        <v>9175</v>
      </c>
      <c r="D16" s="12">
        <v>52016</v>
      </c>
      <c r="E16" s="12">
        <v>56562</v>
      </c>
      <c r="F16" s="13">
        <f t="shared" si="0"/>
        <v>8.7396185788987992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162279</v>
      </c>
      <c r="C18" s="12">
        <v>180468</v>
      </c>
      <c r="D18" s="12">
        <v>1387694</v>
      </c>
      <c r="E18" s="12">
        <v>1467669</v>
      </c>
      <c r="F18" s="13">
        <f t="shared" si="0"/>
        <v>5.7631581602284143</v>
      </c>
      <c r="G18" s="1"/>
      <c r="H18" s="1"/>
      <c r="I18" s="1"/>
    </row>
    <row r="19" spans="1:9" x14ac:dyDescent="0.25">
      <c r="A19" s="8" t="s">
        <v>56</v>
      </c>
      <c r="B19" s="9">
        <v>3891</v>
      </c>
      <c r="C19" s="9">
        <v>2648</v>
      </c>
      <c r="D19" s="9">
        <v>8839</v>
      </c>
      <c r="E19" s="9">
        <v>4758</v>
      </c>
      <c r="F19" s="10">
        <f t="shared" si="0"/>
        <v>-46.170381264848963</v>
      </c>
      <c r="G19" s="1"/>
      <c r="H19" s="1"/>
      <c r="I19" s="1"/>
    </row>
    <row r="20" spans="1:9" x14ac:dyDescent="0.25">
      <c r="A20" s="11" t="s">
        <v>57</v>
      </c>
      <c r="B20" s="12">
        <v>7269</v>
      </c>
      <c r="C20" s="12">
        <v>7983</v>
      </c>
      <c r="D20" s="12">
        <v>45501</v>
      </c>
      <c r="E20" s="12">
        <v>48747</v>
      </c>
      <c r="F20" s="13">
        <f t="shared" si="0"/>
        <v>7.1339091448539591</v>
      </c>
      <c r="G20" s="1"/>
      <c r="H20" s="1"/>
      <c r="I20" s="1"/>
    </row>
    <row r="21" spans="1:9" x14ac:dyDescent="0.25">
      <c r="A21" s="8" t="s">
        <v>58</v>
      </c>
      <c r="B21" s="9">
        <v>6609</v>
      </c>
      <c r="C21" s="9">
        <v>2937</v>
      </c>
      <c r="D21" s="9">
        <v>16229</v>
      </c>
      <c r="E21" s="9">
        <v>24661</v>
      </c>
      <c r="F21" s="10">
        <f t="shared" si="0"/>
        <v>51.956374391521337</v>
      </c>
      <c r="G21" s="1"/>
      <c r="H21" s="1"/>
      <c r="I21" s="1"/>
    </row>
    <row r="22" spans="1:9" x14ac:dyDescent="0.25">
      <c r="A22" s="11" t="s">
        <v>59</v>
      </c>
      <c r="B22" s="12">
        <v>114561</v>
      </c>
      <c r="C22" s="12">
        <v>121159</v>
      </c>
      <c r="D22" s="12">
        <v>1116744</v>
      </c>
      <c r="E22" s="12">
        <v>1280650</v>
      </c>
      <c r="F22" s="13">
        <f t="shared" si="0"/>
        <v>14.677132807519001</v>
      </c>
      <c r="G22" s="1"/>
      <c r="H22" s="1"/>
      <c r="I22" s="1"/>
    </row>
    <row r="23" spans="1:9" x14ac:dyDescent="0.25">
      <c r="A23" s="8" t="s">
        <v>60</v>
      </c>
      <c r="B23" s="9">
        <v>105317</v>
      </c>
      <c r="C23" s="9">
        <v>103298</v>
      </c>
      <c r="D23" s="9">
        <v>659848</v>
      </c>
      <c r="E23" s="9">
        <v>658701</v>
      </c>
      <c r="F23" s="10">
        <f t="shared" si="0"/>
        <v>-0.17382791188273927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78854</v>
      </c>
      <c r="C25" s="9">
        <v>86183</v>
      </c>
      <c r="D25" s="9">
        <v>503591</v>
      </c>
      <c r="E25" s="9">
        <v>650506</v>
      </c>
      <c r="F25" s="10">
        <f t="shared" si="0"/>
        <v>29.173476094687942</v>
      </c>
      <c r="G25" s="1"/>
      <c r="H25" s="1"/>
      <c r="I25" s="1"/>
    </row>
    <row r="26" spans="1:9" x14ac:dyDescent="0.25">
      <c r="A26" s="11" t="s">
        <v>63</v>
      </c>
      <c r="B26" s="12">
        <v>17189</v>
      </c>
      <c r="C26" s="12">
        <v>39080</v>
      </c>
      <c r="D26" s="12">
        <v>43663</v>
      </c>
      <c r="E26" s="12">
        <v>234104</v>
      </c>
      <c r="F26" s="13">
        <f t="shared" si="0"/>
        <v>436.16105169136335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381900</v>
      </c>
      <c r="C28" s="12">
        <v>327148</v>
      </c>
      <c r="D28" s="12">
        <v>3602207</v>
      </c>
      <c r="E28" s="12">
        <v>3328164</v>
      </c>
      <c r="F28" s="13">
        <f t="shared" si="0"/>
        <v>-7.6076416485782232</v>
      </c>
      <c r="G28" s="1"/>
      <c r="H28" s="1"/>
      <c r="I28" s="1"/>
    </row>
    <row r="29" spans="1:9" x14ac:dyDescent="0.25">
      <c r="A29" s="8" t="s">
        <v>66</v>
      </c>
      <c r="B29" s="9">
        <v>23720</v>
      </c>
      <c r="C29" s="9">
        <v>18639</v>
      </c>
      <c r="D29" s="9">
        <v>179766</v>
      </c>
      <c r="E29" s="9">
        <v>161109</v>
      </c>
      <c r="F29" s="10">
        <f t="shared" si="0"/>
        <v>-10.378492039651547</v>
      </c>
      <c r="G29" s="1"/>
      <c r="H29" s="1"/>
      <c r="I29" s="1"/>
    </row>
    <row r="30" spans="1:9" x14ac:dyDescent="0.25">
      <c r="A30" s="11" t="s">
        <v>67</v>
      </c>
      <c r="B30" s="12">
        <v>2148</v>
      </c>
      <c r="C30" s="12">
        <v>1836</v>
      </c>
      <c r="D30" s="12">
        <v>12311</v>
      </c>
      <c r="E30" s="12">
        <v>11457</v>
      </c>
      <c r="F30" s="13">
        <f t="shared" si="0"/>
        <v>-6.936885711964905</v>
      </c>
      <c r="G30" s="1"/>
      <c r="H30" s="1"/>
      <c r="I30" s="1"/>
    </row>
    <row r="31" spans="1:9" x14ac:dyDescent="0.25">
      <c r="A31" s="8" t="s">
        <v>68</v>
      </c>
      <c r="B31" s="9">
        <v>669</v>
      </c>
      <c r="C31" s="9">
        <v>0</v>
      </c>
      <c r="D31" s="9">
        <v>669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95990</v>
      </c>
      <c r="C32" s="12">
        <v>106692</v>
      </c>
      <c r="D32" s="12">
        <v>576669</v>
      </c>
      <c r="E32" s="12">
        <v>592004</v>
      </c>
      <c r="F32" s="13">
        <f t="shared" si="0"/>
        <v>2.6592377949915829</v>
      </c>
      <c r="G32" s="1"/>
      <c r="H32" s="1"/>
      <c r="I32" s="1"/>
    </row>
    <row r="33" spans="1:9" x14ac:dyDescent="0.25">
      <c r="A33" s="8" t="s">
        <v>70</v>
      </c>
      <c r="B33" s="9">
        <v>53266</v>
      </c>
      <c r="C33" s="9">
        <v>29019</v>
      </c>
      <c r="D33" s="9">
        <v>210155</v>
      </c>
      <c r="E33" s="9">
        <v>166494</v>
      </c>
      <c r="F33" s="10">
        <f t="shared" si="0"/>
        <v>-20.775617996240868</v>
      </c>
      <c r="G33" s="1"/>
      <c r="H33" s="1"/>
      <c r="I33" s="1"/>
    </row>
    <row r="34" spans="1:9" x14ac:dyDescent="0.25">
      <c r="A34" s="11" t="s">
        <v>71</v>
      </c>
      <c r="B34" s="12">
        <v>1227</v>
      </c>
      <c r="C34" s="12">
        <v>934</v>
      </c>
      <c r="D34" s="12">
        <v>2982</v>
      </c>
      <c r="E34" s="12">
        <v>2012</v>
      </c>
      <c r="F34" s="13">
        <f t="shared" si="0"/>
        <v>-32.52850435949027</v>
      </c>
      <c r="G34" s="1"/>
      <c r="H34" s="1"/>
      <c r="I34" s="1"/>
    </row>
    <row r="35" spans="1:9" x14ac:dyDescent="0.25">
      <c r="A35" s="14" t="s">
        <v>72</v>
      </c>
      <c r="B35" s="15">
        <f>SUM(B7:B34)</f>
        <v>2949199</v>
      </c>
      <c r="C35" s="15">
        <f t="shared" ref="C35:E35" si="1">SUM(C7:C34)</f>
        <v>2907154</v>
      </c>
      <c r="D35" s="15">
        <f t="shared" si="1"/>
        <v>21315304</v>
      </c>
      <c r="E35" s="15">
        <f t="shared" si="1"/>
        <v>20858367</v>
      </c>
      <c r="F35" s="16">
        <f t="shared" si="0"/>
        <v>-2.143703885246012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117922</v>
      </c>
      <c r="C38" s="41">
        <f>D7</f>
        <v>87933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4349904</v>
      </c>
      <c r="G38" s="42">
        <f>LOOKUP(E38,$A$38:$A$65,$C$38:$C$65)</f>
        <v>4799518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238070</v>
      </c>
      <c r="C39" s="41">
        <f t="shared" ref="C39:C65" si="5">D8</f>
        <v>265105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3787317</v>
      </c>
      <c r="G39" s="42">
        <f t="shared" ref="G39:G65" si="8">LOOKUP(E39,$A$38:$A$65,$C$38:$C$65)</f>
        <v>3479049</v>
      </c>
    </row>
    <row r="40" spans="1:9" x14ac:dyDescent="0.25">
      <c r="A40" s="42" t="str">
        <f t="shared" si="3"/>
        <v>ALMERIA</v>
      </c>
      <c r="B40" s="41">
        <f t="shared" si="4"/>
        <v>589745</v>
      </c>
      <c r="C40" s="41">
        <f t="shared" si="5"/>
        <v>756686</v>
      </c>
      <c r="D40" s="41">
        <f t="shared" si="6"/>
        <v>10</v>
      </c>
      <c r="E40" s="42" t="str">
        <f t="shared" si="2"/>
        <v>SANTA CRUZ DE TENERIFE</v>
      </c>
      <c r="F40" s="42">
        <f t="shared" si="7"/>
        <v>3328164</v>
      </c>
      <c r="G40" s="42">
        <f t="shared" si="8"/>
        <v>3602207</v>
      </c>
    </row>
    <row r="41" spans="1:9" x14ac:dyDescent="0.25">
      <c r="A41" s="42" t="str">
        <f t="shared" si="3"/>
        <v>AVILES</v>
      </c>
      <c r="B41" s="41">
        <f t="shared" si="4"/>
        <v>902</v>
      </c>
      <c r="C41" s="41">
        <f t="shared" si="5"/>
        <v>0</v>
      </c>
      <c r="D41" s="41">
        <f t="shared" si="6"/>
        <v>24</v>
      </c>
      <c r="E41" s="42" t="str">
        <f t="shared" si="2"/>
        <v>BARCELONA</v>
      </c>
      <c r="F41" s="42">
        <f t="shared" si="7"/>
        <v>2728890</v>
      </c>
      <c r="G41" s="42">
        <f t="shared" si="8"/>
        <v>3105942</v>
      </c>
    </row>
    <row r="42" spans="1:9" x14ac:dyDescent="0.25">
      <c r="A42" s="42" t="str">
        <f t="shared" si="3"/>
        <v>BAHIA DE ALGECIRAS</v>
      </c>
      <c r="B42" s="41">
        <f t="shared" si="4"/>
        <v>3787317</v>
      </c>
      <c r="C42" s="41">
        <f t="shared" si="5"/>
        <v>3479049</v>
      </c>
      <c r="D42" s="41">
        <f t="shared" si="6"/>
        <v>2</v>
      </c>
      <c r="E42" s="42" t="str">
        <f t="shared" si="2"/>
        <v>CEUTA</v>
      </c>
      <c r="F42" s="42">
        <f t="shared" si="7"/>
        <v>1467669</v>
      </c>
      <c r="G42" s="42">
        <f t="shared" si="8"/>
        <v>1387694</v>
      </c>
    </row>
    <row r="43" spans="1:9" x14ac:dyDescent="0.25">
      <c r="A43" s="42" t="str">
        <f t="shared" si="3"/>
        <v>BAHIA DE CADIZ</v>
      </c>
      <c r="B43" s="41">
        <f t="shared" si="4"/>
        <v>245820</v>
      </c>
      <c r="C43" s="41">
        <f t="shared" si="5"/>
        <v>271951</v>
      </c>
      <c r="D43" s="41">
        <f t="shared" si="6"/>
        <v>11</v>
      </c>
      <c r="E43" s="42" t="str">
        <f t="shared" si="2"/>
        <v>LAS PALMAS</v>
      </c>
      <c r="F43" s="42">
        <f t="shared" si="7"/>
        <v>1280650</v>
      </c>
      <c r="G43" s="42">
        <f t="shared" si="8"/>
        <v>1116744</v>
      </c>
    </row>
    <row r="44" spans="1:9" x14ac:dyDescent="0.25">
      <c r="A44" s="42" t="str">
        <f t="shared" si="3"/>
        <v>BALEARES</v>
      </c>
      <c r="B44" s="41">
        <f t="shared" si="4"/>
        <v>4349904</v>
      </c>
      <c r="C44" s="41">
        <f t="shared" si="5"/>
        <v>4799518</v>
      </c>
      <c r="D44" s="41">
        <f t="shared" si="6"/>
        <v>1</v>
      </c>
      <c r="E44" s="42" t="str">
        <f t="shared" si="2"/>
        <v>MALAGA</v>
      </c>
      <c r="F44" s="42">
        <f t="shared" si="7"/>
        <v>658701</v>
      </c>
      <c r="G44" s="42">
        <f t="shared" si="8"/>
        <v>659848</v>
      </c>
    </row>
    <row r="45" spans="1:9" x14ac:dyDescent="0.25">
      <c r="A45" s="42" t="str">
        <f t="shared" si="3"/>
        <v>BARCELONA</v>
      </c>
      <c r="B45" s="41">
        <f t="shared" si="4"/>
        <v>2728890</v>
      </c>
      <c r="C45" s="41">
        <f t="shared" si="5"/>
        <v>3105942</v>
      </c>
      <c r="D45" s="41">
        <f t="shared" si="6"/>
        <v>4</v>
      </c>
      <c r="E45" s="42" t="str">
        <f t="shared" si="2"/>
        <v>MELILLA</v>
      </c>
      <c r="F45" s="42">
        <f t="shared" si="7"/>
        <v>650506</v>
      </c>
      <c r="G45" s="42">
        <f t="shared" si="8"/>
        <v>503591</v>
      </c>
    </row>
    <row r="46" spans="1:9" x14ac:dyDescent="0.25">
      <c r="A46" s="42" t="str">
        <f t="shared" si="3"/>
        <v>BILBAO</v>
      </c>
      <c r="B46" s="41">
        <f t="shared" si="4"/>
        <v>112199</v>
      </c>
      <c r="C46" s="41">
        <f t="shared" si="5"/>
        <v>130236</v>
      </c>
      <c r="D46" s="41">
        <f t="shared" si="6"/>
        <v>17</v>
      </c>
      <c r="E46" s="42" t="str">
        <f t="shared" si="2"/>
        <v>VALENCIA</v>
      </c>
      <c r="F46" s="42">
        <f t="shared" si="7"/>
        <v>592004</v>
      </c>
      <c r="G46" s="42">
        <f t="shared" si="8"/>
        <v>576669</v>
      </c>
    </row>
    <row r="47" spans="1:9" x14ac:dyDescent="0.25">
      <c r="A47" s="42" t="str">
        <f t="shared" si="3"/>
        <v>CARTAGENA</v>
      </c>
      <c r="B47" s="41">
        <f t="shared" si="4"/>
        <v>56562</v>
      </c>
      <c r="C47" s="41">
        <f t="shared" si="5"/>
        <v>52016</v>
      </c>
      <c r="D47" s="41">
        <f t="shared" si="6"/>
        <v>18</v>
      </c>
      <c r="E47" s="42" t="str">
        <f t="shared" si="2"/>
        <v>ALMERIA</v>
      </c>
      <c r="F47" s="42">
        <f t="shared" si="7"/>
        <v>589745</v>
      </c>
      <c r="G47" s="42">
        <f t="shared" si="8"/>
        <v>756686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BAHIA DE CADIZ</v>
      </c>
      <c r="F48" s="42">
        <f t="shared" si="7"/>
        <v>245820</v>
      </c>
      <c r="G48" s="42">
        <f t="shared" si="8"/>
        <v>271951</v>
      </c>
    </row>
    <row r="49" spans="1:7" x14ac:dyDescent="0.25">
      <c r="A49" s="42" t="str">
        <f t="shared" si="3"/>
        <v>CEUTA</v>
      </c>
      <c r="B49" s="41">
        <f t="shared" si="4"/>
        <v>1467669</v>
      </c>
      <c r="C49" s="41">
        <f t="shared" si="5"/>
        <v>1387694</v>
      </c>
      <c r="D49" s="41">
        <f t="shared" si="6"/>
        <v>5</v>
      </c>
      <c r="E49" s="42" t="str">
        <f t="shared" si="2"/>
        <v>ALICANTE</v>
      </c>
      <c r="F49" s="42">
        <f t="shared" si="7"/>
        <v>238070</v>
      </c>
      <c r="G49" s="42">
        <f t="shared" si="8"/>
        <v>265105</v>
      </c>
    </row>
    <row r="50" spans="1:7" x14ac:dyDescent="0.25">
      <c r="A50" s="42" t="str">
        <f t="shared" si="3"/>
        <v>FERROL-SAN CIBRAO</v>
      </c>
      <c r="B50" s="41">
        <f t="shared" si="4"/>
        <v>4758</v>
      </c>
      <c r="C50" s="41">
        <f t="shared" si="5"/>
        <v>8839</v>
      </c>
      <c r="D50" s="41">
        <f t="shared" si="6"/>
        <v>22</v>
      </c>
      <c r="E50" s="42" t="str">
        <f t="shared" si="2"/>
        <v>MOTRIL</v>
      </c>
      <c r="F50" s="42">
        <f t="shared" si="7"/>
        <v>234104</v>
      </c>
      <c r="G50" s="42">
        <f t="shared" si="8"/>
        <v>43663</v>
      </c>
    </row>
    <row r="51" spans="1:7" x14ac:dyDescent="0.25">
      <c r="A51" s="42" t="str">
        <f t="shared" si="3"/>
        <v>GIJON</v>
      </c>
      <c r="B51" s="41">
        <f t="shared" si="4"/>
        <v>48747</v>
      </c>
      <c r="C51" s="41">
        <f t="shared" si="5"/>
        <v>45501</v>
      </c>
      <c r="D51" s="41">
        <f t="shared" si="6"/>
        <v>19</v>
      </c>
      <c r="E51" s="42" t="str">
        <f t="shared" si="2"/>
        <v>VIGO</v>
      </c>
      <c r="F51" s="42">
        <f t="shared" si="7"/>
        <v>166494</v>
      </c>
      <c r="G51" s="42">
        <f t="shared" si="8"/>
        <v>210155</v>
      </c>
    </row>
    <row r="52" spans="1:7" x14ac:dyDescent="0.25">
      <c r="A52" s="42" t="str">
        <f t="shared" si="3"/>
        <v>HUELVA</v>
      </c>
      <c r="B52" s="41">
        <f t="shared" si="4"/>
        <v>24661</v>
      </c>
      <c r="C52" s="41">
        <f t="shared" si="5"/>
        <v>16229</v>
      </c>
      <c r="D52" s="41">
        <f t="shared" si="6"/>
        <v>20</v>
      </c>
      <c r="E52" s="42" t="str">
        <f t="shared" si="2"/>
        <v>SANTANDER</v>
      </c>
      <c r="F52" s="42">
        <f t="shared" si="7"/>
        <v>161109</v>
      </c>
      <c r="G52" s="42">
        <f t="shared" si="8"/>
        <v>179766</v>
      </c>
    </row>
    <row r="53" spans="1:7" x14ac:dyDescent="0.25">
      <c r="A53" s="42" t="str">
        <f t="shared" si="3"/>
        <v>LAS PALMAS</v>
      </c>
      <c r="B53" s="41">
        <f t="shared" si="4"/>
        <v>1280650</v>
      </c>
      <c r="C53" s="41">
        <f t="shared" si="5"/>
        <v>1116744</v>
      </c>
      <c r="D53" s="41">
        <f t="shared" si="6"/>
        <v>6</v>
      </c>
      <c r="E53" s="42" t="str">
        <f t="shared" si="2"/>
        <v>A CORUÑA</v>
      </c>
      <c r="F53" s="42">
        <f t="shared" si="7"/>
        <v>117922</v>
      </c>
      <c r="G53" s="42">
        <f t="shared" si="8"/>
        <v>87933</v>
      </c>
    </row>
    <row r="54" spans="1:7" x14ac:dyDescent="0.25">
      <c r="A54" s="42" t="str">
        <f t="shared" si="3"/>
        <v>MALAGA</v>
      </c>
      <c r="B54" s="41">
        <f t="shared" si="4"/>
        <v>658701</v>
      </c>
      <c r="C54" s="41">
        <f t="shared" si="5"/>
        <v>659848</v>
      </c>
      <c r="D54" s="41">
        <f t="shared" si="6"/>
        <v>7</v>
      </c>
      <c r="E54" s="42" t="str">
        <f t="shared" si="2"/>
        <v>BILBAO</v>
      </c>
      <c r="F54" s="42">
        <f t="shared" si="7"/>
        <v>112199</v>
      </c>
      <c r="G54" s="42">
        <f t="shared" si="8"/>
        <v>130236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56562</v>
      </c>
      <c r="G55" s="42">
        <f t="shared" si="8"/>
        <v>52016</v>
      </c>
    </row>
    <row r="56" spans="1:7" x14ac:dyDescent="0.25">
      <c r="A56" s="42" t="str">
        <f t="shared" si="3"/>
        <v>MELILLA</v>
      </c>
      <c r="B56" s="41">
        <f t="shared" si="4"/>
        <v>650506</v>
      </c>
      <c r="C56" s="41">
        <f t="shared" si="5"/>
        <v>503591</v>
      </c>
      <c r="D56" s="41">
        <f t="shared" si="6"/>
        <v>8</v>
      </c>
      <c r="E56" s="42" t="str">
        <f t="shared" si="2"/>
        <v>GIJON</v>
      </c>
      <c r="F56" s="42">
        <f t="shared" si="9"/>
        <v>48747</v>
      </c>
      <c r="G56" s="42">
        <f t="shared" si="8"/>
        <v>45501</v>
      </c>
    </row>
    <row r="57" spans="1:7" x14ac:dyDescent="0.25">
      <c r="A57" s="42" t="str">
        <f t="shared" si="3"/>
        <v>MOTRIL</v>
      </c>
      <c r="B57" s="41">
        <f t="shared" si="4"/>
        <v>234104</v>
      </c>
      <c r="C57" s="41">
        <f t="shared" si="5"/>
        <v>43663</v>
      </c>
      <c r="D57" s="41">
        <f t="shared" si="6"/>
        <v>13</v>
      </c>
      <c r="E57" s="42" t="str">
        <f t="shared" si="2"/>
        <v>HUELVA</v>
      </c>
      <c r="F57" s="42">
        <f t="shared" si="9"/>
        <v>24661</v>
      </c>
      <c r="G57" s="42">
        <f t="shared" si="8"/>
        <v>16229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11457</v>
      </c>
      <c r="G58" s="42">
        <f t="shared" si="8"/>
        <v>12311</v>
      </c>
    </row>
    <row r="59" spans="1:7" x14ac:dyDescent="0.25">
      <c r="A59" s="42" t="str">
        <f t="shared" si="3"/>
        <v>SANTA CRUZ DE TENERIFE</v>
      </c>
      <c r="B59" s="41">
        <f t="shared" si="4"/>
        <v>3328164</v>
      </c>
      <c r="C59" s="41">
        <f t="shared" si="5"/>
        <v>3602207</v>
      </c>
      <c r="D59" s="41">
        <f t="shared" si="6"/>
        <v>3</v>
      </c>
      <c r="E59" s="42" t="str">
        <f t="shared" si="2"/>
        <v>FERROL-SAN CIBRAO</v>
      </c>
      <c r="F59" s="42">
        <f t="shared" si="9"/>
        <v>4758</v>
      </c>
      <c r="G59" s="42">
        <f t="shared" si="8"/>
        <v>8839</v>
      </c>
    </row>
    <row r="60" spans="1:7" x14ac:dyDescent="0.25">
      <c r="A60" s="42" t="str">
        <f t="shared" si="3"/>
        <v>SANTANDER</v>
      </c>
      <c r="B60" s="41">
        <f t="shared" si="4"/>
        <v>161109</v>
      </c>
      <c r="C60" s="41">
        <f t="shared" si="5"/>
        <v>179766</v>
      </c>
      <c r="D60" s="41">
        <f t="shared" si="6"/>
        <v>15</v>
      </c>
      <c r="E60" s="42" t="str">
        <f t="shared" si="2"/>
        <v>VILAGARCIA</v>
      </c>
      <c r="F60" s="42">
        <f t="shared" si="9"/>
        <v>2012</v>
      </c>
      <c r="G60" s="42">
        <f t="shared" si="8"/>
        <v>2982</v>
      </c>
    </row>
    <row r="61" spans="1:7" x14ac:dyDescent="0.25">
      <c r="A61" s="42" t="str">
        <f t="shared" si="3"/>
        <v>SEVILLA</v>
      </c>
      <c r="B61" s="41">
        <f t="shared" si="4"/>
        <v>11457</v>
      </c>
      <c r="C61" s="41">
        <f t="shared" si="5"/>
        <v>12311</v>
      </c>
      <c r="D61" s="41">
        <f t="shared" si="6"/>
        <v>21</v>
      </c>
      <c r="E61" s="42" t="str">
        <f t="shared" si="2"/>
        <v>AVILES</v>
      </c>
      <c r="F61" s="42">
        <f t="shared" si="9"/>
        <v>902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669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592004</v>
      </c>
      <c r="C63" s="41">
        <f t="shared" si="5"/>
        <v>576669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166494</v>
      </c>
      <c r="C64" s="41">
        <f t="shared" si="5"/>
        <v>210155</v>
      </c>
      <c r="D64" s="41">
        <f t="shared" si="6"/>
        <v>14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2012</v>
      </c>
      <c r="C65" s="41">
        <f t="shared" si="5"/>
        <v>2982</v>
      </c>
      <c r="D65" s="41">
        <f t="shared" si="6"/>
        <v>23</v>
      </c>
      <c r="E65" s="42" t="str">
        <f t="shared" si="2"/>
        <v>CASTELLON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19061</v>
      </c>
      <c r="C7" s="9">
        <v>19096</v>
      </c>
      <c r="D7" s="9">
        <v>87933</v>
      </c>
      <c r="E7" s="9">
        <v>117922</v>
      </c>
      <c r="F7" s="10">
        <f>((E7*100)/D7)-100</f>
        <v>34.104374921815463</v>
      </c>
      <c r="G7" s="1"/>
      <c r="H7" s="1"/>
      <c r="I7" s="1"/>
    </row>
    <row r="8" spans="1:12" x14ac:dyDescent="0.25">
      <c r="A8" s="11" t="s">
        <v>45</v>
      </c>
      <c r="B8" s="12">
        <v>12236</v>
      </c>
      <c r="C8" s="12">
        <v>14118</v>
      </c>
      <c r="D8" s="12">
        <v>77086</v>
      </c>
      <c r="E8" s="12">
        <v>58955</v>
      </c>
      <c r="F8" s="13">
        <f t="shared" ref="F8:F35" si="0">((E8*100)/D8)-100</f>
        <v>-23.520483615701949</v>
      </c>
      <c r="G8" s="1"/>
      <c r="H8" s="1"/>
      <c r="I8" s="1"/>
    </row>
    <row r="9" spans="1:12" x14ac:dyDescent="0.25">
      <c r="A9" s="8" t="s">
        <v>46</v>
      </c>
      <c r="B9" s="9">
        <v>5532</v>
      </c>
      <c r="C9" s="9">
        <v>6060</v>
      </c>
      <c r="D9" s="9">
        <v>31407</v>
      </c>
      <c r="E9" s="9">
        <v>20540</v>
      </c>
      <c r="F9" s="10">
        <f t="shared" si="0"/>
        <v>-34.600566752634762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902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47373</v>
      </c>
      <c r="C12" s="12">
        <v>46229</v>
      </c>
      <c r="D12" s="12">
        <v>256936</v>
      </c>
      <c r="E12" s="12">
        <v>228289</v>
      </c>
      <c r="F12" s="13">
        <f t="shared" si="0"/>
        <v>-11.149469128498922</v>
      </c>
      <c r="G12" s="1"/>
      <c r="H12" s="1"/>
      <c r="I12" s="1"/>
    </row>
    <row r="13" spans="1:12" x14ac:dyDescent="0.25">
      <c r="A13" s="8" t="s">
        <v>50</v>
      </c>
      <c r="B13" s="9">
        <v>241482</v>
      </c>
      <c r="C13" s="9">
        <v>197451</v>
      </c>
      <c r="D13" s="9">
        <v>1273098</v>
      </c>
      <c r="E13" s="9">
        <v>968122</v>
      </c>
      <c r="F13" s="10">
        <f t="shared" si="0"/>
        <v>-23.955422127754503</v>
      </c>
      <c r="G13" s="1"/>
      <c r="H13" s="1"/>
      <c r="I13" s="1"/>
    </row>
    <row r="14" spans="1:12" x14ac:dyDescent="0.25">
      <c r="A14" s="11" t="s">
        <v>51</v>
      </c>
      <c r="B14" s="12">
        <v>339073</v>
      </c>
      <c r="C14" s="12">
        <v>341353</v>
      </c>
      <c r="D14" s="12">
        <v>2095876</v>
      </c>
      <c r="E14" s="12">
        <v>1846364</v>
      </c>
      <c r="F14" s="13">
        <f t="shared" si="0"/>
        <v>-11.904902770965464</v>
      </c>
      <c r="G14" s="1"/>
      <c r="H14" s="1"/>
      <c r="I14" s="1"/>
    </row>
    <row r="15" spans="1:12" x14ac:dyDescent="0.25">
      <c r="A15" s="8" t="s">
        <v>52</v>
      </c>
      <c r="B15" s="9">
        <v>20187</v>
      </c>
      <c r="C15" s="9">
        <v>15893</v>
      </c>
      <c r="D15" s="9">
        <v>73431</v>
      </c>
      <c r="E15" s="9">
        <v>53252</v>
      </c>
      <c r="F15" s="10">
        <f t="shared" si="0"/>
        <v>-27.480219525813354</v>
      </c>
      <c r="G15" s="1"/>
      <c r="H15" s="1"/>
      <c r="I15" s="1"/>
    </row>
    <row r="16" spans="1:12" x14ac:dyDescent="0.25">
      <c r="A16" s="11" t="s">
        <v>53</v>
      </c>
      <c r="B16" s="12">
        <v>12267</v>
      </c>
      <c r="C16" s="12">
        <v>9175</v>
      </c>
      <c r="D16" s="12">
        <v>52016</v>
      </c>
      <c r="E16" s="12">
        <v>56562</v>
      </c>
      <c r="F16" s="13">
        <f t="shared" si="0"/>
        <v>8.7396185788987992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2948</v>
      </c>
      <c r="E18" s="12">
        <v>2607</v>
      </c>
      <c r="F18" s="13">
        <f t="shared" si="0"/>
        <v>-11.567164179104481</v>
      </c>
      <c r="G18" s="1"/>
      <c r="H18" s="1"/>
      <c r="I18" s="1"/>
    </row>
    <row r="19" spans="1:9" x14ac:dyDescent="0.25">
      <c r="A19" s="8" t="s">
        <v>56</v>
      </c>
      <c r="B19" s="9">
        <v>3891</v>
      </c>
      <c r="C19" s="9">
        <v>2636</v>
      </c>
      <c r="D19" s="9">
        <v>8839</v>
      </c>
      <c r="E19" s="9">
        <v>4743</v>
      </c>
      <c r="F19" s="10">
        <f t="shared" si="0"/>
        <v>-46.340083719877818</v>
      </c>
      <c r="G19" s="1"/>
      <c r="H19" s="1"/>
      <c r="I19" s="1"/>
    </row>
    <row r="20" spans="1:9" x14ac:dyDescent="0.25">
      <c r="A20" s="11" t="s">
        <v>57</v>
      </c>
      <c r="B20" s="12">
        <v>2151</v>
      </c>
      <c r="C20" s="12">
        <v>2766</v>
      </c>
      <c r="D20" s="12">
        <v>4499</v>
      </c>
      <c r="E20" s="12">
        <v>5252</v>
      </c>
      <c r="F20" s="13">
        <f t="shared" si="0"/>
        <v>16.737052678372976</v>
      </c>
      <c r="G20" s="1"/>
      <c r="H20" s="1"/>
      <c r="I20" s="1"/>
    </row>
    <row r="21" spans="1:9" x14ac:dyDescent="0.25">
      <c r="A21" s="8" t="s">
        <v>58</v>
      </c>
      <c r="B21" s="9">
        <v>650</v>
      </c>
      <c r="C21" s="9">
        <v>0</v>
      </c>
      <c r="D21" s="9">
        <v>650</v>
      </c>
      <c r="E21" s="9">
        <v>690</v>
      </c>
      <c r="F21" s="18">
        <f t="shared" si="0"/>
        <v>6.1538461538461604</v>
      </c>
      <c r="G21" s="1"/>
      <c r="H21" s="1"/>
      <c r="I21" s="1"/>
    </row>
    <row r="22" spans="1:9" x14ac:dyDescent="0.25">
      <c r="A22" s="11" t="s">
        <v>59</v>
      </c>
      <c r="B22" s="12">
        <v>12259</v>
      </c>
      <c r="C22" s="12">
        <v>13978</v>
      </c>
      <c r="D22" s="12">
        <v>427566</v>
      </c>
      <c r="E22" s="12">
        <v>474736</v>
      </c>
      <c r="F22" s="13">
        <f t="shared" si="0"/>
        <v>11.03221490951104</v>
      </c>
      <c r="G22" s="1"/>
      <c r="H22" s="1"/>
      <c r="I22" s="1"/>
    </row>
    <row r="23" spans="1:9" x14ac:dyDescent="0.25">
      <c r="A23" s="8" t="s">
        <v>60</v>
      </c>
      <c r="B23" s="9">
        <v>70766</v>
      </c>
      <c r="C23" s="9">
        <v>74854</v>
      </c>
      <c r="D23" s="9">
        <v>416907</v>
      </c>
      <c r="E23" s="9">
        <v>459934</v>
      </c>
      <c r="F23" s="10">
        <f t="shared" si="0"/>
        <v>10.320527119957205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379</v>
      </c>
      <c r="E25" s="9">
        <v>861</v>
      </c>
      <c r="F25" s="10">
        <f t="shared" si="0"/>
        <v>127.17678100263853</v>
      </c>
      <c r="G25" s="1"/>
      <c r="H25" s="1"/>
      <c r="I25" s="1"/>
    </row>
    <row r="26" spans="1:9" x14ac:dyDescent="0.25">
      <c r="A26" s="11" t="s">
        <v>63</v>
      </c>
      <c r="B26" s="12">
        <v>1295</v>
      </c>
      <c r="C26" s="12">
        <v>2779</v>
      </c>
      <c r="D26" s="12">
        <v>5960</v>
      </c>
      <c r="E26" s="12">
        <v>9000</v>
      </c>
      <c r="F26" s="13">
        <f t="shared" si="0"/>
        <v>51.006711409395962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28980</v>
      </c>
      <c r="C28" s="12">
        <v>33103</v>
      </c>
      <c r="D28" s="12">
        <v>457501</v>
      </c>
      <c r="E28" s="12">
        <v>498442</v>
      </c>
      <c r="F28" s="13">
        <f t="shared" si="0"/>
        <v>8.9488328987259109</v>
      </c>
      <c r="G28" s="1"/>
      <c r="H28" s="1"/>
      <c r="I28" s="1"/>
    </row>
    <row r="29" spans="1:9" x14ac:dyDescent="0.25">
      <c r="A29" s="8" t="s">
        <v>66</v>
      </c>
      <c r="B29" s="9">
        <v>554</v>
      </c>
      <c r="C29" s="9">
        <v>3029</v>
      </c>
      <c r="D29" s="9">
        <v>10103</v>
      </c>
      <c r="E29" s="9">
        <v>9594</v>
      </c>
      <c r="F29" s="10">
        <f t="shared" si="0"/>
        <v>-5.0381074928239116</v>
      </c>
      <c r="G29" s="1"/>
      <c r="H29" s="1"/>
      <c r="I29" s="1"/>
    </row>
    <row r="30" spans="1:9" x14ac:dyDescent="0.25">
      <c r="A30" s="11" t="s">
        <v>67</v>
      </c>
      <c r="B30" s="12">
        <v>2148</v>
      </c>
      <c r="C30" s="12">
        <v>1836</v>
      </c>
      <c r="D30" s="12">
        <v>12311</v>
      </c>
      <c r="E30" s="12">
        <v>11457</v>
      </c>
      <c r="F30" s="13">
        <f t="shared" si="0"/>
        <v>-6.936885711964905</v>
      </c>
      <c r="G30" s="1"/>
      <c r="H30" s="1"/>
      <c r="I30" s="1"/>
    </row>
    <row r="31" spans="1:9" x14ac:dyDescent="0.25">
      <c r="A31" s="8" t="s">
        <v>68</v>
      </c>
      <c r="B31" s="9">
        <v>609</v>
      </c>
      <c r="C31" s="9">
        <v>0</v>
      </c>
      <c r="D31" s="9">
        <v>609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61617</v>
      </c>
      <c r="C32" s="12">
        <v>63078</v>
      </c>
      <c r="D32" s="12">
        <v>289236</v>
      </c>
      <c r="E32" s="12">
        <v>358059</v>
      </c>
      <c r="F32" s="13">
        <f t="shared" si="0"/>
        <v>23.794755839522054</v>
      </c>
      <c r="G32" s="1"/>
      <c r="H32" s="1"/>
      <c r="I32" s="1"/>
    </row>
    <row r="33" spans="1:9" x14ac:dyDescent="0.25">
      <c r="A33" s="8" t="s">
        <v>70</v>
      </c>
      <c r="B33" s="9">
        <v>53266</v>
      </c>
      <c r="C33" s="9">
        <v>29019</v>
      </c>
      <c r="D33" s="9">
        <v>210155</v>
      </c>
      <c r="E33" s="9">
        <v>166494</v>
      </c>
      <c r="F33" s="10">
        <f t="shared" si="0"/>
        <v>-20.775617996240868</v>
      </c>
      <c r="G33" s="1"/>
      <c r="H33" s="1"/>
      <c r="I33" s="1"/>
    </row>
    <row r="34" spans="1:9" x14ac:dyDescent="0.25">
      <c r="A34" s="11" t="s">
        <v>71</v>
      </c>
      <c r="B34" s="12">
        <v>1227</v>
      </c>
      <c r="C34" s="12">
        <v>934</v>
      </c>
      <c r="D34" s="12">
        <v>2982</v>
      </c>
      <c r="E34" s="12">
        <v>2012</v>
      </c>
      <c r="F34" s="13">
        <f t="shared" si="0"/>
        <v>-32.52850435949027</v>
      </c>
      <c r="G34" s="1"/>
      <c r="H34" s="1"/>
      <c r="I34" s="1"/>
    </row>
    <row r="35" spans="1:9" x14ac:dyDescent="0.25">
      <c r="A35" s="14" t="s">
        <v>72</v>
      </c>
      <c r="B35" s="15">
        <f>SUM(B7:B34)</f>
        <v>936624</v>
      </c>
      <c r="C35" s="15">
        <f t="shared" ref="C35:E35" si="1">SUM(C7:C34)</f>
        <v>877387</v>
      </c>
      <c r="D35" s="15">
        <f t="shared" si="1"/>
        <v>5798428</v>
      </c>
      <c r="E35" s="15">
        <f t="shared" si="1"/>
        <v>5354789</v>
      </c>
      <c r="F35" s="16">
        <f t="shared" si="0"/>
        <v>-7.6510219666433699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117922</v>
      </c>
      <c r="C38" s="41">
        <f>D7</f>
        <v>87933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1846364</v>
      </c>
      <c r="G38" s="42">
        <f>LOOKUP(E38,$A$38:$A$65,$C$38:$C$65)</f>
        <v>2095876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58955</v>
      </c>
      <c r="C39" s="41">
        <f t="shared" ref="C39:C65" si="5">D8</f>
        <v>77086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968122</v>
      </c>
      <c r="G39" s="42">
        <f t="shared" ref="G39:G65" si="8">LOOKUP(E39,$A$38:$A$65,$C$38:$C$65)</f>
        <v>1273098</v>
      </c>
    </row>
    <row r="40" spans="1:9" x14ac:dyDescent="0.25">
      <c r="A40" s="42" t="str">
        <f t="shared" si="3"/>
        <v>ALMERIA</v>
      </c>
      <c r="B40" s="41">
        <f t="shared" si="4"/>
        <v>20540</v>
      </c>
      <c r="C40" s="41">
        <f t="shared" si="5"/>
        <v>31407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498442</v>
      </c>
      <c r="G40" s="42">
        <f t="shared" si="8"/>
        <v>457501</v>
      </c>
    </row>
    <row r="41" spans="1:9" x14ac:dyDescent="0.25">
      <c r="A41" s="42" t="str">
        <f t="shared" si="3"/>
        <v>AVILES</v>
      </c>
      <c r="B41" s="41">
        <f t="shared" si="4"/>
        <v>902</v>
      </c>
      <c r="C41" s="41">
        <f t="shared" si="5"/>
        <v>0</v>
      </c>
      <c r="D41" s="41">
        <f t="shared" si="6"/>
        <v>21</v>
      </c>
      <c r="E41" s="42" t="str">
        <f t="shared" si="2"/>
        <v>LAS PALMAS</v>
      </c>
      <c r="F41" s="42">
        <f t="shared" si="7"/>
        <v>474736</v>
      </c>
      <c r="G41" s="42">
        <f t="shared" si="8"/>
        <v>427566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459934</v>
      </c>
      <c r="G42" s="42">
        <f t="shared" si="8"/>
        <v>416907</v>
      </c>
    </row>
    <row r="43" spans="1:9" x14ac:dyDescent="0.25">
      <c r="A43" s="42" t="str">
        <f t="shared" si="3"/>
        <v>BAHIA DE CADIZ</v>
      </c>
      <c r="B43" s="41">
        <f t="shared" si="4"/>
        <v>228289</v>
      </c>
      <c r="C43" s="41">
        <f t="shared" si="5"/>
        <v>256936</v>
      </c>
      <c r="D43" s="41">
        <f t="shared" si="6"/>
        <v>7</v>
      </c>
      <c r="E43" s="42" t="str">
        <f t="shared" si="2"/>
        <v>VALENCIA</v>
      </c>
      <c r="F43" s="42">
        <f t="shared" si="7"/>
        <v>358059</v>
      </c>
      <c r="G43" s="42">
        <f t="shared" si="8"/>
        <v>289236</v>
      </c>
    </row>
    <row r="44" spans="1:9" x14ac:dyDescent="0.25">
      <c r="A44" s="42" t="str">
        <f t="shared" si="3"/>
        <v>BALEARES</v>
      </c>
      <c r="B44" s="41">
        <f t="shared" si="4"/>
        <v>968122</v>
      </c>
      <c r="C44" s="41">
        <f t="shared" si="5"/>
        <v>1273098</v>
      </c>
      <c r="D44" s="41">
        <f t="shared" si="6"/>
        <v>2</v>
      </c>
      <c r="E44" s="42" t="str">
        <f t="shared" si="2"/>
        <v>BAHIA DE CADIZ</v>
      </c>
      <c r="F44" s="42">
        <f t="shared" si="7"/>
        <v>228289</v>
      </c>
      <c r="G44" s="42">
        <f t="shared" si="8"/>
        <v>256936</v>
      </c>
    </row>
    <row r="45" spans="1:9" x14ac:dyDescent="0.25">
      <c r="A45" s="42" t="str">
        <f t="shared" si="3"/>
        <v>BARCELONA</v>
      </c>
      <c r="B45" s="41">
        <f t="shared" si="4"/>
        <v>1846364</v>
      </c>
      <c r="C45" s="41">
        <f t="shared" si="5"/>
        <v>2095876</v>
      </c>
      <c r="D45" s="41">
        <f t="shared" si="6"/>
        <v>1</v>
      </c>
      <c r="E45" s="42" t="str">
        <f t="shared" si="2"/>
        <v>VIGO</v>
      </c>
      <c r="F45" s="42">
        <f t="shared" si="7"/>
        <v>166494</v>
      </c>
      <c r="G45" s="42">
        <f t="shared" si="8"/>
        <v>210155</v>
      </c>
    </row>
    <row r="46" spans="1:9" x14ac:dyDescent="0.25">
      <c r="A46" s="42" t="str">
        <f t="shared" si="3"/>
        <v>BILBAO</v>
      </c>
      <c r="B46" s="41">
        <f t="shared" si="4"/>
        <v>53252</v>
      </c>
      <c r="C46" s="41">
        <f t="shared" si="5"/>
        <v>73431</v>
      </c>
      <c r="D46" s="41">
        <f t="shared" si="6"/>
        <v>12</v>
      </c>
      <c r="E46" s="42" t="str">
        <f t="shared" si="2"/>
        <v>A CORUÑA</v>
      </c>
      <c r="F46" s="42">
        <f t="shared" si="7"/>
        <v>117922</v>
      </c>
      <c r="G46" s="42">
        <f t="shared" si="8"/>
        <v>87933</v>
      </c>
    </row>
    <row r="47" spans="1:9" x14ac:dyDescent="0.25">
      <c r="A47" s="42" t="str">
        <f t="shared" si="3"/>
        <v>CARTAGENA</v>
      </c>
      <c r="B47" s="41">
        <f t="shared" si="4"/>
        <v>56562</v>
      </c>
      <c r="C47" s="41">
        <f t="shared" si="5"/>
        <v>52016</v>
      </c>
      <c r="D47" s="41">
        <f t="shared" si="6"/>
        <v>11</v>
      </c>
      <c r="E47" s="42" t="str">
        <f t="shared" si="2"/>
        <v>ALICANTE</v>
      </c>
      <c r="F47" s="42">
        <f t="shared" si="7"/>
        <v>58955</v>
      </c>
      <c r="G47" s="42">
        <f t="shared" si="8"/>
        <v>77086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CARTAGENA</v>
      </c>
      <c r="F48" s="42">
        <f t="shared" si="7"/>
        <v>56562</v>
      </c>
      <c r="G48" s="42">
        <f t="shared" si="8"/>
        <v>52016</v>
      </c>
    </row>
    <row r="49" spans="1:7" x14ac:dyDescent="0.25">
      <c r="A49" s="42" t="str">
        <f t="shared" si="3"/>
        <v>CEUTA</v>
      </c>
      <c r="B49" s="41">
        <f t="shared" si="4"/>
        <v>2607</v>
      </c>
      <c r="C49" s="41">
        <f t="shared" si="5"/>
        <v>2948</v>
      </c>
      <c r="D49" s="41">
        <f t="shared" si="6"/>
        <v>19</v>
      </c>
      <c r="E49" s="42" t="str">
        <f t="shared" si="2"/>
        <v>BILBAO</v>
      </c>
      <c r="F49" s="42">
        <f t="shared" si="7"/>
        <v>53252</v>
      </c>
      <c r="G49" s="42">
        <f t="shared" si="8"/>
        <v>73431</v>
      </c>
    </row>
    <row r="50" spans="1:7" x14ac:dyDescent="0.25">
      <c r="A50" s="42" t="str">
        <f t="shared" si="3"/>
        <v>FERROL-SAN CIBRAO</v>
      </c>
      <c r="B50" s="41">
        <f t="shared" si="4"/>
        <v>4743</v>
      </c>
      <c r="C50" s="41">
        <f t="shared" si="5"/>
        <v>8839</v>
      </c>
      <c r="D50" s="41">
        <f t="shared" si="6"/>
        <v>18</v>
      </c>
      <c r="E50" s="42" t="str">
        <f t="shared" si="2"/>
        <v>ALMERIA</v>
      </c>
      <c r="F50" s="42">
        <f t="shared" si="7"/>
        <v>20540</v>
      </c>
      <c r="G50" s="42">
        <f t="shared" si="8"/>
        <v>31407</v>
      </c>
    </row>
    <row r="51" spans="1:7" x14ac:dyDescent="0.25">
      <c r="A51" s="42" t="str">
        <f t="shared" si="3"/>
        <v>GIJON</v>
      </c>
      <c r="B51" s="41">
        <f t="shared" si="4"/>
        <v>5252</v>
      </c>
      <c r="C51" s="41">
        <f t="shared" si="5"/>
        <v>4499</v>
      </c>
      <c r="D51" s="41">
        <f t="shared" si="6"/>
        <v>17</v>
      </c>
      <c r="E51" s="42" t="str">
        <f t="shared" si="2"/>
        <v>SEVILLA</v>
      </c>
      <c r="F51" s="42">
        <f t="shared" si="7"/>
        <v>11457</v>
      </c>
      <c r="G51" s="42">
        <f t="shared" si="8"/>
        <v>12311</v>
      </c>
    </row>
    <row r="52" spans="1:7" x14ac:dyDescent="0.25">
      <c r="A52" s="42" t="str">
        <f t="shared" si="3"/>
        <v>HUELVA</v>
      </c>
      <c r="B52" s="41">
        <f t="shared" si="4"/>
        <v>690</v>
      </c>
      <c r="C52" s="41">
        <f t="shared" si="5"/>
        <v>650</v>
      </c>
      <c r="D52" s="41">
        <f t="shared" si="6"/>
        <v>23</v>
      </c>
      <c r="E52" s="42" t="str">
        <f t="shared" si="2"/>
        <v>SANTANDER</v>
      </c>
      <c r="F52" s="42">
        <f t="shared" si="7"/>
        <v>9594</v>
      </c>
      <c r="G52" s="42">
        <f t="shared" si="8"/>
        <v>10103</v>
      </c>
    </row>
    <row r="53" spans="1:7" x14ac:dyDescent="0.25">
      <c r="A53" s="42" t="str">
        <f t="shared" si="3"/>
        <v>LAS PALMAS</v>
      </c>
      <c r="B53" s="41">
        <f t="shared" si="4"/>
        <v>474736</v>
      </c>
      <c r="C53" s="41">
        <f t="shared" si="5"/>
        <v>427566</v>
      </c>
      <c r="D53" s="41">
        <f t="shared" si="6"/>
        <v>4</v>
      </c>
      <c r="E53" s="42" t="str">
        <f t="shared" si="2"/>
        <v>MOTRIL</v>
      </c>
      <c r="F53" s="42">
        <f t="shared" si="7"/>
        <v>9000</v>
      </c>
      <c r="G53" s="42">
        <f t="shared" si="8"/>
        <v>5960</v>
      </c>
    </row>
    <row r="54" spans="1:7" x14ac:dyDescent="0.25">
      <c r="A54" s="42" t="str">
        <f t="shared" si="3"/>
        <v>MALAGA</v>
      </c>
      <c r="B54" s="41">
        <f t="shared" si="4"/>
        <v>459934</v>
      </c>
      <c r="C54" s="41">
        <f t="shared" si="5"/>
        <v>416907</v>
      </c>
      <c r="D54" s="41">
        <f t="shared" si="6"/>
        <v>5</v>
      </c>
      <c r="E54" s="42" t="str">
        <f t="shared" si="2"/>
        <v>GIJON</v>
      </c>
      <c r="F54" s="42">
        <f t="shared" si="7"/>
        <v>5252</v>
      </c>
      <c r="G54" s="42">
        <f t="shared" si="8"/>
        <v>4499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4743</v>
      </c>
      <c r="G55" s="42">
        <f t="shared" si="8"/>
        <v>8839</v>
      </c>
    </row>
    <row r="56" spans="1:7" x14ac:dyDescent="0.25">
      <c r="A56" s="42" t="str">
        <f t="shared" si="3"/>
        <v>MELILLA</v>
      </c>
      <c r="B56" s="41">
        <f t="shared" si="4"/>
        <v>861</v>
      </c>
      <c r="C56" s="41">
        <f t="shared" si="5"/>
        <v>379</v>
      </c>
      <c r="D56" s="41">
        <f t="shared" si="6"/>
        <v>22</v>
      </c>
      <c r="E56" s="42" t="str">
        <f t="shared" si="2"/>
        <v>CEUTA</v>
      </c>
      <c r="F56" s="42">
        <f t="shared" si="9"/>
        <v>2607</v>
      </c>
      <c r="G56" s="42">
        <f t="shared" si="8"/>
        <v>2948</v>
      </c>
    </row>
    <row r="57" spans="1:7" x14ac:dyDescent="0.25">
      <c r="A57" s="42" t="str">
        <f t="shared" si="3"/>
        <v>MOTRIL</v>
      </c>
      <c r="B57" s="41">
        <f t="shared" si="4"/>
        <v>9000</v>
      </c>
      <c r="C57" s="41">
        <f t="shared" si="5"/>
        <v>5960</v>
      </c>
      <c r="D57" s="41">
        <f t="shared" si="6"/>
        <v>16</v>
      </c>
      <c r="E57" s="42" t="str">
        <f t="shared" si="2"/>
        <v>VILAGARCIA</v>
      </c>
      <c r="F57" s="42">
        <f t="shared" si="9"/>
        <v>2012</v>
      </c>
      <c r="G57" s="42">
        <f t="shared" si="8"/>
        <v>2982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AVILES</v>
      </c>
      <c r="F58" s="42">
        <f t="shared" si="9"/>
        <v>902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498442</v>
      </c>
      <c r="C59" s="41">
        <f t="shared" si="5"/>
        <v>457501</v>
      </c>
      <c r="D59" s="41">
        <f t="shared" si="6"/>
        <v>3</v>
      </c>
      <c r="E59" s="42" t="str">
        <f t="shared" si="2"/>
        <v>MELILLA</v>
      </c>
      <c r="F59" s="42">
        <f t="shared" si="9"/>
        <v>861</v>
      </c>
      <c r="G59" s="42">
        <f t="shared" si="8"/>
        <v>379</v>
      </c>
    </row>
    <row r="60" spans="1:7" x14ac:dyDescent="0.25">
      <c r="A60" s="42" t="str">
        <f t="shared" si="3"/>
        <v>SANTANDER</v>
      </c>
      <c r="B60" s="41">
        <f t="shared" si="4"/>
        <v>9594</v>
      </c>
      <c r="C60" s="41">
        <f t="shared" si="5"/>
        <v>10103</v>
      </c>
      <c r="D60" s="41">
        <f t="shared" si="6"/>
        <v>15</v>
      </c>
      <c r="E60" s="42" t="str">
        <f t="shared" si="2"/>
        <v>HUELVA</v>
      </c>
      <c r="F60" s="42">
        <f t="shared" si="9"/>
        <v>690</v>
      </c>
      <c r="G60" s="42">
        <f t="shared" si="8"/>
        <v>650</v>
      </c>
    </row>
    <row r="61" spans="1:7" x14ac:dyDescent="0.25">
      <c r="A61" s="42" t="str">
        <f t="shared" si="3"/>
        <v>SEVILLA</v>
      </c>
      <c r="B61" s="41">
        <f t="shared" si="4"/>
        <v>11457</v>
      </c>
      <c r="C61" s="41">
        <f t="shared" si="5"/>
        <v>12311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609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358059</v>
      </c>
      <c r="C63" s="41">
        <f t="shared" si="5"/>
        <v>289236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166494</v>
      </c>
      <c r="C64" s="41">
        <f t="shared" si="5"/>
        <v>210155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2012</v>
      </c>
      <c r="C65" s="41">
        <f t="shared" si="5"/>
        <v>2982</v>
      </c>
      <c r="D65" s="41">
        <f t="shared" si="6"/>
        <v>20</v>
      </c>
      <c r="E65" s="42" t="str">
        <f t="shared" si="2"/>
        <v>BAHIA DE ALGECIRAS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6817</v>
      </c>
      <c r="C8" s="12">
        <v>8236</v>
      </c>
      <c r="D8" s="12">
        <v>46255</v>
      </c>
      <c r="E8" s="12">
        <v>45271</v>
      </c>
      <c r="F8" s="13">
        <f t="shared" ref="F8:F35" si="0">((E8*100)/D8)-100</f>
        <v>-2.1273375851259289</v>
      </c>
      <c r="G8" s="1"/>
      <c r="H8" s="1"/>
      <c r="I8" s="1"/>
    </row>
    <row r="9" spans="1:12" x14ac:dyDescent="0.25">
      <c r="A9" s="8" t="s">
        <v>46</v>
      </c>
      <c r="B9" s="9">
        <v>16923</v>
      </c>
      <c r="C9" s="9">
        <v>16467</v>
      </c>
      <c r="D9" s="9">
        <v>138591</v>
      </c>
      <c r="E9" s="9">
        <v>119685</v>
      </c>
      <c r="F9" s="10">
        <f t="shared" si="0"/>
        <v>-13.641578457475589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111849</v>
      </c>
      <c r="C11" s="9">
        <v>127217</v>
      </c>
      <c r="D11" s="9">
        <v>870495</v>
      </c>
      <c r="E11" s="9">
        <v>904398</v>
      </c>
      <c r="F11" s="10">
        <f t="shared" si="0"/>
        <v>3.8946806127548115</v>
      </c>
      <c r="G11" s="1"/>
      <c r="H11" s="1"/>
      <c r="I11" s="1"/>
    </row>
    <row r="12" spans="1:12" x14ac:dyDescent="0.25">
      <c r="A12" s="11" t="s">
        <v>49</v>
      </c>
      <c r="B12" s="12">
        <v>1023</v>
      </c>
      <c r="C12" s="12">
        <v>1126</v>
      </c>
      <c r="D12" s="12">
        <v>7865</v>
      </c>
      <c r="E12" s="12">
        <v>9612</v>
      </c>
      <c r="F12" s="13">
        <f t="shared" si="0"/>
        <v>22.212333121424024</v>
      </c>
      <c r="G12" s="1"/>
      <c r="H12" s="1"/>
      <c r="I12" s="1"/>
    </row>
    <row r="13" spans="1:12" x14ac:dyDescent="0.25">
      <c r="A13" s="8" t="s">
        <v>50</v>
      </c>
      <c r="B13" s="9">
        <v>44229</v>
      </c>
      <c r="C13" s="9">
        <v>40528</v>
      </c>
      <c r="D13" s="9">
        <v>329622</v>
      </c>
      <c r="E13" s="9">
        <v>302883</v>
      </c>
      <c r="F13" s="10">
        <f t="shared" si="0"/>
        <v>-8.112019222017949</v>
      </c>
      <c r="G13" s="1"/>
      <c r="H13" s="1"/>
      <c r="I13" s="1"/>
    </row>
    <row r="14" spans="1:12" x14ac:dyDescent="0.25">
      <c r="A14" s="11" t="s">
        <v>51</v>
      </c>
      <c r="B14" s="12">
        <v>30383</v>
      </c>
      <c r="C14" s="12">
        <v>27986</v>
      </c>
      <c r="D14" s="12">
        <v>243927</v>
      </c>
      <c r="E14" s="12">
        <v>227782</v>
      </c>
      <c r="F14" s="13">
        <f t="shared" si="0"/>
        <v>-6.6187834885027144</v>
      </c>
      <c r="G14" s="1"/>
      <c r="H14" s="1"/>
      <c r="I14" s="1"/>
    </row>
    <row r="15" spans="1:12" x14ac:dyDescent="0.25">
      <c r="A15" s="8" t="s">
        <v>52</v>
      </c>
      <c r="B15" s="9">
        <v>4370</v>
      </c>
      <c r="C15" s="9">
        <v>3567</v>
      </c>
      <c r="D15" s="9">
        <v>22289</v>
      </c>
      <c r="E15" s="9">
        <v>23028</v>
      </c>
      <c r="F15" s="10">
        <f t="shared" si="0"/>
        <v>3.3155368118803068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33428</v>
      </c>
      <c r="C18" s="12">
        <v>37742</v>
      </c>
      <c r="D18" s="12">
        <v>286219</v>
      </c>
      <c r="E18" s="12">
        <v>299754</v>
      </c>
      <c r="F18" s="13">
        <f t="shared" si="0"/>
        <v>4.7288964045014552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1467</v>
      </c>
      <c r="C20" s="12">
        <v>1022</v>
      </c>
      <c r="D20" s="12">
        <v>10602</v>
      </c>
      <c r="E20" s="12">
        <v>8513</v>
      </c>
      <c r="F20" s="13">
        <f t="shared" si="0"/>
        <v>-19.703829466138458</v>
      </c>
      <c r="G20" s="1"/>
      <c r="H20" s="1"/>
      <c r="I20" s="1"/>
    </row>
    <row r="21" spans="1:9" x14ac:dyDescent="0.25">
      <c r="A21" s="8" t="s">
        <v>58</v>
      </c>
      <c r="B21" s="9">
        <v>2400</v>
      </c>
      <c r="C21" s="9">
        <v>1428</v>
      </c>
      <c r="D21" s="9">
        <v>7576</v>
      </c>
      <c r="E21" s="9">
        <v>12000</v>
      </c>
      <c r="F21" s="10">
        <f t="shared" si="0"/>
        <v>58.394931362196417</v>
      </c>
      <c r="G21" s="1"/>
      <c r="H21" s="1"/>
      <c r="I21" s="1"/>
    </row>
    <row r="22" spans="1:9" x14ac:dyDescent="0.25">
      <c r="A22" s="11" t="s">
        <v>59</v>
      </c>
      <c r="B22" s="12">
        <v>29166</v>
      </c>
      <c r="C22" s="12">
        <v>33653</v>
      </c>
      <c r="D22" s="12">
        <v>196770</v>
      </c>
      <c r="E22" s="12">
        <v>243497</v>
      </c>
      <c r="F22" s="13">
        <f t="shared" si="0"/>
        <v>23.747014280632214</v>
      </c>
      <c r="G22" s="1"/>
      <c r="H22" s="1"/>
      <c r="I22" s="1"/>
    </row>
    <row r="23" spans="1:9" x14ac:dyDescent="0.25">
      <c r="A23" s="8" t="s">
        <v>60</v>
      </c>
      <c r="B23" s="9">
        <v>4373</v>
      </c>
      <c r="C23" s="9">
        <v>3165</v>
      </c>
      <c r="D23" s="9">
        <v>24788</v>
      </c>
      <c r="E23" s="9">
        <v>22669</v>
      </c>
      <c r="F23" s="10">
        <f t="shared" si="0"/>
        <v>-8.5484912054219819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14428</v>
      </c>
      <c r="C25" s="9">
        <v>16370</v>
      </c>
      <c r="D25" s="9">
        <v>72508</v>
      </c>
      <c r="E25" s="9">
        <v>131099</v>
      </c>
      <c r="F25" s="10">
        <f t="shared" si="0"/>
        <v>80.806255861422187</v>
      </c>
      <c r="G25" s="1"/>
      <c r="H25" s="1"/>
      <c r="I25" s="1"/>
    </row>
    <row r="26" spans="1:9" x14ac:dyDescent="0.25">
      <c r="A26" s="11" t="s">
        <v>63</v>
      </c>
      <c r="B26" s="12">
        <v>4574</v>
      </c>
      <c r="C26" s="12">
        <v>10330</v>
      </c>
      <c r="D26" s="12">
        <v>10680</v>
      </c>
      <c r="E26" s="12">
        <v>65712</v>
      </c>
      <c r="F26" s="13">
        <f t="shared" si="0"/>
        <v>515.28089887640454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77633</v>
      </c>
      <c r="C28" s="12">
        <v>73763</v>
      </c>
      <c r="D28" s="12">
        <v>645668</v>
      </c>
      <c r="E28" s="12">
        <v>609798</v>
      </c>
      <c r="F28" s="13">
        <f t="shared" si="0"/>
        <v>-5.5554867207295331</v>
      </c>
      <c r="G28" s="1"/>
      <c r="H28" s="1"/>
      <c r="I28" s="1"/>
    </row>
    <row r="29" spans="1:9" x14ac:dyDescent="0.25">
      <c r="A29" s="8" t="s">
        <v>66</v>
      </c>
      <c r="B29" s="9">
        <v>9780</v>
      </c>
      <c r="C29" s="9">
        <v>6547</v>
      </c>
      <c r="D29" s="9">
        <v>66183</v>
      </c>
      <c r="E29" s="9">
        <v>58043</v>
      </c>
      <c r="F29" s="10">
        <f t="shared" si="0"/>
        <v>-12.299230920326977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4</v>
      </c>
      <c r="D30" s="12">
        <v>0</v>
      </c>
      <c r="E30" s="12">
        <v>810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98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8399</v>
      </c>
      <c r="C32" s="12">
        <v>11128</v>
      </c>
      <c r="D32" s="12">
        <v>59763</v>
      </c>
      <c r="E32" s="12">
        <v>41779</v>
      </c>
      <c r="F32" s="13">
        <f t="shared" si="0"/>
        <v>-30.092197513511707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401242</v>
      </c>
      <c r="C35" s="15">
        <f t="shared" ref="C35:E35" si="1">SUM(C7:C34)</f>
        <v>420279</v>
      </c>
      <c r="D35" s="15">
        <f t="shared" si="1"/>
        <v>3039899</v>
      </c>
      <c r="E35" s="15">
        <f t="shared" si="1"/>
        <v>3126333</v>
      </c>
      <c r="F35" s="16">
        <f t="shared" si="0"/>
        <v>2.8433181497148468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904398</v>
      </c>
      <c r="G38" s="42">
        <f>LOOKUP(E38,$A$38:$A$65,$C$38:$C$65)</f>
        <v>870495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45271</v>
      </c>
      <c r="C39" s="41">
        <f t="shared" ref="C39:C65" si="5">D8</f>
        <v>46255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609798</v>
      </c>
      <c r="G39" s="42">
        <f t="shared" ref="G39:G65" si="8">LOOKUP(E39,$A$38:$A$65,$C$38:$C$65)</f>
        <v>645668</v>
      </c>
    </row>
    <row r="40" spans="1:9" x14ac:dyDescent="0.25">
      <c r="A40" s="42" t="str">
        <f t="shared" si="3"/>
        <v>ALMERIA</v>
      </c>
      <c r="B40" s="41">
        <f t="shared" si="4"/>
        <v>119685</v>
      </c>
      <c r="C40" s="41">
        <f t="shared" si="5"/>
        <v>138591</v>
      </c>
      <c r="D40" s="41">
        <f t="shared" si="6"/>
        <v>8</v>
      </c>
      <c r="E40" s="42" t="str">
        <f t="shared" si="2"/>
        <v>BALEARES</v>
      </c>
      <c r="F40" s="42">
        <f t="shared" si="7"/>
        <v>302883</v>
      </c>
      <c r="G40" s="42">
        <f t="shared" si="8"/>
        <v>329622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299754</v>
      </c>
      <c r="G41" s="42">
        <f t="shared" si="8"/>
        <v>286219</v>
      </c>
    </row>
    <row r="42" spans="1:9" x14ac:dyDescent="0.25">
      <c r="A42" s="42" t="str">
        <f t="shared" si="3"/>
        <v>BAHIA DE ALGECIRAS</v>
      </c>
      <c r="B42" s="41">
        <f t="shared" si="4"/>
        <v>904398</v>
      </c>
      <c r="C42" s="41">
        <f t="shared" si="5"/>
        <v>870495</v>
      </c>
      <c r="D42" s="41">
        <f t="shared" si="6"/>
        <v>1</v>
      </c>
      <c r="E42" s="42" t="str">
        <f t="shared" si="2"/>
        <v>LAS PALMAS</v>
      </c>
      <c r="F42" s="42">
        <f t="shared" si="7"/>
        <v>243497</v>
      </c>
      <c r="G42" s="42">
        <f t="shared" si="8"/>
        <v>196770</v>
      </c>
    </row>
    <row r="43" spans="1:9" x14ac:dyDescent="0.25">
      <c r="A43" s="42" t="str">
        <f t="shared" si="3"/>
        <v>BAHIA DE CADIZ</v>
      </c>
      <c r="B43" s="41">
        <f t="shared" si="4"/>
        <v>9612</v>
      </c>
      <c r="C43" s="41">
        <f t="shared" si="5"/>
        <v>7865</v>
      </c>
      <c r="D43" s="41">
        <f t="shared" si="6"/>
        <v>16</v>
      </c>
      <c r="E43" s="42" t="str">
        <f t="shared" si="2"/>
        <v>BARCELONA</v>
      </c>
      <c r="F43" s="42">
        <f t="shared" si="7"/>
        <v>227782</v>
      </c>
      <c r="G43" s="42">
        <f t="shared" si="8"/>
        <v>243927</v>
      </c>
    </row>
    <row r="44" spans="1:9" x14ac:dyDescent="0.25">
      <c r="A44" s="42" t="str">
        <f t="shared" si="3"/>
        <v>BALEARES</v>
      </c>
      <c r="B44" s="41">
        <f t="shared" si="4"/>
        <v>302883</v>
      </c>
      <c r="C44" s="41">
        <f t="shared" si="5"/>
        <v>329622</v>
      </c>
      <c r="D44" s="41">
        <f t="shared" si="6"/>
        <v>3</v>
      </c>
      <c r="E44" s="42" t="str">
        <f t="shared" si="2"/>
        <v>MELILLA</v>
      </c>
      <c r="F44" s="42">
        <f t="shared" si="7"/>
        <v>131099</v>
      </c>
      <c r="G44" s="42">
        <f t="shared" si="8"/>
        <v>72508</v>
      </c>
    </row>
    <row r="45" spans="1:9" x14ac:dyDescent="0.25">
      <c r="A45" s="42" t="str">
        <f t="shared" si="3"/>
        <v>BARCELONA</v>
      </c>
      <c r="B45" s="41">
        <f t="shared" si="4"/>
        <v>227782</v>
      </c>
      <c r="C45" s="41">
        <f t="shared" si="5"/>
        <v>243927</v>
      </c>
      <c r="D45" s="41">
        <f t="shared" si="6"/>
        <v>6</v>
      </c>
      <c r="E45" s="42" t="str">
        <f t="shared" si="2"/>
        <v>ALMERIA</v>
      </c>
      <c r="F45" s="42">
        <f t="shared" si="7"/>
        <v>119685</v>
      </c>
      <c r="G45" s="42">
        <f t="shared" si="8"/>
        <v>138591</v>
      </c>
    </row>
    <row r="46" spans="1:9" x14ac:dyDescent="0.25">
      <c r="A46" s="42" t="str">
        <f t="shared" si="3"/>
        <v>BILBAO</v>
      </c>
      <c r="B46" s="41">
        <f t="shared" si="4"/>
        <v>23028</v>
      </c>
      <c r="C46" s="41">
        <f t="shared" si="5"/>
        <v>22289</v>
      </c>
      <c r="D46" s="41">
        <f t="shared" si="6"/>
        <v>13</v>
      </c>
      <c r="E46" s="42" t="str">
        <f t="shared" si="2"/>
        <v>MOTRIL</v>
      </c>
      <c r="F46" s="42">
        <f t="shared" si="7"/>
        <v>65712</v>
      </c>
      <c r="G46" s="42">
        <f t="shared" si="8"/>
        <v>10680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58043</v>
      </c>
      <c r="G47" s="42">
        <f t="shared" si="8"/>
        <v>66183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45271</v>
      </c>
      <c r="G48" s="42">
        <f t="shared" si="8"/>
        <v>46255</v>
      </c>
    </row>
    <row r="49" spans="1:7" x14ac:dyDescent="0.25">
      <c r="A49" s="42" t="str">
        <f t="shared" si="3"/>
        <v>CEUTA</v>
      </c>
      <c r="B49" s="41">
        <f t="shared" si="4"/>
        <v>299754</v>
      </c>
      <c r="C49" s="41">
        <f t="shared" si="5"/>
        <v>286219</v>
      </c>
      <c r="D49" s="41">
        <f t="shared" si="6"/>
        <v>4</v>
      </c>
      <c r="E49" s="42" t="str">
        <f t="shared" si="2"/>
        <v>VALENCIA</v>
      </c>
      <c r="F49" s="42">
        <f t="shared" si="7"/>
        <v>41779</v>
      </c>
      <c r="G49" s="42">
        <f t="shared" si="8"/>
        <v>59763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23028</v>
      </c>
      <c r="G50" s="42">
        <f t="shared" si="8"/>
        <v>22289</v>
      </c>
    </row>
    <row r="51" spans="1:7" x14ac:dyDescent="0.25">
      <c r="A51" s="42" t="str">
        <f t="shared" si="3"/>
        <v>GIJON</v>
      </c>
      <c r="B51" s="41">
        <f t="shared" si="4"/>
        <v>8513</v>
      </c>
      <c r="C51" s="41">
        <f t="shared" si="5"/>
        <v>10602</v>
      </c>
      <c r="D51" s="41">
        <f t="shared" si="6"/>
        <v>17</v>
      </c>
      <c r="E51" s="42" t="str">
        <f t="shared" si="2"/>
        <v>MALAGA</v>
      </c>
      <c r="F51" s="42">
        <f t="shared" si="7"/>
        <v>22669</v>
      </c>
      <c r="G51" s="42">
        <f t="shared" si="8"/>
        <v>24788</v>
      </c>
    </row>
    <row r="52" spans="1:7" x14ac:dyDescent="0.25">
      <c r="A52" s="42" t="str">
        <f t="shared" si="3"/>
        <v>HUELVA</v>
      </c>
      <c r="B52" s="41">
        <f t="shared" si="4"/>
        <v>12000</v>
      </c>
      <c r="C52" s="41">
        <f t="shared" si="5"/>
        <v>7576</v>
      </c>
      <c r="D52" s="41">
        <f t="shared" si="6"/>
        <v>15</v>
      </c>
      <c r="E52" s="42" t="str">
        <f t="shared" si="2"/>
        <v>HUELVA</v>
      </c>
      <c r="F52" s="42">
        <f t="shared" si="7"/>
        <v>12000</v>
      </c>
      <c r="G52" s="42">
        <f t="shared" si="8"/>
        <v>7576</v>
      </c>
    </row>
    <row r="53" spans="1:7" x14ac:dyDescent="0.25">
      <c r="A53" s="42" t="str">
        <f t="shared" si="3"/>
        <v>LAS PALMAS</v>
      </c>
      <c r="B53" s="41">
        <f t="shared" si="4"/>
        <v>243497</v>
      </c>
      <c r="C53" s="41">
        <f t="shared" si="5"/>
        <v>196770</v>
      </c>
      <c r="D53" s="41">
        <f t="shared" si="6"/>
        <v>5</v>
      </c>
      <c r="E53" s="42" t="str">
        <f t="shared" si="2"/>
        <v>BAHIA DE CADIZ</v>
      </c>
      <c r="F53" s="42">
        <f t="shared" si="7"/>
        <v>9612</v>
      </c>
      <c r="G53" s="42">
        <f t="shared" si="8"/>
        <v>7865</v>
      </c>
    </row>
    <row r="54" spans="1:7" x14ac:dyDescent="0.25">
      <c r="A54" s="42" t="str">
        <f t="shared" si="3"/>
        <v>MALAGA</v>
      </c>
      <c r="B54" s="41">
        <f t="shared" si="4"/>
        <v>22669</v>
      </c>
      <c r="C54" s="41">
        <f t="shared" si="5"/>
        <v>24788</v>
      </c>
      <c r="D54" s="41">
        <f t="shared" si="6"/>
        <v>14</v>
      </c>
      <c r="E54" s="42" t="str">
        <f t="shared" si="2"/>
        <v>GIJON</v>
      </c>
      <c r="F54" s="42">
        <f t="shared" si="7"/>
        <v>8513</v>
      </c>
      <c r="G54" s="42">
        <f t="shared" si="8"/>
        <v>10602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810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131099</v>
      </c>
      <c r="C56" s="41">
        <f t="shared" si="5"/>
        <v>72508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65712</v>
      </c>
      <c r="C57" s="41">
        <f t="shared" si="5"/>
        <v>10680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609798</v>
      </c>
      <c r="C59" s="41">
        <f t="shared" si="5"/>
        <v>645668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58043</v>
      </c>
      <c r="C60" s="41">
        <f t="shared" si="5"/>
        <v>66183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810</v>
      </c>
      <c r="C61" s="41">
        <f t="shared" si="5"/>
        <v>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98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41779</v>
      </c>
      <c r="C63" s="41">
        <f t="shared" si="5"/>
        <v>59763</v>
      </c>
      <c r="D63" s="41">
        <f t="shared" si="6"/>
        <v>12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105</v>
      </c>
      <c r="C7" s="9">
        <v>113</v>
      </c>
      <c r="D7" s="9">
        <v>897</v>
      </c>
      <c r="E7" s="9">
        <v>938</v>
      </c>
      <c r="F7" s="10">
        <f>((E7*100)/D7)-100</f>
        <v>4.5707915273132613</v>
      </c>
      <c r="G7" s="1"/>
      <c r="H7" s="1"/>
      <c r="I7" s="1"/>
    </row>
    <row r="8" spans="1:12" x14ac:dyDescent="0.25">
      <c r="A8" s="11" t="s">
        <v>45</v>
      </c>
      <c r="B8" s="12">
        <v>77</v>
      </c>
      <c r="C8" s="12">
        <v>83</v>
      </c>
      <c r="D8" s="12">
        <v>678</v>
      </c>
      <c r="E8" s="12">
        <v>714</v>
      </c>
      <c r="F8" s="13">
        <f t="shared" ref="F8:F35" si="0">((E8*100)/D8)-100</f>
        <v>5.3097345132743357</v>
      </c>
      <c r="G8" s="1"/>
      <c r="H8" s="1"/>
      <c r="I8" s="1"/>
    </row>
    <row r="9" spans="1:12" x14ac:dyDescent="0.25">
      <c r="A9" s="8" t="s">
        <v>46</v>
      </c>
      <c r="B9" s="9">
        <v>124</v>
      </c>
      <c r="C9" s="9">
        <v>130</v>
      </c>
      <c r="D9" s="9">
        <v>1281</v>
      </c>
      <c r="E9" s="9">
        <v>1105</v>
      </c>
      <c r="F9" s="10">
        <f t="shared" si="0"/>
        <v>-13.739266198282593</v>
      </c>
      <c r="G9" s="1"/>
      <c r="H9" s="1"/>
      <c r="I9" s="1"/>
    </row>
    <row r="10" spans="1:12" x14ac:dyDescent="0.25">
      <c r="A10" s="11" t="s">
        <v>47</v>
      </c>
      <c r="B10" s="12">
        <v>68</v>
      </c>
      <c r="C10" s="12">
        <v>69</v>
      </c>
      <c r="D10" s="12">
        <v>677</v>
      </c>
      <c r="E10" s="12">
        <v>661</v>
      </c>
      <c r="F10" s="13">
        <f t="shared" si="0"/>
        <v>-2.3633677991137318</v>
      </c>
      <c r="G10" s="1"/>
      <c r="H10" s="1"/>
      <c r="I10" s="1"/>
    </row>
    <row r="11" spans="1:12" x14ac:dyDescent="0.25">
      <c r="A11" s="8" t="s">
        <v>48</v>
      </c>
      <c r="B11" s="9">
        <v>2390</v>
      </c>
      <c r="C11" s="9">
        <v>2507</v>
      </c>
      <c r="D11" s="9">
        <v>21658</v>
      </c>
      <c r="E11" s="9">
        <v>19299</v>
      </c>
      <c r="F11" s="10">
        <f t="shared" si="0"/>
        <v>-10.892049127343242</v>
      </c>
      <c r="G11" s="1"/>
      <c r="H11" s="1"/>
      <c r="I11" s="1"/>
    </row>
    <row r="12" spans="1:12" x14ac:dyDescent="0.25">
      <c r="A12" s="11" t="s">
        <v>49</v>
      </c>
      <c r="B12" s="12">
        <v>137</v>
      </c>
      <c r="C12" s="12">
        <v>112</v>
      </c>
      <c r="D12" s="12">
        <v>1167</v>
      </c>
      <c r="E12" s="12">
        <v>886</v>
      </c>
      <c r="F12" s="13">
        <f t="shared" si="0"/>
        <v>-24.078834618680375</v>
      </c>
      <c r="G12" s="1"/>
      <c r="H12" s="1"/>
      <c r="I12" s="1"/>
    </row>
    <row r="13" spans="1:12" x14ac:dyDescent="0.25">
      <c r="A13" s="8" t="s">
        <v>50</v>
      </c>
      <c r="B13" s="9">
        <v>2731</v>
      </c>
      <c r="C13" s="9">
        <v>3163</v>
      </c>
      <c r="D13" s="9">
        <v>21441</v>
      </c>
      <c r="E13" s="9">
        <v>23216</v>
      </c>
      <c r="F13" s="10">
        <f t="shared" si="0"/>
        <v>8.2785317848980924</v>
      </c>
      <c r="G13" s="1"/>
      <c r="H13" s="1"/>
      <c r="I13" s="1"/>
    </row>
    <row r="14" spans="1:12" x14ac:dyDescent="0.25">
      <c r="A14" s="11" t="s">
        <v>51</v>
      </c>
      <c r="B14" s="12">
        <v>720</v>
      </c>
      <c r="C14" s="12">
        <v>721</v>
      </c>
      <c r="D14" s="12">
        <v>6101</v>
      </c>
      <c r="E14" s="12">
        <v>5915</v>
      </c>
      <c r="F14" s="13">
        <f t="shared" si="0"/>
        <v>-3.0486805441730809</v>
      </c>
      <c r="G14" s="1"/>
      <c r="H14" s="1"/>
      <c r="I14" s="1"/>
    </row>
    <row r="15" spans="1:12" x14ac:dyDescent="0.25">
      <c r="A15" s="8" t="s">
        <v>52</v>
      </c>
      <c r="B15" s="9">
        <v>240</v>
      </c>
      <c r="C15" s="9">
        <v>243</v>
      </c>
      <c r="D15" s="9">
        <v>2352</v>
      </c>
      <c r="E15" s="9">
        <v>2100</v>
      </c>
      <c r="F15" s="10">
        <f t="shared" si="0"/>
        <v>-10.714285714285708</v>
      </c>
      <c r="G15" s="1"/>
      <c r="H15" s="1"/>
      <c r="I15" s="1"/>
    </row>
    <row r="16" spans="1:12" x14ac:dyDescent="0.25">
      <c r="A16" s="11" t="s">
        <v>53</v>
      </c>
      <c r="B16" s="12">
        <v>127</v>
      </c>
      <c r="C16" s="12">
        <v>132</v>
      </c>
      <c r="D16" s="12">
        <v>1018</v>
      </c>
      <c r="E16" s="12">
        <v>1266</v>
      </c>
      <c r="F16" s="13">
        <f t="shared" si="0"/>
        <v>24.361493123772107</v>
      </c>
      <c r="G16" s="1"/>
      <c r="H16" s="1"/>
      <c r="I16" s="1"/>
    </row>
    <row r="17" spans="1:9" x14ac:dyDescent="0.25">
      <c r="A17" s="8" t="s">
        <v>54</v>
      </c>
      <c r="B17" s="9">
        <v>148</v>
      </c>
      <c r="C17" s="9">
        <v>112</v>
      </c>
      <c r="D17" s="9">
        <v>1059</v>
      </c>
      <c r="E17" s="9">
        <v>992</v>
      </c>
      <c r="F17" s="10">
        <f t="shared" si="0"/>
        <v>-6.3267233238904623</v>
      </c>
      <c r="G17" s="1"/>
      <c r="H17" s="1"/>
      <c r="I17" s="1"/>
    </row>
    <row r="18" spans="1:9" x14ac:dyDescent="0.25">
      <c r="A18" s="11" t="s">
        <v>55</v>
      </c>
      <c r="B18" s="12">
        <v>1091</v>
      </c>
      <c r="C18" s="12">
        <v>1100</v>
      </c>
      <c r="D18" s="12">
        <v>9573</v>
      </c>
      <c r="E18" s="12">
        <v>9903</v>
      </c>
      <c r="F18" s="13">
        <f t="shared" si="0"/>
        <v>3.4471952366029512</v>
      </c>
      <c r="G18" s="1"/>
      <c r="H18" s="1"/>
      <c r="I18" s="1"/>
    </row>
    <row r="19" spans="1:9" x14ac:dyDescent="0.25">
      <c r="A19" s="8" t="s">
        <v>56</v>
      </c>
      <c r="B19" s="9">
        <v>91</v>
      </c>
      <c r="C19" s="9">
        <v>107</v>
      </c>
      <c r="D19" s="9">
        <v>766</v>
      </c>
      <c r="E19" s="9">
        <v>803</v>
      </c>
      <c r="F19" s="10">
        <f t="shared" si="0"/>
        <v>4.8302872062663198</v>
      </c>
      <c r="G19" s="1"/>
      <c r="H19" s="1"/>
      <c r="I19" s="1"/>
    </row>
    <row r="20" spans="1:9" x14ac:dyDescent="0.25">
      <c r="A20" s="11" t="s">
        <v>57</v>
      </c>
      <c r="B20" s="12">
        <v>87</v>
      </c>
      <c r="C20" s="12">
        <v>105</v>
      </c>
      <c r="D20" s="12">
        <v>795</v>
      </c>
      <c r="E20" s="12">
        <v>832</v>
      </c>
      <c r="F20" s="13">
        <f t="shared" si="0"/>
        <v>4.6540880503144706</v>
      </c>
      <c r="G20" s="1"/>
      <c r="H20" s="1"/>
      <c r="I20" s="1"/>
    </row>
    <row r="21" spans="1:9" x14ac:dyDescent="0.25">
      <c r="A21" s="8" t="s">
        <v>58</v>
      </c>
      <c r="B21" s="9">
        <v>225</v>
      </c>
      <c r="C21" s="9">
        <v>176</v>
      </c>
      <c r="D21" s="9">
        <v>1354</v>
      </c>
      <c r="E21" s="9">
        <v>1499</v>
      </c>
      <c r="F21" s="10">
        <f t="shared" si="0"/>
        <v>10.709010339734121</v>
      </c>
      <c r="G21" s="1"/>
      <c r="H21" s="1"/>
      <c r="I21" s="1"/>
    </row>
    <row r="22" spans="1:9" x14ac:dyDescent="0.25">
      <c r="A22" s="11" t="s">
        <v>59</v>
      </c>
      <c r="B22" s="12">
        <v>1007</v>
      </c>
      <c r="C22" s="12">
        <v>897</v>
      </c>
      <c r="D22" s="12">
        <v>8127</v>
      </c>
      <c r="E22" s="12">
        <v>8663</v>
      </c>
      <c r="F22" s="13">
        <f t="shared" si="0"/>
        <v>6.5952996185554298</v>
      </c>
      <c r="G22" s="1"/>
      <c r="H22" s="1"/>
      <c r="I22" s="1"/>
    </row>
    <row r="23" spans="1:9" x14ac:dyDescent="0.25">
      <c r="A23" s="8" t="s">
        <v>60</v>
      </c>
      <c r="B23" s="9">
        <v>189</v>
      </c>
      <c r="C23" s="9">
        <v>146</v>
      </c>
      <c r="D23" s="9">
        <v>1419</v>
      </c>
      <c r="E23" s="9">
        <v>1457</v>
      </c>
      <c r="F23" s="10">
        <f t="shared" si="0"/>
        <v>2.6779422128259398</v>
      </c>
      <c r="G23" s="1"/>
      <c r="H23" s="1"/>
      <c r="I23" s="1"/>
    </row>
    <row r="24" spans="1:9" x14ac:dyDescent="0.25">
      <c r="A24" s="11" t="s">
        <v>61</v>
      </c>
      <c r="B24" s="12">
        <v>62</v>
      </c>
      <c r="C24" s="12">
        <v>57</v>
      </c>
      <c r="D24" s="12">
        <v>487</v>
      </c>
      <c r="E24" s="12">
        <v>462</v>
      </c>
      <c r="F24" s="13">
        <f t="shared" si="0"/>
        <v>-5.133470225872685</v>
      </c>
      <c r="G24" s="1"/>
      <c r="H24" s="1"/>
      <c r="I24" s="1"/>
    </row>
    <row r="25" spans="1:9" x14ac:dyDescent="0.25">
      <c r="A25" s="8" t="s">
        <v>62</v>
      </c>
      <c r="B25" s="9">
        <v>143</v>
      </c>
      <c r="C25" s="9">
        <v>145</v>
      </c>
      <c r="D25" s="9">
        <v>1017</v>
      </c>
      <c r="E25" s="9">
        <v>1205</v>
      </c>
      <c r="F25" s="10">
        <f t="shared" si="0"/>
        <v>18.485742379547688</v>
      </c>
      <c r="G25" s="1"/>
      <c r="H25" s="1"/>
      <c r="I25" s="1"/>
    </row>
    <row r="26" spans="1:9" x14ac:dyDescent="0.25">
      <c r="A26" s="11" t="s">
        <v>63</v>
      </c>
      <c r="B26" s="12">
        <v>60</v>
      </c>
      <c r="C26" s="12">
        <v>86</v>
      </c>
      <c r="D26" s="12">
        <v>369</v>
      </c>
      <c r="E26" s="12">
        <v>599</v>
      </c>
      <c r="F26" s="13">
        <f t="shared" si="0"/>
        <v>62.330623306233065</v>
      </c>
      <c r="G26" s="1"/>
      <c r="H26" s="1"/>
      <c r="I26" s="1"/>
    </row>
    <row r="27" spans="1:9" x14ac:dyDescent="0.25">
      <c r="A27" s="8" t="s">
        <v>64</v>
      </c>
      <c r="B27" s="9">
        <v>66</v>
      </c>
      <c r="C27" s="9">
        <v>69</v>
      </c>
      <c r="D27" s="9">
        <v>738</v>
      </c>
      <c r="E27" s="9">
        <v>686</v>
      </c>
      <c r="F27" s="10">
        <f t="shared" si="0"/>
        <v>-7.0460704607046125</v>
      </c>
      <c r="G27" s="1"/>
      <c r="H27" s="1"/>
      <c r="I27" s="1"/>
    </row>
    <row r="28" spans="1:9" x14ac:dyDescent="0.25">
      <c r="A28" s="11" t="s">
        <v>65</v>
      </c>
      <c r="B28" s="12">
        <v>1164</v>
      </c>
      <c r="C28" s="12">
        <v>1003</v>
      </c>
      <c r="D28" s="12">
        <v>10881</v>
      </c>
      <c r="E28" s="12">
        <v>9514</v>
      </c>
      <c r="F28" s="13">
        <f t="shared" si="0"/>
        <v>-12.563183530925471</v>
      </c>
      <c r="G28" s="1"/>
      <c r="H28" s="1"/>
      <c r="I28" s="1"/>
    </row>
    <row r="29" spans="1:9" x14ac:dyDescent="0.25">
      <c r="A29" s="8" t="s">
        <v>66</v>
      </c>
      <c r="B29" s="9">
        <v>121</v>
      </c>
      <c r="C29" s="9">
        <v>112</v>
      </c>
      <c r="D29" s="9">
        <v>1069</v>
      </c>
      <c r="E29" s="9">
        <v>966</v>
      </c>
      <c r="F29" s="10">
        <f t="shared" si="0"/>
        <v>-9.6351730589335887</v>
      </c>
      <c r="G29" s="1"/>
      <c r="H29" s="1"/>
      <c r="I29" s="1"/>
    </row>
    <row r="30" spans="1:9" x14ac:dyDescent="0.25">
      <c r="A30" s="11" t="s">
        <v>67</v>
      </c>
      <c r="B30" s="12">
        <v>99</v>
      </c>
      <c r="C30" s="12">
        <v>99</v>
      </c>
      <c r="D30" s="12">
        <v>905</v>
      </c>
      <c r="E30" s="12">
        <v>831</v>
      </c>
      <c r="F30" s="13">
        <f t="shared" si="0"/>
        <v>-8.1767955801104932</v>
      </c>
      <c r="G30" s="1"/>
      <c r="H30" s="1"/>
      <c r="I30" s="1"/>
    </row>
    <row r="31" spans="1:9" x14ac:dyDescent="0.25">
      <c r="A31" s="8" t="s">
        <v>68</v>
      </c>
      <c r="B31" s="9">
        <v>255</v>
      </c>
      <c r="C31" s="9">
        <v>251</v>
      </c>
      <c r="D31" s="9">
        <v>2262</v>
      </c>
      <c r="E31" s="9">
        <v>2170</v>
      </c>
      <c r="F31" s="10">
        <f t="shared" si="0"/>
        <v>-4.0671971706454428</v>
      </c>
      <c r="G31" s="1"/>
      <c r="H31" s="1"/>
      <c r="I31" s="1"/>
    </row>
    <row r="32" spans="1:9" x14ac:dyDescent="0.25">
      <c r="A32" s="11" t="s">
        <v>69</v>
      </c>
      <c r="B32" s="12">
        <v>577</v>
      </c>
      <c r="C32" s="12">
        <v>593</v>
      </c>
      <c r="D32" s="12">
        <v>5226</v>
      </c>
      <c r="E32" s="12">
        <v>5225</v>
      </c>
      <c r="F32" s="13">
        <f t="shared" si="0"/>
        <v>-1.913509376196032E-2</v>
      </c>
      <c r="G32" s="1"/>
      <c r="H32" s="1"/>
      <c r="I32" s="1"/>
    </row>
    <row r="33" spans="1:9" x14ac:dyDescent="0.25">
      <c r="A33" s="8" t="s">
        <v>70</v>
      </c>
      <c r="B33" s="9">
        <v>173</v>
      </c>
      <c r="C33" s="9">
        <v>136</v>
      </c>
      <c r="D33" s="9">
        <v>1461</v>
      </c>
      <c r="E33" s="9">
        <v>1208</v>
      </c>
      <c r="F33" s="10">
        <f t="shared" si="0"/>
        <v>-17.316906228610534</v>
      </c>
      <c r="G33" s="1"/>
      <c r="H33" s="1"/>
      <c r="I33" s="1"/>
    </row>
    <row r="34" spans="1:9" x14ac:dyDescent="0.25">
      <c r="A34" s="11" t="s">
        <v>71</v>
      </c>
      <c r="B34" s="12">
        <v>23</v>
      </c>
      <c r="C34" s="12">
        <v>29</v>
      </c>
      <c r="D34" s="12">
        <v>161</v>
      </c>
      <c r="E34" s="12">
        <v>201</v>
      </c>
      <c r="F34" s="13">
        <f t="shared" si="0"/>
        <v>24.844720496894411</v>
      </c>
      <c r="G34" s="1"/>
      <c r="H34" s="1"/>
      <c r="I34" s="1"/>
    </row>
    <row r="35" spans="1:9" x14ac:dyDescent="0.25">
      <c r="A35" s="14" t="s">
        <v>72</v>
      </c>
      <c r="B35" s="15">
        <f>SUM(B7:B34)</f>
        <v>12300</v>
      </c>
      <c r="C35" s="15">
        <f t="shared" ref="C35:E35" si="1">SUM(C7:C34)</f>
        <v>12496</v>
      </c>
      <c r="D35" s="15">
        <f t="shared" si="1"/>
        <v>104939</v>
      </c>
      <c r="E35" s="15">
        <f t="shared" si="1"/>
        <v>103316</v>
      </c>
      <c r="F35" s="16">
        <f t="shared" si="0"/>
        <v>-1.5466127940994312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938</v>
      </c>
      <c r="C38" s="41">
        <f>D7</f>
        <v>897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BALEARES</v>
      </c>
      <c r="F38" s="42">
        <f>LOOKUP(E38,$A$38:$A$65,$B$38:$B$65)</f>
        <v>23216</v>
      </c>
      <c r="G38" s="42">
        <f>LOOKUP(E38,$A$38:$A$65,$C$38:$C$65)</f>
        <v>21441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714</v>
      </c>
      <c r="C39" s="41">
        <f t="shared" ref="C39:C65" si="5">D8</f>
        <v>678</v>
      </c>
      <c r="D39" s="41">
        <f t="shared" ref="D39:D65" si="6">_xlfn.RANK.EQ(B39,$B$38:$B$65)+COUNTIF($B$38:$B$65,B39)-1</f>
        <v>23</v>
      </c>
      <c r="E39" s="42" t="str">
        <f t="shared" si="2"/>
        <v>BAHIA DE ALGECIRAS</v>
      </c>
      <c r="F39" s="42">
        <f t="shared" ref="F39:F54" si="7">LOOKUP(E39,$A$38:$A$65,$B$38:$B$65)</f>
        <v>19299</v>
      </c>
      <c r="G39" s="42">
        <f t="shared" ref="G39:G65" si="8">LOOKUP(E39,$A$38:$A$65,$C$38:$C$65)</f>
        <v>21658</v>
      </c>
    </row>
    <row r="40" spans="1:9" x14ac:dyDescent="0.25">
      <c r="A40" s="42" t="str">
        <f t="shared" si="3"/>
        <v>ALMERIA</v>
      </c>
      <c r="B40" s="41">
        <f t="shared" si="4"/>
        <v>1105</v>
      </c>
      <c r="C40" s="41">
        <f t="shared" si="5"/>
        <v>1281</v>
      </c>
      <c r="D40" s="41">
        <f t="shared" si="6"/>
        <v>15</v>
      </c>
      <c r="E40" s="42" t="str">
        <f t="shared" si="2"/>
        <v>CEUTA</v>
      </c>
      <c r="F40" s="42">
        <f t="shared" si="7"/>
        <v>9903</v>
      </c>
      <c r="G40" s="42">
        <f t="shared" si="8"/>
        <v>9573</v>
      </c>
    </row>
    <row r="41" spans="1:9" x14ac:dyDescent="0.25">
      <c r="A41" s="42" t="str">
        <f t="shared" si="3"/>
        <v>AVILES</v>
      </c>
      <c r="B41" s="41">
        <f t="shared" si="4"/>
        <v>661</v>
      </c>
      <c r="C41" s="41">
        <f t="shared" si="5"/>
        <v>677</v>
      </c>
      <c r="D41" s="41">
        <f t="shared" si="6"/>
        <v>25</v>
      </c>
      <c r="E41" s="42" t="str">
        <f t="shared" si="2"/>
        <v>SANTA CRUZ DE TENERIFE</v>
      </c>
      <c r="F41" s="42">
        <f t="shared" si="7"/>
        <v>9514</v>
      </c>
      <c r="G41" s="42">
        <f t="shared" si="8"/>
        <v>10881</v>
      </c>
    </row>
    <row r="42" spans="1:9" x14ac:dyDescent="0.25">
      <c r="A42" s="42" t="str">
        <f t="shared" si="3"/>
        <v>BAHIA DE ALGECIRAS</v>
      </c>
      <c r="B42" s="41">
        <f t="shared" si="4"/>
        <v>19299</v>
      </c>
      <c r="C42" s="41">
        <f t="shared" si="5"/>
        <v>21658</v>
      </c>
      <c r="D42" s="41">
        <f t="shared" si="6"/>
        <v>2</v>
      </c>
      <c r="E42" s="42" t="str">
        <f t="shared" si="2"/>
        <v>LAS PALMAS</v>
      </c>
      <c r="F42" s="42">
        <f t="shared" si="7"/>
        <v>8663</v>
      </c>
      <c r="G42" s="42">
        <f t="shared" si="8"/>
        <v>8127</v>
      </c>
    </row>
    <row r="43" spans="1:9" x14ac:dyDescent="0.25">
      <c r="A43" s="42" t="str">
        <f t="shared" si="3"/>
        <v>BAHIA DE CADIZ</v>
      </c>
      <c r="B43" s="41">
        <f t="shared" si="4"/>
        <v>886</v>
      </c>
      <c r="C43" s="41">
        <f t="shared" si="5"/>
        <v>1167</v>
      </c>
      <c r="D43" s="41">
        <f t="shared" si="6"/>
        <v>19</v>
      </c>
      <c r="E43" s="42" t="str">
        <f t="shared" si="2"/>
        <v>BARCELONA</v>
      </c>
      <c r="F43" s="42">
        <f t="shared" si="7"/>
        <v>5915</v>
      </c>
      <c r="G43" s="42">
        <f t="shared" si="8"/>
        <v>6101</v>
      </c>
    </row>
    <row r="44" spans="1:9" x14ac:dyDescent="0.25">
      <c r="A44" s="42" t="str">
        <f t="shared" si="3"/>
        <v>BALEARES</v>
      </c>
      <c r="B44" s="41">
        <f t="shared" si="4"/>
        <v>23216</v>
      </c>
      <c r="C44" s="41">
        <f t="shared" si="5"/>
        <v>21441</v>
      </c>
      <c r="D44" s="41">
        <f t="shared" si="6"/>
        <v>1</v>
      </c>
      <c r="E44" s="42" t="str">
        <f t="shared" si="2"/>
        <v>VALENCIA</v>
      </c>
      <c r="F44" s="42">
        <f t="shared" si="7"/>
        <v>5225</v>
      </c>
      <c r="G44" s="42">
        <f t="shared" si="8"/>
        <v>5226</v>
      </c>
    </row>
    <row r="45" spans="1:9" x14ac:dyDescent="0.25">
      <c r="A45" s="42" t="str">
        <f t="shared" si="3"/>
        <v>BARCELONA</v>
      </c>
      <c r="B45" s="41">
        <f t="shared" si="4"/>
        <v>5915</v>
      </c>
      <c r="C45" s="41">
        <f t="shared" si="5"/>
        <v>6101</v>
      </c>
      <c r="D45" s="41">
        <f t="shared" si="6"/>
        <v>6</v>
      </c>
      <c r="E45" s="42" t="str">
        <f t="shared" si="2"/>
        <v>TARRAGONA</v>
      </c>
      <c r="F45" s="42">
        <f t="shared" si="7"/>
        <v>2170</v>
      </c>
      <c r="G45" s="42">
        <f t="shared" si="8"/>
        <v>2262</v>
      </c>
    </row>
    <row r="46" spans="1:9" x14ac:dyDescent="0.25">
      <c r="A46" s="42" t="str">
        <f t="shared" si="3"/>
        <v>BILBAO</v>
      </c>
      <c r="B46" s="41">
        <f t="shared" si="4"/>
        <v>2100</v>
      </c>
      <c r="C46" s="41">
        <f t="shared" si="5"/>
        <v>2352</v>
      </c>
      <c r="D46" s="41">
        <f t="shared" si="6"/>
        <v>9</v>
      </c>
      <c r="E46" s="42" t="str">
        <f t="shared" si="2"/>
        <v>BILBAO</v>
      </c>
      <c r="F46" s="42">
        <f t="shared" si="7"/>
        <v>2100</v>
      </c>
      <c r="G46" s="42">
        <f t="shared" si="8"/>
        <v>2352</v>
      </c>
    </row>
    <row r="47" spans="1:9" x14ac:dyDescent="0.25">
      <c r="A47" s="42" t="str">
        <f t="shared" si="3"/>
        <v>CARTAGENA</v>
      </c>
      <c r="B47" s="41">
        <f t="shared" si="4"/>
        <v>1266</v>
      </c>
      <c r="C47" s="41">
        <f t="shared" si="5"/>
        <v>1018</v>
      </c>
      <c r="D47" s="41">
        <f t="shared" si="6"/>
        <v>12</v>
      </c>
      <c r="E47" s="42" t="str">
        <f t="shared" si="2"/>
        <v>HUELVA</v>
      </c>
      <c r="F47" s="42">
        <f t="shared" si="7"/>
        <v>1499</v>
      </c>
      <c r="G47" s="42">
        <f t="shared" si="8"/>
        <v>1354</v>
      </c>
    </row>
    <row r="48" spans="1:9" x14ac:dyDescent="0.25">
      <c r="A48" s="42" t="str">
        <f t="shared" si="3"/>
        <v>CASTELLON</v>
      </c>
      <c r="B48" s="41">
        <f t="shared" si="4"/>
        <v>992</v>
      </c>
      <c r="C48" s="41">
        <f t="shared" si="5"/>
        <v>1059</v>
      </c>
      <c r="D48" s="41">
        <f t="shared" si="6"/>
        <v>16</v>
      </c>
      <c r="E48" s="42" t="str">
        <f t="shared" si="2"/>
        <v>MALAGA</v>
      </c>
      <c r="F48" s="42">
        <f t="shared" si="7"/>
        <v>1457</v>
      </c>
      <c r="G48" s="42">
        <f t="shared" si="8"/>
        <v>1419</v>
      </c>
    </row>
    <row r="49" spans="1:7" x14ac:dyDescent="0.25">
      <c r="A49" s="42" t="str">
        <f t="shared" si="3"/>
        <v>CEUTA</v>
      </c>
      <c r="B49" s="41">
        <f t="shared" si="4"/>
        <v>9903</v>
      </c>
      <c r="C49" s="41">
        <f t="shared" si="5"/>
        <v>9573</v>
      </c>
      <c r="D49" s="41">
        <f t="shared" si="6"/>
        <v>3</v>
      </c>
      <c r="E49" s="42" t="str">
        <f t="shared" si="2"/>
        <v>CARTAGENA</v>
      </c>
      <c r="F49" s="42">
        <f t="shared" si="7"/>
        <v>1266</v>
      </c>
      <c r="G49" s="42">
        <f t="shared" si="8"/>
        <v>1018</v>
      </c>
    </row>
    <row r="50" spans="1:7" x14ac:dyDescent="0.25">
      <c r="A50" s="42" t="str">
        <f t="shared" si="3"/>
        <v>FERROL-SAN CIBRAO</v>
      </c>
      <c r="B50" s="41">
        <f t="shared" si="4"/>
        <v>803</v>
      </c>
      <c r="C50" s="41">
        <f t="shared" si="5"/>
        <v>766</v>
      </c>
      <c r="D50" s="41">
        <f t="shared" si="6"/>
        <v>22</v>
      </c>
      <c r="E50" s="42" t="str">
        <f t="shared" si="2"/>
        <v>VIGO</v>
      </c>
      <c r="F50" s="42">
        <f t="shared" si="7"/>
        <v>1208</v>
      </c>
      <c r="G50" s="42">
        <f t="shared" si="8"/>
        <v>1461</v>
      </c>
    </row>
    <row r="51" spans="1:7" x14ac:dyDescent="0.25">
      <c r="A51" s="42" t="str">
        <f t="shared" si="3"/>
        <v>GIJON</v>
      </c>
      <c r="B51" s="41">
        <f t="shared" si="4"/>
        <v>832</v>
      </c>
      <c r="C51" s="41">
        <f t="shared" si="5"/>
        <v>795</v>
      </c>
      <c r="D51" s="41">
        <f t="shared" si="6"/>
        <v>20</v>
      </c>
      <c r="E51" s="42" t="str">
        <f t="shared" si="2"/>
        <v>MELILLA</v>
      </c>
      <c r="F51" s="42">
        <f t="shared" si="7"/>
        <v>1205</v>
      </c>
      <c r="G51" s="42">
        <f t="shared" si="8"/>
        <v>1017</v>
      </c>
    </row>
    <row r="52" spans="1:7" x14ac:dyDescent="0.25">
      <c r="A52" s="42" t="str">
        <f t="shared" si="3"/>
        <v>HUELVA</v>
      </c>
      <c r="B52" s="41">
        <f t="shared" si="4"/>
        <v>1499</v>
      </c>
      <c r="C52" s="41">
        <f t="shared" si="5"/>
        <v>1354</v>
      </c>
      <c r="D52" s="41">
        <f t="shared" si="6"/>
        <v>10</v>
      </c>
      <c r="E52" s="42" t="str">
        <f t="shared" si="2"/>
        <v>ALMERIA</v>
      </c>
      <c r="F52" s="42">
        <f t="shared" si="7"/>
        <v>1105</v>
      </c>
      <c r="G52" s="42">
        <f t="shared" si="8"/>
        <v>1281</v>
      </c>
    </row>
    <row r="53" spans="1:7" x14ac:dyDescent="0.25">
      <c r="A53" s="42" t="str">
        <f t="shared" si="3"/>
        <v>LAS PALMAS</v>
      </c>
      <c r="B53" s="41">
        <f t="shared" si="4"/>
        <v>8663</v>
      </c>
      <c r="C53" s="41">
        <f t="shared" si="5"/>
        <v>8127</v>
      </c>
      <c r="D53" s="41">
        <f t="shared" si="6"/>
        <v>5</v>
      </c>
      <c r="E53" s="42" t="str">
        <f t="shared" si="2"/>
        <v>CASTELLON</v>
      </c>
      <c r="F53" s="42">
        <f t="shared" si="7"/>
        <v>992</v>
      </c>
      <c r="G53" s="42">
        <f t="shared" si="8"/>
        <v>1059</v>
      </c>
    </row>
    <row r="54" spans="1:7" x14ac:dyDescent="0.25">
      <c r="A54" s="42" t="str">
        <f t="shared" si="3"/>
        <v>MALAGA</v>
      </c>
      <c r="B54" s="41">
        <f t="shared" si="4"/>
        <v>1457</v>
      </c>
      <c r="C54" s="41">
        <f t="shared" si="5"/>
        <v>1419</v>
      </c>
      <c r="D54" s="41">
        <f t="shared" si="6"/>
        <v>11</v>
      </c>
      <c r="E54" s="42" t="str">
        <f t="shared" si="2"/>
        <v>SANTANDER</v>
      </c>
      <c r="F54" s="42">
        <f t="shared" si="7"/>
        <v>966</v>
      </c>
      <c r="G54" s="42">
        <f t="shared" si="8"/>
        <v>1069</v>
      </c>
    </row>
    <row r="55" spans="1:7" x14ac:dyDescent="0.25">
      <c r="A55" s="42" t="str">
        <f t="shared" si="3"/>
        <v>MARIN Y RIA DE PONTEVEDRA</v>
      </c>
      <c r="B55" s="41">
        <f t="shared" si="4"/>
        <v>462</v>
      </c>
      <c r="C55" s="41">
        <f t="shared" si="5"/>
        <v>487</v>
      </c>
      <c r="D55" s="41">
        <f t="shared" si="6"/>
        <v>27</v>
      </c>
      <c r="E55" s="42" t="str">
        <f t="shared" si="2"/>
        <v>A CORUÑA</v>
      </c>
      <c r="F55" s="42">
        <f t="shared" ref="F55:F65" si="9">LOOKUP(E55,$A$38:$A$65,$B$38:$B$65)</f>
        <v>938</v>
      </c>
      <c r="G55" s="42">
        <f t="shared" si="8"/>
        <v>897</v>
      </c>
    </row>
    <row r="56" spans="1:7" x14ac:dyDescent="0.25">
      <c r="A56" s="42" t="str">
        <f t="shared" si="3"/>
        <v>MELILLA</v>
      </c>
      <c r="B56" s="41">
        <f t="shared" si="4"/>
        <v>1205</v>
      </c>
      <c r="C56" s="41">
        <f t="shared" si="5"/>
        <v>1017</v>
      </c>
      <c r="D56" s="41">
        <f t="shared" si="6"/>
        <v>14</v>
      </c>
      <c r="E56" s="42" t="str">
        <f t="shared" si="2"/>
        <v>BAHIA DE CADIZ</v>
      </c>
      <c r="F56" s="42">
        <f t="shared" si="9"/>
        <v>886</v>
      </c>
      <c r="G56" s="42">
        <f t="shared" si="8"/>
        <v>1167</v>
      </c>
    </row>
    <row r="57" spans="1:7" x14ac:dyDescent="0.25">
      <c r="A57" s="42" t="str">
        <f t="shared" si="3"/>
        <v>MOTRIL</v>
      </c>
      <c r="B57" s="41">
        <f t="shared" si="4"/>
        <v>599</v>
      </c>
      <c r="C57" s="41">
        <f t="shared" si="5"/>
        <v>369</v>
      </c>
      <c r="D57" s="41">
        <f t="shared" si="6"/>
        <v>26</v>
      </c>
      <c r="E57" s="42" t="str">
        <f t="shared" si="2"/>
        <v>GIJON</v>
      </c>
      <c r="F57" s="42">
        <f t="shared" si="9"/>
        <v>832</v>
      </c>
      <c r="G57" s="42">
        <f t="shared" si="8"/>
        <v>795</v>
      </c>
    </row>
    <row r="58" spans="1:7" x14ac:dyDescent="0.25">
      <c r="A58" s="42" t="str">
        <f t="shared" si="3"/>
        <v>PASAIA</v>
      </c>
      <c r="B58" s="41">
        <f t="shared" si="4"/>
        <v>686</v>
      </c>
      <c r="C58" s="41">
        <f t="shared" si="5"/>
        <v>738</v>
      </c>
      <c r="D58" s="41">
        <f t="shared" si="6"/>
        <v>24</v>
      </c>
      <c r="E58" s="42" t="str">
        <f t="shared" si="2"/>
        <v>SEVILLA</v>
      </c>
      <c r="F58" s="42">
        <f t="shared" si="9"/>
        <v>831</v>
      </c>
      <c r="G58" s="42">
        <f t="shared" si="8"/>
        <v>905</v>
      </c>
    </row>
    <row r="59" spans="1:7" x14ac:dyDescent="0.25">
      <c r="A59" s="42" t="str">
        <f t="shared" si="3"/>
        <v>SANTA CRUZ DE TENERIFE</v>
      </c>
      <c r="B59" s="41">
        <f t="shared" si="4"/>
        <v>9514</v>
      </c>
      <c r="C59" s="41">
        <f t="shared" si="5"/>
        <v>10881</v>
      </c>
      <c r="D59" s="41">
        <f t="shared" si="6"/>
        <v>4</v>
      </c>
      <c r="E59" s="42" t="str">
        <f t="shared" si="2"/>
        <v>FERROL-SAN CIBRAO</v>
      </c>
      <c r="F59" s="42">
        <f t="shared" si="9"/>
        <v>803</v>
      </c>
      <c r="G59" s="42">
        <f t="shared" si="8"/>
        <v>766</v>
      </c>
    </row>
    <row r="60" spans="1:7" x14ac:dyDescent="0.25">
      <c r="A60" s="42" t="str">
        <f t="shared" si="3"/>
        <v>SANTANDER</v>
      </c>
      <c r="B60" s="41">
        <f t="shared" si="4"/>
        <v>966</v>
      </c>
      <c r="C60" s="41">
        <f t="shared" si="5"/>
        <v>1069</v>
      </c>
      <c r="D60" s="41">
        <f t="shared" si="6"/>
        <v>17</v>
      </c>
      <c r="E60" s="42" t="str">
        <f t="shared" si="2"/>
        <v>ALICANTE</v>
      </c>
      <c r="F60" s="42">
        <f t="shared" si="9"/>
        <v>714</v>
      </c>
      <c r="G60" s="42">
        <f t="shared" si="8"/>
        <v>678</v>
      </c>
    </row>
    <row r="61" spans="1:7" x14ac:dyDescent="0.25">
      <c r="A61" s="42" t="str">
        <f t="shared" si="3"/>
        <v>SEVILLA</v>
      </c>
      <c r="B61" s="41">
        <f t="shared" si="4"/>
        <v>831</v>
      </c>
      <c r="C61" s="41">
        <f t="shared" si="5"/>
        <v>905</v>
      </c>
      <c r="D61" s="41">
        <f t="shared" si="6"/>
        <v>21</v>
      </c>
      <c r="E61" s="42" t="str">
        <f t="shared" si="2"/>
        <v>PASAIA</v>
      </c>
      <c r="F61" s="42">
        <f t="shared" si="9"/>
        <v>686</v>
      </c>
      <c r="G61" s="42">
        <f t="shared" si="8"/>
        <v>738</v>
      </c>
    </row>
    <row r="62" spans="1:7" x14ac:dyDescent="0.25">
      <c r="A62" s="42" t="str">
        <f t="shared" si="3"/>
        <v>TARRAGONA</v>
      </c>
      <c r="B62" s="41">
        <f t="shared" si="4"/>
        <v>2170</v>
      </c>
      <c r="C62" s="41">
        <f t="shared" si="5"/>
        <v>2262</v>
      </c>
      <c r="D62" s="41">
        <f t="shared" si="6"/>
        <v>8</v>
      </c>
      <c r="E62" s="42" t="str">
        <f t="shared" si="2"/>
        <v>AVILES</v>
      </c>
      <c r="F62" s="42">
        <f t="shared" si="9"/>
        <v>661</v>
      </c>
      <c r="G62" s="42">
        <f t="shared" si="8"/>
        <v>677</v>
      </c>
    </row>
    <row r="63" spans="1:7" x14ac:dyDescent="0.25">
      <c r="A63" s="42" t="str">
        <f t="shared" si="3"/>
        <v>VALENCIA</v>
      </c>
      <c r="B63" s="41">
        <f t="shared" si="4"/>
        <v>5225</v>
      </c>
      <c r="C63" s="41">
        <f t="shared" si="5"/>
        <v>5226</v>
      </c>
      <c r="D63" s="41">
        <f t="shared" si="6"/>
        <v>7</v>
      </c>
      <c r="E63" s="42" t="str">
        <f t="shared" si="2"/>
        <v>MOTRIL</v>
      </c>
      <c r="F63" s="42">
        <f t="shared" si="9"/>
        <v>599</v>
      </c>
      <c r="G63" s="42">
        <f t="shared" si="8"/>
        <v>369</v>
      </c>
    </row>
    <row r="64" spans="1:7" x14ac:dyDescent="0.25">
      <c r="A64" s="42" t="str">
        <f t="shared" si="3"/>
        <v>VIGO</v>
      </c>
      <c r="B64" s="41">
        <f t="shared" si="4"/>
        <v>1208</v>
      </c>
      <c r="C64" s="41">
        <f t="shared" si="5"/>
        <v>1461</v>
      </c>
      <c r="D64" s="41">
        <f t="shared" si="6"/>
        <v>13</v>
      </c>
      <c r="E64" s="42" t="str">
        <f t="shared" si="2"/>
        <v>MARIN Y RIA DE PONTEVEDRA</v>
      </c>
      <c r="F64" s="42">
        <f t="shared" si="9"/>
        <v>462</v>
      </c>
      <c r="G64" s="42">
        <f t="shared" si="8"/>
        <v>487</v>
      </c>
    </row>
    <row r="65" spans="1:7" x14ac:dyDescent="0.25">
      <c r="A65" s="42" t="str">
        <f t="shared" si="3"/>
        <v>VILAGARCIA</v>
      </c>
      <c r="B65" s="41">
        <f t="shared" si="4"/>
        <v>201</v>
      </c>
      <c r="C65" s="41">
        <f t="shared" si="5"/>
        <v>161</v>
      </c>
      <c r="D65" s="41">
        <f t="shared" si="6"/>
        <v>28</v>
      </c>
      <c r="E65" s="42" t="str">
        <f t="shared" si="2"/>
        <v>VILAGARCIA</v>
      </c>
      <c r="F65" s="42">
        <f t="shared" si="9"/>
        <v>201</v>
      </c>
      <c r="G65" s="42">
        <f t="shared" si="8"/>
        <v>161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Septiembre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41218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1596174</v>
      </c>
      <c r="C7" s="9">
        <v>1928206</v>
      </c>
      <c r="D7" s="9">
        <v>11277445</v>
      </c>
      <c r="E7" s="9">
        <v>13570027</v>
      </c>
      <c r="F7" s="10">
        <f>((E7*100)/D7)-100</f>
        <v>20.328913153644294</v>
      </c>
      <c r="G7" s="1"/>
      <c r="H7" s="1"/>
      <c r="I7" s="1"/>
    </row>
    <row r="8" spans="1:12" x14ac:dyDescent="0.25">
      <c r="A8" s="11" t="s">
        <v>45</v>
      </c>
      <c r="B8" s="12">
        <v>1308338</v>
      </c>
      <c r="C8" s="12">
        <v>1440096</v>
      </c>
      <c r="D8" s="12">
        <v>9845264</v>
      </c>
      <c r="E8" s="12">
        <v>9537366</v>
      </c>
      <c r="F8" s="13">
        <f t="shared" ref="F8:F35" si="0">((E8*100)/D8)-100</f>
        <v>-3.1273716987172691</v>
      </c>
      <c r="G8" s="1"/>
      <c r="H8" s="1"/>
      <c r="I8" s="1"/>
    </row>
    <row r="9" spans="1:12" x14ac:dyDescent="0.25">
      <c r="A9" s="8" t="s">
        <v>46</v>
      </c>
      <c r="B9" s="9">
        <v>2063778</v>
      </c>
      <c r="C9" s="9">
        <v>2078694</v>
      </c>
      <c r="D9" s="9">
        <v>19011890</v>
      </c>
      <c r="E9" s="9">
        <v>16984322</v>
      </c>
      <c r="F9" s="10">
        <f t="shared" si="0"/>
        <v>-10.664736646382863</v>
      </c>
      <c r="G9" s="1"/>
      <c r="H9" s="1"/>
      <c r="I9" s="1"/>
    </row>
    <row r="10" spans="1:12" x14ac:dyDescent="0.25">
      <c r="A10" s="11" t="s">
        <v>47</v>
      </c>
      <c r="B10" s="12">
        <v>464001</v>
      </c>
      <c r="C10" s="12">
        <v>422001</v>
      </c>
      <c r="D10" s="12">
        <v>4200395</v>
      </c>
      <c r="E10" s="12">
        <v>4150819</v>
      </c>
      <c r="F10" s="13">
        <f t="shared" si="0"/>
        <v>-1.1802699508022414</v>
      </c>
      <c r="G10" s="1"/>
      <c r="H10" s="1"/>
      <c r="I10" s="1"/>
    </row>
    <row r="11" spans="1:12" x14ac:dyDescent="0.25">
      <c r="A11" s="8" t="s">
        <v>48</v>
      </c>
      <c r="B11" s="9">
        <v>25594743</v>
      </c>
      <c r="C11" s="9">
        <v>31401895</v>
      </c>
      <c r="D11" s="9">
        <v>245674374</v>
      </c>
      <c r="E11" s="9">
        <v>253668307</v>
      </c>
      <c r="F11" s="10">
        <f t="shared" si="0"/>
        <v>3.2538733567710239</v>
      </c>
      <c r="G11" s="1"/>
      <c r="H11" s="1"/>
      <c r="I11" s="1"/>
    </row>
    <row r="12" spans="1:12" x14ac:dyDescent="0.25">
      <c r="A12" s="11" t="s">
        <v>49</v>
      </c>
      <c r="B12" s="12">
        <v>2892452</v>
      </c>
      <c r="C12" s="12">
        <v>2843152</v>
      </c>
      <c r="D12" s="12">
        <v>21293524</v>
      </c>
      <c r="E12" s="12">
        <v>17722914</v>
      </c>
      <c r="F12" s="13">
        <f t="shared" si="0"/>
        <v>-16.768525491600172</v>
      </c>
      <c r="G12" s="1"/>
      <c r="H12" s="1"/>
      <c r="I12" s="1"/>
    </row>
    <row r="13" spans="1:12" x14ac:dyDescent="0.25">
      <c r="A13" s="8" t="s">
        <v>50</v>
      </c>
      <c r="B13" s="9">
        <v>17804224</v>
      </c>
      <c r="C13" s="9">
        <v>15085496</v>
      </c>
      <c r="D13" s="9">
        <v>131673934</v>
      </c>
      <c r="E13" s="9">
        <v>111658274</v>
      </c>
      <c r="F13" s="10">
        <f t="shared" si="0"/>
        <v>-15.200928074344617</v>
      </c>
      <c r="G13" s="1"/>
      <c r="H13" s="1"/>
      <c r="I13" s="1"/>
    </row>
    <row r="14" spans="1:12" x14ac:dyDescent="0.25">
      <c r="A14" s="11" t="s">
        <v>51</v>
      </c>
      <c r="B14" s="12">
        <v>25416357</v>
      </c>
      <c r="C14" s="12">
        <v>25685711</v>
      </c>
      <c r="D14" s="12">
        <v>202968088</v>
      </c>
      <c r="E14" s="12">
        <v>196992467</v>
      </c>
      <c r="F14" s="13">
        <f t="shared" si="0"/>
        <v>-2.944118486251881</v>
      </c>
      <c r="G14" s="1"/>
      <c r="H14" s="1"/>
      <c r="I14" s="1"/>
    </row>
    <row r="15" spans="1:12" x14ac:dyDescent="0.25">
      <c r="A15" s="8" t="s">
        <v>52</v>
      </c>
      <c r="B15" s="9">
        <v>3881759</v>
      </c>
      <c r="C15" s="9">
        <v>3914326</v>
      </c>
      <c r="D15" s="9">
        <v>32807726</v>
      </c>
      <c r="E15" s="9">
        <v>30036404</v>
      </c>
      <c r="F15" s="10">
        <f t="shared" si="0"/>
        <v>-8.4471627201470767</v>
      </c>
      <c r="G15" s="1"/>
      <c r="H15" s="1"/>
      <c r="I15" s="1"/>
    </row>
    <row r="16" spans="1:12" x14ac:dyDescent="0.25">
      <c r="A16" s="11" t="s">
        <v>53</v>
      </c>
      <c r="B16" s="12">
        <v>2720953</v>
      </c>
      <c r="C16" s="12">
        <v>2788594</v>
      </c>
      <c r="D16" s="12">
        <v>19636107</v>
      </c>
      <c r="E16" s="12">
        <v>25193310</v>
      </c>
      <c r="F16" s="13">
        <f t="shared" si="0"/>
        <v>28.300940710905678</v>
      </c>
      <c r="G16" s="1"/>
      <c r="H16" s="1"/>
      <c r="I16" s="1"/>
    </row>
    <row r="17" spans="1:9" x14ac:dyDescent="0.25">
      <c r="A17" s="8" t="s">
        <v>54</v>
      </c>
      <c r="B17" s="9">
        <v>1337374</v>
      </c>
      <c r="C17" s="9">
        <v>1458199</v>
      </c>
      <c r="D17" s="9">
        <v>12237727</v>
      </c>
      <c r="E17" s="9">
        <v>11841801</v>
      </c>
      <c r="F17" s="10">
        <f t="shared" si="0"/>
        <v>-3.2352903443588872</v>
      </c>
      <c r="G17" s="1"/>
      <c r="H17" s="1"/>
      <c r="I17" s="1"/>
    </row>
    <row r="18" spans="1:9" x14ac:dyDescent="0.25">
      <c r="A18" s="11" t="s">
        <v>55</v>
      </c>
      <c r="B18" s="12">
        <v>5494464</v>
      </c>
      <c r="C18" s="12">
        <v>5704627</v>
      </c>
      <c r="D18" s="12">
        <v>49124999</v>
      </c>
      <c r="E18" s="12">
        <v>52011701</v>
      </c>
      <c r="F18" s="13">
        <f t="shared" si="0"/>
        <v>5.8762382875570154</v>
      </c>
      <c r="G18" s="1"/>
      <c r="H18" s="1"/>
      <c r="I18" s="1"/>
    </row>
    <row r="19" spans="1:9" x14ac:dyDescent="0.25">
      <c r="A19" s="8" t="s">
        <v>56</v>
      </c>
      <c r="B19" s="9">
        <v>1640330</v>
      </c>
      <c r="C19" s="9">
        <v>1183204</v>
      </c>
      <c r="D19" s="9">
        <v>10432489</v>
      </c>
      <c r="E19" s="9">
        <v>11928535</v>
      </c>
      <c r="F19" s="10">
        <f t="shared" si="0"/>
        <v>14.340259548799906</v>
      </c>
      <c r="G19" s="1"/>
      <c r="H19" s="1"/>
      <c r="I19" s="1"/>
    </row>
    <row r="20" spans="1:9" x14ac:dyDescent="0.25">
      <c r="A20" s="11" t="s">
        <v>57</v>
      </c>
      <c r="B20" s="12">
        <v>1342889</v>
      </c>
      <c r="C20" s="12">
        <v>1646463</v>
      </c>
      <c r="D20" s="12">
        <v>12851012</v>
      </c>
      <c r="E20" s="12">
        <v>13756022</v>
      </c>
      <c r="F20" s="13">
        <f t="shared" si="0"/>
        <v>7.042324760104492</v>
      </c>
      <c r="G20" s="1"/>
      <c r="H20" s="1"/>
      <c r="I20" s="1"/>
    </row>
    <row r="21" spans="1:9" x14ac:dyDescent="0.25">
      <c r="A21" s="8" t="s">
        <v>58</v>
      </c>
      <c r="B21" s="9">
        <v>2973872</v>
      </c>
      <c r="C21" s="9">
        <v>2780852</v>
      </c>
      <c r="D21" s="9">
        <v>20140719</v>
      </c>
      <c r="E21" s="9">
        <v>22777196</v>
      </c>
      <c r="F21" s="10">
        <f t="shared" si="0"/>
        <v>13.090282427355248</v>
      </c>
      <c r="G21" s="1"/>
      <c r="H21" s="1"/>
      <c r="I21" s="1"/>
    </row>
    <row r="22" spans="1:9" x14ac:dyDescent="0.25">
      <c r="A22" s="11" t="s">
        <v>59</v>
      </c>
      <c r="B22" s="12">
        <v>18527948</v>
      </c>
      <c r="C22" s="12">
        <v>15845646</v>
      </c>
      <c r="D22" s="12">
        <v>152444432</v>
      </c>
      <c r="E22" s="12">
        <v>167679697</v>
      </c>
      <c r="F22" s="13">
        <f t="shared" si="0"/>
        <v>9.9939793143773272</v>
      </c>
      <c r="G22" s="1"/>
      <c r="H22" s="1"/>
      <c r="I22" s="1"/>
    </row>
    <row r="23" spans="1:9" x14ac:dyDescent="0.25">
      <c r="A23" s="8" t="s">
        <v>60</v>
      </c>
      <c r="B23" s="9">
        <v>4914564</v>
      </c>
      <c r="C23" s="9">
        <v>3852021</v>
      </c>
      <c r="D23" s="9">
        <v>32625587</v>
      </c>
      <c r="E23" s="9">
        <v>35897102</v>
      </c>
      <c r="F23" s="10">
        <f t="shared" si="0"/>
        <v>10.027451766614959</v>
      </c>
      <c r="G23" s="1"/>
      <c r="H23" s="1"/>
      <c r="I23" s="1"/>
    </row>
    <row r="24" spans="1:9" x14ac:dyDescent="0.25">
      <c r="A24" s="11" t="s">
        <v>61</v>
      </c>
      <c r="B24" s="12">
        <v>326704</v>
      </c>
      <c r="C24" s="12">
        <v>422463</v>
      </c>
      <c r="D24" s="12">
        <v>2882738</v>
      </c>
      <c r="E24" s="12">
        <v>3966355</v>
      </c>
      <c r="F24" s="13">
        <f t="shared" si="0"/>
        <v>37.589853812590661</v>
      </c>
      <c r="G24" s="1"/>
      <c r="H24" s="1"/>
      <c r="I24" s="1"/>
    </row>
    <row r="25" spans="1:9" x14ac:dyDescent="0.25">
      <c r="A25" s="8" t="s">
        <v>62</v>
      </c>
      <c r="B25" s="9">
        <v>1899478</v>
      </c>
      <c r="C25" s="9">
        <v>2559512</v>
      </c>
      <c r="D25" s="9">
        <v>12600328</v>
      </c>
      <c r="E25" s="9">
        <v>20483230</v>
      </c>
      <c r="F25" s="10">
        <f t="shared" si="0"/>
        <v>62.561085711419565</v>
      </c>
      <c r="G25" s="1"/>
      <c r="H25" s="1"/>
      <c r="I25" s="1"/>
    </row>
    <row r="26" spans="1:9" x14ac:dyDescent="0.25">
      <c r="A26" s="11" t="s">
        <v>63</v>
      </c>
      <c r="B26" s="12">
        <v>772965</v>
      </c>
      <c r="C26" s="12">
        <v>1535017</v>
      </c>
      <c r="D26" s="12">
        <v>3803641</v>
      </c>
      <c r="E26" s="12">
        <v>9104685</v>
      </c>
      <c r="F26" s="13">
        <f t="shared" si="0"/>
        <v>139.3676217077269</v>
      </c>
      <c r="G26" s="1"/>
      <c r="H26" s="1"/>
      <c r="I26" s="1"/>
    </row>
    <row r="27" spans="1:9" x14ac:dyDescent="0.25">
      <c r="A27" s="8" t="s">
        <v>64</v>
      </c>
      <c r="B27" s="9">
        <v>511896</v>
      </c>
      <c r="C27" s="9">
        <v>481847</v>
      </c>
      <c r="D27" s="9">
        <v>4760118</v>
      </c>
      <c r="E27" s="9">
        <v>4307752</v>
      </c>
      <c r="F27" s="10">
        <f t="shared" si="0"/>
        <v>-9.5032518101442065</v>
      </c>
      <c r="G27" s="1"/>
      <c r="H27" s="1"/>
      <c r="I27" s="1"/>
    </row>
    <row r="28" spans="1:9" x14ac:dyDescent="0.25">
      <c r="A28" s="11" t="s">
        <v>65</v>
      </c>
      <c r="B28" s="12">
        <v>15773654</v>
      </c>
      <c r="C28" s="12">
        <v>14661142</v>
      </c>
      <c r="D28" s="12">
        <v>151609603</v>
      </c>
      <c r="E28" s="12">
        <v>143090519</v>
      </c>
      <c r="F28" s="13">
        <f t="shared" si="0"/>
        <v>-5.6190926111718653</v>
      </c>
      <c r="G28" s="1"/>
      <c r="H28" s="1"/>
      <c r="I28" s="1"/>
    </row>
    <row r="29" spans="1:9" x14ac:dyDescent="0.25">
      <c r="A29" s="8" t="s">
        <v>66</v>
      </c>
      <c r="B29" s="9">
        <v>1986109</v>
      </c>
      <c r="C29" s="9">
        <v>1540377</v>
      </c>
      <c r="D29" s="9">
        <v>16364315</v>
      </c>
      <c r="E29" s="9">
        <v>15049917</v>
      </c>
      <c r="F29" s="10">
        <f t="shared" si="0"/>
        <v>-8.0320991132228841</v>
      </c>
      <c r="G29" s="1"/>
      <c r="H29" s="1"/>
      <c r="I29" s="1"/>
    </row>
    <row r="30" spans="1:9" x14ac:dyDescent="0.25">
      <c r="A30" s="11" t="s">
        <v>67</v>
      </c>
      <c r="B30" s="12">
        <v>455446</v>
      </c>
      <c r="C30" s="12">
        <v>458098</v>
      </c>
      <c r="D30" s="12">
        <v>4259368</v>
      </c>
      <c r="E30" s="12">
        <v>3944758</v>
      </c>
      <c r="F30" s="13">
        <f t="shared" si="0"/>
        <v>-7.3863070765428063</v>
      </c>
      <c r="G30" s="1"/>
      <c r="H30" s="1"/>
      <c r="I30" s="1"/>
    </row>
    <row r="31" spans="1:9" x14ac:dyDescent="0.25">
      <c r="A31" s="8" t="s">
        <v>68</v>
      </c>
      <c r="B31" s="9">
        <v>3607293</v>
      </c>
      <c r="C31" s="9">
        <v>3492371</v>
      </c>
      <c r="D31" s="9">
        <v>33091853</v>
      </c>
      <c r="E31" s="9">
        <v>32414364</v>
      </c>
      <c r="F31" s="10">
        <f t="shared" si="0"/>
        <v>-2.0472984695054635</v>
      </c>
      <c r="G31" s="1"/>
      <c r="H31" s="1"/>
      <c r="I31" s="1"/>
    </row>
    <row r="32" spans="1:9" x14ac:dyDescent="0.25">
      <c r="A32" s="11" t="s">
        <v>69</v>
      </c>
      <c r="B32" s="12">
        <v>17293526</v>
      </c>
      <c r="C32" s="12">
        <v>18043076</v>
      </c>
      <c r="D32" s="12">
        <v>150136984</v>
      </c>
      <c r="E32" s="12">
        <v>155871189</v>
      </c>
      <c r="F32" s="13">
        <f t="shared" si="0"/>
        <v>3.8193154326318393</v>
      </c>
      <c r="G32" s="1"/>
      <c r="H32" s="1"/>
      <c r="I32" s="1"/>
    </row>
    <row r="33" spans="1:9" x14ac:dyDescent="0.25">
      <c r="A33" s="8" t="s">
        <v>70</v>
      </c>
      <c r="B33" s="9">
        <v>3981437</v>
      </c>
      <c r="C33" s="9">
        <v>3286716</v>
      </c>
      <c r="D33" s="9">
        <v>25488576</v>
      </c>
      <c r="E33" s="9">
        <v>23608702</v>
      </c>
      <c r="F33" s="10">
        <f t="shared" si="0"/>
        <v>-7.3753590628209338</v>
      </c>
      <c r="G33" s="1"/>
      <c r="H33" s="1"/>
      <c r="I33" s="1"/>
    </row>
    <row r="34" spans="1:9" x14ac:dyDescent="0.25">
      <c r="A34" s="11" t="s">
        <v>71</v>
      </c>
      <c r="B34" s="12">
        <v>153649</v>
      </c>
      <c r="C34" s="12">
        <v>178076</v>
      </c>
      <c r="D34" s="12">
        <v>972255</v>
      </c>
      <c r="E34" s="12">
        <v>1301633</v>
      </c>
      <c r="F34" s="13">
        <f t="shared" si="0"/>
        <v>33.877737836267244</v>
      </c>
      <c r="G34" s="1"/>
      <c r="H34" s="1"/>
      <c r="I34" s="1"/>
    </row>
    <row r="35" spans="1:9" x14ac:dyDescent="0.25">
      <c r="A35" s="14" t="s">
        <v>72</v>
      </c>
      <c r="B35" s="15">
        <f>SUM(B7:B34)</f>
        <v>166736377</v>
      </c>
      <c r="C35" s="15">
        <f t="shared" ref="C35:E35" si="1">SUM(C7:C34)</f>
        <v>166717878</v>
      </c>
      <c r="D35" s="15">
        <f t="shared" si="1"/>
        <v>1394215491</v>
      </c>
      <c r="E35" s="15">
        <f t="shared" si="1"/>
        <v>1408549368</v>
      </c>
      <c r="F35" s="16">
        <f t="shared" si="0"/>
        <v>1.0280962370974009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13570027</v>
      </c>
      <c r="C38" s="41">
        <f>D7</f>
        <v>11277445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253668307</v>
      </c>
      <c r="G38" s="42">
        <f>LOOKUP(E38,$A$38:$A$65,$C$38:$C$65)</f>
        <v>245674374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9537366</v>
      </c>
      <c r="C39" s="41">
        <f t="shared" ref="C39:C65" si="5">D8</f>
        <v>9845264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196992467</v>
      </c>
      <c r="G39" s="42">
        <f t="shared" ref="G39:G65" si="8">LOOKUP(E39,$A$38:$A$65,$C$38:$C$65)</f>
        <v>202968088</v>
      </c>
    </row>
    <row r="40" spans="1:9" x14ac:dyDescent="0.25">
      <c r="A40" s="42" t="str">
        <f t="shared" si="3"/>
        <v>ALMERIA</v>
      </c>
      <c r="B40" s="41">
        <f t="shared" si="4"/>
        <v>16984322</v>
      </c>
      <c r="C40" s="41">
        <f t="shared" si="5"/>
        <v>19011890</v>
      </c>
      <c r="D40" s="41">
        <f t="shared" si="6"/>
        <v>16</v>
      </c>
      <c r="E40" s="42" t="str">
        <f t="shared" si="2"/>
        <v>LAS PALMAS</v>
      </c>
      <c r="F40" s="42">
        <f t="shared" si="7"/>
        <v>167679697</v>
      </c>
      <c r="G40" s="42">
        <f t="shared" si="8"/>
        <v>152444432</v>
      </c>
    </row>
    <row r="41" spans="1:9" x14ac:dyDescent="0.25">
      <c r="A41" s="42" t="str">
        <f t="shared" si="3"/>
        <v>AVILES</v>
      </c>
      <c r="B41" s="41">
        <f t="shared" si="4"/>
        <v>4150819</v>
      </c>
      <c r="C41" s="41">
        <f t="shared" si="5"/>
        <v>4200395</v>
      </c>
      <c r="D41" s="41">
        <f t="shared" si="6"/>
        <v>25</v>
      </c>
      <c r="E41" s="42" t="str">
        <f t="shared" si="2"/>
        <v>VALENCIA</v>
      </c>
      <c r="F41" s="42">
        <f t="shared" si="7"/>
        <v>155871189</v>
      </c>
      <c r="G41" s="42">
        <f t="shared" si="8"/>
        <v>150136984</v>
      </c>
    </row>
    <row r="42" spans="1:9" x14ac:dyDescent="0.25">
      <c r="A42" s="42" t="str">
        <f t="shared" si="3"/>
        <v>BAHIA DE ALGECIRAS</v>
      </c>
      <c r="B42" s="41">
        <f t="shared" si="4"/>
        <v>253668307</v>
      </c>
      <c r="C42" s="41">
        <f t="shared" si="5"/>
        <v>245674374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143090519</v>
      </c>
      <c r="G42" s="42">
        <f t="shared" si="8"/>
        <v>151609603</v>
      </c>
    </row>
    <row r="43" spans="1:9" x14ac:dyDescent="0.25">
      <c r="A43" s="42" t="str">
        <f t="shared" si="3"/>
        <v>BAHIA DE CADIZ</v>
      </c>
      <c r="B43" s="41">
        <f t="shared" si="4"/>
        <v>17722914</v>
      </c>
      <c r="C43" s="41">
        <f t="shared" si="5"/>
        <v>21293524</v>
      </c>
      <c r="D43" s="41">
        <f t="shared" si="6"/>
        <v>15</v>
      </c>
      <c r="E43" s="42" t="str">
        <f t="shared" si="2"/>
        <v>BALEARES</v>
      </c>
      <c r="F43" s="42">
        <f t="shared" si="7"/>
        <v>111658274</v>
      </c>
      <c r="G43" s="42">
        <f t="shared" si="8"/>
        <v>131673934</v>
      </c>
    </row>
    <row r="44" spans="1:9" x14ac:dyDescent="0.25">
      <c r="A44" s="42" t="str">
        <f t="shared" si="3"/>
        <v>BALEARES</v>
      </c>
      <c r="B44" s="41">
        <f t="shared" si="4"/>
        <v>111658274</v>
      </c>
      <c r="C44" s="41">
        <f t="shared" si="5"/>
        <v>131673934</v>
      </c>
      <c r="D44" s="41">
        <f t="shared" si="6"/>
        <v>6</v>
      </c>
      <c r="E44" s="42" t="str">
        <f t="shared" si="2"/>
        <v>CEUTA</v>
      </c>
      <c r="F44" s="42">
        <f t="shared" si="7"/>
        <v>52011701</v>
      </c>
      <c r="G44" s="42">
        <f t="shared" si="8"/>
        <v>49124999</v>
      </c>
    </row>
    <row r="45" spans="1:9" x14ac:dyDescent="0.25">
      <c r="A45" s="42" t="str">
        <f t="shared" si="3"/>
        <v>BARCELONA</v>
      </c>
      <c r="B45" s="41">
        <f t="shared" si="4"/>
        <v>196992467</v>
      </c>
      <c r="C45" s="41">
        <f t="shared" si="5"/>
        <v>202968088</v>
      </c>
      <c r="D45" s="41">
        <f t="shared" si="6"/>
        <v>2</v>
      </c>
      <c r="E45" s="42" t="str">
        <f t="shared" si="2"/>
        <v>MALAGA</v>
      </c>
      <c r="F45" s="42">
        <f t="shared" si="7"/>
        <v>35897102</v>
      </c>
      <c r="G45" s="42">
        <f t="shared" si="8"/>
        <v>32625587</v>
      </c>
    </row>
    <row r="46" spans="1:9" x14ac:dyDescent="0.25">
      <c r="A46" s="42" t="str">
        <f t="shared" si="3"/>
        <v>BILBAO</v>
      </c>
      <c r="B46" s="41">
        <f t="shared" si="4"/>
        <v>30036404</v>
      </c>
      <c r="C46" s="41">
        <f t="shared" si="5"/>
        <v>32807726</v>
      </c>
      <c r="D46" s="41">
        <f t="shared" si="6"/>
        <v>10</v>
      </c>
      <c r="E46" s="42" t="str">
        <f t="shared" si="2"/>
        <v>TARRAGONA</v>
      </c>
      <c r="F46" s="42">
        <f t="shared" si="7"/>
        <v>32414364</v>
      </c>
      <c r="G46" s="42">
        <f t="shared" si="8"/>
        <v>33091853</v>
      </c>
    </row>
    <row r="47" spans="1:9" x14ac:dyDescent="0.25">
      <c r="A47" s="42" t="str">
        <f t="shared" si="3"/>
        <v>CARTAGENA</v>
      </c>
      <c r="B47" s="41">
        <f t="shared" si="4"/>
        <v>25193310</v>
      </c>
      <c r="C47" s="41">
        <f t="shared" si="5"/>
        <v>19636107</v>
      </c>
      <c r="D47" s="41">
        <f t="shared" si="6"/>
        <v>11</v>
      </c>
      <c r="E47" s="42" t="str">
        <f t="shared" si="2"/>
        <v>BILBAO</v>
      </c>
      <c r="F47" s="42">
        <f t="shared" si="7"/>
        <v>30036404</v>
      </c>
      <c r="G47" s="42">
        <f t="shared" si="8"/>
        <v>32807726</v>
      </c>
    </row>
    <row r="48" spans="1:9" x14ac:dyDescent="0.25">
      <c r="A48" s="42" t="str">
        <f t="shared" si="3"/>
        <v>CASTELLON</v>
      </c>
      <c r="B48" s="41">
        <f t="shared" si="4"/>
        <v>11841801</v>
      </c>
      <c r="C48" s="41">
        <f t="shared" si="5"/>
        <v>12237727</v>
      </c>
      <c r="D48" s="41">
        <f t="shared" si="6"/>
        <v>21</v>
      </c>
      <c r="E48" s="42" t="str">
        <f t="shared" si="2"/>
        <v>CARTAGENA</v>
      </c>
      <c r="F48" s="42">
        <f t="shared" si="7"/>
        <v>25193310</v>
      </c>
      <c r="G48" s="42">
        <f t="shared" si="8"/>
        <v>19636107</v>
      </c>
    </row>
    <row r="49" spans="1:7" x14ac:dyDescent="0.25">
      <c r="A49" s="42" t="str">
        <f t="shared" si="3"/>
        <v>CEUTA</v>
      </c>
      <c r="B49" s="41">
        <f t="shared" si="4"/>
        <v>52011701</v>
      </c>
      <c r="C49" s="41">
        <f t="shared" si="5"/>
        <v>49124999</v>
      </c>
      <c r="D49" s="41">
        <f t="shared" si="6"/>
        <v>7</v>
      </c>
      <c r="E49" s="42" t="str">
        <f t="shared" si="2"/>
        <v>VIGO</v>
      </c>
      <c r="F49" s="42">
        <f t="shared" si="7"/>
        <v>23608702</v>
      </c>
      <c r="G49" s="42">
        <f t="shared" si="8"/>
        <v>25488576</v>
      </c>
    </row>
    <row r="50" spans="1:7" x14ac:dyDescent="0.25">
      <c r="A50" s="42" t="str">
        <f t="shared" si="3"/>
        <v>FERROL-SAN CIBRAO</v>
      </c>
      <c r="B50" s="41">
        <f t="shared" si="4"/>
        <v>11928535</v>
      </c>
      <c r="C50" s="41">
        <f t="shared" si="5"/>
        <v>10432489</v>
      </c>
      <c r="D50" s="41">
        <f t="shared" si="6"/>
        <v>20</v>
      </c>
      <c r="E50" s="42" t="str">
        <f t="shared" si="2"/>
        <v>HUELVA</v>
      </c>
      <c r="F50" s="42">
        <f t="shared" si="7"/>
        <v>22777196</v>
      </c>
      <c r="G50" s="42">
        <f t="shared" si="8"/>
        <v>20140719</v>
      </c>
    </row>
    <row r="51" spans="1:7" x14ac:dyDescent="0.25">
      <c r="A51" s="42" t="str">
        <f t="shared" si="3"/>
        <v>GIJON</v>
      </c>
      <c r="B51" s="41">
        <f t="shared" si="4"/>
        <v>13756022</v>
      </c>
      <c r="C51" s="41">
        <f t="shared" si="5"/>
        <v>12851012</v>
      </c>
      <c r="D51" s="41">
        <f t="shared" si="6"/>
        <v>18</v>
      </c>
      <c r="E51" s="42" t="str">
        <f t="shared" si="2"/>
        <v>MELILLA</v>
      </c>
      <c r="F51" s="42">
        <f t="shared" si="7"/>
        <v>20483230</v>
      </c>
      <c r="G51" s="42">
        <f t="shared" si="8"/>
        <v>12600328</v>
      </c>
    </row>
    <row r="52" spans="1:7" x14ac:dyDescent="0.25">
      <c r="A52" s="42" t="str">
        <f t="shared" si="3"/>
        <v>HUELVA</v>
      </c>
      <c r="B52" s="41">
        <f t="shared" si="4"/>
        <v>22777196</v>
      </c>
      <c r="C52" s="41">
        <f t="shared" si="5"/>
        <v>20140719</v>
      </c>
      <c r="D52" s="41">
        <f t="shared" si="6"/>
        <v>13</v>
      </c>
      <c r="E52" s="42" t="str">
        <f t="shared" si="2"/>
        <v>BAHIA DE CADIZ</v>
      </c>
      <c r="F52" s="42">
        <f t="shared" si="7"/>
        <v>17722914</v>
      </c>
      <c r="G52" s="42">
        <f t="shared" si="8"/>
        <v>21293524</v>
      </c>
    </row>
    <row r="53" spans="1:7" x14ac:dyDescent="0.25">
      <c r="A53" s="42" t="str">
        <f t="shared" si="3"/>
        <v>LAS PALMAS</v>
      </c>
      <c r="B53" s="41">
        <f t="shared" si="4"/>
        <v>167679697</v>
      </c>
      <c r="C53" s="41">
        <f t="shared" si="5"/>
        <v>152444432</v>
      </c>
      <c r="D53" s="41">
        <f t="shared" si="6"/>
        <v>3</v>
      </c>
      <c r="E53" s="42" t="str">
        <f t="shared" si="2"/>
        <v>ALMERIA</v>
      </c>
      <c r="F53" s="42">
        <f t="shared" si="7"/>
        <v>16984322</v>
      </c>
      <c r="G53" s="42">
        <f t="shared" si="8"/>
        <v>19011890</v>
      </c>
    </row>
    <row r="54" spans="1:7" x14ac:dyDescent="0.25">
      <c r="A54" s="42" t="str">
        <f t="shared" si="3"/>
        <v>MALAGA</v>
      </c>
      <c r="B54" s="41">
        <f t="shared" si="4"/>
        <v>35897102</v>
      </c>
      <c r="C54" s="41">
        <f t="shared" si="5"/>
        <v>32625587</v>
      </c>
      <c r="D54" s="41">
        <f t="shared" si="6"/>
        <v>8</v>
      </c>
      <c r="E54" s="42" t="str">
        <f t="shared" si="2"/>
        <v>SANTANDER</v>
      </c>
      <c r="F54" s="42">
        <f t="shared" si="7"/>
        <v>15049917</v>
      </c>
      <c r="G54" s="42">
        <f t="shared" si="8"/>
        <v>16364315</v>
      </c>
    </row>
    <row r="55" spans="1:7" x14ac:dyDescent="0.25">
      <c r="A55" s="42" t="str">
        <f t="shared" si="3"/>
        <v>MARIN Y RIA DE PONTEVEDRA</v>
      </c>
      <c r="B55" s="41">
        <f t="shared" si="4"/>
        <v>3966355</v>
      </c>
      <c r="C55" s="41">
        <f t="shared" si="5"/>
        <v>2882738</v>
      </c>
      <c r="D55" s="41">
        <f t="shared" si="6"/>
        <v>26</v>
      </c>
      <c r="E55" s="42" t="str">
        <f t="shared" si="2"/>
        <v>GIJON</v>
      </c>
      <c r="F55" s="42">
        <f t="shared" ref="F55:F65" si="9">LOOKUP(E55,$A$38:$A$65,$B$38:$B$65)</f>
        <v>13756022</v>
      </c>
      <c r="G55" s="42">
        <f t="shared" si="8"/>
        <v>12851012</v>
      </c>
    </row>
    <row r="56" spans="1:7" x14ac:dyDescent="0.25">
      <c r="A56" s="42" t="str">
        <f t="shared" si="3"/>
        <v>MELILLA</v>
      </c>
      <c r="B56" s="41">
        <f t="shared" si="4"/>
        <v>20483230</v>
      </c>
      <c r="C56" s="41">
        <f t="shared" si="5"/>
        <v>12600328</v>
      </c>
      <c r="D56" s="41">
        <f t="shared" si="6"/>
        <v>14</v>
      </c>
      <c r="E56" s="42" t="str">
        <f t="shared" si="2"/>
        <v>A CORUÑA</v>
      </c>
      <c r="F56" s="42">
        <f t="shared" si="9"/>
        <v>13570027</v>
      </c>
      <c r="G56" s="42">
        <f t="shared" si="8"/>
        <v>11277445</v>
      </c>
    </row>
    <row r="57" spans="1:7" x14ac:dyDescent="0.25">
      <c r="A57" s="42" t="str">
        <f t="shared" si="3"/>
        <v>MOTRIL</v>
      </c>
      <c r="B57" s="41">
        <f t="shared" si="4"/>
        <v>9104685</v>
      </c>
      <c r="C57" s="41">
        <f t="shared" si="5"/>
        <v>3803641</v>
      </c>
      <c r="D57" s="41">
        <f t="shared" si="6"/>
        <v>23</v>
      </c>
      <c r="E57" s="42" t="str">
        <f t="shared" si="2"/>
        <v>FERROL-SAN CIBRAO</v>
      </c>
      <c r="F57" s="42">
        <f t="shared" si="9"/>
        <v>11928535</v>
      </c>
      <c r="G57" s="42">
        <f t="shared" si="8"/>
        <v>10432489</v>
      </c>
    </row>
    <row r="58" spans="1:7" x14ac:dyDescent="0.25">
      <c r="A58" s="42" t="str">
        <f t="shared" si="3"/>
        <v>PASAIA</v>
      </c>
      <c r="B58" s="41">
        <f t="shared" si="4"/>
        <v>4307752</v>
      </c>
      <c r="C58" s="41">
        <f t="shared" si="5"/>
        <v>4760118</v>
      </c>
      <c r="D58" s="41">
        <f t="shared" si="6"/>
        <v>24</v>
      </c>
      <c r="E58" s="42" t="str">
        <f t="shared" si="2"/>
        <v>CASTELLON</v>
      </c>
      <c r="F58" s="42">
        <f t="shared" si="9"/>
        <v>11841801</v>
      </c>
      <c r="G58" s="42">
        <f t="shared" si="8"/>
        <v>12237727</v>
      </c>
    </row>
    <row r="59" spans="1:7" x14ac:dyDescent="0.25">
      <c r="A59" s="42" t="str">
        <f t="shared" si="3"/>
        <v>SANTA CRUZ DE TENERIFE</v>
      </c>
      <c r="B59" s="41">
        <f t="shared" si="4"/>
        <v>143090519</v>
      </c>
      <c r="C59" s="41">
        <f t="shared" si="5"/>
        <v>151609603</v>
      </c>
      <c r="D59" s="41">
        <f t="shared" si="6"/>
        <v>5</v>
      </c>
      <c r="E59" s="42" t="str">
        <f t="shared" si="2"/>
        <v>ALICANTE</v>
      </c>
      <c r="F59" s="42">
        <f t="shared" si="9"/>
        <v>9537366</v>
      </c>
      <c r="G59" s="42">
        <f t="shared" si="8"/>
        <v>9845264</v>
      </c>
    </row>
    <row r="60" spans="1:7" x14ac:dyDescent="0.25">
      <c r="A60" s="42" t="str">
        <f t="shared" si="3"/>
        <v>SANTANDER</v>
      </c>
      <c r="B60" s="41">
        <f t="shared" si="4"/>
        <v>15049917</v>
      </c>
      <c r="C60" s="41">
        <f t="shared" si="5"/>
        <v>16364315</v>
      </c>
      <c r="D60" s="41">
        <f t="shared" si="6"/>
        <v>17</v>
      </c>
      <c r="E60" s="42" t="str">
        <f t="shared" si="2"/>
        <v>MOTRIL</v>
      </c>
      <c r="F60" s="42">
        <f t="shared" si="9"/>
        <v>9104685</v>
      </c>
      <c r="G60" s="42">
        <f t="shared" si="8"/>
        <v>3803641</v>
      </c>
    </row>
    <row r="61" spans="1:7" x14ac:dyDescent="0.25">
      <c r="A61" s="42" t="str">
        <f t="shared" si="3"/>
        <v>SEVILLA</v>
      </c>
      <c r="B61" s="41">
        <f t="shared" si="4"/>
        <v>3944758</v>
      </c>
      <c r="C61" s="41">
        <f t="shared" si="5"/>
        <v>4259368</v>
      </c>
      <c r="D61" s="41">
        <f t="shared" si="6"/>
        <v>27</v>
      </c>
      <c r="E61" s="42" t="str">
        <f t="shared" si="2"/>
        <v>PASAIA</v>
      </c>
      <c r="F61" s="42">
        <f t="shared" si="9"/>
        <v>4307752</v>
      </c>
      <c r="G61" s="42">
        <f t="shared" si="8"/>
        <v>4760118</v>
      </c>
    </row>
    <row r="62" spans="1:7" x14ac:dyDescent="0.25">
      <c r="A62" s="42" t="str">
        <f t="shared" si="3"/>
        <v>TARRAGONA</v>
      </c>
      <c r="B62" s="41">
        <f t="shared" si="4"/>
        <v>32414364</v>
      </c>
      <c r="C62" s="41">
        <f t="shared" si="5"/>
        <v>33091853</v>
      </c>
      <c r="D62" s="41">
        <f t="shared" si="6"/>
        <v>9</v>
      </c>
      <c r="E62" s="42" t="str">
        <f t="shared" si="2"/>
        <v>AVILES</v>
      </c>
      <c r="F62" s="42">
        <f t="shared" si="9"/>
        <v>4150819</v>
      </c>
      <c r="G62" s="42">
        <f t="shared" si="8"/>
        <v>4200395</v>
      </c>
    </row>
    <row r="63" spans="1:7" x14ac:dyDescent="0.25">
      <c r="A63" s="42" t="str">
        <f t="shared" si="3"/>
        <v>VALENCIA</v>
      </c>
      <c r="B63" s="41">
        <f t="shared" si="4"/>
        <v>155871189</v>
      </c>
      <c r="C63" s="41">
        <f t="shared" si="5"/>
        <v>150136984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3966355</v>
      </c>
      <c r="G63" s="42">
        <f t="shared" si="8"/>
        <v>2882738</v>
      </c>
    </row>
    <row r="64" spans="1:7" x14ac:dyDescent="0.25">
      <c r="A64" s="42" t="str">
        <f t="shared" si="3"/>
        <v>VIGO</v>
      </c>
      <c r="B64" s="41">
        <f t="shared" si="4"/>
        <v>23608702</v>
      </c>
      <c r="C64" s="41">
        <f t="shared" si="5"/>
        <v>25488576</v>
      </c>
      <c r="D64" s="41">
        <f t="shared" si="6"/>
        <v>12</v>
      </c>
      <c r="E64" s="42" t="str">
        <f t="shared" si="2"/>
        <v>SEVILLA</v>
      </c>
      <c r="F64" s="42">
        <f t="shared" si="9"/>
        <v>3944758</v>
      </c>
      <c r="G64" s="42">
        <f t="shared" si="8"/>
        <v>4259368</v>
      </c>
    </row>
    <row r="65" spans="1:7" x14ac:dyDescent="0.25">
      <c r="A65" s="42" t="str">
        <f t="shared" si="3"/>
        <v>VILAGARCIA</v>
      </c>
      <c r="B65" s="41">
        <f t="shared" si="4"/>
        <v>1301633</v>
      </c>
      <c r="C65" s="41">
        <f t="shared" si="5"/>
        <v>972255</v>
      </c>
      <c r="D65" s="41">
        <f t="shared" si="6"/>
        <v>28</v>
      </c>
      <c r="E65" s="42" t="str">
        <f t="shared" si="2"/>
        <v>VILAGARCIA</v>
      </c>
      <c r="F65" s="42">
        <f t="shared" si="9"/>
        <v>1301633</v>
      </c>
      <c r="G65" s="42">
        <f t="shared" si="8"/>
        <v>972255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Septiembre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41218</v>
      </c>
    </row>
    <row r="6" spans="1:12" x14ac:dyDescent="0.25">
      <c r="A6" s="74"/>
      <c r="B6" s="49">
        <f>'Resumen general'!D7</f>
        <v>2011</v>
      </c>
      <c r="C6" s="49">
        <f>'Resumen general'!E7</f>
        <v>2012</v>
      </c>
      <c r="D6" s="49">
        <f>'Resumen general'!F7</f>
        <v>2011</v>
      </c>
      <c r="E6" s="49">
        <f>'Resumen general'!G7</f>
        <v>2012</v>
      </c>
      <c r="F6" s="49" t="s">
        <v>43</v>
      </c>
    </row>
    <row r="7" spans="1:12" x14ac:dyDescent="0.25">
      <c r="A7" s="50" t="s">
        <v>44</v>
      </c>
      <c r="B7" s="51">
        <v>12</v>
      </c>
      <c r="C7" s="51">
        <v>17</v>
      </c>
      <c r="D7" s="51">
        <v>58</v>
      </c>
      <c r="E7" s="51">
        <v>76</v>
      </c>
      <c r="F7" s="52">
        <f>((E7*100)/D7)-100</f>
        <v>31.034482758620697</v>
      </c>
      <c r="G7" s="53"/>
      <c r="H7" s="53"/>
      <c r="I7" s="53"/>
    </row>
    <row r="8" spans="1:12" x14ac:dyDescent="0.25">
      <c r="A8" s="54" t="s">
        <v>45</v>
      </c>
      <c r="B8" s="55">
        <v>7</v>
      </c>
      <c r="C8" s="55">
        <v>8</v>
      </c>
      <c r="D8" s="55">
        <v>39</v>
      </c>
      <c r="E8" s="55">
        <v>32</v>
      </c>
      <c r="F8" s="56">
        <f t="shared" ref="F8:F35" si="0">((E8*100)/D8)-100</f>
        <v>-17.948717948717942</v>
      </c>
      <c r="G8" s="53"/>
      <c r="H8" s="53"/>
      <c r="I8" s="53"/>
    </row>
    <row r="9" spans="1:12" x14ac:dyDescent="0.25">
      <c r="A9" s="50" t="s">
        <v>46</v>
      </c>
      <c r="B9" s="51">
        <v>5</v>
      </c>
      <c r="C9" s="51">
        <v>6</v>
      </c>
      <c r="D9" s="51">
        <v>34</v>
      </c>
      <c r="E9" s="51">
        <v>21</v>
      </c>
      <c r="F9" s="52">
        <f t="shared" si="0"/>
        <v>-38.235294117647058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0</v>
      </c>
      <c r="E10" s="55">
        <v>1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40</v>
      </c>
      <c r="C12" s="55">
        <v>38</v>
      </c>
      <c r="D12" s="55">
        <v>220</v>
      </c>
      <c r="E12" s="55">
        <v>192</v>
      </c>
      <c r="F12" s="56">
        <f t="shared" si="0"/>
        <v>-12.727272727272734</v>
      </c>
      <c r="G12" s="53"/>
      <c r="H12" s="53"/>
      <c r="I12" s="53"/>
    </row>
    <row r="13" spans="1:12" x14ac:dyDescent="0.25">
      <c r="A13" s="50" t="s">
        <v>50</v>
      </c>
      <c r="B13" s="51">
        <v>110</v>
      </c>
      <c r="C13" s="51">
        <v>100</v>
      </c>
      <c r="D13" s="51">
        <v>591</v>
      </c>
      <c r="E13" s="51">
        <v>477</v>
      </c>
      <c r="F13" s="52">
        <f t="shared" si="0"/>
        <v>-19.289340101522839</v>
      </c>
      <c r="G13" s="53"/>
      <c r="H13" s="53"/>
      <c r="I13" s="53"/>
    </row>
    <row r="14" spans="1:12" x14ac:dyDescent="0.25">
      <c r="A14" s="54" t="s">
        <v>51</v>
      </c>
      <c r="B14" s="55">
        <v>111</v>
      </c>
      <c r="C14" s="55">
        <v>109</v>
      </c>
      <c r="D14" s="55">
        <v>676</v>
      </c>
      <c r="E14" s="55">
        <v>570</v>
      </c>
      <c r="F14" s="56">
        <f t="shared" si="0"/>
        <v>-15.680473372781066</v>
      </c>
      <c r="G14" s="53"/>
      <c r="H14" s="53"/>
      <c r="I14" s="53"/>
    </row>
    <row r="15" spans="1:12" x14ac:dyDescent="0.25">
      <c r="A15" s="50" t="s">
        <v>52</v>
      </c>
      <c r="B15" s="51">
        <v>15</v>
      </c>
      <c r="C15" s="51">
        <v>11</v>
      </c>
      <c r="D15" s="51">
        <v>49</v>
      </c>
      <c r="E15" s="51">
        <v>41</v>
      </c>
      <c r="F15" s="52">
        <f t="shared" si="0"/>
        <v>-16.326530612244895</v>
      </c>
      <c r="G15" s="53"/>
      <c r="H15" s="53"/>
      <c r="I15" s="53"/>
    </row>
    <row r="16" spans="1:12" x14ac:dyDescent="0.25">
      <c r="A16" s="54" t="s">
        <v>53</v>
      </c>
      <c r="B16" s="55">
        <v>8</v>
      </c>
      <c r="C16" s="55">
        <v>9</v>
      </c>
      <c r="D16" s="55">
        <v>49</v>
      </c>
      <c r="E16" s="55">
        <v>50</v>
      </c>
      <c r="F16" s="56">
        <f t="shared" si="0"/>
        <v>2.0408163265306172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0</v>
      </c>
      <c r="E17" s="51">
        <v>1</v>
      </c>
      <c r="F17" s="52" t="e">
        <f t="shared" si="0"/>
        <v>#DIV/0!</v>
      </c>
      <c r="G17" s="53"/>
      <c r="H17" s="53"/>
      <c r="I17" s="53"/>
    </row>
    <row r="18" spans="1:9" x14ac:dyDescent="0.25">
      <c r="A18" s="54" t="s">
        <v>55</v>
      </c>
      <c r="B18" s="55">
        <v>0</v>
      </c>
      <c r="C18" s="55">
        <v>0</v>
      </c>
      <c r="D18" s="55">
        <v>4</v>
      </c>
      <c r="E18" s="55">
        <v>4</v>
      </c>
      <c r="F18" s="56">
        <f t="shared" si="0"/>
        <v>0</v>
      </c>
      <c r="G18" s="53"/>
      <c r="H18" s="53"/>
      <c r="I18" s="53"/>
    </row>
    <row r="19" spans="1:9" x14ac:dyDescent="0.25">
      <c r="A19" s="50" t="s">
        <v>56</v>
      </c>
      <c r="B19" s="51">
        <v>1</v>
      </c>
      <c r="C19" s="51">
        <v>3</v>
      </c>
      <c r="D19" s="51">
        <v>3</v>
      </c>
      <c r="E19" s="51">
        <v>7</v>
      </c>
      <c r="F19" s="52">
        <f t="shared" si="0"/>
        <v>133.33333333333334</v>
      </c>
      <c r="G19" s="53"/>
      <c r="H19" s="53"/>
      <c r="I19" s="53"/>
    </row>
    <row r="20" spans="1:9" x14ac:dyDescent="0.25">
      <c r="A20" s="54" t="s">
        <v>57</v>
      </c>
      <c r="B20" s="55">
        <v>3</v>
      </c>
      <c r="C20" s="55">
        <v>3</v>
      </c>
      <c r="D20" s="55">
        <v>8</v>
      </c>
      <c r="E20" s="55">
        <v>7</v>
      </c>
      <c r="F20" s="56">
        <f t="shared" si="0"/>
        <v>-12.5</v>
      </c>
      <c r="G20" s="53"/>
      <c r="H20" s="53"/>
      <c r="I20" s="53"/>
    </row>
    <row r="21" spans="1:9" x14ac:dyDescent="0.25">
      <c r="A21" s="50" t="s">
        <v>58</v>
      </c>
      <c r="B21" s="51">
        <v>1</v>
      </c>
      <c r="C21" s="51">
        <v>0</v>
      </c>
      <c r="D21" s="51">
        <v>1</v>
      </c>
      <c r="E21" s="51">
        <v>1</v>
      </c>
      <c r="F21" s="57">
        <f t="shared" si="0"/>
        <v>0</v>
      </c>
      <c r="G21" s="53"/>
      <c r="H21" s="53"/>
      <c r="I21" s="53"/>
    </row>
    <row r="22" spans="1:9" x14ac:dyDescent="0.25">
      <c r="A22" s="54" t="s">
        <v>59</v>
      </c>
      <c r="B22" s="55">
        <v>10</v>
      </c>
      <c r="C22" s="55">
        <v>13</v>
      </c>
      <c r="D22" s="55">
        <v>234</v>
      </c>
      <c r="E22" s="55">
        <v>258</v>
      </c>
      <c r="F22" s="56">
        <f t="shared" si="0"/>
        <v>10.256410256410263</v>
      </c>
      <c r="G22" s="53"/>
      <c r="H22" s="53"/>
      <c r="I22" s="53"/>
    </row>
    <row r="23" spans="1:9" x14ac:dyDescent="0.25">
      <c r="A23" s="50" t="s">
        <v>60</v>
      </c>
      <c r="B23" s="51">
        <v>34</v>
      </c>
      <c r="C23" s="51">
        <v>31</v>
      </c>
      <c r="D23" s="51">
        <v>202</v>
      </c>
      <c r="E23" s="51">
        <v>197</v>
      </c>
      <c r="F23" s="52">
        <f t="shared" si="0"/>
        <v>-2.4752475247524757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0</v>
      </c>
      <c r="D25" s="51">
        <v>2</v>
      </c>
      <c r="E25" s="51">
        <v>2</v>
      </c>
      <c r="F25" s="52">
        <f t="shared" si="0"/>
        <v>0</v>
      </c>
      <c r="G25" s="53"/>
      <c r="H25" s="53"/>
      <c r="I25" s="53"/>
    </row>
    <row r="26" spans="1:9" x14ac:dyDescent="0.25">
      <c r="A26" s="54" t="s">
        <v>63</v>
      </c>
      <c r="B26" s="55">
        <v>5</v>
      </c>
      <c r="C26" s="55">
        <v>5</v>
      </c>
      <c r="D26" s="55">
        <v>19</v>
      </c>
      <c r="E26" s="55">
        <v>17</v>
      </c>
      <c r="F26" s="56">
        <f t="shared" si="0"/>
        <v>-10.526315789473685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13</v>
      </c>
      <c r="C28" s="55">
        <v>23</v>
      </c>
      <c r="D28" s="55">
        <v>228</v>
      </c>
      <c r="E28" s="55">
        <v>281</v>
      </c>
      <c r="F28" s="56">
        <f t="shared" si="0"/>
        <v>23.245614035087726</v>
      </c>
      <c r="G28" s="53"/>
      <c r="H28" s="53"/>
      <c r="I28" s="53"/>
    </row>
    <row r="29" spans="1:9" x14ac:dyDescent="0.25">
      <c r="A29" s="50" t="s">
        <v>66</v>
      </c>
      <c r="B29" s="51">
        <v>1</v>
      </c>
      <c r="C29" s="51">
        <v>2</v>
      </c>
      <c r="D29" s="51">
        <v>6</v>
      </c>
      <c r="E29" s="51">
        <v>8</v>
      </c>
      <c r="F29" s="52">
        <f t="shared" si="0"/>
        <v>33.333333333333343</v>
      </c>
      <c r="G29" s="53"/>
      <c r="H29" s="53"/>
      <c r="I29" s="53"/>
    </row>
    <row r="30" spans="1:9" x14ac:dyDescent="0.25">
      <c r="A30" s="54" t="s">
        <v>67</v>
      </c>
      <c r="B30" s="55">
        <v>7</v>
      </c>
      <c r="C30" s="55">
        <v>5</v>
      </c>
      <c r="D30" s="55">
        <v>44</v>
      </c>
      <c r="E30" s="55">
        <v>39</v>
      </c>
      <c r="F30" s="56">
        <f t="shared" si="0"/>
        <v>-11.36363636363636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0</v>
      </c>
      <c r="D31" s="51">
        <v>0</v>
      </c>
      <c r="E31" s="51">
        <v>0</v>
      </c>
      <c r="F31" s="52" t="e">
        <f t="shared" si="0"/>
        <v>#DIV/0!</v>
      </c>
      <c r="G31" s="53"/>
      <c r="H31" s="53"/>
      <c r="I31" s="53"/>
    </row>
    <row r="32" spans="1:9" x14ac:dyDescent="0.25">
      <c r="A32" s="54" t="s">
        <v>69</v>
      </c>
      <c r="B32" s="55">
        <v>30</v>
      </c>
      <c r="C32" s="55">
        <v>30</v>
      </c>
      <c r="D32" s="55">
        <v>146</v>
      </c>
      <c r="E32" s="55">
        <v>143</v>
      </c>
      <c r="F32" s="56">
        <f t="shared" si="0"/>
        <v>-2.0547945205479436</v>
      </c>
      <c r="G32" s="53"/>
      <c r="H32" s="53"/>
      <c r="I32" s="53"/>
    </row>
    <row r="33" spans="1:9" x14ac:dyDescent="0.25">
      <c r="A33" s="50" t="s">
        <v>70</v>
      </c>
      <c r="B33" s="51">
        <v>22</v>
      </c>
      <c r="C33" s="51">
        <v>15</v>
      </c>
      <c r="D33" s="51">
        <v>96</v>
      </c>
      <c r="E33" s="51">
        <v>74</v>
      </c>
      <c r="F33" s="52">
        <f t="shared" si="0"/>
        <v>-22.916666666666671</v>
      </c>
      <c r="G33" s="53"/>
      <c r="H33" s="53"/>
      <c r="I33" s="53"/>
    </row>
    <row r="34" spans="1:9" x14ac:dyDescent="0.25">
      <c r="A34" s="54" t="s">
        <v>71</v>
      </c>
      <c r="B34" s="55">
        <v>4</v>
      </c>
      <c r="C34" s="55">
        <v>3</v>
      </c>
      <c r="D34" s="55">
        <v>11</v>
      </c>
      <c r="E34" s="55">
        <v>7</v>
      </c>
      <c r="F34" s="56">
        <f t="shared" si="0"/>
        <v>-36.363636363636367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439</v>
      </c>
      <c r="C35" s="60">
        <f t="shared" ref="C35:E35" si="1">SUM(C7:C34)</f>
        <v>431</v>
      </c>
      <c r="D35" s="60">
        <f t="shared" si="1"/>
        <v>2720</v>
      </c>
      <c r="E35" s="60">
        <f t="shared" si="1"/>
        <v>2506</v>
      </c>
      <c r="F35" s="61">
        <f t="shared" si="0"/>
        <v>-7.8676470588235361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2012</v>
      </c>
      <c r="C37" s="62">
        <f>D6</f>
        <v>2011</v>
      </c>
      <c r="D37" s="62"/>
      <c r="E37" s="62"/>
      <c r="F37" s="62">
        <f>B37</f>
        <v>2012</v>
      </c>
      <c r="G37" s="62">
        <f>C37</f>
        <v>2011</v>
      </c>
    </row>
    <row r="38" spans="1:9" x14ac:dyDescent="0.25">
      <c r="A38" s="62" t="str">
        <f>A7</f>
        <v>A CORUÑA</v>
      </c>
      <c r="B38" s="63">
        <f>E7</f>
        <v>76</v>
      </c>
      <c r="C38" s="63">
        <f>D7</f>
        <v>58</v>
      </c>
      <c r="D38" s="63">
        <f>_xlfn.RANK.EQ(B38,$B$38:$B$65)+COUNTIF($B$38:$B$65,B38)-1</f>
        <v>8</v>
      </c>
      <c r="E38" s="62" t="str">
        <f t="shared" ref="E38:E65" si="2">INDEX($A$38:$B$65,MATCH(ROW()-37,$D$38:$D$65,0),1)</f>
        <v>BARCELONA</v>
      </c>
      <c r="F38" s="62">
        <f>LOOKUP(E38,$A$38:$A$65,$B$38:$B$65)</f>
        <v>570</v>
      </c>
      <c r="G38" s="62">
        <f>LOOKUP(E38,$A$38:$A$65,$C$38:$C$65)</f>
        <v>676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32</v>
      </c>
      <c r="C39" s="63">
        <f t="shared" ref="C39:C65" si="5">D8</f>
        <v>39</v>
      </c>
      <c r="D39" s="63">
        <f t="shared" ref="D39:D65" si="6">_xlfn.RANK.EQ(B39,$B$38:$B$65)+COUNTIF($B$38:$B$65,B39)-1</f>
        <v>13</v>
      </c>
      <c r="E39" s="62" t="str">
        <f t="shared" si="2"/>
        <v>BALEARES</v>
      </c>
      <c r="F39" s="62">
        <f t="shared" ref="F39:F54" si="7">LOOKUP(E39,$A$38:$A$65,$B$38:$B$65)</f>
        <v>477</v>
      </c>
      <c r="G39" s="62">
        <f t="shared" ref="G39:G65" si="8">LOOKUP(E39,$A$38:$A$65,$C$38:$C$65)</f>
        <v>591</v>
      </c>
    </row>
    <row r="40" spans="1:9" x14ac:dyDescent="0.25">
      <c r="A40" s="62" t="str">
        <f t="shared" si="3"/>
        <v>ALMERIA</v>
      </c>
      <c r="B40" s="63">
        <f t="shared" si="4"/>
        <v>21</v>
      </c>
      <c r="C40" s="63">
        <f t="shared" si="5"/>
        <v>34</v>
      </c>
      <c r="D40" s="63">
        <f t="shared" si="6"/>
        <v>14</v>
      </c>
      <c r="E40" s="62" t="str">
        <f t="shared" si="2"/>
        <v>SANTA CRUZ DE TENERIFE</v>
      </c>
      <c r="F40" s="62">
        <f t="shared" si="7"/>
        <v>281</v>
      </c>
      <c r="G40" s="62">
        <f t="shared" si="8"/>
        <v>228</v>
      </c>
    </row>
    <row r="41" spans="1:9" x14ac:dyDescent="0.25">
      <c r="A41" s="62" t="str">
        <f t="shared" si="3"/>
        <v>AVILES</v>
      </c>
      <c r="B41" s="63">
        <f t="shared" si="4"/>
        <v>1</v>
      </c>
      <c r="C41" s="63">
        <f t="shared" si="5"/>
        <v>0</v>
      </c>
      <c r="D41" s="63">
        <f t="shared" si="6"/>
        <v>24</v>
      </c>
      <c r="E41" s="62" t="str">
        <f t="shared" si="2"/>
        <v>LAS PALMAS</v>
      </c>
      <c r="F41" s="62">
        <f t="shared" si="7"/>
        <v>258</v>
      </c>
      <c r="G41" s="62">
        <f t="shared" si="8"/>
        <v>234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MALAGA</v>
      </c>
      <c r="F42" s="62">
        <f t="shared" si="7"/>
        <v>197</v>
      </c>
      <c r="G42" s="62">
        <f t="shared" si="8"/>
        <v>202</v>
      </c>
    </row>
    <row r="43" spans="1:9" x14ac:dyDescent="0.25">
      <c r="A43" s="62" t="str">
        <f t="shared" si="3"/>
        <v>BAHIA DE CADIZ</v>
      </c>
      <c r="B43" s="63">
        <f t="shared" si="4"/>
        <v>192</v>
      </c>
      <c r="C43" s="63">
        <f t="shared" si="5"/>
        <v>220</v>
      </c>
      <c r="D43" s="63">
        <f t="shared" si="6"/>
        <v>6</v>
      </c>
      <c r="E43" s="62" t="str">
        <f t="shared" si="2"/>
        <v>BAHIA DE CADIZ</v>
      </c>
      <c r="F43" s="62">
        <f t="shared" si="7"/>
        <v>192</v>
      </c>
      <c r="G43" s="62">
        <f t="shared" si="8"/>
        <v>220</v>
      </c>
    </row>
    <row r="44" spans="1:9" x14ac:dyDescent="0.25">
      <c r="A44" s="62" t="str">
        <f t="shared" si="3"/>
        <v>BALEARES</v>
      </c>
      <c r="B44" s="63">
        <f t="shared" si="4"/>
        <v>477</v>
      </c>
      <c r="C44" s="63">
        <f t="shared" si="5"/>
        <v>591</v>
      </c>
      <c r="D44" s="63">
        <f t="shared" si="6"/>
        <v>2</v>
      </c>
      <c r="E44" s="62" t="str">
        <f t="shared" si="2"/>
        <v>VALENCIA</v>
      </c>
      <c r="F44" s="62">
        <f t="shared" si="7"/>
        <v>143</v>
      </c>
      <c r="G44" s="62">
        <f t="shared" si="8"/>
        <v>146</v>
      </c>
    </row>
    <row r="45" spans="1:9" x14ac:dyDescent="0.25">
      <c r="A45" s="62" t="str">
        <f t="shared" si="3"/>
        <v>BARCELONA</v>
      </c>
      <c r="B45" s="63">
        <f t="shared" si="4"/>
        <v>570</v>
      </c>
      <c r="C45" s="63">
        <f t="shared" si="5"/>
        <v>676</v>
      </c>
      <c r="D45" s="63">
        <f t="shared" si="6"/>
        <v>1</v>
      </c>
      <c r="E45" s="62" t="str">
        <f>INDEX($A$38:$B$65,MATCH(ROW()-37,$D$38:$D$65,0),1)</f>
        <v>A CORUÑA</v>
      </c>
      <c r="F45" s="62">
        <f t="shared" si="7"/>
        <v>76</v>
      </c>
      <c r="G45" s="62">
        <f t="shared" si="8"/>
        <v>58</v>
      </c>
    </row>
    <row r="46" spans="1:9" x14ac:dyDescent="0.25">
      <c r="A46" s="62" t="str">
        <f t="shared" si="3"/>
        <v>BILBAO</v>
      </c>
      <c r="B46" s="63">
        <f t="shared" si="4"/>
        <v>41</v>
      </c>
      <c r="C46" s="63">
        <f t="shared" si="5"/>
        <v>49</v>
      </c>
      <c r="D46" s="63">
        <f t="shared" si="6"/>
        <v>11</v>
      </c>
      <c r="E46" s="62" t="str">
        <f>A47</f>
        <v>CARTAGENA</v>
      </c>
      <c r="F46" s="62">
        <f>LOOKUP(E46,$A$38:$A$65,$B$38:$B$65)</f>
        <v>50</v>
      </c>
      <c r="G46" s="62">
        <f>LOOKUP(E46,$A$38:$A$65,$C$38:$C$65)</f>
        <v>49</v>
      </c>
    </row>
    <row r="47" spans="1:9" x14ac:dyDescent="0.25">
      <c r="A47" s="62" t="str">
        <f t="shared" si="3"/>
        <v>CARTAGENA</v>
      </c>
      <c r="B47" s="63">
        <f t="shared" si="4"/>
        <v>50</v>
      </c>
      <c r="C47" s="63">
        <f t="shared" si="5"/>
        <v>49</v>
      </c>
      <c r="D47" s="63">
        <f t="shared" si="6"/>
        <v>10</v>
      </c>
      <c r="E47" s="62" t="str">
        <f t="shared" si="2"/>
        <v>CARTAGENA</v>
      </c>
      <c r="F47" s="62">
        <f t="shared" si="7"/>
        <v>50</v>
      </c>
      <c r="G47" s="62">
        <f t="shared" si="8"/>
        <v>49</v>
      </c>
    </row>
    <row r="48" spans="1:9" x14ac:dyDescent="0.25">
      <c r="A48" s="62" t="str">
        <f t="shared" si="3"/>
        <v>CASTELLON</v>
      </c>
      <c r="B48" s="63">
        <f t="shared" si="4"/>
        <v>1</v>
      </c>
      <c r="C48" s="63">
        <f t="shared" si="5"/>
        <v>0</v>
      </c>
      <c r="D48" s="63">
        <f t="shared" si="6"/>
        <v>24</v>
      </c>
      <c r="E48" s="62" t="str">
        <f t="shared" si="2"/>
        <v>BILBAO</v>
      </c>
      <c r="F48" s="62">
        <f t="shared" si="7"/>
        <v>41</v>
      </c>
      <c r="G48" s="62">
        <f t="shared" si="8"/>
        <v>49</v>
      </c>
    </row>
    <row r="49" spans="1:7" x14ac:dyDescent="0.25">
      <c r="A49" s="62" t="str">
        <f t="shared" si="3"/>
        <v>CEUTA</v>
      </c>
      <c r="B49" s="63">
        <f t="shared" si="4"/>
        <v>4</v>
      </c>
      <c r="C49" s="63">
        <f t="shared" si="5"/>
        <v>4</v>
      </c>
      <c r="D49" s="63">
        <f t="shared" si="6"/>
        <v>20</v>
      </c>
      <c r="E49" s="62" t="str">
        <f t="shared" si="2"/>
        <v>SEVILLA</v>
      </c>
      <c r="F49" s="62">
        <f t="shared" si="7"/>
        <v>39</v>
      </c>
      <c r="G49" s="62">
        <f t="shared" si="8"/>
        <v>44</v>
      </c>
    </row>
    <row r="50" spans="1:7" x14ac:dyDescent="0.25">
      <c r="A50" s="62" t="str">
        <f t="shared" si="3"/>
        <v>FERROL-SAN CIBRAO</v>
      </c>
      <c r="B50" s="63">
        <f t="shared" si="4"/>
        <v>7</v>
      </c>
      <c r="C50" s="63">
        <f t="shared" si="5"/>
        <v>3</v>
      </c>
      <c r="D50" s="63">
        <f t="shared" si="6"/>
        <v>19</v>
      </c>
      <c r="E50" s="62" t="str">
        <f t="shared" si="2"/>
        <v>ALICANTE</v>
      </c>
      <c r="F50" s="62">
        <f t="shared" si="7"/>
        <v>32</v>
      </c>
      <c r="G50" s="62">
        <f t="shared" si="8"/>
        <v>39</v>
      </c>
    </row>
    <row r="51" spans="1:7" x14ac:dyDescent="0.25">
      <c r="A51" s="62" t="str">
        <f t="shared" si="3"/>
        <v>GIJON</v>
      </c>
      <c r="B51" s="63">
        <f t="shared" si="4"/>
        <v>7</v>
      </c>
      <c r="C51" s="63">
        <f t="shared" si="5"/>
        <v>8</v>
      </c>
      <c r="D51" s="63">
        <f t="shared" si="6"/>
        <v>19</v>
      </c>
      <c r="E51" s="62" t="str">
        <f t="shared" si="2"/>
        <v>ALMERIA</v>
      </c>
      <c r="F51" s="62">
        <f t="shared" si="7"/>
        <v>21</v>
      </c>
      <c r="G51" s="62">
        <f t="shared" si="8"/>
        <v>34</v>
      </c>
    </row>
    <row r="52" spans="1:7" x14ac:dyDescent="0.25">
      <c r="A52" s="62" t="str">
        <f t="shared" si="3"/>
        <v>HUELVA</v>
      </c>
      <c r="B52" s="63">
        <f t="shared" si="4"/>
        <v>1</v>
      </c>
      <c r="C52" s="63">
        <f t="shared" si="5"/>
        <v>1</v>
      </c>
      <c r="D52" s="63">
        <f t="shared" si="6"/>
        <v>24</v>
      </c>
      <c r="E52" s="62" t="str">
        <f t="shared" si="2"/>
        <v>MOTRIL</v>
      </c>
      <c r="F52" s="62">
        <f t="shared" si="7"/>
        <v>17</v>
      </c>
      <c r="G52" s="62">
        <f t="shared" si="8"/>
        <v>19</v>
      </c>
    </row>
    <row r="53" spans="1:7" x14ac:dyDescent="0.25">
      <c r="A53" s="62" t="str">
        <f t="shared" si="3"/>
        <v>LAS PALMAS</v>
      </c>
      <c r="B53" s="63">
        <f t="shared" si="4"/>
        <v>258</v>
      </c>
      <c r="C53" s="63">
        <f t="shared" si="5"/>
        <v>234</v>
      </c>
      <c r="D53" s="63">
        <f t="shared" si="6"/>
        <v>4</v>
      </c>
      <c r="E53" s="62" t="str">
        <f t="shared" si="2"/>
        <v>SANTANDER</v>
      </c>
      <c r="F53" s="62">
        <f t="shared" si="7"/>
        <v>8</v>
      </c>
      <c r="G53" s="62">
        <f t="shared" si="8"/>
        <v>6</v>
      </c>
    </row>
    <row r="54" spans="1:7" x14ac:dyDescent="0.25">
      <c r="A54" s="62" t="str">
        <f t="shared" si="3"/>
        <v>MALAGA</v>
      </c>
      <c r="B54" s="63">
        <f t="shared" si="4"/>
        <v>197</v>
      </c>
      <c r="C54" s="63">
        <f t="shared" si="5"/>
        <v>202</v>
      </c>
      <c r="D54" s="63">
        <f t="shared" si="6"/>
        <v>5</v>
      </c>
      <c r="E54" s="62" t="e">
        <f t="shared" si="2"/>
        <v>#N/A</v>
      </c>
      <c r="F54" s="62" t="e">
        <f t="shared" si="7"/>
        <v>#N/A</v>
      </c>
      <c r="G54" s="62" t="e">
        <f t="shared" si="8"/>
        <v>#N/A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e">
        <f t="shared" si="2"/>
        <v>#N/A</v>
      </c>
      <c r="F55" s="62" t="e">
        <f t="shared" ref="F55:F65" si="9">LOOKUP(E55,$A$38:$A$65,$B$38:$B$65)</f>
        <v>#N/A</v>
      </c>
      <c r="G55" s="62" t="e">
        <f t="shared" si="8"/>
        <v>#N/A</v>
      </c>
    </row>
    <row r="56" spans="1:7" x14ac:dyDescent="0.25">
      <c r="A56" s="62" t="str">
        <f t="shared" si="3"/>
        <v>MELILLA</v>
      </c>
      <c r="B56" s="63">
        <f t="shared" si="4"/>
        <v>2</v>
      </c>
      <c r="C56" s="63">
        <f t="shared" si="5"/>
        <v>2</v>
      </c>
      <c r="D56" s="63">
        <f t="shared" si="6"/>
        <v>21</v>
      </c>
      <c r="E56" s="62" t="str">
        <f t="shared" si="2"/>
        <v>FERROL-SAN CIBRAO</v>
      </c>
      <c r="F56" s="62">
        <f t="shared" si="9"/>
        <v>7</v>
      </c>
      <c r="G56" s="62">
        <f t="shared" si="8"/>
        <v>3</v>
      </c>
    </row>
    <row r="57" spans="1:7" x14ac:dyDescent="0.25">
      <c r="A57" s="62" t="str">
        <f t="shared" si="3"/>
        <v>MOTRIL</v>
      </c>
      <c r="B57" s="63">
        <f t="shared" si="4"/>
        <v>17</v>
      </c>
      <c r="C57" s="63">
        <f t="shared" si="5"/>
        <v>19</v>
      </c>
      <c r="D57" s="63">
        <f t="shared" si="6"/>
        <v>15</v>
      </c>
      <c r="E57" s="62" t="str">
        <f t="shared" si="2"/>
        <v>CEUTA</v>
      </c>
      <c r="F57" s="62">
        <f t="shared" si="9"/>
        <v>4</v>
      </c>
      <c r="G57" s="62">
        <f t="shared" si="8"/>
        <v>4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MELILLA</v>
      </c>
      <c r="F58" s="62">
        <f t="shared" si="9"/>
        <v>2</v>
      </c>
      <c r="G58" s="62">
        <f t="shared" si="8"/>
        <v>2</v>
      </c>
    </row>
    <row r="59" spans="1:7" x14ac:dyDescent="0.25">
      <c r="A59" s="62" t="str">
        <f t="shared" si="3"/>
        <v>SANTA CRUZ DE TENERIFE</v>
      </c>
      <c r="B59" s="63">
        <f t="shared" si="4"/>
        <v>281</v>
      </c>
      <c r="C59" s="63">
        <f t="shared" si="5"/>
        <v>228</v>
      </c>
      <c r="D59" s="63">
        <f t="shared" si="6"/>
        <v>3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8</v>
      </c>
      <c r="C60" s="63">
        <f t="shared" si="5"/>
        <v>6</v>
      </c>
      <c r="D60" s="63">
        <f t="shared" si="6"/>
        <v>16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39</v>
      </c>
      <c r="C61" s="63">
        <f t="shared" si="5"/>
        <v>44</v>
      </c>
      <c r="D61" s="63">
        <f t="shared" si="6"/>
        <v>12</v>
      </c>
      <c r="E61" s="62" t="str">
        <f t="shared" si="2"/>
        <v>AVILES</v>
      </c>
      <c r="F61" s="62">
        <f t="shared" si="9"/>
        <v>1</v>
      </c>
      <c r="G61" s="62">
        <f t="shared" si="8"/>
        <v>0</v>
      </c>
    </row>
    <row r="62" spans="1:7" x14ac:dyDescent="0.25">
      <c r="A62" s="62" t="str">
        <f t="shared" si="3"/>
        <v>TARRAGONA</v>
      </c>
      <c r="B62" s="63">
        <f t="shared" si="4"/>
        <v>0</v>
      </c>
      <c r="C62" s="63">
        <f t="shared" si="5"/>
        <v>0</v>
      </c>
      <c r="D62" s="63">
        <f t="shared" si="6"/>
        <v>28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143</v>
      </c>
      <c r="C63" s="63">
        <f t="shared" si="5"/>
        <v>146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74</v>
      </c>
      <c r="C64" s="63">
        <f t="shared" si="5"/>
        <v>96</v>
      </c>
      <c r="D64" s="63">
        <f t="shared" si="6"/>
        <v>9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7</v>
      </c>
      <c r="C65" s="63">
        <f t="shared" si="5"/>
        <v>11</v>
      </c>
      <c r="D65" s="63">
        <f t="shared" si="6"/>
        <v>19</v>
      </c>
      <c r="E65" s="62" t="str">
        <f t="shared" si="2"/>
        <v>BAHIA DE ALGECIRAS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7</A_x00f1_o>
  </documentManagement>
</p:properties>
</file>

<file path=customXml/itemProps1.xml><?xml version="1.0" encoding="utf-8"?>
<ds:datastoreItem xmlns:ds="http://schemas.openxmlformats.org/officeDocument/2006/customXml" ds:itemID="{4A5A4C52-A8A2-474C-B499-CA07AC075092}"/>
</file>

<file path=customXml/itemProps2.xml><?xml version="1.0" encoding="utf-8"?>
<ds:datastoreItem xmlns:ds="http://schemas.openxmlformats.org/officeDocument/2006/customXml" ds:itemID="{C3FA528E-EA17-4473-A226-FB59AF904B0E}"/>
</file>

<file path=customXml/itemProps3.xml><?xml version="1.0" encoding="utf-8"?>
<ds:datastoreItem xmlns:ds="http://schemas.openxmlformats.org/officeDocument/2006/customXml" ds:itemID="{4CE01F40-A04D-4D7E-BCAF-A8029DFA84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2017-09-27T08:57:25Z</cp:lastPrinted>
  <dcterms:created xsi:type="dcterms:W3CDTF">2015-12-29T08:33:54Z</dcterms:created>
  <dcterms:modified xsi:type="dcterms:W3CDTF">2017-09-27T09:09:28Z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