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46" i="27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7" l="1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<sst xmlns="http://schemas.openxmlformats.org/spreadsheetml/2006/main" count="755" uniqueCount="99">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</sst>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73427322</c:v>
                </c:pt>
                <c:pt idx="1">
                  <c:v>55076782</c:v>
                </c:pt>
                <c:pt idx="2">
                  <c:v>35804340</c:v>
                </c:pt>
                <c:pt idx="3">
                  <c:v>27922292</c:v>
                </c:pt>
                <c:pt idx="4">
                  <c:v>25282709</c:v>
                </c:pt>
                <c:pt idx="5">
                  <c:v>23888575</c:v>
                </c:pt>
                <c:pt idx="6">
                  <c:v>22978283</c:v>
                </c:pt>
                <c:pt idx="7">
                  <c:v>20940398</c:v>
                </c:pt>
                <c:pt idx="8">
                  <c:v>13811013</c:v>
                </c:pt>
                <c:pt idx="9">
                  <c:v>12153962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63895817</c:v>
                </c:pt>
                <c:pt idx="1">
                  <c:v>54810174</c:v>
                </c:pt>
                <c:pt idx="2">
                  <c:v>37119402</c:v>
                </c:pt>
                <c:pt idx="3">
                  <c:v>26809790</c:v>
                </c:pt>
                <c:pt idx="4">
                  <c:v>17680334</c:v>
                </c:pt>
                <c:pt idx="5">
                  <c:v>27264578</c:v>
                </c:pt>
                <c:pt idx="6">
                  <c:v>20625521</c:v>
                </c:pt>
                <c:pt idx="7">
                  <c:v>20868592</c:v>
                </c:pt>
                <c:pt idx="8">
                  <c:v>12210508</c:v>
                </c:pt>
                <c:pt idx="9">
                  <c:v>12023734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68721612</c:v>
                </c:pt>
                <c:pt idx="1">
                  <c:v>54648380</c:v>
                </c:pt>
                <c:pt idx="2">
                  <c:v>34908354</c:v>
                </c:pt>
                <c:pt idx="3">
                  <c:v>27788756</c:v>
                </c:pt>
                <c:pt idx="4">
                  <c:v>25032795</c:v>
                </c:pt>
                <c:pt idx="5">
                  <c:v>23497339</c:v>
                </c:pt>
                <c:pt idx="6">
                  <c:v>22895418</c:v>
                </c:pt>
                <c:pt idx="7">
                  <c:v>18913878</c:v>
                </c:pt>
                <c:pt idx="8">
                  <c:v>13726970</c:v>
                </c:pt>
                <c:pt idx="9">
                  <c:v>11536990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59206265</c:v>
                </c:pt>
                <c:pt idx="1">
                  <c:v>54572419</c:v>
                </c:pt>
                <c:pt idx="2">
                  <c:v>36181465</c:v>
                </c:pt>
                <c:pt idx="3">
                  <c:v>26676430</c:v>
                </c:pt>
                <c:pt idx="4">
                  <c:v>17621977</c:v>
                </c:pt>
                <c:pt idx="5">
                  <c:v>27009834</c:v>
                </c:pt>
                <c:pt idx="6">
                  <c:v>20456860</c:v>
                </c:pt>
                <c:pt idx="7">
                  <c:v>18840618</c:v>
                </c:pt>
                <c:pt idx="8">
                  <c:v>12124129</c:v>
                </c:pt>
                <c:pt idx="9">
                  <c:v>9553833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20150874</c:v>
                </c:pt>
                <c:pt idx="1">
                  <c:v>19250495</c:v>
                </c:pt>
                <c:pt idx="2">
                  <c:v>18624343</c:v>
                </c:pt>
                <c:pt idx="3">
                  <c:v>16132131</c:v>
                </c:pt>
                <c:pt idx="4">
                  <c:v>11906036</c:v>
                </c:pt>
                <c:pt idx="5">
                  <c:v>8604885</c:v>
                </c:pt>
                <c:pt idx="6">
                  <c:v>6196403</c:v>
                </c:pt>
                <c:pt idx="7">
                  <c:v>6129862</c:v>
                </c:pt>
                <c:pt idx="8">
                  <c:v>5774865</c:v>
                </c:pt>
                <c:pt idx="9">
                  <c:v>3652206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13874821</c:v>
                </c:pt>
                <c:pt idx="1">
                  <c:v>19161734</c:v>
                </c:pt>
                <c:pt idx="2">
                  <c:v>16868562</c:v>
                </c:pt>
                <c:pt idx="3">
                  <c:v>15575204</c:v>
                </c:pt>
                <c:pt idx="4">
                  <c:v>15445328</c:v>
                </c:pt>
                <c:pt idx="5">
                  <c:v>8847802</c:v>
                </c:pt>
                <c:pt idx="6">
                  <c:v>5843496</c:v>
                </c:pt>
                <c:pt idx="7">
                  <c:v>5737815</c:v>
                </c:pt>
                <c:pt idx="8">
                  <c:v>6367175</c:v>
                </c:pt>
                <c:pt idx="9">
                  <c:v>4086816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11554847</c:v>
                </c:pt>
                <c:pt idx="1">
                  <c:v>9000181</c:v>
                </c:pt>
                <c:pt idx="2">
                  <c:v>8890064</c:v>
                </c:pt>
                <c:pt idx="3">
                  <c:v>4160262</c:v>
                </c:pt>
                <c:pt idx="4">
                  <c:v>4028085</c:v>
                </c:pt>
                <c:pt idx="5">
                  <c:v>3978646</c:v>
                </c:pt>
                <c:pt idx="6">
                  <c:v>3686822</c:v>
                </c:pt>
                <c:pt idx="7">
                  <c:v>3608850</c:v>
                </c:pt>
                <c:pt idx="8">
                  <c:v>3408215</c:v>
                </c:pt>
                <c:pt idx="9">
                  <c:v>2741432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10170280</c:v>
                </c:pt>
                <c:pt idx="1">
                  <c:v>8039367</c:v>
                </c:pt>
                <c:pt idx="2">
                  <c:v>6882252</c:v>
                </c:pt>
                <c:pt idx="3">
                  <c:v>3100225</c:v>
                </c:pt>
                <c:pt idx="4">
                  <c:v>2778354</c:v>
                </c:pt>
                <c:pt idx="5">
                  <c:v>2996951</c:v>
                </c:pt>
                <c:pt idx="6">
                  <c:v>3250628</c:v>
                </c:pt>
                <c:pt idx="7">
                  <c:v>3441737</c:v>
                </c:pt>
                <c:pt idx="8">
                  <c:v>2856670</c:v>
                </c:pt>
                <c:pt idx="9">
                  <c:v>2880737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49862961</c:v>
                </c:pt>
                <c:pt idx="1">
                  <c:v>47820969</c:v>
                </c:pt>
                <c:pt idx="2">
                  <c:v>22324823</c:v>
                </c:pt>
                <c:pt idx="3">
                  <c:v>14937586</c:v>
                </c:pt>
                <c:pt idx="4">
                  <c:v>7982453</c:v>
                </c:pt>
                <c:pt idx="5">
                  <c:v>7290527</c:v>
                </c:pt>
                <c:pt idx="6">
                  <c:v>4696412</c:v>
                </c:pt>
                <c:pt idx="7">
                  <c:v>3940518</c:v>
                </c:pt>
                <c:pt idx="8">
                  <c:v>2831165</c:v>
                </c:pt>
                <c:pt idx="9">
                  <c:v>2656444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48764472</c:v>
                </c:pt>
                <c:pt idx="1">
                  <c:v>38968889</c:v>
                </c:pt>
                <c:pt idx="2">
                  <c:v>24336712</c:v>
                </c:pt>
                <c:pt idx="3">
                  <c:v>14300373</c:v>
                </c:pt>
                <c:pt idx="4">
                  <c:v>8122769</c:v>
                </c:pt>
                <c:pt idx="5">
                  <c:v>6900464</c:v>
                </c:pt>
                <c:pt idx="6">
                  <c:v>4790670</c:v>
                </c:pt>
                <c:pt idx="7">
                  <c:v>2814484</c:v>
                </c:pt>
                <c:pt idx="8">
                  <c:v>2899741</c:v>
                </c:pt>
                <c:pt idx="9">
                  <c:v>3061859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64681</c:v>
                </c:pt>
                <c:pt idx="1">
                  <c:v>38008</c:v>
                </c:pt>
                <c:pt idx="2">
                  <c:v>20140</c:v>
                </c:pt>
                <c:pt idx="3">
                  <c:v>17146</c:v>
                </c:pt>
                <c:pt idx="4">
                  <c:v>10573</c:v>
                </c:pt>
                <c:pt idx="5">
                  <c:v>7217</c:v>
                </c:pt>
                <c:pt idx="6">
                  <c:v>6155</c:v>
                </c:pt>
                <c:pt idx="7">
                  <c:v>4800</c:v>
                </c:pt>
                <c:pt idx="8">
                  <c:v>4685</c:v>
                </c:pt>
                <c:pt idx="9">
                  <c:v>4174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66259</c:v>
                </c:pt>
                <c:pt idx="1">
                  <c:v>36513</c:v>
                </c:pt>
                <c:pt idx="2">
                  <c:v>19408</c:v>
                </c:pt>
                <c:pt idx="3">
                  <c:v>15825</c:v>
                </c:pt>
                <c:pt idx="4">
                  <c:v>12534</c:v>
                </c:pt>
                <c:pt idx="5">
                  <c:v>7810</c:v>
                </c:pt>
                <c:pt idx="6">
                  <c:v>4798</c:v>
                </c:pt>
                <c:pt idx="7">
                  <c:v>6169</c:v>
                </c:pt>
                <c:pt idx="8">
                  <c:v>3764</c:v>
                </c:pt>
                <c:pt idx="9">
                  <c:v>4199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2611265</c:v>
                </c:pt>
                <c:pt idx="1">
                  <c:v>2026426</c:v>
                </c:pt>
                <c:pt idx="2">
                  <c:v>894761</c:v>
                </c:pt>
                <c:pt idx="3">
                  <c:v>753244</c:v>
                </c:pt>
                <c:pt idx="4">
                  <c:v>592506</c:v>
                </c:pt>
                <c:pt idx="5">
                  <c:v>426831</c:v>
                </c:pt>
                <c:pt idx="6">
                  <c:v>211572</c:v>
                </c:pt>
                <c:pt idx="7">
                  <c:v>197915</c:v>
                </c:pt>
                <c:pt idx="8">
                  <c:v>102232</c:v>
                </c:pt>
                <c:pt idx="9">
                  <c:v>92465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2859825</c:v>
                </c:pt>
                <c:pt idx="1">
                  <c:v>2022307</c:v>
                </c:pt>
                <c:pt idx="2">
                  <c:v>935453</c:v>
                </c:pt>
                <c:pt idx="3">
                  <c:v>758252</c:v>
                </c:pt>
                <c:pt idx="4">
                  <c:v>609233</c:v>
                </c:pt>
                <c:pt idx="5">
                  <c:v>235516</c:v>
                </c:pt>
                <c:pt idx="6">
                  <c:v>230322</c:v>
                </c:pt>
                <c:pt idx="7">
                  <c:v>245955</c:v>
                </c:pt>
                <c:pt idx="8">
                  <c:v>110535</c:v>
                </c:pt>
                <c:pt idx="9">
                  <c:v>130351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41137890</c:v>
                </c:pt>
                <c:pt idx="1">
                  <c:v>27936046</c:v>
                </c:pt>
                <c:pt idx="2">
                  <c:v>9749139</c:v>
                </c:pt>
                <c:pt idx="3">
                  <c:v>4622566</c:v>
                </c:pt>
                <c:pt idx="4">
                  <c:v>4152301</c:v>
                </c:pt>
                <c:pt idx="5">
                  <c:v>3292096</c:v>
                </c:pt>
                <c:pt idx="6">
                  <c:v>1734704</c:v>
                </c:pt>
                <c:pt idx="7">
                  <c:v>834866</c:v>
                </c:pt>
                <c:pt idx="8">
                  <c:v>586167</c:v>
                </c:pt>
                <c:pt idx="9">
                  <c:v>283792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33085210</c:v>
                </c:pt>
                <c:pt idx="1">
                  <c:v>27532835</c:v>
                </c:pt>
                <c:pt idx="2">
                  <c:v>9249107</c:v>
                </c:pt>
                <c:pt idx="3">
                  <c:v>4463307</c:v>
                </c:pt>
                <c:pt idx="4">
                  <c:v>6158577</c:v>
                </c:pt>
                <c:pt idx="5">
                  <c:v>2233908</c:v>
                </c:pt>
                <c:pt idx="6">
                  <c:v>968221</c:v>
                </c:pt>
                <c:pt idx="7">
                  <c:v>750380</c:v>
                </c:pt>
                <c:pt idx="8">
                  <c:v>290656</c:v>
                </c:pt>
                <c:pt idx="9">
                  <c:v>270664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40822202</c:v>
                </c:pt>
                <c:pt idx="1">
                  <c:v>27751518</c:v>
                </c:pt>
                <c:pt idx="2">
                  <c:v>9295177</c:v>
                </c:pt>
                <c:pt idx="3">
                  <c:v>3557228</c:v>
                </c:pt>
                <c:pt idx="4">
                  <c:v>3292096</c:v>
                </c:pt>
                <c:pt idx="5">
                  <c:v>1153907</c:v>
                </c:pt>
                <c:pt idx="6">
                  <c:v>129016</c:v>
                </c:pt>
                <c:pt idx="7">
                  <c:v>52782</c:v>
                </c:pt>
                <c:pt idx="8">
                  <c:v>43157</c:v>
                </c:pt>
                <c:pt idx="9">
                  <c:v>23025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32867576</c:v>
                </c:pt>
                <c:pt idx="1">
                  <c:v>27488838</c:v>
                </c:pt>
                <c:pt idx="2">
                  <c:v>8803436</c:v>
                </c:pt>
                <c:pt idx="3">
                  <c:v>5840002</c:v>
                </c:pt>
                <c:pt idx="4">
                  <c:v>2233908</c:v>
                </c:pt>
                <c:pt idx="5">
                  <c:v>1446249</c:v>
                </c:pt>
                <c:pt idx="6">
                  <c:v>132060</c:v>
                </c:pt>
                <c:pt idx="7">
                  <c:v>107072</c:v>
                </c:pt>
                <c:pt idx="8">
                  <c:v>24341</c:v>
                </c:pt>
                <c:pt idx="9">
                  <c:v>37213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43441874</c:v>
                </c:pt>
                <c:pt idx="1">
                  <c:v>43342045</c:v>
                </c:pt>
                <c:pt idx="2">
                  <c:v>14611278</c:v>
                </c:pt>
                <c:pt idx="3">
                  <c:v>11921783</c:v>
                </c:pt>
                <c:pt idx="4">
                  <c:v>5324917</c:v>
                </c:pt>
                <c:pt idx="5">
                  <c:v>3596694</c:v>
                </c:pt>
                <c:pt idx="6">
                  <c:v>2074423</c:v>
                </c:pt>
                <c:pt idx="7">
                  <c:v>1885910</c:v>
                </c:pt>
                <c:pt idx="8">
                  <c:v>1761803</c:v>
                </c:pt>
                <c:pt idx="9">
                  <c:v>1750408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42281254</c:v>
                </c:pt>
                <c:pt idx="1">
                  <c:v>35044578</c:v>
                </c:pt>
                <c:pt idx="2">
                  <c:v>16906062</c:v>
                </c:pt>
                <c:pt idx="3">
                  <c:v>11536923</c:v>
                </c:pt>
                <c:pt idx="4">
                  <c:v>4983488</c:v>
                </c:pt>
                <c:pt idx="5">
                  <c:v>2438139</c:v>
                </c:pt>
                <c:pt idx="6">
                  <c:v>2215129</c:v>
                </c:pt>
                <c:pt idx="7">
                  <c:v>1935830</c:v>
                </c:pt>
                <c:pt idx="8">
                  <c:v>2151976</c:v>
                </c:pt>
                <c:pt idx="9">
                  <c:v>1422131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7606511</c:v>
                </c:pt>
                <c:pt idx="1">
                  <c:v>7178175</c:v>
                </c:pt>
                <c:pt idx="2">
                  <c:v>4730056</c:v>
                </c:pt>
                <c:pt idx="3">
                  <c:v>4245237</c:v>
                </c:pt>
                <c:pt idx="4">
                  <c:v>2817790</c:v>
                </c:pt>
                <c:pt idx="5">
                  <c:v>2301722</c:v>
                </c:pt>
                <c:pt idx="6">
                  <c:v>986078</c:v>
                </c:pt>
                <c:pt idx="7">
                  <c:v>766817</c:v>
                </c:pt>
                <c:pt idx="8">
                  <c:v>766809</c:v>
                </c:pt>
                <c:pt idx="9">
                  <c:v>763578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CEUTA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7426941</c:v>
                </c:pt>
                <c:pt idx="1">
                  <c:v>6814211</c:v>
                </c:pt>
                <c:pt idx="2">
                  <c:v>4716271</c:v>
                </c:pt>
                <c:pt idx="3">
                  <c:v>3844302</c:v>
                </c:pt>
                <c:pt idx="4">
                  <c:v>2728551</c:v>
                </c:pt>
                <c:pt idx="5">
                  <c:v>2135986</c:v>
                </c:pt>
                <c:pt idx="6">
                  <c:v>1103812</c:v>
                </c:pt>
                <c:pt idx="7">
                  <c:v>873494</c:v>
                </c:pt>
                <c:pt idx="8">
                  <c:v>713757</c:v>
                </c:pt>
                <c:pt idx="9">
                  <c:v>768855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3724414</c:v>
                </c:pt>
                <c:pt idx="1">
                  <c:v>3362067</c:v>
                </c:pt>
                <c:pt idx="2">
                  <c:v>1480013</c:v>
                </c:pt>
                <c:pt idx="3">
                  <c:v>1025833</c:v>
                </c:pt>
                <c:pt idx="4">
                  <c:v>507372.75</c:v>
                </c:pt>
                <c:pt idx="5">
                  <c:v>320863</c:v>
                </c:pt>
                <c:pt idx="6">
                  <c:v>265392</c:v>
                </c:pt>
                <c:pt idx="7">
                  <c:v>168413</c:v>
                </c:pt>
                <c:pt idx="8">
                  <c:v>160820</c:v>
                </c:pt>
                <c:pt idx="9">
                  <c:v>135222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3600424</c:v>
                </c:pt>
                <c:pt idx="1">
                  <c:v>2829571</c:v>
                </c:pt>
                <c:pt idx="2">
                  <c:v>1732619.5</c:v>
                </c:pt>
                <c:pt idx="3">
                  <c:v>1058901</c:v>
                </c:pt>
                <c:pt idx="4">
                  <c:v>468329</c:v>
                </c:pt>
                <c:pt idx="5">
                  <c:v>354815</c:v>
                </c:pt>
                <c:pt idx="6">
                  <c:v>289415</c:v>
                </c:pt>
                <c:pt idx="7">
                  <c:v>179463</c:v>
                </c:pt>
                <c:pt idx="8">
                  <c:v>190124</c:v>
                </c:pt>
                <c:pt idx="9">
                  <c:v>128538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3073452</c:v>
                </c:pt>
                <c:pt idx="1">
                  <c:v>1906245</c:v>
                </c:pt>
                <c:pt idx="2">
                  <c:v>675784</c:v>
                </c:pt>
                <c:pt idx="3">
                  <c:v>382952</c:v>
                </c:pt>
                <c:pt idx="4">
                  <c:v>290113</c:v>
                </c:pt>
                <c:pt idx="5">
                  <c:v>90393</c:v>
                </c:pt>
                <c:pt idx="6">
                  <c:v>7628</c:v>
                </c:pt>
                <c:pt idx="7">
                  <c:v>4131</c:v>
                </c:pt>
                <c:pt idx="8">
                  <c:v>2756</c:v>
                </c:pt>
                <c:pt idx="9">
                  <c:v>2514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2625602</c:v>
                </c:pt>
                <c:pt idx="1">
                  <c:v>1846236</c:v>
                </c:pt>
                <c:pt idx="2">
                  <c:v>686533</c:v>
                </c:pt>
                <c:pt idx="3">
                  <c:v>574993.5</c:v>
                </c:pt>
                <c:pt idx="4">
                  <c:v>333403</c:v>
                </c:pt>
                <c:pt idx="5">
                  <c:v>117797</c:v>
                </c:pt>
                <c:pt idx="6">
                  <c:v>7535</c:v>
                </c:pt>
                <c:pt idx="7">
                  <c:v>9775</c:v>
                </c:pt>
                <c:pt idx="8">
                  <c:v>1282</c:v>
                </c:pt>
                <c:pt idx="9">
                  <c:v>4636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BAHIA DE ALGECIRAS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283105</c:v>
                </c:pt>
                <c:pt idx="1">
                  <c:v>229485</c:v>
                </c:pt>
                <c:pt idx="2">
                  <c:v>134989</c:v>
                </c:pt>
                <c:pt idx="3">
                  <c:v>120595</c:v>
                </c:pt>
                <c:pt idx="4">
                  <c:v>111642</c:v>
                </c:pt>
                <c:pt idx="5">
                  <c:v>98616</c:v>
                </c:pt>
                <c:pt idx="6">
                  <c:v>52160.5</c:v>
                </c:pt>
                <c:pt idx="7">
                  <c:v>49784</c:v>
                </c:pt>
                <c:pt idx="8">
                  <c:v>30613.5</c:v>
                </c:pt>
                <c:pt idx="9">
                  <c:v>20508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BAHIA DE ALGECIRAS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289194</c:v>
                </c:pt>
                <c:pt idx="1">
                  <c:v>245459</c:v>
                </c:pt>
                <c:pt idx="2">
                  <c:v>157193</c:v>
                </c:pt>
                <c:pt idx="3">
                  <c:v>127343</c:v>
                </c:pt>
                <c:pt idx="4">
                  <c:v>117384</c:v>
                </c:pt>
                <c:pt idx="5">
                  <c:v>93333</c:v>
                </c:pt>
                <c:pt idx="6">
                  <c:v>40555</c:v>
                </c:pt>
                <c:pt idx="7">
                  <c:v>58865</c:v>
                </c:pt>
                <c:pt idx="8">
                  <c:v>30964.5</c:v>
                </c:pt>
                <c:pt idx="9">
                  <c:v>14255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1697574</c:v>
                </c:pt>
                <c:pt idx="1">
                  <c:v>961999</c:v>
                </c:pt>
                <c:pt idx="2">
                  <c:v>454166.75</c:v>
                </c:pt>
                <c:pt idx="3">
                  <c:v>268107</c:v>
                </c:pt>
                <c:pt idx="4">
                  <c:v>140796</c:v>
                </c:pt>
                <c:pt idx="5">
                  <c:v>128941</c:v>
                </c:pt>
                <c:pt idx="6">
                  <c:v>66677</c:v>
                </c:pt>
                <c:pt idx="7">
                  <c:v>51424</c:v>
                </c:pt>
                <c:pt idx="8">
                  <c:v>49415</c:v>
                </c:pt>
                <c:pt idx="9">
                  <c:v>42228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1626845</c:v>
                </c:pt>
                <c:pt idx="1">
                  <c:v>1000433</c:v>
                </c:pt>
                <c:pt idx="2">
                  <c:v>425028.75</c:v>
                </c:pt>
                <c:pt idx="3">
                  <c:v>186878</c:v>
                </c:pt>
                <c:pt idx="4">
                  <c:v>146541</c:v>
                </c:pt>
                <c:pt idx="5">
                  <c:v>103558</c:v>
                </c:pt>
                <c:pt idx="6">
                  <c:v>82973</c:v>
                </c:pt>
                <c:pt idx="7">
                  <c:v>49387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1818169</c:v>
                </c:pt>
                <c:pt idx="1">
                  <c:v>1097061</c:v>
                </c:pt>
                <c:pt idx="2">
                  <c:v>506327.25</c:v>
                </c:pt>
                <c:pt idx="3">
                  <c:v>350049</c:v>
                </c:pt>
                <c:pt idx="4">
                  <c:v>288615</c:v>
                </c:pt>
                <c:pt idx="5">
                  <c:v>261261</c:v>
                </c:pt>
                <c:pt idx="6">
                  <c:v>160785</c:v>
                </c:pt>
                <c:pt idx="7">
                  <c:v>134060</c:v>
                </c:pt>
                <c:pt idx="8">
                  <c:v>132466</c:v>
                </c:pt>
                <c:pt idx="9">
                  <c:v>129116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1754188</c:v>
                </c:pt>
                <c:pt idx="1">
                  <c:v>1157626</c:v>
                </c:pt>
                <c:pt idx="2">
                  <c:v>465583.75</c:v>
                </c:pt>
                <c:pt idx="3">
                  <c:v>372368</c:v>
                </c:pt>
                <c:pt idx="4">
                  <c:v>203969</c:v>
                </c:pt>
                <c:pt idx="5">
                  <c:v>279640</c:v>
                </c:pt>
                <c:pt idx="6">
                  <c:v>171928</c:v>
                </c:pt>
                <c:pt idx="7">
                  <c:v>107825</c:v>
                </c:pt>
                <c:pt idx="8">
                  <c:v>127256</c:v>
                </c:pt>
                <c:pt idx="9">
                  <c:v>136580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VALENCIA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4776041</c:v>
                </c:pt>
                <c:pt idx="1">
                  <c:v>4156076</c:v>
                </c:pt>
                <c:pt idx="2">
                  <c:v>3730279</c:v>
                </c:pt>
                <c:pt idx="3">
                  <c:v>3095205</c:v>
                </c:pt>
                <c:pt idx="4">
                  <c:v>1612433</c:v>
                </c:pt>
                <c:pt idx="5">
                  <c:v>1494006</c:v>
                </c:pt>
                <c:pt idx="6">
                  <c:v>767486</c:v>
                </c:pt>
                <c:pt idx="7">
                  <c:v>710029</c:v>
                </c:pt>
                <c:pt idx="8">
                  <c:v>708075</c:v>
                </c:pt>
                <c:pt idx="9">
                  <c:v>638182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VALENCIA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5288555</c:v>
                </c:pt>
                <c:pt idx="1">
                  <c:v>3810825</c:v>
                </c:pt>
                <c:pt idx="2">
                  <c:v>4003890</c:v>
                </c:pt>
                <c:pt idx="3">
                  <c:v>3490376</c:v>
                </c:pt>
                <c:pt idx="4">
                  <c:v>1526577</c:v>
                </c:pt>
                <c:pt idx="5">
                  <c:v>1272893</c:v>
                </c:pt>
                <c:pt idx="6">
                  <c:v>798547</c:v>
                </c:pt>
                <c:pt idx="7">
                  <c:v>655448</c:v>
                </c:pt>
                <c:pt idx="8">
                  <c:v>548831</c:v>
                </c:pt>
                <c:pt idx="9">
                  <c:v>812522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2158260</c:v>
                </c:pt>
                <c:pt idx="1">
                  <c:v>1171538</c:v>
                </c:pt>
                <c:pt idx="2">
                  <c:v>606272</c:v>
                </c:pt>
                <c:pt idx="3">
                  <c:v>603044</c:v>
                </c:pt>
                <c:pt idx="4">
                  <c:v>552618</c:v>
                </c:pt>
                <c:pt idx="5">
                  <c:v>442867</c:v>
                </c:pt>
                <c:pt idx="6">
                  <c:v>282665</c:v>
                </c:pt>
                <c:pt idx="7">
                  <c:v>201741</c:v>
                </c:pt>
                <c:pt idx="8">
                  <c:v>131797</c:v>
                </c:pt>
                <c:pt idx="9">
                  <c:v>74908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2413725</c:v>
                </c:pt>
                <c:pt idx="1">
                  <c:v>1522205</c:v>
                </c:pt>
                <c:pt idx="2">
                  <c:v>541100</c:v>
                </c:pt>
                <c:pt idx="3">
                  <c:v>507604</c:v>
                </c:pt>
                <c:pt idx="4">
                  <c:v>536362</c:v>
                </c:pt>
                <c:pt idx="5">
                  <c:v>352045</c:v>
                </c:pt>
                <c:pt idx="6">
                  <c:v>315217</c:v>
                </c:pt>
                <c:pt idx="7">
                  <c:v>230541</c:v>
                </c:pt>
                <c:pt idx="8">
                  <c:v>111878</c:v>
                </c:pt>
                <c:pt idx="9">
                  <c:v>102092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931868</c:v>
                </c:pt>
                <c:pt idx="1">
                  <c:v>676267</c:v>
                </c:pt>
                <c:pt idx="2">
                  <c:v>327440</c:v>
                </c:pt>
                <c:pt idx="3">
                  <c:v>326394</c:v>
                </c:pt>
                <c:pt idx="4">
                  <c:v>270759</c:v>
                </c:pt>
                <c:pt idx="5">
                  <c:v>242610</c:v>
                </c:pt>
                <c:pt idx="6">
                  <c:v>142319</c:v>
                </c:pt>
                <c:pt idx="7">
                  <c:v>130274</c:v>
                </c:pt>
                <c:pt idx="8">
                  <c:v>71529</c:v>
                </c:pt>
                <c:pt idx="9">
                  <c:v>66312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941020</c:v>
                </c:pt>
                <c:pt idx="1">
                  <c:v>711090</c:v>
                </c:pt>
                <c:pt idx="2">
                  <c:v>311956</c:v>
                </c:pt>
                <c:pt idx="3">
                  <c:v>358567</c:v>
                </c:pt>
                <c:pt idx="4">
                  <c:v>220331</c:v>
                </c:pt>
                <c:pt idx="5">
                  <c:v>261698</c:v>
                </c:pt>
                <c:pt idx="6">
                  <c:v>79597</c:v>
                </c:pt>
                <c:pt idx="7">
                  <c:v>150798</c:v>
                </c:pt>
                <c:pt idx="8">
                  <c:v>13423</c:v>
                </c:pt>
                <c:pt idx="9">
                  <c:v>75298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25339</c:v>
                </c:pt>
                <c:pt idx="1">
                  <c:v>21630</c:v>
                </c:pt>
                <c:pt idx="2">
                  <c:v>10957</c:v>
                </c:pt>
                <c:pt idx="3">
                  <c:v>10582</c:v>
                </c:pt>
                <c:pt idx="4">
                  <c:v>9674</c:v>
                </c:pt>
                <c:pt idx="5">
                  <c:v>6615</c:v>
                </c:pt>
                <c:pt idx="6">
                  <c:v>5848</c:v>
                </c:pt>
                <c:pt idx="7">
                  <c:v>2432</c:v>
                </c:pt>
                <c:pt idx="8">
                  <c:v>2360</c:v>
                </c:pt>
                <c:pt idx="9">
                  <c:v>1676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23851</c:v>
                </c:pt>
                <c:pt idx="1">
                  <c:v>24084</c:v>
                </c:pt>
                <c:pt idx="2">
                  <c:v>10709</c:v>
                </c:pt>
                <c:pt idx="3">
                  <c:v>12098</c:v>
                </c:pt>
                <c:pt idx="4">
                  <c:v>9204</c:v>
                </c:pt>
                <c:pt idx="5">
                  <c:v>6770</c:v>
                </c:pt>
                <c:pt idx="6">
                  <c:v>5810</c:v>
                </c:pt>
                <c:pt idx="7">
                  <c:v>2507</c:v>
                </c:pt>
                <c:pt idx="8">
                  <c:v>2559</c:v>
                </c:pt>
                <c:pt idx="9">
                  <c:v>1528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284583146</c:v>
                </c:pt>
                <c:pt idx="1">
                  <c:v>222333378</c:v>
                </c:pt>
                <c:pt idx="2">
                  <c:v>187316348</c:v>
                </c:pt>
                <c:pt idx="3">
                  <c:v>175117333</c:v>
                </c:pt>
                <c:pt idx="4">
                  <c:v>159805975</c:v>
                </c:pt>
                <c:pt idx="5">
                  <c:v>123918735</c:v>
                </c:pt>
                <c:pt idx="6">
                  <c:v>57401032</c:v>
                </c:pt>
                <c:pt idx="7">
                  <c:v>40296717</c:v>
                </c:pt>
                <c:pt idx="8">
                  <c:v>36063865</c:v>
                </c:pt>
                <c:pt idx="9">
                  <c:v>33609490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274603503</c:v>
                </c:pt>
                <c:pt idx="1">
                  <c:v>226650172</c:v>
                </c:pt>
                <c:pt idx="2">
                  <c:v>172731070</c:v>
                </c:pt>
                <c:pt idx="3">
                  <c:v>167961623</c:v>
                </c:pt>
                <c:pt idx="4">
                  <c:v>169418237</c:v>
                </c:pt>
                <c:pt idx="5">
                  <c:v>147348145</c:v>
                </c:pt>
                <c:pt idx="6">
                  <c:v>54643543</c:v>
                </c:pt>
                <c:pt idx="7">
                  <c:v>39231629</c:v>
                </c:pt>
                <c:pt idx="8">
                  <c:v>36697510</c:v>
                </c:pt>
                <c:pt idx="9">
                  <c:v>35867833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677</c:v>
                </c:pt>
                <c:pt idx="1">
                  <c:v>579</c:v>
                </c:pt>
                <c:pt idx="2">
                  <c:v>335</c:v>
                </c:pt>
                <c:pt idx="3">
                  <c:v>322</c:v>
                </c:pt>
                <c:pt idx="4">
                  <c:v>242</c:v>
                </c:pt>
                <c:pt idx="5">
                  <c:v>235</c:v>
                </c:pt>
                <c:pt idx="6">
                  <c:v>179</c:v>
                </c:pt>
                <c:pt idx="7">
                  <c:v>88</c:v>
                </c:pt>
                <c:pt idx="8">
                  <c:v>64</c:v>
                </c:pt>
                <c:pt idx="9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784</c:v>
                </c:pt>
                <c:pt idx="1">
                  <c:v>698</c:v>
                </c:pt>
                <c:pt idx="2">
                  <c:v>267</c:v>
                </c:pt>
                <c:pt idx="3">
                  <c:v>271</c:v>
                </c:pt>
                <c:pt idx="4">
                  <c:v>254</c:v>
                </c:pt>
                <c:pt idx="5">
                  <c:v>259</c:v>
                </c:pt>
                <c:pt idx="6">
                  <c:v>181</c:v>
                </c:pt>
                <c:pt idx="7">
                  <c:v>72</c:v>
                </c:pt>
                <c:pt idx="8">
                  <c:v>66</c:v>
                </c:pt>
                <c:pt idx="9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41243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11979503</v>
      </c>
      <c r="E8" s="87">
        <v>12808261</v>
      </c>
      <c r="F8" s="87">
        <v>123379488</v>
      </c>
      <c r="G8" s="87">
        <v>126931448</v>
      </c>
      <c r="H8" s="87">
        <v>3551960</v>
      </c>
      <c r="I8" s="88">
        <f>((G8*100/F8)-100)</f>
        <v>2.8788902090435045</v>
      </c>
    </row>
    <row r="9" spans="1:9" x14ac:dyDescent="0.25">
      <c r="A9" s="89"/>
      <c r="B9" s="90"/>
      <c r="C9" s="86" t="s">
        <v>15</v>
      </c>
      <c r="D9" s="87">
        <v>6439946</v>
      </c>
      <c r="E9" s="87">
        <v>7346828</v>
      </c>
      <c r="F9" s="87">
        <v>64748182</v>
      </c>
      <c r="G9" s="87">
        <v>72893340</v>
      </c>
      <c r="H9" s="87">
        <v>8145158</v>
      </c>
      <c r="I9" s="88">
        <f t="shared" ref="I9:I19" si="0">((G9*100/F9)-100)</f>
        <v>12.579747798942066</v>
      </c>
    </row>
    <row r="10" spans="1:9" x14ac:dyDescent="0.25">
      <c r="A10" s="89"/>
      <c r="B10" s="85" t="s">
        <v>16</v>
      </c>
      <c r="C10" s="86" t="s">
        <v>17</v>
      </c>
      <c r="D10" s="87">
        <v>4670084</v>
      </c>
      <c r="E10" s="87">
        <v>4970779</v>
      </c>
      <c r="F10" s="87">
        <v>46700333</v>
      </c>
      <c r="G10" s="87">
        <v>48125865</v>
      </c>
      <c r="H10" s="87">
        <v>1425532</v>
      </c>
      <c r="I10" s="88">
        <f t="shared" si="0"/>
        <v>3.0525092829637828</v>
      </c>
    </row>
    <row r="11" spans="1:9" x14ac:dyDescent="0.25">
      <c r="A11" s="89"/>
      <c r="B11" s="89"/>
      <c r="C11" s="86" t="s">
        <v>18</v>
      </c>
      <c r="D11" s="87">
        <v>14514522</v>
      </c>
      <c r="E11" s="87">
        <v>13947911</v>
      </c>
      <c r="F11" s="87">
        <v>125888655</v>
      </c>
      <c r="G11" s="87">
        <v>134989369</v>
      </c>
      <c r="H11" s="87">
        <v>9100714</v>
      </c>
      <c r="I11" s="88">
        <f t="shared" si="0"/>
        <v>7.229177243970085</v>
      </c>
    </row>
    <row r="12" spans="1:9" x14ac:dyDescent="0.25">
      <c r="A12" s="90"/>
      <c r="B12" s="90"/>
      <c r="C12" s="86" t="s">
        <v>2</v>
      </c>
      <c r="D12" s="87">
        <v>19184606</v>
      </c>
      <c r="E12" s="87">
        <v>18918690</v>
      </c>
      <c r="F12" s="87">
        <v>172588988</v>
      </c>
      <c r="G12" s="87">
        <v>183115234</v>
      </c>
      <c r="H12" s="87">
        <v>10526246</v>
      </c>
      <c r="I12" s="88">
        <f t="shared" si="0"/>
        <v>6.0990252750076905</v>
      </c>
    </row>
    <row r="13" spans="1:9" x14ac:dyDescent="0.25">
      <c r="A13" s="91"/>
      <c r="B13" s="91"/>
      <c r="C13" s="92" t="s">
        <v>2</v>
      </c>
      <c r="D13" s="93">
        <v>37604055</v>
      </c>
      <c r="E13" s="93">
        <v>39073779</v>
      </c>
      <c r="F13" s="93">
        <v>360716658</v>
      </c>
      <c r="G13" s="93">
        <v>382940022</v>
      </c>
      <c r="H13" s="93">
        <v>22223364</v>
      </c>
      <c r="I13" s="94">
        <f t="shared" si="0"/>
        <v>6.160892076129187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18898</v>
      </c>
      <c r="E14" s="87">
        <v>20494</v>
      </c>
      <c r="F14" s="87">
        <v>199237</v>
      </c>
      <c r="G14" s="87">
        <v>194601</v>
      </c>
      <c r="H14" s="87">
        <v>-4636</v>
      </c>
      <c r="I14" s="88">
        <f t="shared" si="0"/>
        <v>-2.3268770358919255</v>
      </c>
    </row>
    <row r="15" spans="1:9" x14ac:dyDescent="0.25">
      <c r="A15" s="89"/>
      <c r="B15" s="85" t="s">
        <v>7</v>
      </c>
      <c r="C15" s="86" t="s">
        <v>8</v>
      </c>
      <c r="D15" s="87">
        <v>715046</v>
      </c>
      <c r="E15" s="87">
        <v>606777</v>
      </c>
      <c r="F15" s="87">
        <v>6615889</v>
      </c>
      <c r="G15" s="87">
        <v>6918704</v>
      </c>
      <c r="H15" s="87">
        <v>302815</v>
      </c>
      <c r="I15" s="88">
        <f t="shared" si="0"/>
        <v>4.5770870702334889</v>
      </c>
    </row>
    <row r="16" spans="1:9" x14ac:dyDescent="0.25">
      <c r="A16" s="89"/>
      <c r="B16" s="90"/>
      <c r="C16" s="86" t="s">
        <v>9</v>
      </c>
      <c r="D16" s="87">
        <v>267717</v>
      </c>
      <c r="E16" s="87">
        <v>161620</v>
      </c>
      <c r="F16" s="87">
        <v>2353030</v>
      </c>
      <c r="G16" s="87">
        <v>1664708</v>
      </c>
      <c r="H16" s="87">
        <v>-688322</v>
      </c>
      <c r="I16" s="88">
        <f t="shared" si="0"/>
        <v>-29.252580715078011</v>
      </c>
    </row>
    <row r="17" spans="1:9" x14ac:dyDescent="0.25">
      <c r="A17" s="90"/>
      <c r="B17" s="95" t="s">
        <v>10</v>
      </c>
      <c r="C17" s="86" t="s">
        <v>11</v>
      </c>
      <c r="D17" s="87">
        <v>213722</v>
      </c>
      <c r="E17" s="87">
        <v>256480</v>
      </c>
      <c r="F17" s="87">
        <v>2181109</v>
      </c>
      <c r="G17" s="87">
        <v>2781926</v>
      </c>
      <c r="H17" s="87">
        <v>600817</v>
      </c>
      <c r="I17" s="88">
        <f t="shared" si="0"/>
        <v>27.546399560957298</v>
      </c>
    </row>
    <row r="18" spans="1:9" x14ac:dyDescent="0.25">
      <c r="A18" s="96"/>
      <c r="B18" s="96"/>
      <c r="C18" s="92" t="s">
        <v>2</v>
      </c>
      <c r="D18" s="93">
        <v>1215383</v>
      </c>
      <c r="E18" s="93">
        <v>1045371</v>
      </c>
      <c r="F18" s="93">
        <v>11349265</v>
      </c>
      <c r="G18" s="93">
        <v>11559939</v>
      </c>
      <c r="H18" s="93">
        <v>210674</v>
      </c>
      <c r="I18" s="94">
        <f t="shared" si="0"/>
        <v>1.8562787986710987</v>
      </c>
    </row>
    <row r="19" spans="1:9" x14ac:dyDescent="0.25">
      <c r="A19" s="97"/>
      <c r="B19" s="97"/>
      <c r="C19" s="98" t="s">
        <v>1</v>
      </c>
      <c r="D19" s="99">
        <f>+D13+D18</f>
        <v>38819438</v>
      </c>
      <c r="E19" s="99">
        <f t="shared" ref="E19:G19" si="1">+E13+E18</f>
        <v>40119150</v>
      </c>
      <c r="F19" s="99">
        <f t="shared" si="1"/>
        <v>372065923</v>
      </c>
      <c r="G19" s="99">
        <f t="shared" si="1"/>
        <v>394499961</v>
      </c>
      <c r="H19" s="99">
        <f t="shared" ref="H19" si="2">G19-F19</f>
        <v>22434038</v>
      </c>
      <c r="I19" s="100">
        <f t="shared" si="0"/>
        <v>6.0295868589932695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10583124</v>
      </c>
      <c r="E21" s="87">
        <v>9674127</v>
      </c>
      <c r="F21" s="87">
        <v>85483438</v>
      </c>
      <c r="G21" s="87">
        <v>94749722</v>
      </c>
      <c r="H21" s="87">
        <v>9266284</v>
      </c>
      <c r="I21" s="88">
        <f t="shared" ref="I21:I34" si="3">((G21*100/F21)-100)</f>
        <v>10.839858827390628</v>
      </c>
    </row>
    <row r="22" spans="1:9" x14ac:dyDescent="0.25">
      <c r="A22" s="89"/>
      <c r="B22" s="90"/>
      <c r="C22" s="86" t="s">
        <v>22</v>
      </c>
      <c r="D22" s="87">
        <v>9705331</v>
      </c>
      <c r="E22" s="87">
        <v>8803376</v>
      </c>
      <c r="F22" s="87">
        <v>79049390</v>
      </c>
      <c r="G22" s="87">
        <v>86152192</v>
      </c>
      <c r="H22" s="87">
        <v>7102802</v>
      </c>
      <c r="I22" s="88">
        <f t="shared" si="3"/>
        <v>8.9852711070888773</v>
      </c>
    </row>
    <row r="23" spans="1:9" x14ac:dyDescent="0.25">
      <c r="A23" s="89"/>
      <c r="B23" s="95" t="s">
        <v>23</v>
      </c>
      <c r="C23" s="86" t="s">
        <v>24</v>
      </c>
      <c r="D23" s="87">
        <v>3495776</v>
      </c>
      <c r="E23" s="87">
        <v>3688028</v>
      </c>
      <c r="F23" s="87">
        <v>34903503</v>
      </c>
      <c r="G23" s="87">
        <v>35965451</v>
      </c>
      <c r="H23" s="87">
        <v>1061948</v>
      </c>
      <c r="I23" s="88">
        <f t="shared" si="3"/>
        <v>3.0425255596837957</v>
      </c>
    </row>
    <row r="24" spans="1:9" x14ac:dyDescent="0.25">
      <c r="A24" s="89"/>
      <c r="B24" s="85" t="s">
        <v>25</v>
      </c>
      <c r="C24" s="86" t="s">
        <v>26</v>
      </c>
      <c r="D24" s="87">
        <v>1247762.25</v>
      </c>
      <c r="E24" s="87">
        <v>1264262</v>
      </c>
      <c r="F24" s="87">
        <v>11385619.5</v>
      </c>
      <c r="G24" s="87">
        <v>11753829.5</v>
      </c>
      <c r="H24" s="87">
        <v>368210</v>
      </c>
      <c r="I24" s="88">
        <f t="shared" si="3"/>
        <v>3.2339917911361766</v>
      </c>
    </row>
    <row r="25" spans="1:9" x14ac:dyDescent="0.25">
      <c r="A25" s="89"/>
      <c r="B25" s="89"/>
      <c r="C25" s="86" t="s">
        <v>21</v>
      </c>
      <c r="D25" s="87">
        <v>726708</v>
      </c>
      <c r="E25" s="87">
        <v>679162</v>
      </c>
      <c r="F25" s="87">
        <v>6212332.75</v>
      </c>
      <c r="G25" s="87">
        <v>6438698.5</v>
      </c>
      <c r="H25" s="87">
        <v>226365.75</v>
      </c>
      <c r="I25" s="88">
        <f t="shared" si="3"/>
        <v>3.6438123827156517</v>
      </c>
    </row>
    <row r="26" spans="1:9" x14ac:dyDescent="0.25">
      <c r="A26" s="89"/>
      <c r="B26" s="89"/>
      <c r="C26" s="86" t="s">
        <v>27</v>
      </c>
      <c r="D26" s="87">
        <v>136092</v>
      </c>
      <c r="E26" s="87">
        <v>125455.75</v>
      </c>
      <c r="F26" s="87">
        <v>1318537.5</v>
      </c>
      <c r="G26" s="87">
        <v>1270588.25</v>
      </c>
      <c r="H26" s="87">
        <v>-47949.25</v>
      </c>
      <c r="I26" s="88">
        <f t="shared" si="3"/>
        <v>-3.636548069357147</v>
      </c>
    </row>
    <row r="27" spans="1:9" x14ac:dyDescent="0.25">
      <c r="A27" s="89"/>
      <c r="B27" s="89"/>
      <c r="C27" s="86" t="s">
        <v>28</v>
      </c>
      <c r="D27" s="87">
        <v>384073.25</v>
      </c>
      <c r="E27" s="87">
        <v>459644.25</v>
      </c>
      <c r="F27" s="87">
        <v>3851712.25</v>
      </c>
      <c r="G27" s="87">
        <v>4044200.75</v>
      </c>
      <c r="H27" s="87">
        <v>192488.5</v>
      </c>
      <c r="I27" s="88">
        <f t="shared" si="3"/>
        <v>4.9974787187178862</v>
      </c>
    </row>
    <row r="28" spans="1:9" x14ac:dyDescent="0.25">
      <c r="A28" s="89"/>
      <c r="B28" s="90"/>
      <c r="C28" s="86" t="s">
        <v>29</v>
      </c>
      <c r="D28" s="87">
        <v>521054.25</v>
      </c>
      <c r="E28" s="87">
        <v>585100</v>
      </c>
      <c r="F28" s="87">
        <v>5173286.75</v>
      </c>
      <c r="G28" s="87">
        <v>5315131</v>
      </c>
      <c r="H28" s="87">
        <v>141844.25</v>
      </c>
      <c r="I28" s="88">
        <f t="shared" si="3"/>
        <v>2.7418594184828464</v>
      </c>
    </row>
    <row r="29" spans="1:9" x14ac:dyDescent="0.25">
      <c r="A29" s="89"/>
      <c r="B29" s="85" t="s">
        <v>30</v>
      </c>
      <c r="C29" s="86" t="s">
        <v>31</v>
      </c>
      <c r="D29" s="87">
        <v>2445386</v>
      </c>
      <c r="E29" s="87">
        <v>2481844</v>
      </c>
      <c r="F29" s="87">
        <v>23760690</v>
      </c>
      <c r="G29" s="87">
        <v>23336117</v>
      </c>
      <c r="H29" s="87">
        <v>-424573</v>
      </c>
      <c r="I29" s="88">
        <f t="shared" si="3"/>
        <v>-1.7868715092028111</v>
      </c>
    </row>
    <row r="30" spans="1:9" x14ac:dyDescent="0.25">
      <c r="A30" s="89"/>
      <c r="B30" s="90"/>
      <c r="C30" s="86" t="s">
        <v>32</v>
      </c>
      <c r="D30" s="87">
        <v>1074623</v>
      </c>
      <c r="E30" s="87">
        <v>1083092</v>
      </c>
      <c r="F30" s="87">
        <v>6873051</v>
      </c>
      <c r="G30" s="87">
        <v>6443399</v>
      </c>
      <c r="H30" s="87">
        <v>-429652</v>
      </c>
      <c r="I30" s="88">
        <f t="shared" si="3"/>
        <v>-6.2512558105563301</v>
      </c>
    </row>
    <row r="31" spans="1:9" x14ac:dyDescent="0.25">
      <c r="A31" s="89"/>
      <c r="B31" s="95" t="s">
        <v>33</v>
      </c>
      <c r="C31" s="86" t="s">
        <v>34</v>
      </c>
      <c r="D31" s="87">
        <v>281544</v>
      </c>
      <c r="E31" s="87">
        <v>248133</v>
      </c>
      <c r="F31" s="87">
        <v>3321443</v>
      </c>
      <c r="G31" s="87">
        <v>3369948</v>
      </c>
      <c r="H31" s="87">
        <v>48505</v>
      </c>
      <c r="I31" s="88">
        <f t="shared" si="3"/>
        <v>1.4603592474716578</v>
      </c>
    </row>
    <row r="32" spans="1:9" x14ac:dyDescent="0.25">
      <c r="A32" s="89"/>
      <c r="B32" s="85" t="s">
        <v>35</v>
      </c>
      <c r="C32" s="86" t="s">
        <v>36</v>
      </c>
      <c r="D32" s="87">
        <v>12041</v>
      </c>
      <c r="E32" s="87">
        <v>11507</v>
      </c>
      <c r="F32" s="87">
        <v>116980</v>
      </c>
      <c r="G32" s="87">
        <v>114832</v>
      </c>
      <c r="H32" s="87">
        <v>-2148</v>
      </c>
      <c r="I32" s="88">
        <f t="shared" si="3"/>
        <v>-1.8362113181740511</v>
      </c>
    </row>
    <row r="33" spans="1:9" x14ac:dyDescent="0.25">
      <c r="A33" s="89"/>
      <c r="B33" s="89"/>
      <c r="C33" s="86" t="s">
        <v>37</v>
      </c>
      <c r="D33" s="87">
        <v>170807568</v>
      </c>
      <c r="E33" s="87">
        <v>170584507</v>
      </c>
      <c r="F33" s="87">
        <v>1565023059</v>
      </c>
      <c r="G33" s="87">
        <v>1579577151</v>
      </c>
      <c r="H33" s="87">
        <v>14554092</v>
      </c>
      <c r="I33" s="88">
        <f t="shared" si="3"/>
        <v>0.92996022750614316</v>
      </c>
    </row>
    <row r="34" spans="1:9" x14ac:dyDescent="0.25">
      <c r="A34" s="102"/>
      <c r="B34" s="103"/>
      <c r="C34" s="86" t="s">
        <v>38</v>
      </c>
      <c r="D34" s="87">
        <v>489</v>
      </c>
      <c r="E34" s="87">
        <v>533</v>
      </c>
      <c r="F34" s="87">
        <v>3209</v>
      </c>
      <c r="G34" s="87">
        <v>3038</v>
      </c>
      <c r="H34" s="87">
        <v>-171</v>
      </c>
      <c r="I34" s="88">
        <f t="shared" si="3"/>
        <v>-5.3287628544718046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938972</v>
      </c>
      <c r="C7" s="37">
        <v>1234818</v>
      </c>
      <c r="D7" s="37">
        <v>9859911</v>
      </c>
      <c r="E7" s="37">
        <v>10960573</v>
      </c>
      <c r="F7" s="10">
        <f>((E7*100)/D7)-100</f>
        <v>11.163001369890665</v>
      </c>
      <c r="G7" s="1"/>
      <c r="H7" s="1"/>
      <c r="I7" s="1"/>
    </row>
    <row r="8" spans="1:12" x14ac:dyDescent="0.25">
      <c r="A8" s="11" t="s">
        <v>45</v>
      </c>
      <c r="B8" s="38">
        <v>193617</v>
      </c>
      <c r="C8" s="38">
        <v>178115</v>
      </c>
      <c r="D8" s="38">
        <v>1899414</v>
      </c>
      <c r="E8" s="38">
        <v>1893524</v>
      </c>
      <c r="F8" s="13">
        <f t="shared" ref="F8:F35" si="0">((E8*100)/D8)-100</f>
        <v>-0.31009564002371803</v>
      </c>
      <c r="G8" s="1"/>
      <c r="H8" s="1"/>
      <c r="I8" s="1"/>
    </row>
    <row r="9" spans="1:12" x14ac:dyDescent="0.25">
      <c r="A9" s="8" t="s">
        <v>46</v>
      </c>
      <c r="B9" s="37">
        <v>172456</v>
      </c>
      <c r="C9" s="37">
        <v>512226</v>
      </c>
      <c r="D9" s="37">
        <v>3658514</v>
      </c>
      <c r="E9" s="37">
        <v>4765396</v>
      </c>
      <c r="F9" s="10">
        <f t="shared" si="0"/>
        <v>30.25496144062862</v>
      </c>
      <c r="G9" s="1"/>
      <c r="H9" s="1"/>
      <c r="I9" s="1"/>
    </row>
    <row r="10" spans="1:12" x14ac:dyDescent="0.25">
      <c r="A10" s="11" t="s">
        <v>47</v>
      </c>
      <c r="B10" s="38">
        <v>480847</v>
      </c>
      <c r="C10" s="38">
        <v>504684</v>
      </c>
      <c r="D10" s="38">
        <v>4401398</v>
      </c>
      <c r="E10" s="38">
        <v>4304100</v>
      </c>
      <c r="F10" s="13">
        <f t="shared" si="0"/>
        <v>-2.2106158088861747</v>
      </c>
      <c r="G10" s="1"/>
      <c r="H10" s="1"/>
      <c r="I10" s="1"/>
    </row>
    <row r="11" spans="1:12" x14ac:dyDescent="0.25">
      <c r="A11" s="8" t="s">
        <v>48</v>
      </c>
      <c r="B11" s="37">
        <v>7699465</v>
      </c>
      <c r="C11" s="37">
        <v>7461508</v>
      </c>
      <c r="D11" s="37">
        <v>63895817</v>
      </c>
      <c r="E11" s="37">
        <v>73427322</v>
      </c>
      <c r="F11" s="10">
        <f t="shared" si="0"/>
        <v>14.917259763655579</v>
      </c>
      <c r="G11" s="1"/>
      <c r="H11" s="1"/>
      <c r="I11" s="1"/>
    </row>
    <row r="12" spans="1:12" x14ac:dyDescent="0.25">
      <c r="A12" s="11" t="s">
        <v>49</v>
      </c>
      <c r="B12" s="38">
        <v>341228</v>
      </c>
      <c r="C12" s="38">
        <v>270356</v>
      </c>
      <c r="D12" s="38">
        <v>3353496</v>
      </c>
      <c r="E12" s="38">
        <v>3135900</v>
      </c>
      <c r="F12" s="13">
        <f t="shared" si="0"/>
        <v>-6.4886315653872799</v>
      </c>
      <c r="G12" s="1"/>
      <c r="H12" s="1"/>
      <c r="I12" s="1"/>
    </row>
    <row r="13" spans="1:12" x14ac:dyDescent="0.25">
      <c r="A13" s="8" t="s">
        <v>50</v>
      </c>
      <c r="B13" s="37">
        <v>905910</v>
      </c>
      <c r="C13" s="37">
        <v>917115</v>
      </c>
      <c r="D13" s="37">
        <v>9958562</v>
      </c>
      <c r="E13" s="37">
        <v>10246483</v>
      </c>
      <c r="F13" s="10">
        <f t="shared" si="0"/>
        <v>2.8911905152571222</v>
      </c>
      <c r="G13" s="1"/>
      <c r="H13" s="1"/>
      <c r="I13" s="1"/>
    </row>
    <row r="14" spans="1:12" x14ac:dyDescent="0.25">
      <c r="A14" s="11" t="s">
        <v>51</v>
      </c>
      <c r="B14" s="38">
        <v>3393746</v>
      </c>
      <c r="C14" s="38">
        <v>3404142</v>
      </c>
      <c r="D14" s="38">
        <v>37119402</v>
      </c>
      <c r="E14" s="38">
        <v>35804340</v>
      </c>
      <c r="F14" s="13">
        <f t="shared" si="0"/>
        <v>-3.5427887550559092</v>
      </c>
      <c r="G14" s="1"/>
      <c r="H14" s="1"/>
      <c r="I14" s="1"/>
    </row>
    <row r="15" spans="1:12" x14ac:dyDescent="0.25">
      <c r="A15" s="8" t="s">
        <v>52</v>
      </c>
      <c r="B15" s="37">
        <v>2411057</v>
      </c>
      <c r="C15" s="37">
        <v>2668886</v>
      </c>
      <c r="D15" s="37">
        <v>27264578</v>
      </c>
      <c r="E15" s="37">
        <v>23888575</v>
      </c>
      <c r="F15" s="10">
        <f t="shared" si="0"/>
        <v>-12.382377603643818</v>
      </c>
      <c r="G15" s="1"/>
      <c r="H15" s="1"/>
      <c r="I15" s="1"/>
    </row>
    <row r="16" spans="1:12" x14ac:dyDescent="0.25">
      <c r="A16" s="11" t="s">
        <v>53</v>
      </c>
      <c r="B16" s="38">
        <v>2100568</v>
      </c>
      <c r="C16" s="38">
        <v>2812722</v>
      </c>
      <c r="D16" s="38">
        <v>17680334</v>
      </c>
      <c r="E16" s="38">
        <v>25282709</v>
      </c>
      <c r="F16" s="13">
        <f t="shared" si="0"/>
        <v>42.999046284985354</v>
      </c>
      <c r="G16" s="1"/>
      <c r="H16" s="1"/>
      <c r="I16" s="1"/>
    </row>
    <row r="17" spans="1:9" x14ac:dyDescent="0.25">
      <c r="A17" s="8" t="s">
        <v>54</v>
      </c>
      <c r="B17" s="37">
        <v>925625</v>
      </c>
      <c r="C17" s="37">
        <v>1372822</v>
      </c>
      <c r="D17" s="37">
        <v>10851983</v>
      </c>
      <c r="E17" s="37">
        <v>10283427</v>
      </c>
      <c r="F17" s="10">
        <f t="shared" si="0"/>
        <v>-5.239189925011857</v>
      </c>
      <c r="G17" s="1"/>
      <c r="H17" s="1"/>
      <c r="I17" s="1"/>
    </row>
    <row r="18" spans="1:9" x14ac:dyDescent="0.25">
      <c r="A18" s="11" t="s">
        <v>55</v>
      </c>
      <c r="B18" s="38">
        <v>255371</v>
      </c>
      <c r="C18" s="38">
        <v>227208</v>
      </c>
      <c r="D18" s="38">
        <v>2322782</v>
      </c>
      <c r="E18" s="38">
        <v>2336319</v>
      </c>
      <c r="F18" s="13">
        <f t="shared" si="0"/>
        <v>0.58279253068087655</v>
      </c>
      <c r="G18" s="1"/>
      <c r="H18" s="1"/>
      <c r="I18" s="1"/>
    </row>
    <row r="19" spans="1:9" x14ac:dyDescent="0.25">
      <c r="A19" s="8" t="s">
        <v>56</v>
      </c>
      <c r="B19" s="37">
        <v>1031392</v>
      </c>
      <c r="C19" s="37">
        <v>1136825</v>
      </c>
      <c r="D19" s="37">
        <v>9567084</v>
      </c>
      <c r="E19" s="37">
        <v>11549913</v>
      </c>
      <c r="F19" s="10">
        <f t="shared" si="0"/>
        <v>20.72553141584207</v>
      </c>
      <c r="G19" s="1"/>
      <c r="H19" s="1"/>
      <c r="I19" s="1"/>
    </row>
    <row r="20" spans="1:9" x14ac:dyDescent="0.25">
      <c r="A20" s="11" t="s">
        <v>57</v>
      </c>
      <c r="B20" s="38">
        <v>1254661</v>
      </c>
      <c r="C20" s="38">
        <v>1479442</v>
      </c>
      <c r="D20" s="38">
        <v>12210508</v>
      </c>
      <c r="E20" s="38">
        <v>13811013</v>
      </c>
      <c r="F20" s="13">
        <f t="shared" si="0"/>
        <v>13.107603713129706</v>
      </c>
      <c r="G20" s="1"/>
      <c r="H20" s="1"/>
      <c r="I20" s="1"/>
    </row>
    <row r="21" spans="1:9" x14ac:dyDescent="0.25">
      <c r="A21" s="8" t="s">
        <v>58</v>
      </c>
      <c r="B21" s="37">
        <v>2375329</v>
      </c>
      <c r="C21" s="37">
        <v>1853042</v>
      </c>
      <c r="D21" s="37">
        <v>20625521</v>
      </c>
      <c r="E21" s="37">
        <v>22978283</v>
      </c>
      <c r="F21" s="10">
        <f t="shared" si="0"/>
        <v>11.40704276027742</v>
      </c>
      <c r="G21" s="1"/>
      <c r="H21" s="1"/>
      <c r="I21" s="1"/>
    </row>
    <row r="22" spans="1:9" x14ac:dyDescent="0.25">
      <c r="A22" s="11" t="s">
        <v>59</v>
      </c>
      <c r="B22" s="38">
        <v>2345498</v>
      </c>
      <c r="C22" s="38">
        <v>1830841</v>
      </c>
      <c r="D22" s="38">
        <v>20868592</v>
      </c>
      <c r="E22" s="38">
        <v>20940398</v>
      </c>
      <c r="F22" s="13">
        <f t="shared" si="0"/>
        <v>0.34408646256537168</v>
      </c>
      <c r="G22" s="1"/>
      <c r="H22" s="1"/>
      <c r="I22" s="1"/>
    </row>
    <row r="23" spans="1:9" x14ac:dyDescent="0.25">
      <c r="A23" s="8" t="s">
        <v>60</v>
      </c>
      <c r="B23" s="37">
        <v>522679</v>
      </c>
      <c r="C23" s="37">
        <v>204847</v>
      </c>
      <c r="D23" s="37">
        <v>3642445</v>
      </c>
      <c r="E23" s="37">
        <v>4786581</v>
      </c>
      <c r="F23" s="10">
        <f t="shared" si="0"/>
        <v>31.41120867988397</v>
      </c>
      <c r="G23" s="1"/>
      <c r="H23" s="1"/>
      <c r="I23" s="1"/>
    </row>
    <row r="24" spans="1:9" x14ac:dyDescent="0.25">
      <c r="A24" s="11" t="s">
        <v>61</v>
      </c>
      <c r="B24" s="38">
        <v>120747</v>
      </c>
      <c r="C24" s="38">
        <v>179494</v>
      </c>
      <c r="D24" s="38">
        <v>1534506</v>
      </c>
      <c r="E24" s="38">
        <v>1569235</v>
      </c>
      <c r="F24" s="13">
        <f t="shared" si="0"/>
        <v>2.2632039236079891</v>
      </c>
      <c r="G24" s="1"/>
      <c r="H24" s="1"/>
      <c r="I24" s="1"/>
    </row>
    <row r="25" spans="1:9" x14ac:dyDescent="0.25">
      <c r="A25" s="8" t="s">
        <v>62</v>
      </c>
      <c r="B25" s="37">
        <v>75368</v>
      </c>
      <c r="C25" s="37">
        <v>91696</v>
      </c>
      <c r="D25" s="37">
        <v>734096</v>
      </c>
      <c r="E25" s="37">
        <v>804508</v>
      </c>
      <c r="F25" s="10">
        <f t="shared" si="0"/>
        <v>9.5916610361587544</v>
      </c>
      <c r="G25" s="1"/>
      <c r="H25" s="1"/>
      <c r="I25" s="1"/>
    </row>
    <row r="26" spans="1:9" x14ac:dyDescent="0.25">
      <c r="A26" s="11" t="s">
        <v>63</v>
      </c>
      <c r="B26" s="38">
        <v>164166</v>
      </c>
      <c r="C26" s="38">
        <v>182506</v>
      </c>
      <c r="D26" s="38">
        <v>1720334</v>
      </c>
      <c r="E26" s="38">
        <v>1712975</v>
      </c>
      <c r="F26" s="13">
        <f t="shared" si="0"/>
        <v>-0.42776577106538127</v>
      </c>
      <c r="G26" s="1"/>
      <c r="H26" s="1"/>
      <c r="I26" s="1"/>
    </row>
    <row r="27" spans="1:9" x14ac:dyDescent="0.25">
      <c r="A27" s="8" t="s">
        <v>64</v>
      </c>
      <c r="B27" s="37">
        <v>268981</v>
      </c>
      <c r="C27" s="37">
        <v>249029</v>
      </c>
      <c r="D27" s="37">
        <v>2740935</v>
      </c>
      <c r="E27" s="37">
        <v>2668118</v>
      </c>
      <c r="F27" s="10">
        <f t="shared" si="0"/>
        <v>-2.6566481875710366</v>
      </c>
      <c r="G27" s="1"/>
      <c r="H27" s="1"/>
      <c r="I27" s="1"/>
    </row>
    <row r="28" spans="1:9" x14ac:dyDescent="0.25">
      <c r="A28" s="11" t="s">
        <v>65</v>
      </c>
      <c r="B28" s="38">
        <v>1357579</v>
      </c>
      <c r="C28" s="38">
        <v>947560</v>
      </c>
      <c r="D28" s="38">
        <v>12023734</v>
      </c>
      <c r="E28" s="38">
        <v>12153962</v>
      </c>
      <c r="F28" s="13">
        <f t="shared" si="0"/>
        <v>1.0830911595349733</v>
      </c>
      <c r="G28" s="1"/>
      <c r="H28" s="1"/>
      <c r="I28" s="1"/>
    </row>
    <row r="29" spans="1:9" x14ac:dyDescent="0.25">
      <c r="A29" s="8" t="s">
        <v>66</v>
      </c>
      <c r="B29" s="37">
        <v>431633</v>
      </c>
      <c r="C29" s="37">
        <v>463963</v>
      </c>
      <c r="D29" s="37">
        <v>4397418</v>
      </c>
      <c r="E29" s="37">
        <v>4145648</v>
      </c>
      <c r="F29" s="10">
        <f t="shared" si="0"/>
        <v>-5.7254052264305955</v>
      </c>
      <c r="G29" s="1"/>
      <c r="H29" s="1"/>
      <c r="I29" s="1"/>
    </row>
    <row r="30" spans="1:9" x14ac:dyDescent="0.25">
      <c r="A30" s="11" t="s">
        <v>67</v>
      </c>
      <c r="B30" s="38">
        <v>382860</v>
      </c>
      <c r="C30" s="38">
        <v>440529</v>
      </c>
      <c r="D30" s="38">
        <v>3808167</v>
      </c>
      <c r="E30" s="38">
        <v>3803729</v>
      </c>
      <c r="F30" s="13">
        <f t="shared" si="0"/>
        <v>-0.11653900682401286</v>
      </c>
      <c r="G30" s="1"/>
      <c r="H30" s="1"/>
      <c r="I30" s="1"/>
    </row>
    <row r="31" spans="1:9" x14ac:dyDescent="0.25">
      <c r="A31" s="8" t="s">
        <v>68</v>
      </c>
      <c r="B31" s="37">
        <v>2658559</v>
      </c>
      <c r="C31" s="37">
        <v>2800668</v>
      </c>
      <c r="D31" s="37">
        <v>26809790</v>
      </c>
      <c r="E31" s="37">
        <v>27922292</v>
      </c>
      <c r="F31" s="10">
        <f t="shared" si="0"/>
        <v>4.1496110189598596</v>
      </c>
      <c r="G31" s="1"/>
      <c r="H31" s="1"/>
      <c r="I31" s="1"/>
    </row>
    <row r="32" spans="1:9" x14ac:dyDescent="0.25">
      <c r="A32" s="11" t="s">
        <v>69</v>
      </c>
      <c r="B32" s="38">
        <v>5523283</v>
      </c>
      <c r="C32" s="38">
        <v>6231056</v>
      </c>
      <c r="D32" s="38">
        <v>54810174</v>
      </c>
      <c r="E32" s="38">
        <v>55076782</v>
      </c>
      <c r="F32" s="13">
        <f t="shared" si="0"/>
        <v>0.48642064154002185</v>
      </c>
      <c r="G32" s="1"/>
      <c r="H32" s="1"/>
      <c r="I32" s="1"/>
    </row>
    <row r="33" spans="1:9" x14ac:dyDescent="0.25">
      <c r="A33" s="8" t="s">
        <v>70</v>
      </c>
      <c r="B33" s="37">
        <v>383357</v>
      </c>
      <c r="C33" s="37">
        <v>381132</v>
      </c>
      <c r="D33" s="37">
        <v>3649146</v>
      </c>
      <c r="E33" s="37">
        <v>3428351</v>
      </c>
      <c r="F33" s="10">
        <f t="shared" si="0"/>
        <v>-6.0505937553608504</v>
      </c>
      <c r="G33" s="1"/>
      <c r="H33" s="1"/>
      <c r="I33" s="1"/>
    </row>
    <row r="34" spans="1:9" x14ac:dyDescent="0.25">
      <c r="A34" s="11" t="s">
        <v>71</v>
      </c>
      <c r="B34" s="38">
        <v>104484</v>
      </c>
      <c r="C34" s="38">
        <v>81918</v>
      </c>
      <c r="D34" s="38">
        <v>657282</v>
      </c>
      <c r="E34" s="38">
        <v>819505</v>
      </c>
      <c r="F34" s="13">
        <f t="shared" si="0"/>
        <v>24.680882786992498</v>
      </c>
      <c r="G34" s="1"/>
      <c r="H34" s="1"/>
      <c r="I34" s="1"/>
    </row>
    <row r="35" spans="1:9" x14ac:dyDescent="0.25">
      <c r="A35" s="14" t="s">
        <v>72</v>
      </c>
      <c r="B35" s="15">
        <f>SUM(B7:B34)</f>
        <v>38819438</v>
      </c>
      <c r="C35" s="15">
        <f t="shared" ref="C35:E35" si="1">SUM(C7:C34)</f>
        <v>40119150</v>
      </c>
      <c r="D35" s="15">
        <f t="shared" si="1"/>
        <v>372065923</v>
      </c>
      <c r="E35" s="15">
        <f t="shared" si="1"/>
        <v>394499961</v>
      </c>
      <c r="F35" s="16">
        <f t="shared" si="0"/>
        <v>6.0295868589932695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10960573</v>
      </c>
      <c r="C38" s="41">
        <f>D7</f>
        <v>9859911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73427322</v>
      </c>
      <c r="G38" s="42">
        <f>LOOKUP(E38,$A$38:$A$65,$C$38:$C$65)</f>
        <v>63895817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1893524</v>
      </c>
      <c r="C39" s="41">
        <f t="shared" ref="C39:C65" si="5">D8</f>
        <v>1899414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55076782</v>
      </c>
      <c r="G39" s="42">
        <f t="shared" ref="G39:G65" si="8">LOOKUP(E39,$A$38:$A$65,$C$38:$C$65)</f>
        <v>54810174</v>
      </c>
    </row>
    <row r="40" spans="1:9" x14ac:dyDescent="0.25">
      <c r="A40" s="42" t="str">
        <f t="shared" si="3"/>
        <v>ALMERIA</v>
      </c>
      <c r="B40" s="41">
        <f t="shared" si="4"/>
        <v>4765396</v>
      </c>
      <c r="C40" s="41">
        <f t="shared" si="5"/>
        <v>3658514</v>
      </c>
      <c r="D40" s="41">
        <f t="shared" si="6"/>
        <v>16</v>
      </c>
      <c r="E40" s="42" t="str">
        <f t="shared" si="2"/>
        <v>BARCELONA</v>
      </c>
      <c r="F40" s="42">
        <f t="shared" si="7"/>
        <v>35804340</v>
      </c>
      <c r="G40" s="42">
        <f t="shared" si="8"/>
        <v>37119402</v>
      </c>
    </row>
    <row r="41" spans="1:9" x14ac:dyDescent="0.25">
      <c r="A41" s="42" t="str">
        <f t="shared" si="3"/>
        <v>AVILES</v>
      </c>
      <c r="B41" s="41">
        <f t="shared" si="4"/>
        <v>4304100</v>
      </c>
      <c r="C41" s="41">
        <f t="shared" si="5"/>
        <v>4401398</v>
      </c>
      <c r="D41" s="41">
        <f t="shared" si="6"/>
        <v>17</v>
      </c>
      <c r="E41" s="42" t="str">
        <f t="shared" si="2"/>
        <v>TARRAGONA</v>
      </c>
      <c r="F41" s="42">
        <f t="shared" si="7"/>
        <v>27922292</v>
      </c>
      <c r="G41" s="42">
        <f t="shared" si="8"/>
        <v>26809790</v>
      </c>
    </row>
    <row r="42" spans="1:9" x14ac:dyDescent="0.25">
      <c r="A42" s="42" t="str">
        <f t="shared" si="3"/>
        <v>BAHIA DE ALGECIRAS</v>
      </c>
      <c r="B42" s="41">
        <f t="shared" si="4"/>
        <v>73427322</v>
      </c>
      <c r="C42" s="41">
        <f t="shared" si="5"/>
        <v>63895817</v>
      </c>
      <c r="D42" s="41">
        <f t="shared" si="6"/>
        <v>1</v>
      </c>
      <c r="E42" s="42" t="str">
        <f t="shared" si="2"/>
        <v>CARTAGENA</v>
      </c>
      <c r="F42" s="42">
        <f t="shared" si="7"/>
        <v>25282709</v>
      </c>
      <c r="G42" s="42">
        <f t="shared" si="8"/>
        <v>17680334</v>
      </c>
    </row>
    <row r="43" spans="1:9" x14ac:dyDescent="0.25">
      <c r="A43" s="42" t="str">
        <f t="shared" si="3"/>
        <v>BAHIA DE CADIZ</v>
      </c>
      <c r="B43" s="41">
        <f t="shared" si="4"/>
        <v>3135900</v>
      </c>
      <c r="C43" s="41">
        <f t="shared" si="5"/>
        <v>3353496</v>
      </c>
      <c r="D43" s="41">
        <f t="shared" si="6"/>
        <v>21</v>
      </c>
      <c r="E43" s="42" t="str">
        <f t="shared" si="2"/>
        <v>BILBAO</v>
      </c>
      <c r="F43" s="42">
        <f t="shared" si="7"/>
        <v>23888575</v>
      </c>
      <c r="G43" s="42">
        <f t="shared" si="8"/>
        <v>27264578</v>
      </c>
    </row>
    <row r="44" spans="1:9" x14ac:dyDescent="0.25">
      <c r="A44" s="42" t="str">
        <f t="shared" si="3"/>
        <v>BALEARES</v>
      </c>
      <c r="B44" s="41">
        <f t="shared" si="4"/>
        <v>10246483</v>
      </c>
      <c r="C44" s="41">
        <f t="shared" si="5"/>
        <v>9958562</v>
      </c>
      <c r="D44" s="41">
        <f t="shared" si="6"/>
        <v>14</v>
      </c>
      <c r="E44" s="42" t="str">
        <f t="shared" si="2"/>
        <v>HUELVA</v>
      </c>
      <c r="F44" s="42">
        <f t="shared" si="7"/>
        <v>22978283</v>
      </c>
      <c r="G44" s="42">
        <f t="shared" si="8"/>
        <v>20625521</v>
      </c>
    </row>
    <row r="45" spans="1:9" x14ac:dyDescent="0.25">
      <c r="A45" s="42" t="str">
        <f t="shared" si="3"/>
        <v>BARCELONA</v>
      </c>
      <c r="B45" s="41">
        <f t="shared" si="4"/>
        <v>35804340</v>
      </c>
      <c r="C45" s="41">
        <f t="shared" si="5"/>
        <v>37119402</v>
      </c>
      <c r="D45" s="41">
        <f t="shared" si="6"/>
        <v>3</v>
      </c>
      <c r="E45" s="42" t="str">
        <f t="shared" si="2"/>
        <v>LAS PALMAS</v>
      </c>
      <c r="F45" s="42">
        <f t="shared" si="7"/>
        <v>20940398</v>
      </c>
      <c r="G45" s="42">
        <f t="shared" si="8"/>
        <v>20868592</v>
      </c>
    </row>
    <row r="46" spans="1:9" x14ac:dyDescent="0.25">
      <c r="A46" s="42" t="str">
        <f t="shared" si="3"/>
        <v>BILBAO</v>
      </c>
      <c r="B46" s="41">
        <f t="shared" si="4"/>
        <v>23888575</v>
      </c>
      <c r="C46" s="41">
        <f t="shared" si="5"/>
        <v>27264578</v>
      </c>
      <c r="D46" s="41">
        <f t="shared" si="6"/>
        <v>6</v>
      </c>
      <c r="E46" s="42" t="str">
        <f t="shared" si="2"/>
        <v>GIJON</v>
      </c>
      <c r="F46" s="42">
        <f t="shared" si="7"/>
        <v>13811013</v>
      </c>
      <c r="G46" s="42">
        <f t="shared" si="8"/>
        <v>12210508</v>
      </c>
    </row>
    <row r="47" spans="1:9" x14ac:dyDescent="0.25">
      <c r="A47" s="42" t="str">
        <f t="shared" si="3"/>
        <v>CARTAGENA</v>
      </c>
      <c r="B47" s="41">
        <f t="shared" si="4"/>
        <v>25282709</v>
      </c>
      <c r="C47" s="41">
        <f t="shared" si="5"/>
        <v>17680334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12153962</v>
      </c>
      <c r="G47" s="42">
        <f t="shared" si="8"/>
        <v>12023734</v>
      </c>
    </row>
    <row r="48" spans="1:9" x14ac:dyDescent="0.25">
      <c r="A48" s="42" t="str">
        <f t="shared" si="3"/>
        <v>CASTELLON</v>
      </c>
      <c r="B48" s="41">
        <f t="shared" si="4"/>
        <v>10283427</v>
      </c>
      <c r="C48" s="41">
        <f t="shared" si="5"/>
        <v>10851983</v>
      </c>
      <c r="D48" s="41">
        <f t="shared" si="6"/>
        <v>13</v>
      </c>
      <c r="E48" s="42" t="str">
        <f t="shared" si="2"/>
        <v>FERROL-SAN CIBRAO</v>
      </c>
      <c r="F48" s="42">
        <f t="shared" si="7"/>
        <v>11549913</v>
      </c>
      <c r="G48" s="42">
        <f t="shared" si="8"/>
        <v>9567084</v>
      </c>
    </row>
    <row r="49" spans="1:7" x14ac:dyDescent="0.25">
      <c r="A49" s="42" t="str">
        <f t="shared" si="3"/>
        <v>CEUTA</v>
      </c>
      <c r="B49" s="41">
        <f t="shared" si="4"/>
        <v>2336319</v>
      </c>
      <c r="C49" s="41">
        <f t="shared" si="5"/>
        <v>2322782</v>
      </c>
      <c r="D49" s="41">
        <f t="shared" si="6"/>
        <v>23</v>
      </c>
      <c r="E49" s="42" t="str">
        <f t="shared" si="2"/>
        <v>A CORUÑA</v>
      </c>
      <c r="F49" s="42">
        <f t="shared" si="7"/>
        <v>10960573</v>
      </c>
      <c r="G49" s="42">
        <f t="shared" si="8"/>
        <v>9859911</v>
      </c>
    </row>
    <row r="50" spans="1:7" x14ac:dyDescent="0.25">
      <c r="A50" s="42" t="str">
        <f t="shared" si="3"/>
        <v>FERROL-SAN CIBRAO</v>
      </c>
      <c r="B50" s="41">
        <f t="shared" si="4"/>
        <v>11549913</v>
      </c>
      <c r="C50" s="41">
        <f t="shared" si="5"/>
        <v>9567084</v>
      </c>
      <c r="D50" s="41">
        <f t="shared" si="6"/>
        <v>11</v>
      </c>
      <c r="E50" s="42" t="str">
        <f t="shared" si="2"/>
        <v>CASTELLON</v>
      </c>
      <c r="F50" s="42">
        <f t="shared" si="7"/>
        <v>10283427</v>
      </c>
      <c r="G50" s="42">
        <f t="shared" si="8"/>
        <v>10851983</v>
      </c>
    </row>
    <row r="51" spans="1:7" x14ac:dyDescent="0.25">
      <c r="A51" s="42" t="str">
        <f t="shared" si="3"/>
        <v>GIJON</v>
      </c>
      <c r="B51" s="41">
        <f t="shared" si="4"/>
        <v>13811013</v>
      </c>
      <c r="C51" s="41">
        <f t="shared" si="5"/>
        <v>12210508</v>
      </c>
      <c r="D51" s="41">
        <f t="shared" si="6"/>
        <v>9</v>
      </c>
      <c r="E51" s="42" t="str">
        <f t="shared" si="2"/>
        <v>BALEARES</v>
      </c>
      <c r="F51" s="42">
        <f t="shared" si="7"/>
        <v>10246483</v>
      </c>
      <c r="G51" s="42">
        <f t="shared" si="8"/>
        <v>9958562</v>
      </c>
    </row>
    <row r="52" spans="1:7" x14ac:dyDescent="0.25">
      <c r="A52" s="42" t="str">
        <f t="shared" si="3"/>
        <v>HUELVA</v>
      </c>
      <c r="B52" s="41">
        <f t="shared" si="4"/>
        <v>22978283</v>
      </c>
      <c r="C52" s="41">
        <f t="shared" si="5"/>
        <v>20625521</v>
      </c>
      <c r="D52" s="41">
        <f t="shared" si="6"/>
        <v>7</v>
      </c>
      <c r="E52" s="42" t="str">
        <f t="shared" si="2"/>
        <v>MALAGA</v>
      </c>
      <c r="F52" s="42">
        <f t="shared" si="7"/>
        <v>4786581</v>
      </c>
      <c r="G52" s="42">
        <f t="shared" si="8"/>
        <v>3642445</v>
      </c>
    </row>
    <row r="53" spans="1:7" x14ac:dyDescent="0.25">
      <c r="A53" s="42" t="str">
        <f t="shared" si="3"/>
        <v>LAS PALMAS</v>
      </c>
      <c r="B53" s="41">
        <f t="shared" si="4"/>
        <v>20940398</v>
      </c>
      <c r="C53" s="41">
        <f t="shared" si="5"/>
        <v>20868592</v>
      </c>
      <c r="D53" s="41">
        <f t="shared" si="6"/>
        <v>8</v>
      </c>
      <c r="E53" s="42" t="str">
        <f t="shared" si="2"/>
        <v>ALMERIA</v>
      </c>
      <c r="F53" s="42">
        <f t="shared" si="7"/>
        <v>4765396</v>
      </c>
      <c r="G53" s="42">
        <f t="shared" si="8"/>
        <v>3658514</v>
      </c>
    </row>
    <row r="54" spans="1:7" x14ac:dyDescent="0.25">
      <c r="A54" s="42" t="str">
        <f t="shared" si="3"/>
        <v>MALAGA</v>
      </c>
      <c r="B54" s="41">
        <f t="shared" si="4"/>
        <v>4786581</v>
      </c>
      <c r="C54" s="41">
        <f t="shared" si="5"/>
        <v>3642445</v>
      </c>
      <c r="D54" s="41">
        <f t="shared" si="6"/>
        <v>15</v>
      </c>
      <c r="E54" s="42" t="str">
        <f t="shared" si="2"/>
        <v>AVILES</v>
      </c>
      <c r="F54" s="42">
        <f t="shared" si="7"/>
        <v>4304100</v>
      </c>
      <c r="G54" s="42">
        <f t="shared" si="8"/>
        <v>4401398</v>
      </c>
    </row>
    <row r="55" spans="1:7" x14ac:dyDescent="0.25">
      <c r="A55" s="42" t="str">
        <f t="shared" si="3"/>
        <v>MARIN Y RIA DE PONTEVEDRA</v>
      </c>
      <c r="B55" s="41">
        <f t="shared" si="4"/>
        <v>1569235</v>
      </c>
      <c r="C55" s="41">
        <f t="shared" si="5"/>
        <v>1534506</v>
      </c>
      <c r="D55" s="41">
        <f t="shared" si="6"/>
        <v>26</v>
      </c>
      <c r="E55" s="42" t="str">
        <f t="shared" si="2"/>
        <v>SANTANDER</v>
      </c>
      <c r="F55" s="42">
        <f t="shared" si="7"/>
        <v>4145648</v>
      </c>
      <c r="G55" s="42">
        <f t="shared" si="8"/>
        <v>4397418</v>
      </c>
    </row>
    <row r="56" spans="1:7" x14ac:dyDescent="0.25">
      <c r="A56" s="42" t="str">
        <f t="shared" si="3"/>
        <v>MELILLA</v>
      </c>
      <c r="B56" s="41">
        <f t="shared" si="4"/>
        <v>804508</v>
      </c>
      <c r="C56" s="41">
        <f t="shared" si="5"/>
        <v>734096</v>
      </c>
      <c r="D56" s="41">
        <f t="shared" si="6"/>
        <v>28</v>
      </c>
      <c r="E56" s="42" t="str">
        <f t="shared" si="2"/>
        <v>SEVILLA</v>
      </c>
      <c r="F56" s="42">
        <f t="shared" si="7"/>
        <v>3803729</v>
      </c>
      <c r="G56" s="42">
        <f t="shared" si="8"/>
        <v>3808167</v>
      </c>
    </row>
    <row r="57" spans="1:7" x14ac:dyDescent="0.25">
      <c r="A57" s="42" t="str">
        <f t="shared" si="3"/>
        <v>MOTRIL</v>
      </c>
      <c r="B57" s="41">
        <f t="shared" si="4"/>
        <v>1712975</v>
      </c>
      <c r="C57" s="41">
        <f t="shared" si="5"/>
        <v>1720334</v>
      </c>
      <c r="D57" s="41">
        <f t="shared" si="6"/>
        <v>25</v>
      </c>
      <c r="E57" s="42" t="str">
        <f t="shared" si="2"/>
        <v>VIGO</v>
      </c>
      <c r="F57" s="42">
        <f t="shared" si="7"/>
        <v>3428351</v>
      </c>
      <c r="G57" s="42">
        <f t="shared" si="8"/>
        <v>3649146</v>
      </c>
    </row>
    <row r="58" spans="1:7" x14ac:dyDescent="0.25">
      <c r="A58" s="42" t="str">
        <f t="shared" si="3"/>
        <v>PASAIA</v>
      </c>
      <c r="B58" s="41">
        <f t="shared" si="4"/>
        <v>2668118</v>
      </c>
      <c r="C58" s="41">
        <f t="shared" si="5"/>
        <v>2740935</v>
      </c>
      <c r="D58" s="41">
        <f t="shared" si="6"/>
        <v>22</v>
      </c>
      <c r="E58" s="42" t="str">
        <f t="shared" si="2"/>
        <v>BAHIA DE CADIZ</v>
      </c>
      <c r="F58" s="42">
        <f t="shared" si="7"/>
        <v>3135900</v>
      </c>
      <c r="G58" s="42">
        <f t="shared" si="8"/>
        <v>3353496</v>
      </c>
    </row>
    <row r="59" spans="1:7" x14ac:dyDescent="0.25">
      <c r="A59" s="42" t="str">
        <f t="shared" si="3"/>
        <v>SANTA CRUZ DE TENERIFE</v>
      </c>
      <c r="B59" s="41">
        <f t="shared" si="4"/>
        <v>12153962</v>
      </c>
      <c r="C59" s="41">
        <f t="shared" si="5"/>
        <v>12023734</v>
      </c>
      <c r="D59" s="41">
        <f t="shared" si="6"/>
        <v>10</v>
      </c>
      <c r="E59" s="42" t="str">
        <f t="shared" si="2"/>
        <v>PASAIA</v>
      </c>
      <c r="F59" s="42">
        <f t="shared" si="7"/>
        <v>2668118</v>
      </c>
      <c r="G59" s="42">
        <f t="shared" si="8"/>
        <v>2740935</v>
      </c>
    </row>
    <row r="60" spans="1:7" x14ac:dyDescent="0.25">
      <c r="A60" s="42" t="str">
        <f t="shared" si="3"/>
        <v>SANTANDER</v>
      </c>
      <c r="B60" s="41">
        <f t="shared" si="4"/>
        <v>4145648</v>
      </c>
      <c r="C60" s="41">
        <f t="shared" si="5"/>
        <v>4397418</v>
      </c>
      <c r="D60" s="41">
        <f t="shared" si="6"/>
        <v>18</v>
      </c>
      <c r="E60" s="42" t="str">
        <f t="shared" si="2"/>
        <v>CEUTA</v>
      </c>
      <c r="F60" s="42">
        <f t="shared" si="7"/>
        <v>2336319</v>
      </c>
      <c r="G60" s="42">
        <f t="shared" si="8"/>
        <v>2322782</v>
      </c>
    </row>
    <row r="61" spans="1:7" x14ac:dyDescent="0.25">
      <c r="A61" s="42" t="str">
        <f t="shared" si="3"/>
        <v>SEVILLA</v>
      </c>
      <c r="B61" s="41">
        <f t="shared" si="4"/>
        <v>3803729</v>
      </c>
      <c r="C61" s="41">
        <f t="shared" si="5"/>
        <v>3808167</v>
      </c>
      <c r="D61" s="41">
        <f t="shared" si="6"/>
        <v>19</v>
      </c>
      <c r="E61" s="42" t="str">
        <f t="shared" si="2"/>
        <v>ALICANTE</v>
      </c>
      <c r="F61" s="42">
        <f t="shared" si="7"/>
        <v>1893524</v>
      </c>
      <c r="G61" s="42">
        <f t="shared" si="8"/>
        <v>1899414</v>
      </c>
    </row>
    <row r="62" spans="1:7" x14ac:dyDescent="0.25">
      <c r="A62" s="42" t="str">
        <f t="shared" si="3"/>
        <v>TARRAGONA</v>
      </c>
      <c r="B62" s="41">
        <f t="shared" si="4"/>
        <v>27922292</v>
      </c>
      <c r="C62" s="41">
        <f t="shared" si="5"/>
        <v>26809790</v>
      </c>
      <c r="D62" s="41">
        <f t="shared" si="6"/>
        <v>4</v>
      </c>
      <c r="E62" s="42" t="str">
        <f t="shared" si="2"/>
        <v>MOTRIL</v>
      </c>
      <c r="F62" s="42">
        <f t="shared" si="7"/>
        <v>1712975</v>
      </c>
      <c r="G62" s="42">
        <f t="shared" si="8"/>
        <v>1720334</v>
      </c>
    </row>
    <row r="63" spans="1:7" x14ac:dyDescent="0.25">
      <c r="A63" s="42" t="str">
        <f t="shared" si="3"/>
        <v>VALENCIA</v>
      </c>
      <c r="B63" s="41">
        <f t="shared" si="4"/>
        <v>55076782</v>
      </c>
      <c r="C63" s="41">
        <f t="shared" si="5"/>
        <v>54810174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1569235</v>
      </c>
      <c r="G63" s="42">
        <f t="shared" si="8"/>
        <v>1534506</v>
      </c>
    </row>
    <row r="64" spans="1:7" x14ac:dyDescent="0.25">
      <c r="A64" s="42" t="str">
        <f t="shared" si="3"/>
        <v>VIGO</v>
      </c>
      <c r="B64" s="41">
        <f t="shared" si="4"/>
        <v>3428351</v>
      </c>
      <c r="C64" s="41">
        <f t="shared" si="5"/>
        <v>3649146</v>
      </c>
      <c r="D64" s="41">
        <f t="shared" si="6"/>
        <v>20</v>
      </c>
      <c r="E64" s="42" t="str">
        <f t="shared" si="2"/>
        <v>VILAGARCIA</v>
      </c>
      <c r="F64" s="42">
        <f t="shared" si="7"/>
        <v>819505</v>
      </c>
      <c r="G64" s="42">
        <f t="shared" si="8"/>
        <v>657282</v>
      </c>
    </row>
    <row r="65" spans="1:7" x14ac:dyDescent="0.25">
      <c r="A65" s="42" t="str">
        <f t="shared" si="3"/>
        <v>VILAGARCIA</v>
      </c>
      <c r="B65" s="41">
        <f t="shared" si="4"/>
        <v>819505</v>
      </c>
      <c r="C65" s="41">
        <f t="shared" si="5"/>
        <v>657282</v>
      </c>
      <c r="D65" s="41">
        <f t="shared" si="6"/>
        <v>27</v>
      </c>
      <c r="E65" s="42" t="str">
        <f t="shared" si="2"/>
        <v>MELILLA</v>
      </c>
      <c r="F65" s="42">
        <f t="shared" si="7"/>
        <v>804508</v>
      </c>
      <c r="G65" s="42">
        <f t="shared" si="8"/>
        <v>734096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912878</v>
      </c>
      <c r="C7" s="37">
        <v>1207530</v>
      </c>
      <c r="D7" s="37">
        <v>9577135</v>
      </c>
      <c r="E7" s="37">
        <v>10722196</v>
      </c>
      <c r="F7" s="10">
        <f>((E7*100)/D7)-100</f>
        <v>11.95619566811996</v>
      </c>
      <c r="G7" s="1"/>
      <c r="H7" s="1"/>
      <c r="I7" s="1"/>
    </row>
    <row r="8" spans="1:12" x14ac:dyDescent="0.25">
      <c r="A8" s="11" t="s">
        <v>45</v>
      </c>
      <c r="B8" s="38">
        <v>191419</v>
      </c>
      <c r="C8" s="38">
        <v>176705</v>
      </c>
      <c r="D8" s="38">
        <v>1887855</v>
      </c>
      <c r="E8" s="38">
        <v>1878982</v>
      </c>
      <c r="F8" s="13">
        <f t="shared" ref="F8:F35" si="0">((E8*100)/D8)-100</f>
        <v>-0.47000431706884171</v>
      </c>
      <c r="G8" s="1"/>
      <c r="H8" s="1"/>
      <c r="I8" s="1"/>
    </row>
    <row r="9" spans="1:12" x14ac:dyDescent="0.25">
      <c r="A9" s="8" t="s">
        <v>46</v>
      </c>
      <c r="B9" s="37">
        <v>166979</v>
      </c>
      <c r="C9" s="37">
        <v>507779</v>
      </c>
      <c r="D9" s="37">
        <v>3585595</v>
      </c>
      <c r="E9" s="37">
        <v>4698124</v>
      </c>
      <c r="F9" s="10">
        <f t="shared" si="0"/>
        <v>31.027737376920697</v>
      </c>
      <c r="G9" s="1"/>
      <c r="H9" s="1"/>
      <c r="I9" s="1"/>
    </row>
    <row r="10" spans="1:12" x14ac:dyDescent="0.25">
      <c r="A10" s="11" t="s">
        <v>47</v>
      </c>
      <c r="B10" s="38">
        <v>477466</v>
      </c>
      <c r="C10" s="38">
        <v>500142</v>
      </c>
      <c r="D10" s="38">
        <v>4356628</v>
      </c>
      <c r="E10" s="38">
        <v>4260350</v>
      </c>
      <c r="F10" s="13">
        <f t="shared" si="0"/>
        <v>-2.2099201492530511</v>
      </c>
      <c r="G10" s="1"/>
      <c r="H10" s="1"/>
      <c r="I10" s="1"/>
    </row>
    <row r="11" spans="1:12" x14ac:dyDescent="0.25">
      <c r="A11" s="8" t="s">
        <v>48</v>
      </c>
      <c r="B11" s="37">
        <v>7200037</v>
      </c>
      <c r="C11" s="37">
        <v>7067117</v>
      </c>
      <c r="D11" s="37">
        <v>59206265</v>
      </c>
      <c r="E11" s="37">
        <v>68721612</v>
      </c>
      <c r="F11" s="10">
        <f t="shared" si="0"/>
        <v>16.071520471693319</v>
      </c>
      <c r="G11" s="1"/>
      <c r="H11" s="1"/>
      <c r="I11" s="1"/>
    </row>
    <row r="12" spans="1:12" x14ac:dyDescent="0.25">
      <c r="A12" s="11" t="s">
        <v>49</v>
      </c>
      <c r="B12" s="38">
        <v>333244</v>
      </c>
      <c r="C12" s="38">
        <v>265122</v>
      </c>
      <c r="D12" s="38">
        <v>3249661</v>
      </c>
      <c r="E12" s="38">
        <v>3048112</v>
      </c>
      <c r="F12" s="13">
        <f t="shared" si="0"/>
        <v>-6.2021546247439403</v>
      </c>
      <c r="G12" s="1"/>
      <c r="H12" s="1"/>
      <c r="I12" s="1"/>
    </row>
    <row r="13" spans="1:12" x14ac:dyDescent="0.25">
      <c r="A13" s="8" t="s">
        <v>50</v>
      </c>
      <c r="B13" s="37">
        <v>869671</v>
      </c>
      <c r="C13" s="37">
        <v>885469</v>
      </c>
      <c r="D13" s="37">
        <v>9710096</v>
      </c>
      <c r="E13" s="37">
        <v>10046023</v>
      </c>
      <c r="F13" s="10">
        <f t="shared" si="0"/>
        <v>3.4595641484904007</v>
      </c>
      <c r="G13" s="1"/>
      <c r="H13" s="1"/>
      <c r="I13" s="1"/>
    </row>
    <row r="14" spans="1:12" x14ac:dyDescent="0.25">
      <c r="A14" s="11" t="s">
        <v>51</v>
      </c>
      <c r="B14" s="38">
        <v>3271329</v>
      </c>
      <c r="C14" s="38">
        <v>3404142</v>
      </c>
      <c r="D14" s="38">
        <v>36181465</v>
      </c>
      <c r="E14" s="38">
        <v>34908354</v>
      </c>
      <c r="F14" s="13">
        <f t="shared" si="0"/>
        <v>-3.518682839404093</v>
      </c>
      <c r="G14" s="1"/>
      <c r="H14" s="1"/>
      <c r="I14" s="1"/>
    </row>
    <row r="15" spans="1:12" x14ac:dyDescent="0.25">
      <c r="A15" s="8" t="s">
        <v>52</v>
      </c>
      <c r="B15" s="37">
        <v>2402007</v>
      </c>
      <c r="C15" s="37">
        <v>2566651</v>
      </c>
      <c r="D15" s="37">
        <v>27009834</v>
      </c>
      <c r="E15" s="37">
        <v>23497339</v>
      </c>
      <c r="F15" s="10">
        <f t="shared" si="0"/>
        <v>-13.004504211317993</v>
      </c>
      <c r="G15" s="1"/>
      <c r="H15" s="1"/>
      <c r="I15" s="1"/>
    </row>
    <row r="16" spans="1:12" x14ac:dyDescent="0.25">
      <c r="A16" s="11" t="s">
        <v>53</v>
      </c>
      <c r="B16" s="38">
        <v>2092207</v>
      </c>
      <c r="C16" s="38">
        <v>2777842</v>
      </c>
      <c r="D16" s="38">
        <v>17621977</v>
      </c>
      <c r="E16" s="38">
        <v>25032795</v>
      </c>
      <c r="F16" s="13">
        <f t="shared" si="0"/>
        <v>42.054407402756226</v>
      </c>
      <c r="G16" s="1"/>
      <c r="H16" s="1"/>
      <c r="I16" s="1"/>
    </row>
    <row r="17" spans="1:9" x14ac:dyDescent="0.25">
      <c r="A17" s="8" t="s">
        <v>54</v>
      </c>
      <c r="B17" s="37">
        <v>921911</v>
      </c>
      <c r="C17" s="37">
        <v>1369659</v>
      </c>
      <c r="D17" s="37">
        <v>10817790</v>
      </c>
      <c r="E17" s="37">
        <v>10250562</v>
      </c>
      <c r="F17" s="10">
        <f t="shared" si="0"/>
        <v>-5.2434739443084055</v>
      </c>
      <c r="G17" s="1"/>
      <c r="H17" s="1"/>
      <c r="I17" s="1"/>
    </row>
    <row r="18" spans="1:9" x14ac:dyDescent="0.25">
      <c r="A18" s="11" t="s">
        <v>55</v>
      </c>
      <c r="B18" s="38">
        <v>188713</v>
      </c>
      <c r="C18" s="38">
        <v>172117</v>
      </c>
      <c r="D18" s="38">
        <v>1713496</v>
      </c>
      <c r="E18" s="38">
        <v>1743785</v>
      </c>
      <c r="F18" s="13">
        <f t="shared" si="0"/>
        <v>1.767672641196711</v>
      </c>
      <c r="G18" s="1"/>
      <c r="H18" s="1"/>
      <c r="I18" s="1"/>
    </row>
    <row r="19" spans="1:9" x14ac:dyDescent="0.25">
      <c r="A19" s="8" t="s">
        <v>56</v>
      </c>
      <c r="B19" s="37">
        <v>1030388</v>
      </c>
      <c r="C19" s="37">
        <v>1135099</v>
      </c>
      <c r="D19" s="37">
        <v>9553833</v>
      </c>
      <c r="E19" s="37">
        <v>11536990</v>
      </c>
      <c r="F19" s="10">
        <f t="shared" si="0"/>
        <v>20.75771054402982</v>
      </c>
      <c r="G19" s="1"/>
      <c r="H19" s="1"/>
      <c r="I19" s="1"/>
    </row>
    <row r="20" spans="1:9" x14ac:dyDescent="0.25">
      <c r="A20" s="11" t="s">
        <v>57</v>
      </c>
      <c r="B20" s="38">
        <v>1248497</v>
      </c>
      <c r="C20" s="38">
        <v>1473808</v>
      </c>
      <c r="D20" s="38">
        <v>12124129</v>
      </c>
      <c r="E20" s="38">
        <v>13726970</v>
      </c>
      <c r="F20" s="13">
        <f t="shared" si="0"/>
        <v>13.220256894330305</v>
      </c>
      <c r="G20" s="1"/>
      <c r="H20" s="1"/>
      <c r="I20" s="1"/>
    </row>
    <row r="21" spans="1:9" x14ac:dyDescent="0.25">
      <c r="A21" s="8" t="s">
        <v>58</v>
      </c>
      <c r="B21" s="37">
        <v>2357975</v>
      </c>
      <c r="C21" s="37">
        <v>1841687</v>
      </c>
      <c r="D21" s="37">
        <v>20456860</v>
      </c>
      <c r="E21" s="37">
        <v>22895418</v>
      </c>
      <c r="F21" s="10">
        <f t="shared" si="0"/>
        <v>11.920490241415351</v>
      </c>
      <c r="G21" s="1"/>
      <c r="H21" s="1"/>
      <c r="I21" s="1"/>
    </row>
    <row r="22" spans="1:9" x14ac:dyDescent="0.25">
      <c r="A22" s="11" t="s">
        <v>59</v>
      </c>
      <c r="B22" s="38">
        <v>2126322</v>
      </c>
      <c r="C22" s="38">
        <v>1642862</v>
      </c>
      <c r="D22" s="38">
        <v>18840618</v>
      </c>
      <c r="E22" s="38">
        <v>18913878</v>
      </c>
      <c r="F22" s="13">
        <f t="shared" si="0"/>
        <v>0.38884074821748982</v>
      </c>
      <c r="G22" s="1"/>
      <c r="H22" s="1"/>
      <c r="I22" s="1"/>
    </row>
    <row r="23" spans="1:9" x14ac:dyDescent="0.25">
      <c r="A23" s="8" t="s">
        <v>60</v>
      </c>
      <c r="B23" s="37">
        <v>507480</v>
      </c>
      <c r="C23" s="37">
        <v>195429</v>
      </c>
      <c r="D23" s="37">
        <v>3566791</v>
      </c>
      <c r="E23" s="37">
        <v>4712549</v>
      </c>
      <c r="F23" s="10">
        <f t="shared" si="0"/>
        <v>32.122936275212084</v>
      </c>
      <c r="G23" s="1"/>
      <c r="H23" s="1"/>
      <c r="I23" s="1"/>
    </row>
    <row r="24" spans="1:9" x14ac:dyDescent="0.25">
      <c r="A24" s="11" t="s">
        <v>61</v>
      </c>
      <c r="B24" s="38">
        <v>118823</v>
      </c>
      <c r="C24" s="38">
        <v>178368</v>
      </c>
      <c r="D24" s="38">
        <v>1504812</v>
      </c>
      <c r="E24" s="38">
        <v>1548719</v>
      </c>
      <c r="F24" s="13">
        <f t="shared" si="0"/>
        <v>2.9177731171734393</v>
      </c>
      <c r="G24" s="1"/>
      <c r="H24" s="1"/>
      <c r="I24" s="1"/>
    </row>
    <row r="25" spans="1:9" x14ac:dyDescent="0.25">
      <c r="A25" s="8" t="s">
        <v>62</v>
      </c>
      <c r="B25" s="37">
        <v>75366</v>
      </c>
      <c r="C25" s="37">
        <v>91410</v>
      </c>
      <c r="D25" s="37">
        <v>708253</v>
      </c>
      <c r="E25" s="37">
        <v>797346</v>
      </c>
      <c r="F25" s="10">
        <f t="shared" si="0"/>
        <v>12.579261930411874</v>
      </c>
      <c r="G25" s="1"/>
      <c r="H25" s="1"/>
      <c r="I25" s="1"/>
    </row>
    <row r="26" spans="1:9" x14ac:dyDescent="0.25">
      <c r="A26" s="11" t="s">
        <v>63</v>
      </c>
      <c r="B26" s="38">
        <v>162260</v>
      </c>
      <c r="C26" s="38">
        <v>179458</v>
      </c>
      <c r="D26" s="38">
        <v>1698368</v>
      </c>
      <c r="E26" s="38">
        <v>1685876</v>
      </c>
      <c r="F26" s="13">
        <f t="shared" si="0"/>
        <v>-0.73552963786411851</v>
      </c>
      <c r="G26" s="1"/>
      <c r="H26" s="1"/>
      <c r="I26" s="1"/>
    </row>
    <row r="27" spans="1:9" x14ac:dyDescent="0.25">
      <c r="A27" s="8" t="s">
        <v>64</v>
      </c>
      <c r="B27" s="37">
        <v>264843</v>
      </c>
      <c r="C27" s="37">
        <v>245054</v>
      </c>
      <c r="D27" s="37">
        <v>2693939</v>
      </c>
      <c r="E27" s="37">
        <v>2625580</v>
      </c>
      <c r="F27" s="10">
        <f t="shared" si="0"/>
        <v>-2.5375110572288406</v>
      </c>
      <c r="G27" s="1"/>
      <c r="H27" s="1"/>
      <c r="I27" s="1"/>
    </row>
    <row r="28" spans="1:9" x14ac:dyDescent="0.25">
      <c r="A28" s="11" t="s">
        <v>65</v>
      </c>
      <c r="B28" s="38">
        <v>1275163</v>
      </c>
      <c r="C28" s="38">
        <v>875335</v>
      </c>
      <c r="D28" s="38">
        <v>11260684</v>
      </c>
      <c r="E28" s="38">
        <v>11394563</v>
      </c>
      <c r="F28" s="13">
        <f t="shared" si="0"/>
        <v>1.1889064642964797</v>
      </c>
      <c r="G28" s="1"/>
      <c r="H28" s="1"/>
      <c r="I28" s="1"/>
    </row>
    <row r="29" spans="1:9" x14ac:dyDescent="0.25">
      <c r="A29" s="8" t="s">
        <v>66</v>
      </c>
      <c r="B29" s="37">
        <v>427108</v>
      </c>
      <c r="C29" s="37">
        <v>461695</v>
      </c>
      <c r="D29" s="37">
        <v>4348715</v>
      </c>
      <c r="E29" s="37">
        <v>4101757</v>
      </c>
      <c r="F29" s="10">
        <f t="shared" si="0"/>
        <v>-5.6788729544244632</v>
      </c>
      <c r="G29" s="1"/>
      <c r="H29" s="1"/>
      <c r="I29" s="1"/>
    </row>
    <row r="30" spans="1:9" x14ac:dyDescent="0.25">
      <c r="A30" s="11" t="s">
        <v>67</v>
      </c>
      <c r="B30" s="38">
        <v>381369</v>
      </c>
      <c r="C30" s="38">
        <v>438961</v>
      </c>
      <c r="D30" s="38">
        <v>3791196</v>
      </c>
      <c r="E30" s="38">
        <v>3787399</v>
      </c>
      <c r="F30" s="13">
        <f t="shared" si="0"/>
        <v>-0.10015309153101271</v>
      </c>
      <c r="G30" s="1"/>
      <c r="H30" s="1"/>
      <c r="I30" s="1"/>
    </row>
    <row r="31" spans="1:9" x14ac:dyDescent="0.25">
      <c r="A31" s="8" t="s">
        <v>68</v>
      </c>
      <c r="B31" s="37">
        <v>2644925</v>
      </c>
      <c r="C31" s="37">
        <v>2787475</v>
      </c>
      <c r="D31" s="37">
        <v>26676430</v>
      </c>
      <c r="E31" s="37">
        <v>27788756</v>
      </c>
      <c r="F31" s="10">
        <f t="shared" si="0"/>
        <v>4.1696958700995594</v>
      </c>
      <c r="G31" s="1"/>
      <c r="H31" s="1"/>
      <c r="I31" s="1"/>
    </row>
    <row r="32" spans="1:9" x14ac:dyDescent="0.25">
      <c r="A32" s="11" t="s">
        <v>69</v>
      </c>
      <c r="B32" s="38">
        <v>5498098</v>
      </c>
      <c r="C32" s="38">
        <v>6188656</v>
      </c>
      <c r="D32" s="38">
        <v>54572419</v>
      </c>
      <c r="E32" s="38">
        <v>54648380</v>
      </c>
      <c r="F32" s="13">
        <f t="shared" si="0"/>
        <v>0.1391930234941583</v>
      </c>
      <c r="G32" s="1"/>
      <c r="H32" s="1"/>
      <c r="I32" s="1"/>
    </row>
    <row r="33" spans="1:9" x14ac:dyDescent="0.25">
      <c r="A33" s="8" t="s">
        <v>70</v>
      </c>
      <c r="B33" s="37">
        <v>353316</v>
      </c>
      <c r="C33" s="37">
        <v>356718</v>
      </c>
      <c r="D33" s="37">
        <v>3352565</v>
      </c>
      <c r="E33" s="37">
        <v>3152048</v>
      </c>
      <c r="F33" s="10">
        <f t="shared" si="0"/>
        <v>-5.9810026054677508</v>
      </c>
      <c r="G33" s="1"/>
      <c r="H33" s="1"/>
      <c r="I33" s="1"/>
    </row>
    <row r="34" spans="1:9" x14ac:dyDescent="0.25">
      <c r="A34" s="11" t="s">
        <v>71</v>
      </c>
      <c r="B34" s="38">
        <v>104261</v>
      </c>
      <c r="C34" s="38">
        <v>81489</v>
      </c>
      <c r="D34" s="38">
        <v>649249</v>
      </c>
      <c r="E34" s="38">
        <v>815559</v>
      </c>
      <c r="F34" s="13">
        <f t="shared" si="0"/>
        <v>25.615749889487702</v>
      </c>
      <c r="G34" s="1"/>
      <c r="H34" s="1"/>
      <c r="I34" s="1"/>
    </row>
    <row r="35" spans="1:9" x14ac:dyDescent="0.25">
      <c r="A35" s="14" t="s">
        <v>72</v>
      </c>
      <c r="B35" s="15">
        <f>SUM(B7:B34)</f>
        <v>37604055</v>
      </c>
      <c r="C35" s="15">
        <f t="shared" ref="C35:E35" si="1">SUM(C7:C34)</f>
        <v>39073779</v>
      </c>
      <c r="D35" s="15">
        <f t="shared" si="1"/>
        <v>360716658</v>
      </c>
      <c r="E35" s="15">
        <f t="shared" si="1"/>
        <v>382940022</v>
      </c>
      <c r="F35" s="16">
        <f t="shared" si="0"/>
        <v>6.160892076129187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10722196</v>
      </c>
      <c r="C38" s="41">
        <f>D7</f>
        <v>9577135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68721612</v>
      </c>
      <c r="G38" s="42">
        <f>LOOKUP(E38,$A$38:$A$65,$C$38:$C$65)</f>
        <v>59206265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1878982</v>
      </c>
      <c r="C39" s="41">
        <f t="shared" ref="C39:C65" si="5">D8</f>
        <v>1887855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54648380</v>
      </c>
      <c r="G39" s="42">
        <f t="shared" ref="G39:G65" si="8">LOOKUP(E39,$A$38:$A$65,$C$38:$C$65)</f>
        <v>54572419</v>
      </c>
    </row>
    <row r="40" spans="1:9" x14ac:dyDescent="0.25">
      <c r="A40" s="42" t="str">
        <f t="shared" si="3"/>
        <v>ALMERIA</v>
      </c>
      <c r="B40" s="41">
        <f t="shared" si="4"/>
        <v>4698124</v>
      </c>
      <c r="C40" s="41">
        <f t="shared" si="5"/>
        <v>3585595</v>
      </c>
      <c r="D40" s="41">
        <f t="shared" si="6"/>
        <v>16</v>
      </c>
      <c r="E40" s="42" t="str">
        <f t="shared" si="2"/>
        <v>BARCELONA</v>
      </c>
      <c r="F40" s="42">
        <f t="shared" si="7"/>
        <v>34908354</v>
      </c>
      <c r="G40" s="42">
        <f t="shared" si="8"/>
        <v>36181465</v>
      </c>
    </row>
    <row r="41" spans="1:9" x14ac:dyDescent="0.25">
      <c r="A41" s="42" t="str">
        <f t="shared" si="3"/>
        <v>AVILES</v>
      </c>
      <c r="B41" s="41">
        <f t="shared" si="4"/>
        <v>4260350</v>
      </c>
      <c r="C41" s="41">
        <f t="shared" si="5"/>
        <v>4356628</v>
      </c>
      <c r="D41" s="41">
        <f t="shared" si="6"/>
        <v>17</v>
      </c>
      <c r="E41" s="42" t="str">
        <f t="shared" si="2"/>
        <v>TARRAGONA</v>
      </c>
      <c r="F41" s="42">
        <f t="shared" si="7"/>
        <v>27788756</v>
      </c>
      <c r="G41" s="42">
        <f t="shared" si="8"/>
        <v>26676430</v>
      </c>
    </row>
    <row r="42" spans="1:9" x14ac:dyDescent="0.25">
      <c r="A42" s="42" t="str">
        <f t="shared" si="3"/>
        <v>BAHIA DE ALGECIRAS</v>
      </c>
      <c r="B42" s="41">
        <f t="shared" si="4"/>
        <v>68721612</v>
      </c>
      <c r="C42" s="41">
        <f t="shared" si="5"/>
        <v>59206265</v>
      </c>
      <c r="D42" s="41">
        <f t="shared" si="6"/>
        <v>1</v>
      </c>
      <c r="E42" s="42" t="str">
        <f t="shared" si="2"/>
        <v>CARTAGENA</v>
      </c>
      <c r="F42" s="42">
        <f t="shared" si="7"/>
        <v>25032795</v>
      </c>
      <c r="G42" s="42">
        <f t="shared" si="8"/>
        <v>17621977</v>
      </c>
    </row>
    <row r="43" spans="1:9" x14ac:dyDescent="0.25">
      <c r="A43" s="42" t="str">
        <f t="shared" si="3"/>
        <v>BAHIA DE CADIZ</v>
      </c>
      <c r="B43" s="41">
        <f t="shared" si="4"/>
        <v>3048112</v>
      </c>
      <c r="C43" s="41">
        <f t="shared" si="5"/>
        <v>3249661</v>
      </c>
      <c r="D43" s="41">
        <f t="shared" si="6"/>
        <v>21</v>
      </c>
      <c r="E43" s="42" t="str">
        <f t="shared" si="2"/>
        <v>BILBAO</v>
      </c>
      <c r="F43" s="42">
        <f t="shared" si="7"/>
        <v>23497339</v>
      </c>
      <c r="G43" s="42">
        <f t="shared" si="8"/>
        <v>27009834</v>
      </c>
    </row>
    <row r="44" spans="1:9" x14ac:dyDescent="0.25">
      <c r="A44" s="42" t="str">
        <f t="shared" si="3"/>
        <v>BALEARES</v>
      </c>
      <c r="B44" s="41">
        <f t="shared" si="4"/>
        <v>10046023</v>
      </c>
      <c r="C44" s="41">
        <f t="shared" si="5"/>
        <v>9710096</v>
      </c>
      <c r="D44" s="41">
        <f t="shared" si="6"/>
        <v>14</v>
      </c>
      <c r="E44" s="42" t="str">
        <f t="shared" si="2"/>
        <v>HUELVA</v>
      </c>
      <c r="F44" s="42">
        <f t="shared" si="7"/>
        <v>22895418</v>
      </c>
      <c r="G44" s="42">
        <f t="shared" si="8"/>
        <v>20456860</v>
      </c>
    </row>
    <row r="45" spans="1:9" x14ac:dyDescent="0.25">
      <c r="A45" s="42" t="str">
        <f t="shared" si="3"/>
        <v>BARCELONA</v>
      </c>
      <c r="B45" s="41">
        <f t="shared" si="4"/>
        <v>34908354</v>
      </c>
      <c r="C45" s="41">
        <f t="shared" si="5"/>
        <v>36181465</v>
      </c>
      <c r="D45" s="41">
        <f t="shared" si="6"/>
        <v>3</v>
      </c>
      <c r="E45" s="42" t="str">
        <f t="shared" si="2"/>
        <v>LAS PALMAS</v>
      </c>
      <c r="F45" s="42">
        <f t="shared" si="7"/>
        <v>18913878</v>
      </c>
      <c r="G45" s="42">
        <f t="shared" si="8"/>
        <v>18840618</v>
      </c>
    </row>
    <row r="46" spans="1:9" x14ac:dyDescent="0.25">
      <c r="A46" s="42" t="str">
        <f t="shared" si="3"/>
        <v>BILBAO</v>
      </c>
      <c r="B46" s="41">
        <f t="shared" si="4"/>
        <v>23497339</v>
      </c>
      <c r="C46" s="41">
        <f t="shared" si="5"/>
        <v>27009834</v>
      </c>
      <c r="D46" s="41">
        <f t="shared" si="6"/>
        <v>6</v>
      </c>
      <c r="E46" s="42" t="str">
        <f t="shared" si="2"/>
        <v>GIJON</v>
      </c>
      <c r="F46" s="42">
        <f t="shared" si="7"/>
        <v>13726970</v>
      </c>
      <c r="G46" s="42">
        <f t="shared" si="8"/>
        <v>12124129</v>
      </c>
    </row>
    <row r="47" spans="1:9" x14ac:dyDescent="0.25">
      <c r="A47" s="42" t="str">
        <f t="shared" si="3"/>
        <v>CARTAGENA</v>
      </c>
      <c r="B47" s="41">
        <f t="shared" si="4"/>
        <v>25032795</v>
      </c>
      <c r="C47" s="41">
        <f t="shared" si="5"/>
        <v>17621977</v>
      </c>
      <c r="D47" s="41">
        <f t="shared" si="6"/>
        <v>5</v>
      </c>
      <c r="E47" s="42" t="str">
        <f t="shared" si="2"/>
        <v>FERROL-SAN CIBRAO</v>
      </c>
      <c r="F47" s="42">
        <f t="shared" si="7"/>
        <v>11536990</v>
      </c>
      <c r="G47" s="42">
        <f t="shared" si="8"/>
        <v>9553833</v>
      </c>
    </row>
    <row r="48" spans="1:9" x14ac:dyDescent="0.25">
      <c r="A48" s="42" t="str">
        <f t="shared" si="3"/>
        <v>CASTELLON</v>
      </c>
      <c r="B48" s="41">
        <f t="shared" si="4"/>
        <v>10250562</v>
      </c>
      <c r="C48" s="41">
        <f t="shared" si="5"/>
        <v>10817790</v>
      </c>
      <c r="D48" s="41">
        <f t="shared" si="6"/>
        <v>13</v>
      </c>
      <c r="E48" s="42" t="str">
        <f t="shared" si="2"/>
        <v>SANTA CRUZ DE TENERIFE</v>
      </c>
      <c r="F48" s="42">
        <f t="shared" si="7"/>
        <v>11394563</v>
      </c>
      <c r="G48" s="42">
        <f t="shared" si="8"/>
        <v>11260684</v>
      </c>
    </row>
    <row r="49" spans="1:7" x14ac:dyDescent="0.25">
      <c r="A49" s="42" t="str">
        <f t="shared" si="3"/>
        <v>CEUTA</v>
      </c>
      <c r="B49" s="41">
        <f t="shared" si="4"/>
        <v>1743785</v>
      </c>
      <c r="C49" s="41">
        <f t="shared" si="5"/>
        <v>1713496</v>
      </c>
      <c r="D49" s="41">
        <f t="shared" si="6"/>
        <v>24</v>
      </c>
      <c r="E49" s="42" t="str">
        <f t="shared" si="2"/>
        <v>A CORUÑA</v>
      </c>
      <c r="F49" s="42">
        <f t="shared" si="7"/>
        <v>10722196</v>
      </c>
      <c r="G49" s="42">
        <f t="shared" si="8"/>
        <v>9577135</v>
      </c>
    </row>
    <row r="50" spans="1:7" x14ac:dyDescent="0.25">
      <c r="A50" s="42" t="str">
        <f t="shared" si="3"/>
        <v>FERROL-SAN CIBRAO</v>
      </c>
      <c r="B50" s="41">
        <f t="shared" si="4"/>
        <v>11536990</v>
      </c>
      <c r="C50" s="41">
        <f t="shared" si="5"/>
        <v>9553833</v>
      </c>
      <c r="D50" s="41">
        <f t="shared" si="6"/>
        <v>10</v>
      </c>
      <c r="E50" s="42" t="str">
        <f t="shared" si="2"/>
        <v>CASTELLON</v>
      </c>
      <c r="F50" s="42">
        <f t="shared" si="7"/>
        <v>10250562</v>
      </c>
      <c r="G50" s="42">
        <f t="shared" si="8"/>
        <v>10817790</v>
      </c>
    </row>
    <row r="51" spans="1:7" x14ac:dyDescent="0.25">
      <c r="A51" s="42" t="str">
        <f t="shared" si="3"/>
        <v>GIJON</v>
      </c>
      <c r="B51" s="41">
        <f t="shared" si="4"/>
        <v>13726970</v>
      </c>
      <c r="C51" s="41">
        <f t="shared" si="5"/>
        <v>12124129</v>
      </c>
      <c r="D51" s="41">
        <f t="shared" si="6"/>
        <v>9</v>
      </c>
      <c r="E51" s="42" t="str">
        <f t="shared" si="2"/>
        <v>BALEARES</v>
      </c>
      <c r="F51" s="42">
        <f t="shared" si="7"/>
        <v>10046023</v>
      </c>
      <c r="G51" s="42">
        <f t="shared" si="8"/>
        <v>9710096</v>
      </c>
    </row>
    <row r="52" spans="1:7" x14ac:dyDescent="0.25">
      <c r="A52" s="42" t="str">
        <f t="shared" si="3"/>
        <v>HUELVA</v>
      </c>
      <c r="B52" s="41">
        <f t="shared" si="4"/>
        <v>22895418</v>
      </c>
      <c r="C52" s="41">
        <f t="shared" si="5"/>
        <v>20456860</v>
      </c>
      <c r="D52" s="41">
        <f t="shared" si="6"/>
        <v>7</v>
      </c>
      <c r="E52" s="42" t="str">
        <f t="shared" si="2"/>
        <v>MALAGA</v>
      </c>
      <c r="F52" s="42">
        <f t="shared" si="7"/>
        <v>4712549</v>
      </c>
      <c r="G52" s="42">
        <f t="shared" si="8"/>
        <v>3566791</v>
      </c>
    </row>
    <row r="53" spans="1:7" x14ac:dyDescent="0.25">
      <c r="A53" s="42" t="str">
        <f t="shared" si="3"/>
        <v>LAS PALMAS</v>
      </c>
      <c r="B53" s="41">
        <f t="shared" si="4"/>
        <v>18913878</v>
      </c>
      <c r="C53" s="41">
        <f t="shared" si="5"/>
        <v>18840618</v>
      </c>
      <c r="D53" s="41">
        <f t="shared" si="6"/>
        <v>8</v>
      </c>
      <c r="E53" s="42" t="str">
        <f t="shared" si="2"/>
        <v>ALMERIA</v>
      </c>
      <c r="F53" s="42">
        <f t="shared" si="7"/>
        <v>4698124</v>
      </c>
      <c r="G53" s="42">
        <f t="shared" si="8"/>
        <v>3585595</v>
      </c>
    </row>
    <row r="54" spans="1:7" x14ac:dyDescent="0.25">
      <c r="A54" s="42" t="str">
        <f t="shared" si="3"/>
        <v>MALAGA</v>
      </c>
      <c r="B54" s="41">
        <f t="shared" si="4"/>
        <v>4712549</v>
      </c>
      <c r="C54" s="41">
        <f t="shared" si="5"/>
        <v>3566791</v>
      </c>
      <c r="D54" s="41">
        <f t="shared" si="6"/>
        <v>15</v>
      </c>
      <c r="E54" s="42" t="str">
        <f t="shared" si="2"/>
        <v>AVILES</v>
      </c>
      <c r="F54" s="42">
        <f t="shared" si="7"/>
        <v>4260350</v>
      </c>
      <c r="G54" s="42">
        <f t="shared" si="8"/>
        <v>4356628</v>
      </c>
    </row>
    <row r="55" spans="1:7" x14ac:dyDescent="0.25">
      <c r="A55" s="42" t="str">
        <f t="shared" si="3"/>
        <v>MARIN Y RIA DE PONTEVEDRA</v>
      </c>
      <c r="B55" s="41">
        <f t="shared" si="4"/>
        <v>1548719</v>
      </c>
      <c r="C55" s="41">
        <f t="shared" si="5"/>
        <v>1504812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4101757</v>
      </c>
      <c r="G55" s="42">
        <f t="shared" si="8"/>
        <v>4348715</v>
      </c>
    </row>
    <row r="56" spans="1:7" x14ac:dyDescent="0.25">
      <c r="A56" s="42" t="str">
        <f t="shared" si="3"/>
        <v>MELILLA</v>
      </c>
      <c r="B56" s="41">
        <f t="shared" si="4"/>
        <v>797346</v>
      </c>
      <c r="C56" s="41">
        <f t="shared" si="5"/>
        <v>708253</v>
      </c>
      <c r="D56" s="41">
        <f t="shared" si="6"/>
        <v>28</v>
      </c>
      <c r="E56" s="42" t="str">
        <f t="shared" si="2"/>
        <v>SEVILLA</v>
      </c>
      <c r="F56" s="42">
        <f t="shared" si="9"/>
        <v>3787399</v>
      </c>
      <c r="G56" s="42">
        <f t="shared" si="8"/>
        <v>3791196</v>
      </c>
    </row>
    <row r="57" spans="1:7" x14ac:dyDescent="0.25">
      <c r="A57" s="42" t="str">
        <f t="shared" si="3"/>
        <v>MOTRIL</v>
      </c>
      <c r="B57" s="41">
        <f t="shared" si="4"/>
        <v>1685876</v>
      </c>
      <c r="C57" s="41">
        <f t="shared" si="5"/>
        <v>1698368</v>
      </c>
      <c r="D57" s="41">
        <f t="shared" si="6"/>
        <v>25</v>
      </c>
      <c r="E57" s="42" t="str">
        <f t="shared" si="2"/>
        <v>VIGO</v>
      </c>
      <c r="F57" s="42">
        <f t="shared" si="9"/>
        <v>3152048</v>
      </c>
      <c r="G57" s="42">
        <f t="shared" si="8"/>
        <v>3352565</v>
      </c>
    </row>
    <row r="58" spans="1:7" x14ac:dyDescent="0.25">
      <c r="A58" s="42" t="str">
        <f t="shared" si="3"/>
        <v>PASAIA</v>
      </c>
      <c r="B58" s="41">
        <f t="shared" si="4"/>
        <v>2625580</v>
      </c>
      <c r="C58" s="41">
        <f t="shared" si="5"/>
        <v>2693939</v>
      </c>
      <c r="D58" s="41">
        <f t="shared" si="6"/>
        <v>22</v>
      </c>
      <c r="E58" s="42" t="str">
        <f t="shared" si="2"/>
        <v>BAHIA DE CADIZ</v>
      </c>
      <c r="F58" s="42">
        <f t="shared" si="9"/>
        <v>3048112</v>
      </c>
      <c r="G58" s="42">
        <f t="shared" si="8"/>
        <v>3249661</v>
      </c>
    </row>
    <row r="59" spans="1:7" x14ac:dyDescent="0.25">
      <c r="A59" s="42" t="str">
        <f t="shared" si="3"/>
        <v>SANTA CRUZ DE TENERIFE</v>
      </c>
      <c r="B59" s="41">
        <f t="shared" si="4"/>
        <v>11394563</v>
      </c>
      <c r="C59" s="41">
        <f t="shared" si="5"/>
        <v>11260684</v>
      </c>
      <c r="D59" s="41">
        <f t="shared" si="6"/>
        <v>11</v>
      </c>
      <c r="E59" s="42" t="str">
        <f t="shared" si="2"/>
        <v>PASAIA</v>
      </c>
      <c r="F59" s="42">
        <f t="shared" si="9"/>
        <v>2625580</v>
      </c>
      <c r="G59" s="42">
        <f t="shared" si="8"/>
        <v>2693939</v>
      </c>
    </row>
    <row r="60" spans="1:7" x14ac:dyDescent="0.25">
      <c r="A60" s="42" t="str">
        <f t="shared" si="3"/>
        <v>SANTANDER</v>
      </c>
      <c r="B60" s="41">
        <f t="shared" si="4"/>
        <v>4101757</v>
      </c>
      <c r="C60" s="41">
        <f t="shared" si="5"/>
        <v>4348715</v>
      </c>
      <c r="D60" s="41">
        <f t="shared" si="6"/>
        <v>18</v>
      </c>
      <c r="E60" s="42" t="str">
        <f t="shared" si="2"/>
        <v>ALICANTE</v>
      </c>
      <c r="F60" s="42">
        <f t="shared" si="9"/>
        <v>1878982</v>
      </c>
      <c r="G60" s="42">
        <f t="shared" si="8"/>
        <v>1887855</v>
      </c>
    </row>
    <row r="61" spans="1:7" x14ac:dyDescent="0.25">
      <c r="A61" s="42" t="str">
        <f t="shared" si="3"/>
        <v>SEVILLA</v>
      </c>
      <c r="B61" s="41">
        <f t="shared" si="4"/>
        <v>3787399</v>
      </c>
      <c r="C61" s="41">
        <f t="shared" si="5"/>
        <v>3791196</v>
      </c>
      <c r="D61" s="41">
        <f t="shared" si="6"/>
        <v>19</v>
      </c>
      <c r="E61" s="42" t="str">
        <f t="shared" si="2"/>
        <v>CEUTA</v>
      </c>
      <c r="F61" s="42">
        <f t="shared" si="9"/>
        <v>1743785</v>
      </c>
      <c r="G61" s="42">
        <f t="shared" si="8"/>
        <v>1713496</v>
      </c>
    </row>
    <row r="62" spans="1:7" x14ac:dyDescent="0.25">
      <c r="A62" s="42" t="str">
        <f t="shared" si="3"/>
        <v>TARRAGONA</v>
      </c>
      <c r="B62" s="41">
        <f t="shared" si="4"/>
        <v>27788756</v>
      </c>
      <c r="C62" s="41">
        <f t="shared" si="5"/>
        <v>26676430</v>
      </c>
      <c r="D62" s="41">
        <f t="shared" si="6"/>
        <v>4</v>
      </c>
      <c r="E62" s="42" t="str">
        <f t="shared" si="2"/>
        <v>MOTRIL</v>
      </c>
      <c r="F62" s="42">
        <f t="shared" si="9"/>
        <v>1685876</v>
      </c>
      <c r="G62" s="42">
        <f t="shared" si="8"/>
        <v>1698368</v>
      </c>
    </row>
    <row r="63" spans="1:7" x14ac:dyDescent="0.25">
      <c r="A63" s="42" t="str">
        <f t="shared" si="3"/>
        <v>VALENCIA</v>
      </c>
      <c r="B63" s="41">
        <f t="shared" si="4"/>
        <v>54648380</v>
      </c>
      <c r="C63" s="41">
        <f t="shared" si="5"/>
        <v>54572419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1548719</v>
      </c>
      <c r="G63" s="42">
        <f t="shared" si="8"/>
        <v>1504812</v>
      </c>
    </row>
    <row r="64" spans="1:7" x14ac:dyDescent="0.25">
      <c r="A64" s="42" t="str">
        <f t="shared" si="3"/>
        <v>VIGO</v>
      </c>
      <c r="B64" s="41">
        <f t="shared" si="4"/>
        <v>3152048</v>
      </c>
      <c r="C64" s="41">
        <f t="shared" si="5"/>
        <v>3352565</v>
      </c>
      <c r="D64" s="41">
        <f t="shared" si="6"/>
        <v>20</v>
      </c>
      <c r="E64" s="42" t="str">
        <f t="shared" si="2"/>
        <v>VILAGARCIA</v>
      </c>
      <c r="F64" s="42">
        <f t="shared" si="9"/>
        <v>815559</v>
      </c>
      <c r="G64" s="42">
        <f t="shared" si="8"/>
        <v>649249</v>
      </c>
    </row>
    <row r="65" spans="1:7" x14ac:dyDescent="0.25">
      <c r="A65" s="42" t="str">
        <f t="shared" si="3"/>
        <v>VILAGARCIA</v>
      </c>
      <c r="B65" s="41">
        <f t="shared" si="4"/>
        <v>815559</v>
      </c>
      <c r="C65" s="41">
        <f t="shared" si="5"/>
        <v>649249</v>
      </c>
      <c r="D65" s="41">
        <f t="shared" si="6"/>
        <v>27</v>
      </c>
      <c r="E65" s="42" t="str">
        <f t="shared" si="2"/>
        <v>MELILLA</v>
      </c>
      <c r="F65" s="42">
        <f t="shared" si="9"/>
        <v>797346</v>
      </c>
      <c r="G65" s="42">
        <f t="shared" si="8"/>
        <v>708253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465768</v>
      </c>
      <c r="C7" s="37">
        <v>750808</v>
      </c>
      <c r="D7" s="37">
        <v>5737815</v>
      </c>
      <c r="E7" s="37">
        <v>6129862</v>
      </c>
      <c r="F7" s="10">
        <f>((E7*100)/D7)-100</f>
        <v>6.8326880528563549</v>
      </c>
      <c r="G7" s="1"/>
      <c r="H7" s="1"/>
      <c r="I7" s="1"/>
    </row>
    <row r="8" spans="1:12" x14ac:dyDescent="0.25">
      <c r="A8" s="11" t="s">
        <v>45</v>
      </c>
      <c r="B8" s="38">
        <v>9131</v>
      </c>
      <c r="C8" s="38">
        <v>7122</v>
      </c>
      <c r="D8" s="38">
        <v>75171</v>
      </c>
      <c r="E8" s="38">
        <v>50364</v>
      </c>
      <c r="F8" s="13">
        <f t="shared" ref="F8:F35" si="0">((E8*100)/D8)-100</f>
        <v>-33.000758271141791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2019</v>
      </c>
      <c r="D9" s="37">
        <v>2986</v>
      </c>
      <c r="E9" s="37">
        <v>12264</v>
      </c>
      <c r="F9" s="10">
        <f t="shared" si="0"/>
        <v>310.71667782987276</v>
      </c>
      <c r="G9" s="1"/>
      <c r="H9" s="1"/>
      <c r="I9" s="1"/>
    </row>
    <row r="10" spans="1:12" x14ac:dyDescent="0.25">
      <c r="A10" s="11" t="s">
        <v>47</v>
      </c>
      <c r="B10" s="38">
        <v>36195</v>
      </c>
      <c r="C10" s="38">
        <v>60016</v>
      </c>
      <c r="D10" s="38">
        <v>437561</v>
      </c>
      <c r="E10" s="38">
        <v>531042</v>
      </c>
      <c r="F10" s="13">
        <f t="shared" si="0"/>
        <v>21.364106947374196</v>
      </c>
      <c r="G10" s="1"/>
      <c r="H10" s="1"/>
      <c r="I10" s="1"/>
    </row>
    <row r="11" spans="1:12" x14ac:dyDescent="0.25">
      <c r="A11" s="8" t="s">
        <v>48</v>
      </c>
      <c r="B11" s="37">
        <v>1589765</v>
      </c>
      <c r="C11" s="37">
        <v>1773493</v>
      </c>
      <c r="D11" s="37">
        <v>19161734</v>
      </c>
      <c r="E11" s="37">
        <v>19250495</v>
      </c>
      <c r="F11" s="10">
        <f t="shared" si="0"/>
        <v>0.46322008227438971</v>
      </c>
      <c r="G11" s="1"/>
      <c r="H11" s="1"/>
      <c r="I11" s="1"/>
    </row>
    <row r="12" spans="1:12" x14ac:dyDescent="0.25">
      <c r="A12" s="11" t="s">
        <v>49</v>
      </c>
      <c r="B12" s="38">
        <v>9067</v>
      </c>
      <c r="C12" s="38">
        <v>15552</v>
      </c>
      <c r="D12" s="38">
        <v>89374</v>
      </c>
      <c r="E12" s="38">
        <v>64489</v>
      </c>
      <c r="F12" s="13">
        <f t="shared" si="0"/>
        <v>-27.843668180902725</v>
      </c>
      <c r="G12" s="1"/>
      <c r="H12" s="1"/>
      <c r="I12" s="1"/>
    </row>
    <row r="13" spans="1:12" x14ac:dyDescent="0.25">
      <c r="A13" s="8" t="s">
        <v>50</v>
      </c>
      <c r="B13" s="37">
        <v>141639</v>
      </c>
      <c r="C13" s="37">
        <v>71545</v>
      </c>
      <c r="D13" s="37">
        <v>1428818</v>
      </c>
      <c r="E13" s="37">
        <v>1374156</v>
      </c>
      <c r="F13" s="10">
        <f t="shared" si="0"/>
        <v>-3.8256796876859056</v>
      </c>
      <c r="G13" s="1"/>
      <c r="H13" s="1"/>
      <c r="I13" s="1"/>
    </row>
    <row r="14" spans="1:12" x14ac:dyDescent="0.25">
      <c r="A14" s="11" t="s">
        <v>51</v>
      </c>
      <c r="B14" s="38">
        <v>621532</v>
      </c>
      <c r="C14" s="38">
        <v>836462</v>
      </c>
      <c r="D14" s="38">
        <v>8847802</v>
      </c>
      <c r="E14" s="38">
        <v>8604885</v>
      </c>
      <c r="F14" s="13">
        <f t="shared" si="0"/>
        <v>-2.7455067371534767</v>
      </c>
      <c r="G14" s="1"/>
      <c r="H14" s="1"/>
      <c r="I14" s="1"/>
    </row>
    <row r="15" spans="1:12" x14ac:dyDescent="0.25">
      <c r="A15" s="8" t="s">
        <v>52</v>
      </c>
      <c r="B15" s="37">
        <v>1337488</v>
      </c>
      <c r="C15" s="37">
        <v>1290586</v>
      </c>
      <c r="D15" s="37">
        <v>15445328</v>
      </c>
      <c r="E15" s="37">
        <v>11906036</v>
      </c>
      <c r="F15" s="10">
        <f t="shared" si="0"/>
        <v>-22.914968202682388</v>
      </c>
      <c r="G15" s="1"/>
      <c r="H15" s="1"/>
      <c r="I15" s="1"/>
    </row>
    <row r="16" spans="1:12" x14ac:dyDescent="0.25">
      <c r="A16" s="11" t="s">
        <v>53</v>
      </c>
      <c r="B16" s="38">
        <v>1712811</v>
      </c>
      <c r="C16" s="38">
        <v>2336984</v>
      </c>
      <c r="D16" s="38">
        <v>13874821</v>
      </c>
      <c r="E16" s="38">
        <v>20150874</v>
      </c>
      <c r="F16" s="13">
        <f t="shared" si="0"/>
        <v>45.233397965998989</v>
      </c>
      <c r="G16" s="1"/>
      <c r="H16" s="1"/>
      <c r="I16" s="1"/>
    </row>
    <row r="17" spans="1:9" x14ac:dyDescent="0.25">
      <c r="A17" s="8" t="s">
        <v>54</v>
      </c>
      <c r="B17" s="37">
        <v>454841</v>
      </c>
      <c r="C17" s="37">
        <v>851075</v>
      </c>
      <c r="D17" s="37">
        <v>6367175</v>
      </c>
      <c r="E17" s="37">
        <v>5774865</v>
      </c>
      <c r="F17" s="10">
        <f t="shared" si="0"/>
        <v>-9.3025556859988967</v>
      </c>
      <c r="G17" s="1"/>
      <c r="H17" s="1"/>
      <c r="I17" s="1"/>
    </row>
    <row r="18" spans="1:9" x14ac:dyDescent="0.25">
      <c r="A18" s="11" t="s">
        <v>55</v>
      </c>
      <c r="B18" s="38">
        <v>99468</v>
      </c>
      <c r="C18" s="38">
        <v>74650</v>
      </c>
      <c r="D18" s="38">
        <v>875486</v>
      </c>
      <c r="E18" s="38">
        <v>825870</v>
      </c>
      <c r="F18" s="13">
        <f t="shared" si="0"/>
        <v>-5.6672522461809791</v>
      </c>
      <c r="G18" s="1"/>
      <c r="H18" s="1"/>
      <c r="I18" s="1"/>
    </row>
    <row r="19" spans="1:9" x14ac:dyDescent="0.25">
      <c r="A19" s="8" t="s">
        <v>56</v>
      </c>
      <c r="B19" s="37">
        <v>189376</v>
      </c>
      <c r="C19" s="37">
        <v>266358</v>
      </c>
      <c r="D19" s="37">
        <v>2122290</v>
      </c>
      <c r="E19" s="37">
        <v>1916478</v>
      </c>
      <c r="F19" s="10">
        <f t="shared" si="0"/>
        <v>-9.6976379288410186</v>
      </c>
      <c r="G19" s="1"/>
      <c r="H19" s="1"/>
      <c r="I19" s="1"/>
    </row>
    <row r="20" spans="1:9" x14ac:dyDescent="0.25">
      <c r="A20" s="11" t="s">
        <v>57</v>
      </c>
      <c r="B20" s="38">
        <v>46489</v>
      </c>
      <c r="C20" s="38">
        <v>108759</v>
      </c>
      <c r="D20" s="38">
        <v>770227</v>
      </c>
      <c r="E20" s="38">
        <v>770357</v>
      </c>
      <c r="F20" s="13">
        <f t="shared" si="0"/>
        <v>1.6878141119434531E-2</v>
      </c>
      <c r="G20" s="1"/>
      <c r="H20" s="1"/>
      <c r="I20" s="1"/>
    </row>
    <row r="21" spans="1:9" x14ac:dyDescent="0.25">
      <c r="A21" s="8" t="s">
        <v>58</v>
      </c>
      <c r="B21" s="37">
        <v>1993737</v>
      </c>
      <c r="C21" s="37">
        <v>1472070</v>
      </c>
      <c r="D21" s="37">
        <v>16868562</v>
      </c>
      <c r="E21" s="37">
        <v>18624343</v>
      </c>
      <c r="F21" s="10">
        <f t="shared" si="0"/>
        <v>10.408599144372829</v>
      </c>
      <c r="G21" s="1"/>
      <c r="H21" s="1"/>
      <c r="I21" s="1"/>
    </row>
    <row r="22" spans="1:9" x14ac:dyDescent="0.25">
      <c r="A22" s="11" t="s">
        <v>59</v>
      </c>
      <c r="B22" s="38">
        <v>486558</v>
      </c>
      <c r="C22" s="38">
        <v>297071</v>
      </c>
      <c r="D22" s="38">
        <v>4086816</v>
      </c>
      <c r="E22" s="38">
        <v>3652206</v>
      </c>
      <c r="F22" s="13">
        <f t="shared" si="0"/>
        <v>-10.634440111813205</v>
      </c>
      <c r="G22" s="1"/>
      <c r="H22" s="1"/>
      <c r="I22" s="1"/>
    </row>
    <row r="23" spans="1:9" x14ac:dyDescent="0.25">
      <c r="A23" s="8" t="s">
        <v>60</v>
      </c>
      <c r="B23" s="37">
        <v>6065</v>
      </c>
      <c r="C23" s="37">
        <v>11622</v>
      </c>
      <c r="D23" s="37">
        <v>49625</v>
      </c>
      <c r="E23" s="37">
        <v>93288</v>
      </c>
      <c r="F23" s="10">
        <f t="shared" si="0"/>
        <v>87.985894206549119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5034</v>
      </c>
      <c r="C25" s="37">
        <v>9168</v>
      </c>
      <c r="D25" s="37">
        <v>56259</v>
      </c>
      <c r="E25" s="37">
        <v>61233</v>
      </c>
      <c r="F25" s="10">
        <f t="shared" si="0"/>
        <v>8.8412520663360539</v>
      </c>
      <c r="G25" s="1"/>
      <c r="H25" s="1"/>
      <c r="I25" s="1"/>
    </row>
    <row r="26" spans="1:9" x14ac:dyDescent="0.25">
      <c r="A26" s="11" t="s">
        <v>63</v>
      </c>
      <c r="B26" s="38">
        <v>106958</v>
      </c>
      <c r="C26" s="38">
        <v>91399</v>
      </c>
      <c r="D26" s="38">
        <v>1048659</v>
      </c>
      <c r="E26" s="38">
        <v>1012563</v>
      </c>
      <c r="F26" s="13">
        <f t="shared" si="0"/>
        <v>-3.4421103523643097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729032</v>
      </c>
      <c r="C28" s="38">
        <v>394865</v>
      </c>
      <c r="D28" s="38">
        <v>5843496</v>
      </c>
      <c r="E28" s="38">
        <v>6196403</v>
      </c>
      <c r="F28" s="13">
        <f t="shared" si="0"/>
        <v>6.0393127675624356</v>
      </c>
      <c r="G28" s="1"/>
      <c r="H28" s="1"/>
      <c r="I28" s="1"/>
    </row>
    <row r="29" spans="1:9" x14ac:dyDescent="0.25">
      <c r="A29" s="8" t="s">
        <v>66</v>
      </c>
      <c r="B29" s="37">
        <v>28068</v>
      </c>
      <c r="C29" s="37">
        <v>26681</v>
      </c>
      <c r="D29" s="37">
        <v>276335</v>
      </c>
      <c r="E29" s="37">
        <v>177364</v>
      </c>
      <c r="F29" s="10">
        <f t="shared" si="0"/>
        <v>-35.815586154486397</v>
      </c>
      <c r="G29" s="1"/>
      <c r="H29" s="1"/>
      <c r="I29" s="1"/>
    </row>
    <row r="30" spans="1:9" x14ac:dyDescent="0.25">
      <c r="A30" s="11" t="s">
        <v>67</v>
      </c>
      <c r="B30" s="38">
        <v>30855</v>
      </c>
      <c r="C30" s="38">
        <v>13386</v>
      </c>
      <c r="D30" s="38">
        <v>282813</v>
      </c>
      <c r="E30" s="38">
        <v>299752</v>
      </c>
      <c r="F30" s="13">
        <f t="shared" si="0"/>
        <v>5.9894700738650641</v>
      </c>
      <c r="G30" s="1"/>
      <c r="H30" s="1"/>
      <c r="I30" s="1"/>
    </row>
    <row r="31" spans="1:9" x14ac:dyDescent="0.25">
      <c r="A31" s="8" t="s">
        <v>68</v>
      </c>
      <c r="B31" s="37">
        <v>1464349</v>
      </c>
      <c r="C31" s="37">
        <v>1643538</v>
      </c>
      <c r="D31" s="37">
        <v>15575204</v>
      </c>
      <c r="E31" s="37">
        <v>16132131</v>
      </c>
      <c r="F31" s="10">
        <f t="shared" si="0"/>
        <v>3.5757284463176262</v>
      </c>
      <c r="G31" s="1"/>
      <c r="H31" s="1"/>
      <c r="I31" s="1"/>
    </row>
    <row r="32" spans="1:9" x14ac:dyDescent="0.25">
      <c r="A32" s="11" t="s">
        <v>69</v>
      </c>
      <c r="B32" s="38">
        <v>358985</v>
      </c>
      <c r="C32" s="38">
        <v>387938</v>
      </c>
      <c r="D32" s="38">
        <v>3795583</v>
      </c>
      <c r="E32" s="38">
        <v>3091545</v>
      </c>
      <c r="F32" s="13">
        <f t="shared" si="0"/>
        <v>-18.548876417667586</v>
      </c>
      <c r="G32" s="1"/>
      <c r="H32" s="1"/>
      <c r="I32" s="1"/>
    </row>
    <row r="33" spans="1:9" x14ac:dyDescent="0.25">
      <c r="A33" s="8" t="s">
        <v>70</v>
      </c>
      <c r="B33" s="37">
        <v>15240</v>
      </c>
      <c r="C33" s="37">
        <v>4274</v>
      </c>
      <c r="D33" s="37">
        <v>75445</v>
      </c>
      <c r="E33" s="37">
        <v>67745</v>
      </c>
      <c r="F33" s="10">
        <f t="shared" si="0"/>
        <v>-10.206110411558086</v>
      </c>
      <c r="G33" s="1"/>
      <c r="H33" s="1"/>
      <c r="I33" s="1"/>
    </row>
    <row r="34" spans="1:9" x14ac:dyDescent="0.25">
      <c r="A34" s="11" t="s">
        <v>71</v>
      </c>
      <c r="B34" s="38">
        <v>41052</v>
      </c>
      <c r="C34" s="38">
        <v>10820</v>
      </c>
      <c r="D34" s="38">
        <v>184103</v>
      </c>
      <c r="E34" s="38">
        <v>160838</v>
      </c>
      <c r="F34" s="13">
        <f t="shared" si="0"/>
        <v>-12.636947795527504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11979503</v>
      </c>
      <c r="C35" s="15">
        <f t="shared" ref="C35:E35" si="1">SUM(C7:C34)</f>
        <v>12808261</v>
      </c>
      <c r="D35" s="15">
        <f t="shared" si="1"/>
        <v>123379488</v>
      </c>
      <c r="E35" s="15">
        <f t="shared" si="1"/>
        <v>126931448</v>
      </c>
      <c r="F35" s="16">
        <f t="shared" si="0"/>
        <v>2.8788902090435045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6129862</v>
      </c>
      <c r="C38" s="41">
        <f>D7</f>
        <v>5737815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20150874</v>
      </c>
      <c r="G38" s="42">
        <f>LOOKUP(E38,$A$38:$A$65,$C$38:$C$65)</f>
        <v>13874821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50364</v>
      </c>
      <c r="C39" s="41">
        <f t="shared" ref="C39:C65" si="5">D8</f>
        <v>75171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19250495</v>
      </c>
      <c r="G39" s="42">
        <f t="shared" ref="G39:G65" si="8">LOOKUP(E39,$A$38:$A$65,$C$38:$C$65)</f>
        <v>19161734</v>
      </c>
    </row>
    <row r="40" spans="1:9" x14ac:dyDescent="0.25">
      <c r="A40" s="42" t="str">
        <f t="shared" si="3"/>
        <v>ALMERIA</v>
      </c>
      <c r="B40" s="41">
        <f t="shared" si="4"/>
        <v>12264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18624343</v>
      </c>
      <c r="G40" s="42">
        <f t="shared" si="8"/>
        <v>16868562</v>
      </c>
    </row>
    <row r="41" spans="1:9" x14ac:dyDescent="0.25">
      <c r="A41" s="42" t="str">
        <f t="shared" si="3"/>
        <v>AVILES</v>
      </c>
      <c r="B41" s="41">
        <f t="shared" si="4"/>
        <v>531042</v>
      </c>
      <c r="C41" s="41">
        <f t="shared" si="5"/>
        <v>437561</v>
      </c>
      <c r="D41" s="41">
        <f t="shared" si="6"/>
        <v>17</v>
      </c>
      <c r="E41" s="42" t="str">
        <f t="shared" si="2"/>
        <v>TARRAGONA</v>
      </c>
      <c r="F41" s="42">
        <f t="shared" si="7"/>
        <v>16132131</v>
      </c>
      <c r="G41" s="42">
        <f t="shared" si="8"/>
        <v>15575204</v>
      </c>
    </row>
    <row r="42" spans="1:9" x14ac:dyDescent="0.25">
      <c r="A42" s="42" t="str">
        <f t="shared" si="3"/>
        <v>BAHIA DE ALGECIRAS</v>
      </c>
      <c r="B42" s="41">
        <f t="shared" si="4"/>
        <v>19250495</v>
      </c>
      <c r="C42" s="41">
        <f t="shared" si="5"/>
        <v>19161734</v>
      </c>
      <c r="D42" s="41">
        <f t="shared" si="6"/>
        <v>2</v>
      </c>
      <c r="E42" s="42" t="str">
        <f t="shared" si="2"/>
        <v>BILBAO</v>
      </c>
      <c r="F42" s="42">
        <f t="shared" si="7"/>
        <v>11906036</v>
      </c>
      <c r="G42" s="42">
        <f t="shared" si="8"/>
        <v>15445328</v>
      </c>
    </row>
    <row r="43" spans="1:9" x14ac:dyDescent="0.25">
      <c r="A43" s="42" t="str">
        <f t="shared" si="3"/>
        <v>BAHIA DE CADIZ</v>
      </c>
      <c r="B43" s="41">
        <f t="shared" si="4"/>
        <v>64489</v>
      </c>
      <c r="C43" s="41">
        <f t="shared" si="5"/>
        <v>89374</v>
      </c>
      <c r="D43" s="41">
        <f t="shared" si="6"/>
        <v>23</v>
      </c>
      <c r="E43" s="42" t="str">
        <f t="shared" si="2"/>
        <v>BARCELONA</v>
      </c>
      <c r="F43" s="42">
        <f t="shared" si="7"/>
        <v>8604885</v>
      </c>
      <c r="G43" s="42">
        <f t="shared" si="8"/>
        <v>8847802</v>
      </c>
    </row>
    <row r="44" spans="1:9" x14ac:dyDescent="0.25">
      <c r="A44" s="42" t="str">
        <f t="shared" si="3"/>
        <v>BALEARES</v>
      </c>
      <c r="B44" s="41">
        <f t="shared" si="4"/>
        <v>1374156</v>
      </c>
      <c r="C44" s="41">
        <f t="shared" si="5"/>
        <v>1428818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6196403</v>
      </c>
      <c r="G44" s="42">
        <f t="shared" si="8"/>
        <v>5843496</v>
      </c>
    </row>
    <row r="45" spans="1:9" x14ac:dyDescent="0.25">
      <c r="A45" s="42" t="str">
        <f t="shared" si="3"/>
        <v>BARCELONA</v>
      </c>
      <c r="B45" s="41">
        <f t="shared" si="4"/>
        <v>8604885</v>
      </c>
      <c r="C45" s="41">
        <f t="shared" si="5"/>
        <v>8847802</v>
      </c>
      <c r="D45" s="41">
        <f t="shared" si="6"/>
        <v>6</v>
      </c>
      <c r="E45" s="42" t="str">
        <f t="shared" si="2"/>
        <v>A CORUÑA</v>
      </c>
      <c r="F45" s="42">
        <f t="shared" si="7"/>
        <v>6129862</v>
      </c>
      <c r="G45" s="42">
        <f t="shared" si="8"/>
        <v>5737815</v>
      </c>
    </row>
    <row r="46" spans="1:9" x14ac:dyDescent="0.25">
      <c r="A46" s="42" t="str">
        <f t="shared" si="3"/>
        <v>BILBAO</v>
      </c>
      <c r="B46" s="41">
        <f t="shared" si="4"/>
        <v>11906036</v>
      </c>
      <c r="C46" s="41">
        <f t="shared" si="5"/>
        <v>15445328</v>
      </c>
      <c r="D46" s="41">
        <f t="shared" si="6"/>
        <v>5</v>
      </c>
      <c r="E46" s="42" t="str">
        <f t="shared" si="2"/>
        <v>CASTELLON</v>
      </c>
      <c r="F46" s="42">
        <f t="shared" si="7"/>
        <v>5774865</v>
      </c>
      <c r="G46" s="42">
        <f t="shared" si="8"/>
        <v>6367175</v>
      </c>
    </row>
    <row r="47" spans="1:9" x14ac:dyDescent="0.25">
      <c r="A47" s="42" t="str">
        <f t="shared" si="3"/>
        <v>CARTAGENA</v>
      </c>
      <c r="B47" s="41">
        <f t="shared" si="4"/>
        <v>20150874</v>
      </c>
      <c r="C47" s="41">
        <f t="shared" si="5"/>
        <v>13874821</v>
      </c>
      <c r="D47" s="41">
        <f t="shared" si="6"/>
        <v>1</v>
      </c>
      <c r="E47" s="42" t="str">
        <f t="shared" si="2"/>
        <v>LAS PALMAS</v>
      </c>
      <c r="F47" s="42">
        <f t="shared" si="7"/>
        <v>3652206</v>
      </c>
      <c r="G47" s="42">
        <f t="shared" si="8"/>
        <v>4086816</v>
      </c>
    </row>
    <row r="48" spans="1:9" x14ac:dyDescent="0.25">
      <c r="A48" s="42" t="str">
        <f t="shared" si="3"/>
        <v>CASTELLON</v>
      </c>
      <c r="B48" s="41">
        <f t="shared" si="4"/>
        <v>5774865</v>
      </c>
      <c r="C48" s="41">
        <f t="shared" si="5"/>
        <v>6367175</v>
      </c>
      <c r="D48" s="41">
        <f t="shared" si="6"/>
        <v>9</v>
      </c>
      <c r="E48" s="42" t="str">
        <f t="shared" si="2"/>
        <v>VALENCIA</v>
      </c>
      <c r="F48" s="42">
        <f t="shared" si="7"/>
        <v>3091545</v>
      </c>
      <c r="G48" s="42">
        <f t="shared" si="8"/>
        <v>3795583</v>
      </c>
    </row>
    <row r="49" spans="1:7" x14ac:dyDescent="0.25">
      <c r="A49" s="42" t="str">
        <f t="shared" si="3"/>
        <v>CEUTA</v>
      </c>
      <c r="B49" s="41">
        <f t="shared" si="4"/>
        <v>825870</v>
      </c>
      <c r="C49" s="41">
        <f t="shared" si="5"/>
        <v>875486</v>
      </c>
      <c r="D49" s="41">
        <f t="shared" si="6"/>
        <v>15</v>
      </c>
      <c r="E49" s="42" t="str">
        <f t="shared" si="2"/>
        <v>FERROL-SAN CIBRAO</v>
      </c>
      <c r="F49" s="42">
        <f t="shared" si="7"/>
        <v>1916478</v>
      </c>
      <c r="G49" s="42">
        <f t="shared" si="8"/>
        <v>2122290</v>
      </c>
    </row>
    <row r="50" spans="1:7" x14ac:dyDescent="0.25">
      <c r="A50" s="42" t="str">
        <f t="shared" si="3"/>
        <v>FERROL-SAN CIBRAO</v>
      </c>
      <c r="B50" s="41">
        <f t="shared" si="4"/>
        <v>1916478</v>
      </c>
      <c r="C50" s="41">
        <f t="shared" si="5"/>
        <v>2122290</v>
      </c>
      <c r="D50" s="41">
        <f t="shared" si="6"/>
        <v>12</v>
      </c>
      <c r="E50" s="42" t="str">
        <f t="shared" si="2"/>
        <v>BALEARES</v>
      </c>
      <c r="F50" s="42">
        <f t="shared" si="7"/>
        <v>1374156</v>
      </c>
      <c r="G50" s="42">
        <f t="shared" si="8"/>
        <v>1428818</v>
      </c>
    </row>
    <row r="51" spans="1:7" x14ac:dyDescent="0.25">
      <c r="A51" s="42" t="str">
        <f t="shared" si="3"/>
        <v>GIJON</v>
      </c>
      <c r="B51" s="41">
        <f t="shared" si="4"/>
        <v>770357</v>
      </c>
      <c r="C51" s="41">
        <f t="shared" si="5"/>
        <v>770227</v>
      </c>
      <c r="D51" s="41">
        <f t="shared" si="6"/>
        <v>16</v>
      </c>
      <c r="E51" s="42" t="str">
        <f t="shared" si="2"/>
        <v>MOTRIL</v>
      </c>
      <c r="F51" s="42">
        <f t="shared" si="7"/>
        <v>1012563</v>
      </c>
      <c r="G51" s="42">
        <f t="shared" si="8"/>
        <v>1048659</v>
      </c>
    </row>
    <row r="52" spans="1:7" x14ac:dyDescent="0.25">
      <c r="A52" s="42" t="str">
        <f t="shared" si="3"/>
        <v>HUELVA</v>
      </c>
      <c r="B52" s="41">
        <f t="shared" si="4"/>
        <v>18624343</v>
      </c>
      <c r="C52" s="41">
        <f t="shared" si="5"/>
        <v>16868562</v>
      </c>
      <c r="D52" s="41">
        <f t="shared" si="6"/>
        <v>3</v>
      </c>
      <c r="E52" s="42" t="str">
        <f t="shared" si="2"/>
        <v>CEUTA</v>
      </c>
      <c r="F52" s="42">
        <f t="shared" si="7"/>
        <v>825870</v>
      </c>
      <c r="G52" s="42">
        <f t="shared" si="8"/>
        <v>875486</v>
      </c>
    </row>
    <row r="53" spans="1:7" x14ac:dyDescent="0.25">
      <c r="A53" s="42" t="str">
        <f t="shared" si="3"/>
        <v>LAS PALMAS</v>
      </c>
      <c r="B53" s="41">
        <f t="shared" si="4"/>
        <v>3652206</v>
      </c>
      <c r="C53" s="41">
        <f t="shared" si="5"/>
        <v>4086816</v>
      </c>
      <c r="D53" s="41">
        <f t="shared" si="6"/>
        <v>10</v>
      </c>
      <c r="E53" s="42" t="str">
        <f t="shared" si="2"/>
        <v>GIJON</v>
      </c>
      <c r="F53" s="42">
        <f t="shared" si="7"/>
        <v>770357</v>
      </c>
      <c r="G53" s="42">
        <f t="shared" si="8"/>
        <v>770227</v>
      </c>
    </row>
    <row r="54" spans="1:7" x14ac:dyDescent="0.25">
      <c r="A54" s="42" t="str">
        <f t="shared" si="3"/>
        <v>MALAGA</v>
      </c>
      <c r="B54" s="41">
        <f t="shared" si="4"/>
        <v>93288</v>
      </c>
      <c r="C54" s="41">
        <f t="shared" si="5"/>
        <v>49625</v>
      </c>
      <c r="D54" s="41">
        <f t="shared" si="6"/>
        <v>21</v>
      </c>
      <c r="E54" s="42" t="str">
        <f t="shared" si="2"/>
        <v>AVILES</v>
      </c>
      <c r="F54" s="42">
        <f t="shared" si="7"/>
        <v>531042</v>
      </c>
      <c r="G54" s="42">
        <f t="shared" si="8"/>
        <v>437561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299752</v>
      </c>
      <c r="G55" s="42">
        <f t="shared" si="8"/>
        <v>282813</v>
      </c>
    </row>
    <row r="56" spans="1:7" x14ac:dyDescent="0.25">
      <c r="A56" s="42" t="str">
        <f t="shared" si="3"/>
        <v>MELILLA</v>
      </c>
      <c r="B56" s="41">
        <f t="shared" si="4"/>
        <v>61233</v>
      </c>
      <c r="C56" s="41">
        <f t="shared" si="5"/>
        <v>56259</v>
      </c>
      <c r="D56" s="41">
        <f t="shared" si="6"/>
        <v>24</v>
      </c>
      <c r="E56" s="42" t="str">
        <f t="shared" si="2"/>
        <v>SANTANDER</v>
      </c>
      <c r="F56" s="42">
        <f t="shared" si="9"/>
        <v>177364</v>
      </c>
      <c r="G56" s="42">
        <f t="shared" si="8"/>
        <v>276335</v>
      </c>
    </row>
    <row r="57" spans="1:7" x14ac:dyDescent="0.25">
      <c r="A57" s="42" t="str">
        <f t="shared" si="3"/>
        <v>MOTRIL</v>
      </c>
      <c r="B57" s="41">
        <f t="shared" si="4"/>
        <v>1012563</v>
      </c>
      <c r="C57" s="41">
        <f t="shared" si="5"/>
        <v>1048659</v>
      </c>
      <c r="D57" s="41">
        <f t="shared" si="6"/>
        <v>14</v>
      </c>
      <c r="E57" s="42" t="str">
        <f t="shared" si="2"/>
        <v>VILAGARCIA</v>
      </c>
      <c r="F57" s="42">
        <f t="shared" si="9"/>
        <v>160838</v>
      </c>
      <c r="G57" s="42">
        <f t="shared" si="8"/>
        <v>184103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93288</v>
      </c>
      <c r="G58" s="42">
        <f t="shared" si="8"/>
        <v>49625</v>
      </c>
    </row>
    <row r="59" spans="1:7" x14ac:dyDescent="0.25">
      <c r="A59" s="42" t="str">
        <f t="shared" si="3"/>
        <v>SANTA CRUZ DE TENERIFE</v>
      </c>
      <c r="B59" s="41">
        <f t="shared" si="4"/>
        <v>6196403</v>
      </c>
      <c r="C59" s="41">
        <f t="shared" si="5"/>
        <v>5843496</v>
      </c>
      <c r="D59" s="41">
        <f t="shared" si="6"/>
        <v>7</v>
      </c>
      <c r="E59" s="42" t="str">
        <f t="shared" si="2"/>
        <v>VIGO</v>
      </c>
      <c r="F59" s="42">
        <f t="shared" si="9"/>
        <v>67745</v>
      </c>
      <c r="G59" s="42">
        <f t="shared" si="8"/>
        <v>75445</v>
      </c>
    </row>
    <row r="60" spans="1:7" x14ac:dyDescent="0.25">
      <c r="A60" s="42" t="str">
        <f t="shared" si="3"/>
        <v>SANTANDER</v>
      </c>
      <c r="B60" s="41">
        <f t="shared" si="4"/>
        <v>177364</v>
      </c>
      <c r="C60" s="41">
        <f t="shared" si="5"/>
        <v>276335</v>
      </c>
      <c r="D60" s="41">
        <f t="shared" si="6"/>
        <v>19</v>
      </c>
      <c r="E60" s="42" t="str">
        <f t="shared" si="2"/>
        <v>BAHIA DE CADIZ</v>
      </c>
      <c r="F60" s="42">
        <f t="shared" si="9"/>
        <v>64489</v>
      </c>
      <c r="G60" s="42">
        <f t="shared" si="8"/>
        <v>89374</v>
      </c>
    </row>
    <row r="61" spans="1:7" x14ac:dyDescent="0.25">
      <c r="A61" s="42" t="str">
        <f t="shared" si="3"/>
        <v>SEVILLA</v>
      </c>
      <c r="B61" s="41">
        <f t="shared" si="4"/>
        <v>299752</v>
      </c>
      <c r="C61" s="41">
        <f t="shared" si="5"/>
        <v>282813</v>
      </c>
      <c r="D61" s="41">
        <f t="shared" si="6"/>
        <v>18</v>
      </c>
      <c r="E61" s="42" t="str">
        <f t="shared" si="2"/>
        <v>MELILLA</v>
      </c>
      <c r="F61" s="42">
        <f t="shared" si="9"/>
        <v>61233</v>
      </c>
      <c r="G61" s="42">
        <f t="shared" si="8"/>
        <v>56259</v>
      </c>
    </row>
    <row r="62" spans="1:7" x14ac:dyDescent="0.25">
      <c r="A62" s="42" t="str">
        <f t="shared" si="3"/>
        <v>TARRAGONA</v>
      </c>
      <c r="B62" s="41">
        <f t="shared" si="4"/>
        <v>16132131</v>
      </c>
      <c r="C62" s="41">
        <f t="shared" si="5"/>
        <v>15575204</v>
      </c>
      <c r="D62" s="41">
        <f t="shared" si="6"/>
        <v>4</v>
      </c>
      <c r="E62" s="42" t="str">
        <f t="shared" si="2"/>
        <v>ALICANTE</v>
      </c>
      <c r="F62" s="42">
        <f t="shared" si="9"/>
        <v>50364</v>
      </c>
      <c r="G62" s="42">
        <f t="shared" si="8"/>
        <v>75171</v>
      </c>
    </row>
    <row r="63" spans="1:7" x14ac:dyDescent="0.25">
      <c r="A63" s="42" t="str">
        <f t="shared" si="3"/>
        <v>VALENCIA</v>
      </c>
      <c r="B63" s="41">
        <f t="shared" si="4"/>
        <v>3091545</v>
      </c>
      <c r="C63" s="41">
        <f t="shared" si="5"/>
        <v>3795583</v>
      </c>
      <c r="D63" s="41">
        <f t="shared" si="6"/>
        <v>11</v>
      </c>
      <c r="E63" s="42" t="str">
        <f t="shared" si="2"/>
        <v>ALMERIA</v>
      </c>
      <c r="F63" s="42">
        <f t="shared" si="9"/>
        <v>12264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67745</v>
      </c>
      <c r="C64" s="41">
        <f t="shared" si="5"/>
        <v>75445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160838</v>
      </c>
      <c r="C65" s="41">
        <f t="shared" si="5"/>
        <v>184103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328092</v>
      </c>
      <c r="C7" s="19">
        <v>337357</v>
      </c>
      <c r="D7" s="19">
        <v>2856670</v>
      </c>
      <c r="E7" s="19">
        <v>3408215</v>
      </c>
      <c r="F7" s="10">
        <f>((E7*100)/D7)-100</f>
        <v>19.307270353243467</v>
      </c>
      <c r="G7" s="1"/>
      <c r="H7" s="1"/>
      <c r="I7" s="1"/>
    </row>
    <row r="8" spans="1:12" x14ac:dyDescent="0.25">
      <c r="A8" s="11" t="s">
        <v>45</v>
      </c>
      <c r="B8" s="20">
        <v>52809</v>
      </c>
      <c r="C8" s="20">
        <v>66918</v>
      </c>
      <c r="D8" s="20">
        <v>608751</v>
      </c>
      <c r="E8" s="20">
        <v>574108</v>
      </c>
      <c r="F8" s="13">
        <f t="shared" ref="F8:F35" si="0">((E8*100)/D8)-100</f>
        <v>-5.6908325407268308</v>
      </c>
      <c r="G8" s="1"/>
      <c r="H8" s="1"/>
      <c r="I8" s="1"/>
    </row>
    <row r="9" spans="1:12" x14ac:dyDescent="0.25">
      <c r="A9" s="8" t="s">
        <v>46</v>
      </c>
      <c r="B9" s="19">
        <v>117024</v>
      </c>
      <c r="C9" s="19">
        <v>442362</v>
      </c>
      <c r="D9" s="19">
        <v>3100225</v>
      </c>
      <c r="E9" s="19">
        <v>4160262</v>
      </c>
      <c r="F9" s="10">
        <f t="shared" si="0"/>
        <v>34.192260239176193</v>
      </c>
      <c r="G9" s="1"/>
      <c r="H9" s="1"/>
      <c r="I9" s="1"/>
    </row>
    <row r="10" spans="1:12" x14ac:dyDescent="0.25">
      <c r="A10" s="11" t="s">
        <v>47</v>
      </c>
      <c r="B10" s="20">
        <v>361029</v>
      </c>
      <c r="C10" s="20">
        <v>354857</v>
      </c>
      <c r="D10" s="20">
        <v>2880737</v>
      </c>
      <c r="E10" s="20">
        <v>2741432</v>
      </c>
      <c r="F10" s="13">
        <f t="shared" si="0"/>
        <v>-4.835741686936359</v>
      </c>
      <c r="G10" s="1"/>
      <c r="H10" s="1"/>
      <c r="I10" s="1"/>
    </row>
    <row r="11" spans="1:12" x14ac:dyDescent="0.25">
      <c r="A11" s="8" t="s">
        <v>48</v>
      </c>
      <c r="B11" s="19">
        <v>51182</v>
      </c>
      <c r="C11" s="19">
        <v>201179</v>
      </c>
      <c r="D11" s="19">
        <v>1075642</v>
      </c>
      <c r="E11" s="19">
        <v>1650148</v>
      </c>
      <c r="F11" s="10">
        <f t="shared" si="0"/>
        <v>53.410521344462182</v>
      </c>
      <c r="G11" s="1"/>
      <c r="H11" s="1"/>
      <c r="I11" s="1"/>
    </row>
    <row r="12" spans="1:12" x14ac:dyDescent="0.25">
      <c r="A12" s="11" t="s">
        <v>49</v>
      </c>
      <c r="B12" s="20">
        <v>165003</v>
      </c>
      <c r="C12" s="20">
        <v>118511</v>
      </c>
      <c r="D12" s="20">
        <v>1515363</v>
      </c>
      <c r="E12" s="20">
        <v>1451824</v>
      </c>
      <c r="F12" s="13">
        <f t="shared" si="0"/>
        <v>-4.1929887426313002</v>
      </c>
      <c r="G12" s="1"/>
      <c r="H12" s="1"/>
      <c r="I12" s="1"/>
    </row>
    <row r="13" spans="1:12" x14ac:dyDescent="0.25">
      <c r="A13" s="8" t="s">
        <v>50</v>
      </c>
      <c r="B13" s="19">
        <v>125594</v>
      </c>
      <c r="C13" s="19">
        <v>146919</v>
      </c>
      <c r="D13" s="19">
        <v>1380814</v>
      </c>
      <c r="E13" s="19">
        <v>1381340</v>
      </c>
      <c r="F13" s="10">
        <f t="shared" si="0"/>
        <v>3.8093472401058648E-2</v>
      </c>
      <c r="G13" s="1"/>
      <c r="H13" s="1"/>
      <c r="I13" s="1"/>
    </row>
    <row r="14" spans="1:12" x14ac:dyDescent="0.25">
      <c r="A14" s="11" t="s">
        <v>51</v>
      </c>
      <c r="B14" s="20">
        <v>307186</v>
      </c>
      <c r="C14" s="20">
        <v>327480</v>
      </c>
      <c r="D14" s="20">
        <v>2996951</v>
      </c>
      <c r="E14" s="20">
        <v>3978646</v>
      </c>
      <c r="F14" s="13">
        <f t="shared" si="0"/>
        <v>32.756458146963354</v>
      </c>
      <c r="G14" s="1"/>
      <c r="H14" s="1"/>
      <c r="I14" s="1"/>
    </row>
    <row r="15" spans="1:12" x14ac:dyDescent="0.25">
      <c r="A15" s="8" t="s">
        <v>52</v>
      </c>
      <c r="B15" s="19">
        <v>228315</v>
      </c>
      <c r="C15" s="19">
        <v>392291</v>
      </c>
      <c r="D15" s="19">
        <v>3441737</v>
      </c>
      <c r="E15" s="19">
        <v>3608850</v>
      </c>
      <c r="F15" s="10">
        <f t="shared" si="0"/>
        <v>4.8554843092310591</v>
      </c>
      <c r="G15" s="1"/>
      <c r="H15" s="1"/>
      <c r="I15" s="1"/>
    </row>
    <row r="16" spans="1:12" x14ac:dyDescent="0.25">
      <c r="A16" s="11" t="s">
        <v>53</v>
      </c>
      <c r="B16" s="20">
        <v>273351</v>
      </c>
      <c r="C16" s="20">
        <v>354030</v>
      </c>
      <c r="D16" s="20">
        <v>2778354</v>
      </c>
      <c r="E16" s="20">
        <v>4028085</v>
      </c>
      <c r="F16" s="13">
        <f t="shared" si="0"/>
        <v>44.980985144441632</v>
      </c>
      <c r="G16" s="1"/>
      <c r="H16" s="1"/>
      <c r="I16" s="1"/>
    </row>
    <row r="17" spans="1:9" x14ac:dyDescent="0.25">
      <c r="A17" s="8" t="s">
        <v>54</v>
      </c>
      <c r="B17" s="19">
        <v>296365</v>
      </c>
      <c r="C17" s="19">
        <v>293398</v>
      </c>
      <c r="D17" s="19">
        <v>2712112</v>
      </c>
      <c r="E17" s="19">
        <v>2456419</v>
      </c>
      <c r="F17" s="10">
        <f t="shared" si="0"/>
        <v>-9.4278186151604331</v>
      </c>
      <c r="G17" s="1"/>
      <c r="H17" s="1"/>
      <c r="I17" s="1"/>
    </row>
    <row r="18" spans="1:9" x14ac:dyDescent="0.25">
      <c r="A18" s="11" t="s">
        <v>55</v>
      </c>
      <c r="B18" s="20">
        <v>15148</v>
      </c>
      <c r="C18" s="20">
        <v>9100</v>
      </c>
      <c r="D18" s="20">
        <v>115737</v>
      </c>
      <c r="E18" s="20">
        <v>142500</v>
      </c>
      <c r="F18" s="13">
        <f t="shared" si="0"/>
        <v>23.123979367013135</v>
      </c>
      <c r="G18" s="1"/>
      <c r="H18" s="1"/>
      <c r="I18" s="1"/>
    </row>
    <row r="19" spans="1:9" x14ac:dyDescent="0.25">
      <c r="A19" s="8" t="s">
        <v>56</v>
      </c>
      <c r="B19" s="19">
        <v>784304</v>
      </c>
      <c r="C19" s="19">
        <v>787470</v>
      </c>
      <c r="D19" s="19">
        <v>6882252</v>
      </c>
      <c r="E19" s="19">
        <v>8890064</v>
      </c>
      <c r="F19" s="10">
        <f t="shared" si="0"/>
        <v>29.173764634018056</v>
      </c>
      <c r="G19" s="1"/>
      <c r="H19" s="1"/>
      <c r="I19" s="1"/>
    </row>
    <row r="20" spans="1:9" x14ac:dyDescent="0.25">
      <c r="A20" s="11" t="s">
        <v>57</v>
      </c>
      <c r="B20" s="20">
        <v>1074686</v>
      </c>
      <c r="C20" s="20">
        <v>1215014</v>
      </c>
      <c r="D20" s="20">
        <v>10170280</v>
      </c>
      <c r="E20" s="20">
        <v>11554847</v>
      </c>
      <c r="F20" s="13">
        <f t="shared" si="0"/>
        <v>13.613853305907014</v>
      </c>
      <c r="G20" s="1"/>
      <c r="H20" s="1"/>
      <c r="I20" s="1"/>
    </row>
    <row r="21" spans="1:9" x14ac:dyDescent="0.25">
      <c r="A21" s="8" t="s">
        <v>58</v>
      </c>
      <c r="B21" s="19">
        <v>326283</v>
      </c>
      <c r="C21" s="19">
        <v>312807</v>
      </c>
      <c r="D21" s="19">
        <v>3250628</v>
      </c>
      <c r="E21" s="19">
        <v>3686822</v>
      </c>
      <c r="F21" s="10">
        <f t="shared" si="0"/>
        <v>13.418760928657477</v>
      </c>
      <c r="G21" s="1"/>
      <c r="H21" s="1"/>
      <c r="I21" s="1"/>
    </row>
    <row r="22" spans="1:9" x14ac:dyDescent="0.25">
      <c r="A22" s="11" t="s">
        <v>59</v>
      </c>
      <c r="B22" s="20">
        <v>29377</v>
      </c>
      <c r="C22" s="20">
        <v>26676</v>
      </c>
      <c r="D22" s="20">
        <v>453429</v>
      </c>
      <c r="E22" s="20">
        <v>324086</v>
      </c>
      <c r="F22" s="13">
        <f t="shared" si="0"/>
        <v>-28.525524393014123</v>
      </c>
      <c r="G22" s="1"/>
      <c r="H22" s="1"/>
      <c r="I22" s="1"/>
    </row>
    <row r="23" spans="1:9" x14ac:dyDescent="0.25">
      <c r="A23" s="8" t="s">
        <v>60</v>
      </c>
      <c r="B23" s="19">
        <v>98686</v>
      </c>
      <c r="C23" s="19">
        <v>58377</v>
      </c>
      <c r="D23" s="19">
        <v>702682</v>
      </c>
      <c r="E23" s="19">
        <v>678743</v>
      </c>
      <c r="F23" s="10">
        <f t="shared" si="0"/>
        <v>-3.4068042158472878</v>
      </c>
      <c r="G23" s="1"/>
      <c r="H23" s="1"/>
      <c r="I23" s="1"/>
    </row>
    <row r="24" spans="1:9" x14ac:dyDescent="0.25">
      <c r="A24" s="11" t="s">
        <v>61</v>
      </c>
      <c r="B24" s="20">
        <v>49281</v>
      </c>
      <c r="C24" s="20">
        <v>67577</v>
      </c>
      <c r="D24" s="20">
        <v>686633</v>
      </c>
      <c r="E24" s="20">
        <v>663987</v>
      </c>
      <c r="F24" s="13">
        <f t="shared" si="0"/>
        <v>-3.2981228691309639</v>
      </c>
      <c r="G24" s="1"/>
      <c r="H24" s="1"/>
      <c r="I24" s="1"/>
    </row>
    <row r="25" spans="1:9" x14ac:dyDescent="0.25">
      <c r="A25" s="8" t="s">
        <v>62</v>
      </c>
      <c r="B25" s="19">
        <v>1423</v>
      </c>
      <c r="C25" s="19">
        <v>2750</v>
      </c>
      <c r="D25" s="19">
        <v>28940</v>
      </c>
      <c r="E25" s="19">
        <v>18752</v>
      </c>
      <c r="F25" s="10">
        <f t="shared" si="0"/>
        <v>-35.203870076019356</v>
      </c>
      <c r="G25" s="1"/>
      <c r="H25" s="1"/>
      <c r="I25" s="1"/>
    </row>
    <row r="26" spans="1:9" x14ac:dyDescent="0.25">
      <c r="A26" s="11" t="s">
        <v>63</v>
      </c>
      <c r="B26" s="20">
        <v>43247</v>
      </c>
      <c r="C26" s="20">
        <v>60648</v>
      </c>
      <c r="D26" s="20">
        <v>499984</v>
      </c>
      <c r="E26" s="20">
        <v>436329</v>
      </c>
      <c r="F26" s="13">
        <f t="shared" si="0"/>
        <v>-12.731407405036961</v>
      </c>
      <c r="G26" s="1"/>
      <c r="H26" s="1"/>
      <c r="I26" s="1"/>
    </row>
    <row r="27" spans="1:9" x14ac:dyDescent="0.25">
      <c r="A27" s="8" t="s">
        <v>64</v>
      </c>
      <c r="B27" s="19">
        <v>114136</v>
      </c>
      <c r="C27" s="19">
        <v>115895</v>
      </c>
      <c r="D27" s="19">
        <v>1021907</v>
      </c>
      <c r="E27" s="19">
        <v>1256015</v>
      </c>
      <c r="F27" s="10">
        <f t="shared" si="0"/>
        <v>22.908933983229389</v>
      </c>
      <c r="G27" s="1"/>
      <c r="H27" s="1"/>
      <c r="I27" s="1"/>
    </row>
    <row r="28" spans="1:9" x14ac:dyDescent="0.25">
      <c r="A28" s="11" t="s">
        <v>65</v>
      </c>
      <c r="B28" s="20">
        <v>69370</v>
      </c>
      <c r="C28" s="20">
        <v>29093</v>
      </c>
      <c r="D28" s="20">
        <v>626518</v>
      </c>
      <c r="E28" s="20">
        <v>501748</v>
      </c>
      <c r="F28" s="13">
        <f t="shared" si="0"/>
        <v>-19.91483085881012</v>
      </c>
      <c r="G28" s="1"/>
      <c r="H28" s="1"/>
      <c r="I28" s="1"/>
    </row>
    <row r="29" spans="1:9" x14ac:dyDescent="0.25">
      <c r="A29" s="8" t="s">
        <v>66</v>
      </c>
      <c r="B29" s="19">
        <v>235022</v>
      </c>
      <c r="C29" s="19">
        <v>296906</v>
      </c>
      <c r="D29" s="19">
        <v>2634127</v>
      </c>
      <c r="E29" s="19">
        <v>2559757</v>
      </c>
      <c r="F29" s="10">
        <f t="shared" si="0"/>
        <v>-2.8233262860902357</v>
      </c>
      <c r="G29" s="1"/>
      <c r="H29" s="1"/>
      <c r="I29" s="1"/>
    </row>
    <row r="30" spans="1:9" x14ac:dyDescent="0.25">
      <c r="A30" s="11" t="s">
        <v>67</v>
      </c>
      <c r="B30" s="20">
        <v>165490</v>
      </c>
      <c r="C30" s="20">
        <v>217798</v>
      </c>
      <c r="D30" s="20">
        <v>1646219</v>
      </c>
      <c r="E30" s="20">
        <v>1510328</v>
      </c>
      <c r="F30" s="13">
        <f t="shared" si="0"/>
        <v>-8.2547340299194758</v>
      </c>
      <c r="G30" s="1"/>
      <c r="H30" s="1"/>
      <c r="I30" s="1"/>
    </row>
    <row r="31" spans="1:9" x14ac:dyDescent="0.25">
      <c r="A31" s="8" t="s">
        <v>68</v>
      </c>
      <c r="B31" s="19">
        <v>874988</v>
      </c>
      <c r="C31" s="19">
        <v>883957</v>
      </c>
      <c r="D31" s="19">
        <v>8039367</v>
      </c>
      <c r="E31" s="19">
        <v>9000181</v>
      </c>
      <c r="F31" s="10">
        <f t="shared" si="0"/>
        <v>11.951363832500746</v>
      </c>
      <c r="G31" s="1"/>
      <c r="H31" s="1"/>
      <c r="I31" s="1"/>
    </row>
    <row r="32" spans="1:9" x14ac:dyDescent="0.25">
      <c r="A32" s="11" t="s">
        <v>69</v>
      </c>
      <c r="B32" s="20">
        <v>198028</v>
      </c>
      <c r="C32" s="20">
        <v>177038</v>
      </c>
      <c r="D32" s="20">
        <v>2012364</v>
      </c>
      <c r="E32" s="20">
        <v>1693874</v>
      </c>
      <c r="F32" s="13">
        <f t="shared" si="0"/>
        <v>-15.826659590412078</v>
      </c>
      <c r="G32" s="1"/>
      <c r="H32" s="1"/>
      <c r="I32" s="1"/>
    </row>
    <row r="33" spans="1:9" x14ac:dyDescent="0.25">
      <c r="A33" s="8" t="s">
        <v>70</v>
      </c>
      <c r="B33" s="19">
        <v>31196</v>
      </c>
      <c r="C33" s="19">
        <v>22463</v>
      </c>
      <c r="D33" s="19">
        <v>377379</v>
      </c>
      <c r="E33" s="19">
        <v>253138</v>
      </c>
      <c r="F33" s="10">
        <f t="shared" si="0"/>
        <v>-32.922075685186513</v>
      </c>
      <c r="G33" s="1"/>
      <c r="H33" s="1"/>
      <c r="I33" s="1"/>
    </row>
    <row r="34" spans="1:9" x14ac:dyDescent="0.25">
      <c r="A34" s="11" t="s">
        <v>71</v>
      </c>
      <c r="B34" s="20">
        <v>23331</v>
      </c>
      <c r="C34" s="20">
        <v>27957</v>
      </c>
      <c r="D34" s="20">
        <v>252380</v>
      </c>
      <c r="E34" s="20">
        <v>282840</v>
      </c>
      <c r="F34" s="13">
        <f t="shared" si="0"/>
        <v>12.06910214755527</v>
      </c>
      <c r="G34" s="1"/>
      <c r="H34" s="1"/>
      <c r="I34" s="1"/>
    </row>
    <row r="35" spans="1:9" x14ac:dyDescent="0.25">
      <c r="A35" s="14" t="s">
        <v>72</v>
      </c>
      <c r="B35" s="15">
        <f>SUM(B7:B34)</f>
        <v>6439946</v>
      </c>
      <c r="C35" s="15">
        <f t="shared" ref="C35:E35" si="1">SUM(C7:C34)</f>
        <v>7346828</v>
      </c>
      <c r="D35" s="15">
        <f t="shared" si="1"/>
        <v>64748182</v>
      </c>
      <c r="E35" s="15">
        <f t="shared" si="1"/>
        <v>72893340</v>
      </c>
      <c r="F35" s="16">
        <f t="shared" si="0"/>
        <v>12.579747798942066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3408215</v>
      </c>
      <c r="C38" s="41">
        <f>D7</f>
        <v>2856670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11554847</v>
      </c>
      <c r="G38" s="42">
        <f>LOOKUP(E38,$A$38:$A$65,$C$38:$C$65)</f>
        <v>10170280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574108</v>
      </c>
      <c r="C39" s="41">
        <f t="shared" ref="C39:C65" si="5">D8</f>
        <v>608751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9000181</v>
      </c>
      <c r="G39" s="42">
        <f t="shared" ref="G39:G65" si="8">LOOKUP(E39,$A$38:$A$65,$C$38:$C$65)</f>
        <v>8039367</v>
      </c>
    </row>
    <row r="40" spans="1:9" x14ac:dyDescent="0.25">
      <c r="A40" s="42" t="str">
        <f t="shared" si="3"/>
        <v>ALMERIA</v>
      </c>
      <c r="B40" s="41">
        <f t="shared" si="4"/>
        <v>4160262</v>
      </c>
      <c r="C40" s="41">
        <f t="shared" si="5"/>
        <v>3100225</v>
      </c>
      <c r="D40" s="41">
        <f t="shared" si="6"/>
        <v>4</v>
      </c>
      <c r="E40" s="42" t="str">
        <f t="shared" si="2"/>
        <v>FERROL-SAN CIBRAO</v>
      </c>
      <c r="F40" s="42">
        <f t="shared" si="7"/>
        <v>8890064</v>
      </c>
      <c r="G40" s="42">
        <f t="shared" si="8"/>
        <v>6882252</v>
      </c>
    </row>
    <row r="41" spans="1:9" x14ac:dyDescent="0.25">
      <c r="A41" s="42" t="str">
        <f t="shared" si="3"/>
        <v>AVILES</v>
      </c>
      <c r="B41" s="41">
        <f t="shared" si="4"/>
        <v>2741432</v>
      </c>
      <c r="C41" s="41">
        <f t="shared" si="5"/>
        <v>2880737</v>
      </c>
      <c r="D41" s="41">
        <f t="shared" si="6"/>
        <v>10</v>
      </c>
      <c r="E41" s="42" t="str">
        <f t="shared" si="2"/>
        <v>ALMERIA</v>
      </c>
      <c r="F41" s="42">
        <f t="shared" si="7"/>
        <v>4160262</v>
      </c>
      <c r="G41" s="42">
        <f t="shared" si="8"/>
        <v>3100225</v>
      </c>
    </row>
    <row r="42" spans="1:9" x14ac:dyDescent="0.25">
      <c r="A42" s="42" t="str">
        <f t="shared" si="3"/>
        <v>BAHIA DE ALGECIRAS</v>
      </c>
      <c r="B42" s="41">
        <f t="shared" si="4"/>
        <v>1650148</v>
      </c>
      <c r="C42" s="41">
        <f t="shared" si="5"/>
        <v>1075642</v>
      </c>
      <c r="D42" s="41">
        <f t="shared" si="6"/>
        <v>14</v>
      </c>
      <c r="E42" s="42" t="str">
        <f t="shared" si="2"/>
        <v>CARTAGENA</v>
      </c>
      <c r="F42" s="42">
        <f t="shared" si="7"/>
        <v>4028085</v>
      </c>
      <c r="G42" s="42">
        <f t="shared" si="8"/>
        <v>2778354</v>
      </c>
    </row>
    <row r="43" spans="1:9" x14ac:dyDescent="0.25">
      <c r="A43" s="42" t="str">
        <f t="shared" si="3"/>
        <v>BAHIA DE CADIZ</v>
      </c>
      <c r="B43" s="41">
        <f t="shared" si="4"/>
        <v>1451824</v>
      </c>
      <c r="C43" s="41">
        <f t="shared" si="5"/>
        <v>1515363</v>
      </c>
      <c r="D43" s="41">
        <f t="shared" si="6"/>
        <v>16</v>
      </c>
      <c r="E43" s="42" t="str">
        <f t="shared" si="2"/>
        <v>BARCELONA</v>
      </c>
      <c r="F43" s="42">
        <f t="shared" si="7"/>
        <v>3978646</v>
      </c>
      <c r="G43" s="42">
        <f t="shared" si="8"/>
        <v>2996951</v>
      </c>
    </row>
    <row r="44" spans="1:9" x14ac:dyDescent="0.25">
      <c r="A44" s="42" t="str">
        <f t="shared" si="3"/>
        <v>BALEARES</v>
      </c>
      <c r="B44" s="41">
        <f t="shared" si="4"/>
        <v>1381340</v>
      </c>
      <c r="C44" s="41">
        <f t="shared" si="5"/>
        <v>1380814</v>
      </c>
      <c r="D44" s="41">
        <f t="shared" si="6"/>
        <v>17</v>
      </c>
      <c r="E44" s="42" t="str">
        <f t="shared" si="2"/>
        <v>HUELVA</v>
      </c>
      <c r="F44" s="42">
        <f t="shared" si="7"/>
        <v>3686822</v>
      </c>
      <c r="G44" s="42">
        <f t="shared" si="8"/>
        <v>3250628</v>
      </c>
    </row>
    <row r="45" spans="1:9" x14ac:dyDescent="0.25">
      <c r="A45" s="42" t="str">
        <f t="shared" si="3"/>
        <v>BARCELONA</v>
      </c>
      <c r="B45" s="41">
        <f t="shared" si="4"/>
        <v>3978646</v>
      </c>
      <c r="C45" s="41">
        <f t="shared" si="5"/>
        <v>2996951</v>
      </c>
      <c r="D45" s="41">
        <f t="shared" si="6"/>
        <v>6</v>
      </c>
      <c r="E45" s="42" t="str">
        <f t="shared" si="2"/>
        <v>BILBAO</v>
      </c>
      <c r="F45" s="42">
        <f t="shared" si="7"/>
        <v>3608850</v>
      </c>
      <c r="G45" s="42">
        <f t="shared" si="8"/>
        <v>3441737</v>
      </c>
    </row>
    <row r="46" spans="1:9" x14ac:dyDescent="0.25">
      <c r="A46" s="42" t="str">
        <f t="shared" si="3"/>
        <v>BILBAO</v>
      </c>
      <c r="B46" s="41">
        <f t="shared" si="4"/>
        <v>3608850</v>
      </c>
      <c r="C46" s="41">
        <f t="shared" si="5"/>
        <v>3441737</v>
      </c>
      <c r="D46" s="41">
        <f t="shared" si="6"/>
        <v>8</v>
      </c>
      <c r="E46" s="42" t="str">
        <f t="shared" si="2"/>
        <v>A CORUÑA</v>
      </c>
      <c r="F46" s="42">
        <f t="shared" si="7"/>
        <v>3408215</v>
      </c>
      <c r="G46" s="42">
        <f t="shared" si="8"/>
        <v>2856670</v>
      </c>
    </row>
    <row r="47" spans="1:9" x14ac:dyDescent="0.25">
      <c r="A47" s="42" t="str">
        <f t="shared" si="3"/>
        <v>CARTAGENA</v>
      </c>
      <c r="B47" s="41">
        <f t="shared" si="4"/>
        <v>4028085</v>
      </c>
      <c r="C47" s="41">
        <f t="shared" si="5"/>
        <v>2778354</v>
      </c>
      <c r="D47" s="41">
        <f t="shared" si="6"/>
        <v>5</v>
      </c>
      <c r="E47" s="42" t="str">
        <f t="shared" si="2"/>
        <v>AVILES</v>
      </c>
      <c r="F47" s="42">
        <f t="shared" si="7"/>
        <v>2741432</v>
      </c>
      <c r="G47" s="42">
        <f t="shared" si="8"/>
        <v>2880737</v>
      </c>
    </row>
    <row r="48" spans="1:9" x14ac:dyDescent="0.25">
      <c r="A48" s="42" t="str">
        <f t="shared" si="3"/>
        <v>CASTELLON</v>
      </c>
      <c r="B48" s="41">
        <f t="shared" si="4"/>
        <v>2456419</v>
      </c>
      <c r="C48" s="41">
        <f t="shared" si="5"/>
        <v>2712112</v>
      </c>
      <c r="D48" s="41">
        <f t="shared" si="6"/>
        <v>12</v>
      </c>
      <c r="E48" s="42" t="str">
        <f t="shared" si="2"/>
        <v>SANTANDER</v>
      </c>
      <c r="F48" s="42">
        <f t="shared" si="7"/>
        <v>2559757</v>
      </c>
      <c r="G48" s="42">
        <f t="shared" si="8"/>
        <v>2634127</v>
      </c>
    </row>
    <row r="49" spans="1:7" x14ac:dyDescent="0.25">
      <c r="A49" s="42" t="str">
        <f t="shared" si="3"/>
        <v>CEUTA</v>
      </c>
      <c r="B49" s="41">
        <f t="shared" si="4"/>
        <v>142500</v>
      </c>
      <c r="C49" s="41">
        <f t="shared" si="5"/>
        <v>115737</v>
      </c>
      <c r="D49" s="41">
        <f t="shared" si="6"/>
        <v>27</v>
      </c>
      <c r="E49" s="42" t="str">
        <f t="shared" si="2"/>
        <v>CASTELLON</v>
      </c>
      <c r="F49" s="42">
        <f t="shared" si="7"/>
        <v>2456419</v>
      </c>
      <c r="G49" s="42">
        <f t="shared" si="8"/>
        <v>2712112</v>
      </c>
    </row>
    <row r="50" spans="1:7" x14ac:dyDescent="0.25">
      <c r="A50" s="42" t="str">
        <f t="shared" si="3"/>
        <v>FERROL-SAN CIBRAO</v>
      </c>
      <c r="B50" s="41">
        <f t="shared" si="4"/>
        <v>8890064</v>
      </c>
      <c r="C50" s="41">
        <f t="shared" si="5"/>
        <v>6882252</v>
      </c>
      <c r="D50" s="41">
        <f t="shared" si="6"/>
        <v>3</v>
      </c>
      <c r="E50" s="42" t="str">
        <f t="shared" si="2"/>
        <v>VALENCIA</v>
      </c>
      <c r="F50" s="42">
        <f t="shared" si="7"/>
        <v>1693874</v>
      </c>
      <c r="G50" s="42">
        <f t="shared" si="8"/>
        <v>2012364</v>
      </c>
    </row>
    <row r="51" spans="1:7" x14ac:dyDescent="0.25">
      <c r="A51" s="42" t="str">
        <f t="shared" si="3"/>
        <v>GIJON</v>
      </c>
      <c r="B51" s="41">
        <f t="shared" si="4"/>
        <v>11554847</v>
      </c>
      <c r="C51" s="41">
        <f t="shared" si="5"/>
        <v>10170280</v>
      </c>
      <c r="D51" s="41">
        <f t="shared" si="6"/>
        <v>1</v>
      </c>
      <c r="E51" s="42" t="str">
        <f t="shared" si="2"/>
        <v>BAHIA DE ALGECIRAS</v>
      </c>
      <c r="F51" s="42">
        <f t="shared" si="7"/>
        <v>1650148</v>
      </c>
      <c r="G51" s="42">
        <f t="shared" si="8"/>
        <v>1075642</v>
      </c>
    </row>
    <row r="52" spans="1:7" x14ac:dyDescent="0.25">
      <c r="A52" s="42" t="str">
        <f t="shared" si="3"/>
        <v>HUELVA</v>
      </c>
      <c r="B52" s="41">
        <f t="shared" si="4"/>
        <v>3686822</v>
      </c>
      <c r="C52" s="41">
        <f t="shared" si="5"/>
        <v>3250628</v>
      </c>
      <c r="D52" s="41">
        <f t="shared" si="6"/>
        <v>7</v>
      </c>
      <c r="E52" s="42" t="str">
        <f t="shared" si="2"/>
        <v>SEVILLA</v>
      </c>
      <c r="F52" s="42">
        <f t="shared" si="7"/>
        <v>1510328</v>
      </c>
      <c r="G52" s="42">
        <f t="shared" si="8"/>
        <v>1646219</v>
      </c>
    </row>
    <row r="53" spans="1:7" x14ac:dyDescent="0.25">
      <c r="A53" s="42" t="str">
        <f t="shared" si="3"/>
        <v>LAS PALMAS</v>
      </c>
      <c r="B53" s="41">
        <f t="shared" si="4"/>
        <v>324086</v>
      </c>
      <c r="C53" s="41">
        <f t="shared" si="5"/>
        <v>453429</v>
      </c>
      <c r="D53" s="41">
        <f t="shared" si="6"/>
        <v>24</v>
      </c>
      <c r="E53" s="42" t="str">
        <f t="shared" si="2"/>
        <v>BAHIA DE CADIZ</v>
      </c>
      <c r="F53" s="42">
        <f t="shared" si="7"/>
        <v>1451824</v>
      </c>
      <c r="G53" s="42">
        <f t="shared" si="8"/>
        <v>1515363</v>
      </c>
    </row>
    <row r="54" spans="1:7" x14ac:dyDescent="0.25">
      <c r="A54" s="42" t="str">
        <f t="shared" si="3"/>
        <v>MALAGA</v>
      </c>
      <c r="B54" s="41">
        <f t="shared" si="4"/>
        <v>678743</v>
      </c>
      <c r="C54" s="41">
        <f t="shared" si="5"/>
        <v>702682</v>
      </c>
      <c r="D54" s="41">
        <f t="shared" si="6"/>
        <v>19</v>
      </c>
      <c r="E54" s="42" t="str">
        <f t="shared" si="2"/>
        <v>BALEARES</v>
      </c>
      <c r="F54" s="42">
        <f t="shared" si="7"/>
        <v>1381340</v>
      </c>
      <c r="G54" s="42">
        <f t="shared" si="8"/>
        <v>1380814</v>
      </c>
    </row>
    <row r="55" spans="1:7" x14ac:dyDescent="0.25">
      <c r="A55" s="42" t="str">
        <f t="shared" si="3"/>
        <v>MARIN Y RIA DE PONTEVEDRA</v>
      </c>
      <c r="B55" s="41">
        <f t="shared" si="4"/>
        <v>663987</v>
      </c>
      <c r="C55" s="41">
        <f t="shared" si="5"/>
        <v>686633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1256015</v>
      </c>
      <c r="G55" s="42">
        <f t="shared" si="8"/>
        <v>1021907</v>
      </c>
    </row>
    <row r="56" spans="1:7" x14ac:dyDescent="0.25">
      <c r="A56" s="42" t="str">
        <f t="shared" si="3"/>
        <v>MELILLA</v>
      </c>
      <c r="B56" s="41">
        <f t="shared" si="4"/>
        <v>18752</v>
      </c>
      <c r="C56" s="41">
        <f t="shared" si="5"/>
        <v>28940</v>
      </c>
      <c r="D56" s="41">
        <f t="shared" si="6"/>
        <v>28</v>
      </c>
      <c r="E56" s="42" t="str">
        <f t="shared" si="2"/>
        <v>MALAGA</v>
      </c>
      <c r="F56" s="42">
        <f t="shared" si="9"/>
        <v>678743</v>
      </c>
      <c r="G56" s="42">
        <f t="shared" si="8"/>
        <v>702682</v>
      </c>
    </row>
    <row r="57" spans="1:7" x14ac:dyDescent="0.25">
      <c r="A57" s="42" t="str">
        <f t="shared" si="3"/>
        <v>MOTRIL</v>
      </c>
      <c r="B57" s="41">
        <f t="shared" si="4"/>
        <v>436329</v>
      </c>
      <c r="C57" s="41">
        <f t="shared" si="5"/>
        <v>499984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663987</v>
      </c>
      <c r="G57" s="42">
        <f t="shared" si="8"/>
        <v>686633</v>
      </c>
    </row>
    <row r="58" spans="1:7" x14ac:dyDescent="0.25">
      <c r="A58" s="42" t="str">
        <f t="shared" si="3"/>
        <v>PASAIA</v>
      </c>
      <c r="B58" s="41">
        <f t="shared" si="4"/>
        <v>1256015</v>
      </c>
      <c r="C58" s="41">
        <f t="shared" si="5"/>
        <v>1021907</v>
      </c>
      <c r="D58" s="41">
        <f t="shared" si="6"/>
        <v>18</v>
      </c>
      <c r="E58" s="42" t="str">
        <f t="shared" si="2"/>
        <v>ALICANTE</v>
      </c>
      <c r="F58" s="42">
        <f t="shared" si="9"/>
        <v>574108</v>
      </c>
      <c r="G58" s="42">
        <f t="shared" si="8"/>
        <v>608751</v>
      </c>
    </row>
    <row r="59" spans="1:7" x14ac:dyDescent="0.25">
      <c r="A59" s="42" t="str">
        <f t="shared" si="3"/>
        <v>SANTA CRUZ DE TENERIFE</v>
      </c>
      <c r="B59" s="41">
        <f t="shared" si="4"/>
        <v>501748</v>
      </c>
      <c r="C59" s="41">
        <f t="shared" si="5"/>
        <v>626518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501748</v>
      </c>
      <c r="G59" s="42">
        <f t="shared" si="8"/>
        <v>626518</v>
      </c>
    </row>
    <row r="60" spans="1:7" x14ac:dyDescent="0.25">
      <c r="A60" s="42" t="str">
        <f t="shared" si="3"/>
        <v>SANTANDER</v>
      </c>
      <c r="B60" s="41">
        <f t="shared" si="4"/>
        <v>2559757</v>
      </c>
      <c r="C60" s="41">
        <f t="shared" si="5"/>
        <v>2634127</v>
      </c>
      <c r="D60" s="41">
        <f t="shared" si="6"/>
        <v>11</v>
      </c>
      <c r="E60" s="42" t="str">
        <f t="shared" si="2"/>
        <v>MOTRIL</v>
      </c>
      <c r="F60" s="42">
        <f t="shared" si="9"/>
        <v>436329</v>
      </c>
      <c r="G60" s="42">
        <f t="shared" si="8"/>
        <v>499984</v>
      </c>
    </row>
    <row r="61" spans="1:7" x14ac:dyDescent="0.25">
      <c r="A61" s="42" t="str">
        <f t="shared" si="3"/>
        <v>SEVILLA</v>
      </c>
      <c r="B61" s="41">
        <f t="shared" si="4"/>
        <v>1510328</v>
      </c>
      <c r="C61" s="41">
        <f t="shared" si="5"/>
        <v>1646219</v>
      </c>
      <c r="D61" s="41">
        <f t="shared" si="6"/>
        <v>15</v>
      </c>
      <c r="E61" s="42" t="str">
        <f t="shared" si="2"/>
        <v>LAS PALMAS</v>
      </c>
      <c r="F61" s="42">
        <f t="shared" si="9"/>
        <v>324086</v>
      </c>
      <c r="G61" s="42">
        <f t="shared" si="8"/>
        <v>453429</v>
      </c>
    </row>
    <row r="62" spans="1:7" x14ac:dyDescent="0.25">
      <c r="A62" s="42" t="str">
        <f t="shared" si="3"/>
        <v>TARRAGONA</v>
      </c>
      <c r="B62" s="41">
        <f t="shared" si="4"/>
        <v>9000181</v>
      </c>
      <c r="C62" s="41">
        <f t="shared" si="5"/>
        <v>8039367</v>
      </c>
      <c r="D62" s="41">
        <f t="shared" si="6"/>
        <v>2</v>
      </c>
      <c r="E62" s="42" t="str">
        <f t="shared" si="2"/>
        <v>VILAGARCIA</v>
      </c>
      <c r="F62" s="42">
        <f t="shared" si="9"/>
        <v>282840</v>
      </c>
      <c r="G62" s="42">
        <f t="shared" si="8"/>
        <v>252380</v>
      </c>
    </row>
    <row r="63" spans="1:7" x14ac:dyDescent="0.25">
      <c r="A63" s="42" t="str">
        <f t="shared" si="3"/>
        <v>VALENCIA</v>
      </c>
      <c r="B63" s="41">
        <f t="shared" si="4"/>
        <v>1693874</v>
      </c>
      <c r="C63" s="41">
        <f t="shared" si="5"/>
        <v>2012364</v>
      </c>
      <c r="D63" s="41">
        <f t="shared" si="6"/>
        <v>13</v>
      </c>
      <c r="E63" s="42" t="str">
        <f t="shared" si="2"/>
        <v>VIGO</v>
      </c>
      <c r="F63" s="42">
        <f t="shared" si="9"/>
        <v>253138</v>
      </c>
      <c r="G63" s="42">
        <f t="shared" si="8"/>
        <v>377379</v>
      </c>
    </row>
    <row r="64" spans="1:7" x14ac:dyDescent="0.25">
      <c r="A64" s="42" t="str">
        <f t="shared" si="3"/>
        <v>VIGO</v>
      </c>
      <c r="B64" s="41">
        <f t="shared" si="4"/>
        <v>253138</v>
      </c>
      <c r="C64" s="41">
        <f t="shared" si="5"/>
        <v>377379</v>
      </c>
      <c r="D64" s="41">
        <f t="shared" si="6"/>
        <v>26</v>
      </c>
      <c r="E64" s="42" t="str">
        <f t="shared" si="2"/>
        <v>CEUTA</v>
      </c>
      <c r="F64" s="42">
        <f t="shared" si="9"/>
        <v>142500</v>
      </c>
      <c r="G64" s="42">
        <f t="shared" si="8"/>
        <v>115737</v>
      </c>
    </row>
    <row r="65" spans="1:7" x14ac:dyDescent="0.25">
      <c r="A65" s="42" t="str">
        <f t="shared" si="3"/>
        <v>VILAGARCIA</v>
      </c>
      <c r="B65" s="41">
        <f t="shared" si="4"/>
        <v>282840</v>
      </c>
      <c r="C65" s="41">
        <f t="shared" si="5"/>
        <v>252380</v>
      </c>
      <c r="D65" s="41">
        <f t="shared" si="6"/>
        <v>25</v>
      </c>
      <c r="E65" s="42" t="str">
        <f t="shared" si="2"/>
        <v>MELILLA</v>
      </c>
      <c r="F65" s="42">
        <f t="shared" si="9"/>
        <v>18752</v>
      </c>
      <c r="G65" s="42">
        <f t="shared" si="8"/>
        <v>28940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119018</v>
      </c>
      <c r="C7" s="21">
        <v>119365</v>
      </c>
      <c r="D7" s="21">
        <v>982650</v>
      </c>
      <c r="E7" s="21">
        <v>1184119</v>
      </c>
      <c r="F7" s="10">
        <f>((E7*100)/D7)-100</f>
        <v>20.502620465068944</v>
      </c>
      <c r="G7" s="1"/>
      <c r="H7" s="1"/>
      <c r="I7" s="1"/>
    </row>
    <row r="8" spans="1:12" x14ac:dyDescent="0.25">
      <c r="A8" s="11" t="s">
        <v>45</v>
      </c>
      <c r="B8" s="22">
        <v>129479</v>
      </c>
      <c r="C8" s="22">
        <v>102665</v>
      </c>
      <c r="D8" s="22">
        <v>1203933</v>
      </c>
      <c r="E8" s="22">
        <v>1254510</v>
      </c>
      <c r="F8" s="13">
        <f t="shared" ref="F8:F35" si="0">((E8*100)/D8)-100</f>
        <v>4.2009812838422107</v>
      </c>
      <c r="G8" s="1"/>
      <c r="H8" s="1"/>
      <c r="I8" s="1"/>
    </row>
    <row r="9" spans="1:12" x14ac:dyDescent="0.25">
      <c r="A9" s="8" t="s">
        <v>46</v>
      </c>
      <c r="B9" s="21">
        <v>49955</v>
      </c>
      <c r="C9" s="21">
        <v>63398</v>
      </c>
      <c r="D9" s="21">
        <v>482384</v>
      </c>
      <c r="E9" s="21">
        <v>525598</v>
      </c>
      <c r="F9" s="10">
        <f t="shared" si="0"/>
        <v>8.9584231649474333</v>
      </c>
      <c r="G9" s="1"/>
      <c r="H9" s="1"/>
      <c r="I9" s="1"/>
    </row>
    <row r="10" spans="1:12" x14ac:dyDescent="0.25">
      <c r="A10" s="11" t="s">
        <v>47</v>
      </c>
      <c r="B10" s="22">
        <v>80242</v>
      </c>
      <c r="C10" s="22">
        <v>85269</v>
      </c>
      <c r="D10" s="22">
        <v>1038330</v>
      </c>
      <c r="E10" s="22">
        <v>987876</v>
      </c>
      <c r="F10" s="13">
        <f t="shared" si="0"/>
        <v>-4.8591488255179058</v>
      </c>
      <c r="G10" s="1"/>
      <c r="H10" s="1"/>
      <c r="I10" s="1"/>
    </row>
    <row r="11" spans="1:12" x14ac:dyDescent="0.25">
      <c r="A11" s="8" t="s">
        <v>48</v>
      </c>
      <c r="B11" s="21">
        <v>5559090</v>
      </c>
      <c r="C11" s="21">
        <v>5092445</v>
      </c>
      <c r="D11" s="21">
        <v>38968889</v>
      </c>
      <c r="E11" s="21">
        <v>47820969</v>
      </c>
      <c r="F11" s="10">
        <f t="shared" si="0"/>
        <v>22.715761796544925</v>
      </c>
      <c r="G11" s="1"/>
      <c r="H11" s="1"/>
      <c r="I11" s="1"/>
    </row>
    <row r="12" spans="1:12" x14ac:dyDescent="0.25">
      <c r="A12" s="11" t="s">
        <v>49</v>
      </c>
      <c r="B12" s="22">
        <v>159174</v>
      </c>
      <c r="C12" s="22">
        <v>131059</v>
      </c>
      <c r="D12" s="22">
        <v>1644924</v>
      </c>
      <c r="E12" s="22">
        <v>1531799</v>
      </c>
      <c r="F12" s="13">
        <f t="shared" si="0"/>
        <v>-6.8772174276744664</v>
      </c>
      <c r="G12" s="1"/>
      <c r="H12" s="1"/>
      <c r="I12" s="1"/>
    </row>
    <row r="13" spans="1:12" x14ac:dyDescent="0.25">
      <c r="A13" s="8" t="s">
        <v>50</v>
      </c>
      <c r="B13" s="21">
        <v>602438</v>
      </c>
      <c r="C13" s="21">
        <v>667005</v>
      </c>
      <c r="D13" s="21">
        <v>6900464</v>
      </c>
      <c r="E13" s="21">
        <v>7290527</v>
      </c>
      <c r="F13" s="10">
        <f t="shared" si="0"/>
        <v>5.652706832468084</v>
      </c>
      <c r="G13" s="1"/>
      <c r="H13" s="1"/>
      <c r="I13" s="1"/>
    </row>
    <row r="14" spans="1:12" x14ac:dyDescent="0.25">
      <c r="A14" s="11" t="s">
        <v>51</v>
      </c>
      <c r="B14" s="22">
        <v>2342611</v>
      </c>
      <c r="C14" s="22">
        <v>2240200</v>
      </c>
      <c r="D14" s="22">
        <v>24336712</v>
      </c>
      <c r="E14" s="22">
        <v>22324823</v>
      </c>
      <c r="F14" s="13">
        <f t="shared" si="0"/>
        <v>-8.2668891344073074</v>
      </c>
      <c r="G14" s="1"/>
      <c r="H14" s="1"/>
      <c r="I14" s="1"/>
    </row>
    <row r="15" spans="1:12" x14ac:dyDescent="0.25">
      <c r="A15" s="8" t="s">
        <v>52</v>
      </c>
      <c r="B15" s="21">
        <v>836204</v>
      </c>
      <c r="C15" s="21">
        <v>883774</v>
      </c>
      <c r="D15" s="21">
        <v>8122769</v>
      </c>
      <c r="E15" s="21">
        <v>7982453</v>
      </c>
      <c r="F15" s="10">
        <f t="shared" si="0"/>
        <v>-1.7274404824266156</v>
      </c>
      <c r="G15" s="1"/>
      <c r="H15" s="1"/>
      <c r="I15" s="1"/>
    </row>
    <row r="16" spans="1:12" x14ac:dyDescent="0.25">
      <c r="A16" s="11" t="s">
        <v>53</v>
      </c>
      <c r="B16" s="22">
        <v>106045</v>
      </c>
      <c r="C16" s="22">
        <v>86828</v>
      </c>
      <c r="D16" s="22">
        <v>968802</v>
      </c>
      <c r="E16" s="22">
        <v>853836</v>
      </c>
      <c r="F16" s="13">
        <f t="shared" si="0"/>
        <v>-11.86682108418438</v>
      </c>
      <c r="G16" s="1"/>
      <c r="H16" s="1"/>
      <c r="I16" s="1"/>
    </row>
    <row r="17" spans="1:9" x14ac:dyDescent="0.25">
      <c r="A17" s="8" t="s">
        <v>54</v>
      </c>
      <c r="B17" s="21">
        <v>170705</v>
      </c>
      <c r="C17" s="21">
        <v>225186</v>
      </c>
      <c r="D17" s="21">
        <v>1738503</v>
      </c>
      <c r="E17" s="21">
        <v>2019278</v>
      </c>
      <c r="F17" s="10">
        <f t="shared" si="0"/>
        <v>16.150389156647989</v>
      </c>
      <c r="G17" s="1"/>
      <c r="H17" s="1"/>
      <c r="I17" s="1"/>
    </row>
    <row r="18" spans="1:9" x14ac:dyDescent="0.25">
      <c r="A18" s="11" t="s">
        <v>55</v>
      </c>
      <c r="B18" s="22">
        <v>74097</v>
      </c>
      <c r="C18" s="22">
        <v>88367</v>
      </c>
      <c r="D18" s="22">
        <v>722273</v>
      </c>
      <c r="E18" s="22">
        <v>775415</v>
      </c>
      <c r="F18" s="13">
        <f t="shared" si="0"/>
        <v>7.3576057806397301</v>
      </c>
      <c r="G18" s="1"/>
      <c r="H18" s="1"/>
      <c r="I18" s="1"/>
    </row>
    <row r="19" spans="1:9" x14ac:dyDescent="0.25">
      <c r="A19" s="8" t="s">
        <v>56</v>
      </c>
      <c r="B19" s="21">
        <v>56708</v>
      </c>
      <c r="C19" s="21">
        <v>81271</v>
      </c>
      <c r="D19" s="21">
        <v>549291</v>
      </c>
      <c r="E19" s="21">
        <v>730448</v>
      </c>
      <c r="F19" s="10">
        <f t="shared" si="0"/>
        <v>32.980150776182398</v>
      </c>
      <c r="G19" s="1"/>
      <c r="H19" s="1"/>
      <c r="I19" s="1"/>
    </row>
    <row r="20" spans="1:9" x14ac:dyDescent="0.25">
      <c r="A20" s="11" t="s">
        <v>57</v>
      </c>
      <c r="B20" s="22">
        <v>127322</v>
      </c>
      <c r="C20" s="22">
        <v>150035</v>
      </c>
      <c r="D20" s="22">
        <v>1183622</v>
      </c>
      <c r="E20" s="22">
        <v>1401766</v>
      </c>
      <c r="F20" s="13">
        <f t="shared" si="0"/>
        <v>18.430208292850253</v>
      </c>
      <c r="G20" s="1"/>
      <c r="H20" s="1"/>
      <c r="I20" s="1"/>
    </row>
    <row r="21" spans="1:9" x14ac:dyDescent="0.25">
      <c r="A21" s="8" t="s">
        <v>58</v>
      </c>
      <c r="B21" s="21">
        <v>37955</v>
      </c>
      <c r="C21" s="21">
        <v>56810</v>
      </c>
      <c r="D21" s="21">
        <v>337670</v>
      </c>
      <c r="E21" s="21">
        <v>584253</v>
      </c>
      <c r="F21" s="10">
        <f t="shared" si="0"/>
        <v>73.024846743862355</v>
      </c>
      <c r="G21" s="1"/>
      <c r="H21" s="1"/>
      <c r="I21" s="1"/>
    </row>
    <row r="22" spans="1:9" x14ac:dyDescent="0.25">
      <c r="A22" s="11" t="s">
        <v>59</v>
      </c>
      <c r="B22" s="22">
        <v>1610387</v>
      </c>
      <c r="C22" s="22">
        <v>1319115</v>
      </c>
      <c r="D22" s="22">
        <v>14300373</v>
      </c>
      <c r="E22" s="22">
        <v>14937586</v>
      </c>
      <c r="F22" s="13">
        <f t="shared" si="0"/>
        <v>4.4559187372245503</v>
      </c>
      <c r="G22" s="1"/>
      <c r="H22" s="1"/>
      <c r="I22" s="1"/>
    </row>
    <row r="23" spans="1:9" x14ac:dyDescent="0.25">
      <c r="A23" s="8" t="s">
        <v>60</v>
      </c>
      <c r="B23" s="21">
        <v>402729</v>
      </c>
      <c r="C23" s="21">
        <v>125430</v>
      </c>
      <c r="D23" s="21">
        <v>2814484</v>
      </c>
      <c r="E23" s="21">
        <v>3940518</v>
      </c>
      <c r="F23" s="10">
        <f t="shared" si="0"/>
        <v>40.008541530170362</v>
      </c>
      <c r="G23" s="1"/>
      <c r="H23" s="1"/>
      <c r="I23" s="1"/>
    </row>
    <row r="24" spans="1:9" x14ac:dyDescent="0.25">
      <c r="A24" s="11" t="s">
        <v>61</v>
      </c>
      <c r="B24" s="22">
        <v>69542</v>
      </c>
      <c r="C24" s="22">
        <v>110791</v>
      </c>
      <c r="D24" s="22">
        <v>818179</v>
      </c>
      <c r="E24" s="22">
        <v>884732</v>
      </c>
      <c r="F24" s="13">
        <f t="shared" si="0"/>
        <v>8.1342835736434154</v>
      </c>
      <c r="G24" s="1"/>
      <c r="H24" s="1"/>
      <c r="I24" s="1"/>
    </row>
    <row r="25" spans="1:9" x14ac:dyDescent="0.25">
      <c r="A25" s="8" t="s">
        <v>62</v>
      </c>
      <c r="B25" s="21">
        <v>68909</v>
      </c>
      <c r="C25" s="21">
        <v>79492</v>
      </c>
      <c r="D25" s="21">
        <v>623054</v>
      </c>
      <c r="E25" s="21">
        <v>717361</v>
      </c>
      <c r="F25" s="10">
        <f t="shared" si="0"/>
        <v>15.136248222465468</v>
      </c>
      <c r="G25" s="1"/>
      <c r="H25" s="1"/>
      <c r="I25" s="1"/>
    </row>
    <row r="26" spans="1:9" x14ac:dyDescent="0.25">
      <c r="A26" s="11" t="s">
        <v>63</v>
      </c>
      <c r="B26" s="22">
        <v>12055</v>
      </c>
      <c r="C26" s="22">
        <v>27411</v>
      </c>
      <c r="D26" s="22">
        <v>149725</v>
      </c>
      <c r="E26" s="22">
        <v>236984</v>
      </c>
      <c r="F26" s="13">
        <f t="shared" si="0"/>
        <v>58.27951243947237</v>
      </c>
      <c r="G26" s="1"/>
      <c r="H26" s="1"/>
      <c r="I26" s="1"/>
    </row>
    <row r="27" spans="1:9" x14ac:dyDescent="0.25">
      <c r="A27" s="8" t="s">
        <v>64</v>
      </c>
      <c r="B27" s="21">
        <v>150707</v>
      </c>
      <c r="C27" s="21">
        <v>129159</v>
      </c>
      <c r="D27" s="21">
        <v>1672032</v>
      </c>
      <c r="E27" s="21">
        <v>1369565</v>
      </c>
      <c r="F27" s="10">
        <f t="shared" si="0"/>
        <v>-18.08978536295956</v>
      </c>
      <c r="G27" s="1"/>
      <c r="H27" s="1"/>
      <c r="I27" s="1"/>
    </row>
    <row r="28" spans="1:9" x14ac:dyDescent="0.25">
      <c r="A28" s="11" t="s">
        <v>65</v>
      </c>
      <c r="B28" s="22">
        <v>476761</v>
      </c>
      <c r="C28" s="22">
        <v>451377</v>
      </c>
      <c r="D28" s="22">
        <v>4790670</v>
      </c>
      <c r="E28" s="22">
        <v>4696412</v>
      </c>
      <c r="F28" s="13">
        <f t="shared" si="0"/>
        <v>-1.9675327250676844</v>
      </c>
      <c r="G28" s="1"/>
      <c r="H28" s="1"/>
      <c r="I28" s="1"/>
    </row>
    <row r="29" spans="1:9" x14ac:dyDescent="0.25">
      <c r="A29" s="8" t="s">
        <v>66</v>
      </c>
      <c r="B29" s="21">
        <v>164018</v>
      </c>
      <c r="C29" s="21">
        <v>138108</v>
      </c>
      <c r="D29" s="21">
        <v>1438253</v>
      </c>
      <c r="E29" s="21">
        <v>1364636</v>
      </c>
      <c r="F29" s="10">
        <f t="shared" si="0"/>
        <v>-5.1185014041340366</v>
      </c>
      <c r="G29" s="1"/>
      <c r="H29" s="1"/>
      <c r="I29" s="1"/>
    </row>
    <row r="30" spans="1:9" x14ac:dyDescent="0.25">
      <c r="A30" s="11" t="s">
        <v>67</v>
      </c>
      <c r="B30" s="22">
        <v>185024</v>
      </c>
      <c r="C30" s="22">
        <v>207777</v>
      </c>
      <c r="D30" s="22">
        <v>1862164</v>
      </c>
      <c r="E30" s="22">
        <v>1977319</v>
      </c>
      <c r="F30" s="13">
        <f t="shared" si="0"/>
        <v>6.1839343903114923</v>
      </c>
      <c r="G30" s="1"/>
      <c r="H30" s="1"/>
      <c r="I30" s="1"/>
    </row>
    <row r="31" spans="1:9" x14ac:dyDescent="0.25">
      <c r="A31" s="8" t="s">
        <v>68</v>
      </c>
      <c r="B31" s="21">
        <v>305588</v>
      </c>
      <c r="C31" s="21">
        <v>259980</v>
      </c>
      <c r="D31" s="21">
        <v>3061859</v>
      </c>
      <c r="E31" s="21">
        <v>2656444</v>
      </c>
      <c r="F31" s="10">
        <f t="shared" si="0"/>
        <v>-13.240812199386056</v>
      </c>
      <c r="G31" s="1"/>
      <c r="H31" s="1"/>
      <c r="I31" s="1"/>
    </row>
    <row r="32" spans="1:9" x14ac:dyDescent="0.25">
      <c r="A32" s="11" t="s">
        <v>69</v>
      </c>
      <c r="B32" s="22">
        <v>4941085</v>
      </c>
      <c r="C32" s="22">
        <v>5623680</v>
      </c>
      <c r="D32" s="22">
        <v>48764472</v>
      </c>
      <c r="E32" s="22">
        <v>49862961</v>
      </c>
      <c r="F32" s="13">
        <f t="shared" si="0"/>
        <v>2.2526420464472636</v>
      </c>
      <c r="G32" s="1"/>
      <c r="H32" s="1"/>
      <c r="I32" s="1"/>
    </row>
    <row r="33" spans="1:9" x14ac:dyDescent="0.25">
      <c r="A33" s="8" t="s">
        <v>70</v>
      </c>
      <c r="B33" s="21">
        <v>306880</v>
      </c>
      <c r="C33" s="21">
        <v>329981</v>
      </c>
      <c r="D33" s="21">
        <v>2899741</v>
      </c>
      <c r="E33" s="21">
        <v>2831165</v>
      </c>
      <c r="F33" s="10">
        <f t="shared" si="0"/>
        <v>-2.3649008652841701</v>
      </c>
      <c r="G33" s="1"/>
      <c r="H33" s="1"/>
      <c r="I33" s="1"/>
    </row>
    <row r="34" spans="1:9" x14ac:dyDescent="0.25">
      <c r="A34" s="11" t="s">
        <v>71</v>
      </c>
      <c r="B34" s="22">
        <v>39878</v>
      </c>
      <c r="C34" s="22">
        <v>42712</v>
      </c>
      <c r="D34" s="22">
        <v>212766</v>
      </c>
      <c r="E34" s="22">
        <v>371881</v>
      </c>
      <c r="F34" s="13">
        <f t="shared" si="0"/>
        <v>74.784035043193001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19184606</v>
      </c>
      <c r="C35" s="15">
        <f t="shared" ref="C35:E35" si="1">SUM(C7:C34)</f>
        <v>18918690</v>
      </c>
      <c r="D35" s="15">
        <f t="shared" si="1"/>
        <v>172588988</v>
      </c>
      <c r="E35" s="15">
        <f t="shared" si="1"/>
        <v>183115234</v>
      </c>
      <c r="F35" s="16">
        <f t="shared" si="0"/>
        <v>6.0990252750076905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1184119</v>
      </c>
      <c r="C38" s="41">
        <f>D7</f>
        <v>982650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49862961</v>
      </c>
      <c r="G38" s="42">
        <f>LOOKUP(E38,$A$38:$A$65,$C$38:$C$65)</f>
        <v>48764472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1254510</v>
      </c>
      <c r="C39" s="41">
        <f t="shared" ref="C39:C65" si="5">D8</f>
        <v>1203933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47820969</v>
      </c>
      <c r="G39" s="42">
        <f t="shared" ref="G39:G65" si="8">LOOKUP(E39,$A$38:$A$65,$C$38:$C$65)</f>
        <v>38968889</v>
      </c>
    </row>
    <row r="40" spans="1:9" x14ac:dyDescent="0.25">
      <c r="A40" s="42" t="str">
        <f t="shared" si="3"/>
        <v>ALMERIA</v>
      </c>
      <c r="B40" s="41">
        <f t="shared" si="4"/>
        <v>525598</v>
      </c>
      <c r="C40" s="41">
        <f t="shared" si="5"/>
        <v>482384</v>
      </c>
      <c r="D40" s="41">
        <f t="shared" si="6"/>
        <v>26</v>
      </c>
      <c r="E40" s="42" t="str">
        <f t="shared" si="2"/>
        <v>BARCELONA</v>
      </c>
      <c r="F40" s="42">
        <f t="shared" si="7"/>
        <v>22324823</v>
      </c>
      <c r="G40" s="42">
        <f t="shared" si="8"/>
        <v>24336712</v>
      </c>
    </row>
    <row r="41" spans="1:9" x14ac:dyDescent="0.25">
      <c r="A41" s="42" t="str">
        <f t="shared" si="3"/>
        <v>AVILES</v>
      </c>
      <c r="B41" s="41">
        <f t="shared" si="4"/>
        <v>987876</v>
      </c>
      <c r="C41" s="41">
        <f t="shared" si="5"/>
        <v>1038330</v>
      </c>
      <c r="D41" s="41">
        <f t="shared" si="6"/>
        <v>19</v>
      </c>
      <c r="E41" s="42" t="str">
        <f t="shared" si="2"/>
        <v>LAS PALMAS</v>
      </c>
      <c r="F41" s="42">
        <f t="shared" si="7"/>
        <v>14937586</v>
      </c>
      <c r="G41" s="42">
        <f t="shared" si="8"/>
        <v>14300373</v>
      </c>
    </row>
    <row r="42" spans="1:9" x14ac:dyDescent="0.25">
      <c r="A42" s="42" t="str">
        <f t="shared" si="3"/>
        <v>BAHIA DE ALGECIRAS</v>
      </c>
      <c r="B42" s="41">
        <f t="shared" si="4"/>
        <v>47820969</v>
      </c>
      <c r="C42" s="41">
        <f t="shared" si="5"/>
        <v>38968889</v>
      </c>
      <c r="D42" s="41">
        <f t="shared" si="6"/>
        <v>2</v>
      </c>
      <c r="E42" s="42" t="str">
        <f t="shared" si="2"/>
        <v>BILBAO</v>
      </c>
      <c r="F42" s="42">
        <f t="shared" si="7"/>
        <v>7982453</v>
      </c>
      <c r="G42" s="42">
        <f t="shared" si="8"/>
        <v>8122769</v>
      </c>
    </row>
    <row r="43" spans="1:9" x14ac:dyDescent="0.25">
      <c r="A43" s="42" t="str">
        <f t="shared" si="3"/>
        <v>BAHIA DE CADIZ</v>
      </c>
      <c r="B43" s="41">
        <f t="shared" si="4"/>
        <v>1531799</v>
      </c>
      <c r="C43" s="41">
        <f t="shared" si="5"/>
        <v>1644924</v>
      </c>
      <c r="D43" s="41">
        <f t="shared" si="6"/>
        <v>13</v>
      </c>
      <c r="E43" s="42" t="str">
        <f t="shared" si="2"/>
        <v>BALEARES</v>
      </c>
      <c r="F43" s="42">
        <f t="shared" si="7"/>
        <v>7290527</v>
      </c>
      <c r="G43" s="42">
        <f t="shared" si="8"/>
        <v>6900464</v>
      </c>
    </row>
    <row r="44" spans="1:9" x14ac:dyDescent="0.25">
      <c r="A44" s="42" t="str">
        <f t="shared" si="3"/>
        <v>BALEARES</v>
      </c>
      <c r="B44" s="41">
        <f t="shared" si="4"/>
        <v>7290527</v>
      </c>
      <c r="C44" s="41">
        <f t="shared" si="5"/>
        <v>6900464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4696412</v>
      </c>
      <c r="G44" s="42">
        <f t="shared" si="8"/>
        <v>4790670</v>
      </c>
    </row>
    <row r="45" spans="1:9" x14ac:dyDescent="0.25">
      <c r="A45" s="42" t="str">
        <f t="shared" si="3"/>
        <v>BARCELONA</v>
      </c>
      <c r="B45" s="41">
        <f t="shared" si="4"/>
        <v>22324823</v>
      </c>
      <c r="C45" s="41">
        <f t="shared" si="5"/>
        <v>24336712</v>
      </c>
      <c r="D45" s="41">
        <f t="shared" si="6"/>
        <v>3</v>
      </c>
      <c r="E45" s="42" t="str">
        <f t="shared" si="2"/>
        <v>MALAGA</v>
      </c>
      <c r="F45" s="42">
        <f t="shared" si="7"/>
        <v>3940518</v>
      </c>
      <c r="G45" s="42">
        <f t="shared" si="8"/>
        <v>2814484</v>
      </c>
    </row>
    <row r="46" spans="1:9" x14ac:dyDescent="0.25">
      <c r="A46" s="42" t="str">
        <f t="shared" si="3"/>
        <v>BILBAO</v>
      </c>
      <c r="B46" s="41">
        <f t="shared" si="4"/>
        <v>7982453</v>
      </c>
      <c r="C46" s="41">
        <f t="shared" si="5"/>
        <v>8122769</v>
      </c>
      <c r="D46" s="41">
        <f t="shared" si="6"/>
        <v>5</v>
      </c>
      <c r="E46" s="42" t="str">
        <f t="shared" si="2"/>
        <v>VIGO</v>
      </c>
      <c r="F46" s="42">
        <f t="shared" si="7"/>
        <v>2831165</v>
      </c>
      <c r="G46" s="42">
        <f t="shared" si="8"/>
        <v>2899741</v>
      </c>
    </row>
    <row r="47" spans="1:9" x14ac:dyDescent="0.25">
      <c r="A47" s="42" t="str">
        <f t="shared" si="3"/>
        <v>CARTAGENA</v>
      </c>
      <c r="B47" s="41">
        <f t="shared" si="4"/>
        <v>853836</v>
      </c>
      <c r="C47" s="41">
        <f t="shared" si="5"/>
        <v>968802</v>
      </c>
      <c r="D47" s="41">
        <f t="shared" si="6"/>
        <v>21</v>
      </c>
      <c r="E47" s="42" t="str">
        <f t="shared" si="2"/>
        <v>TARRAGONA</v>
      </c>
      <c r="F47" s="42">
        <f t="shared" si="7"/>
        <v>2656444</v>
      </c>
      <c r="G47" s="42">
        <f t="shared" si="8"/>
        <v>3061859</v>
      </c>
    </row>
    <row r="48" spans="1:9" x14ac:dyDescent="0.25">
      <c r="A48" s="42" t="str">
        <f t="shared" si="3"/>
        <v>CASTELLON</v>
      </c>
      <c r="B48" s="41">
        <f t="shared" si="4"/>
        <v>2019278</v>
      </c>
      <c r="C48" s="41">
        <f t="shared" si="5"/>
        <v>1738503</v>
      </c>
      <c r="D48" s="41">
        <f t="shared" si="6"/>
        <v>11</v>
      </c>
      <c r="E48" s="42" t="str">
        <f t="shared" si="2"/>
        <v>CASTELLON</v>
      </c>
      <c r="F48" s="42">
        <f t="shared" si="7"/>
        <v>2019278</v>
      </c>
      <c r="G48" s="42">
        <f t="shared" si="8"/>
        <v>1738503</v>
      </c>
    </row>
    <row r="49" spans="1:7" x14ac:dyDescent="0.25">
      <c r="A49" s="42" t="str">
        <f t="shared" si="3"/>
        <v>CEUTA</v>
      </c>
      <c r="B49" s="41">
        <f t="shared" si="4"/>
        <v>775415</v>
      </c>
      <c r="C49" s="41">
        <f t="shared" si="5"/>
        <v>722273</v>
      </c>
      <c r="D49" s="41">
        <f t="shared" si="6"/>
        <v>22</v>
      </c>
      <c r="E49" s="42" t="str">
        <f t="shared" si="2"/>
        <v>SEVILLA</v>
      </c>
      <c r="F49" s="42">
        <f t="shared" si="7"/>
        <v>1977319</v>
      </c>
      <c r="G49" s="42">
        <f t="shared" si="8"/>
        <v>1862164</v>
      </c>
    </row>
    <row r="50" spans="1:7" x14ac:dyDescent="0.25">
      <c r="A50" s="42" t="str">
        <f t="shared" si="3"/>
        <v>FERROL-SAN CIBRAO</v>
      </c>
      <c r="B50" s="41">
        <f t="shared" si="4"/>
        <v>730448</v>
      </c>
      <c r="C50" s="41">
        <f t="shared" si="5"/>
        <v>549291</v>
      </c>
      <c r="D50" s="41">
        <f t="shared" si="6"/>
        <v>23</v>
      </c>
      <c r="E50" s="42" t="str">
        <f t="shared" si="2"/>
        <v>BAHIA DE CADIZ</v>
      </c>
      <c r="F50" s="42">
        <f t="shared" si="7"/>
        <v>1531799</v>
      </c>
      <c r="G50" s="42">
        <f t="shared" si="8"/>
        <v>1644924</v>
      </c>
    </row>
    <row r="51" spans="1:7" x14ac:dyDescent="0.25">
      <c r="A51" s="42" t="str">
        <f t="shared" si="3"/>
        <v>GIJON</v>
      </c>
      <c r="B51" s="41">
        <f t="shared" si="4"/>
        <v>1401766</v>
      </c>
      <c r="C51" s="41">
        <f t="shared" si="5"/>
        <v>1183622</v>
      </c>
      <c r="D51" s="41">
        <f t="shared" si="6"/>
        <v>14</v>
      </c>
      <c r="E51" s="42" t="str">
        <f t="shared" si="2"/>
        <v>GIJON</v>
      </c>
      <c r="F51" s="42">
        <f t="shared" si="7"/>
        <v>1401766</v>
      </c>
      <c r="G51" s="42">
        <f t="shared" si="8"/>
        <v>1183622</v>
      </c>
    </row>
    <row r="52" spans="1:7" x14ac:dyDescent="0.25">
      <c r="A52" s="42" t="str">
        <f t="shared" si="3"/>
        <v>HUELVA</v>
      </c>
      <c r="B52" s="41">
        <f t="shared" si="4"/>
        <v>584253</v>
      </c>
      <c r="C52" s="41">
        <f t="shared" si="5"/>
        <v>337670</v>
      </c>
      <c r="D52" s="41">
        <f t="shared" si="6"/>
        <v>25</v>
      </c>
      <c r="E52" s="42" t="str">
        <f t="shared" si="2"/>
        <v>PASAIA</v>
      </c>
      <c r="F52" s="42">
        <f t="shared" si="7"/>
        <v>1369565</v>
      </c>
      <c r="G52" s="42">
        <f t="shared" si="8"/>
        <v>1672032</v>
      </c>
    </row>
    <row r="53" spans="1:7" x14ac:dyDescent="0.25">
      <c r="A53" s="42" t="str">
        <f t="shared" si="3"/>
        <v>LAS PALMAS</v>
      </c>
      <c r="B53" s="41">
        <f t="shared" si="4"/>
        <v>14937586</v>
      </c>
      <c r="C53" s="41">
        <f t="shared" si="5"/>
        <v>14300373</v>
      </c>
      <c r="D53" s="41">
        <f t="shared" si="6"/>
        <v>4</v>
      </c>
      <c r="E53" s="42" t="str">
        <f t="shared" si="2"/>
        <v>SANTANDER</v>
      </c>
      <c r="F53" s="42">
        <f t="shared" si="7"/>
        <v>1364636</v>
      </c>
      <c r="G53" s="42">
        <f t="shared" si="8"/>
        <v>1438253</v>
      </c>
    </row>
    <row r="54" spans="1:7" x14ac:dyDescent="0.25">
      <c r="A54" s="42" t="str">
        <f t="shared" si="3"/>
        <v>MALAGA</v>
      </c>
      <c r="B54" s="41">
        <f t="shared" si="4"/>
        <v>3940518</v>
      </c>
      <c r="C54" s="41">
        <f t="shared" si="5"/>
        <v>2814484</v>
      </c>
      <c r="D54" s="41">
        <f t="shared" si="6"/>
        <v>8</v>
      </c>
      <c r="E54" s="42" t="str">
        <f t="shared" si="2"/>
        <v>ALICANTE</v>
      </c>
      <c r="F54" s="42">
        <f t="shared" si="7"/>
        <v>1254510</v>
      </c>
      <c r="G54" s="42">
        <f t="shared" si="8"/>
        <v>1203933</v>
      </c>
    </row>
    <row r="55" spans="1:7" x14ac:dyDescent="0.25">
      <c r="A55" s="42" t="str">
        <f t="shared" si="3"/>
        <v>MARIN Y RIA DE PONTEVEDRA</v>
      </c>
      <c r="B55" s="41">
        <f t="shared" si="4"/>
        <v>884732</v>
      </c>
      <c r="C55" s="41">
        <f t="shared" si="5"/>
        <v>818179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1184119</v>
      </c>
      <c r="G55" s="42">
        <f t="shared" si="8"/>
        <v>982650</v>
      </c>
    </row>
    <row r="56" spans="1:7" x14ac:dyDescent="0.25">
      <c r="A56" s="42" t="str">
        <f t="shared" si="3"/>
        <v>MELILLA</v>
      </c>
      <c r="B56" s="41">
        <f t="shared" si="4"/>
        <v>717361</v>
      </c>
      <c r="C56" s="41">
        <f t="shared" si="5"/>
        <v>623054</v>
      </c>
      <c r="D56" s="41">
        <f t="shared" si="6"/>
        <v>24</v>
      </c>
      <c r="E56" s="42" t="str">
        <f t="shared" si="2"/>
        <v>AVILES</v>
      </c>
      <c r="F56" s="42">
        <f t="shared" si="9"/>
        <v>987876</v>
      </c>
      <c r="G56" s="42">
        <f t="shared" si="8"/>
        <v>1038330</v>
      </c>
    </row>
    <row r="57" spans="1:7" x14ac:dyDescent="0.25">
      <c r="A57" s="42" t="str">
        <f t="shared" si="3"/>
        <v>MOTRIL</v>
      </c>
      <c r="B57" s="41">
        <f t="shared" si="4"/>
        <v>236984</v>
      </c>
      <c r="C57" s="41">
        <f t="shared" si="5"/>
        <v>149725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884732</v>
      </c>
      <c r="G57" s="42">
        <f t="shared" si="8"/>
        <v>818179</v>
      </c>
    </row>
    <row r="58" spans="1:7" x14ac:dyDescent="0.25">
      <c r="A58" s="42" t="str">
        <f t="shared" si="3"/>
        <v>PASAIA</v>
      </c>
      <c r="B58" s="41">
        <f t="shared" si="4"/>
        <v>1369565</v>
      </c>
      <c r="C58" s="41">
        <f t="shared" si="5"/>
        <v>1672032</v>
      </c>
      <c r="D58" s="41">
        <f t="shared" si="6"/>
        <v>15</v>
      </c>
      <c r="E58" s="42" t="str">
        <f t="shared" si="2"/>
        <v>CARTAGENA</v>
      </c>
      <c r="F58" s="42">
        <f t="shared" si="9"/>
        <v>853836</v>
      </c>
      <c r="G58" s="42">
        <f t="shared" si="8"/>
        <v>968802</v>
      </c>
    </row>
    <row r="59" spans="1:7" x14ac:dyDescent="0.25">
      <c r="A59" s="42" t="str">
        <f t="shared" si="3"/>
        <v>SANTA CRUZ DE TENERIFE</v>
      </c>
      <c r="B59" s="41">
        <f t="shared" si="4"/>
        <v>4696412</v>
      </c>
      <c r="C59" s="41">
        <f t="shared" si="5"/>
        <v>4790670</v>
      </c>
      <c r="D59" s="41">
        <f t="shared" si="6"/>
        <v>7</v>
      </c>
      <c r="E59" s="42" t="str">
        <f t="shared" si="2"/>
        <v>CEUTA</v>
      </c>
      <c r="F59" s="42">
        <f t="shared" si="9"/>
        <v>775415</v>
      </c>
      <c r="G59" s="42">
        <f t="shared" si="8"/>
        <v>722273</v>
      </c>
    </row>
    <row r="60" spans="1:7" x14ac:dyDescent="0.25">
      <c r="A60" s="42" t="str">
        <f t="shared" si="3"/>
        <v>SANTANDER</v>
      </c>
      <c r="B60" s="41">
        <f t="shared" si="4"/>
        <v>1364636</v>
      </c>
      <c r="C60" s="41">
        <f t="shared" si="5"/>
        <v>1438253</v>
      </c>
      <c r="D60" s="41">
        <f t="shared" si="6"/>
        <v>16</v>
      </c>
      <c r="E60" s="42" t="str">
        <f t="shared" si="2"/>
        <v>FERROL-SAN CIBRAO</v>
      </c>
      <c r="F60" s="42">
        <f t="shared" si="9"/>
        <v>730448</v>
      </c>
      <c r="G60" s="42">
        <f t="shared" si="8"/>
        <v>549291</v>
      </c>
    </row>
    <row r="61" spans="1:7" x14ac:dyDescent="0.25">
      <c r="A61" s="42" t="str">
        <f t="shared" si="3"/>
        <v>SEVILLA</v>
      </c>
      <c r="B61" s="41">
        <f t="shared" si="4"/>
        <v>1977319</v>
      </c>
      <c r="C61" s="41">
        <f t="shared" si="5"/>
        <v>1862164</v>
      </c>
      <c r="D61" s="41">
        <f t="shared" si="6"/>
        <v>12</v>
      </c>
      <c r="E61" s="42" t="str">
        <f t="shared" si="2"/>
        <v>MELILLA</v>
      </c>
      <c r="F61" s="42">
        <f t="shared" si="9"/>
        <v>717361</v>
      </c>
      <c r="G61" s="42">
        <f t="shared" si="8"/>
        <v>623054</v>
      </c>
    </row>
    <row r="62" spans="1:7" x14ac:dyDescent="0.25">
      <c r="A62" s="42" t="str">
        <f t="shared" si="3"/>
        <v>TARRAGONA</v>
      </c>
      <c r="B62" s="41">
        <f t="shared" si="4"/>
        <v>2656444</v>
      </c>
      <c r="C62" s="41">
        <f t="shared" si="5"/>
        <v>3061859</v>
      </c>
      <c r="D62" s="41">
        <f t="shared" si="6"/>
        <v>10</v>
      </c>
      <c r="E62" s="42" t="str">
        <f t="shared" si="2"/>
        <v>HUELVA</v>
      </c>
      <c r="F62" s="42">
        <f t="shared" si="9"/>
        <v>584253</v>
      </c>
      <c r="G62" s="42">
        <f t="shared" si="8"/>
        <v>337670</v>
      </c>
    </row>
    <row r="63" spans="1:7" x14ac:dyDescent="0.25">
      <c r="A63" s="42" t="str">
        <f t="shared" si="3"/>
        <v>VALENCIA</v>
      </c>
      <c r="B63" s="41">
        <f t="shared" si="4"/>
        <v>49862961</v>
      </c>
      <c r="C63" s="41">
        <f t="shared" si="5"/>
        <v>48764472</v>
      </c>
      <c r="D63" s="41">
        <f t="shared" si="6"/>
        <v>1</v>
      </c>
      <c r="E63" s="42" t="str">
        <f t="shared" si="2"/>
        <v>ALMERIA</v>
      </c>
      <c r="F63" s="42">
        <f t="shared" si="9"/>
        <v>525598</v>
      </c>
      <c r="G63" s="42">
        <f t="shared" si="8"/>
        <v>482384</v>
      </c>
    </row>
    <row r="64" spans="1:7" x14ac:dyDescent="0.25">
      <c r="A64" s="42" t="str">
        <f t="shared" si="3"/>
        <v>VIGO</v>
      </c>
      <c r="B64" s="41">
        <f t="shared" si="4"/>
        <v>2831165</v>
      </c>
      <c r="C64" s="41">
        <f t="shared" si="5"/>
        <v>2899741</v>
      </c>
      <c r="D64" s="41">
        <f t="shared" si="6"/>
        <v>9</v>
      </c>
      <c r="E64" s="42" t="str">
        <f t="shared" si="2"/>
        <v>VILAGARCIA</v>
      </c>
      <c r="F64" s="42">
        <f t="shared" si="9"/>
        <v>371881</v>
      </c>
      <c r="G64" s="42">
        <f t="shared" si="8"/>
        <v>212766</v>
      </c>
    </row>
    <row r="65" spans="1:7" x14ac:dyDescent="0.25">
      <c r="A65" s="42" t="str">
        <f t="shared" si="3"/>
        <v>VILAGARCIA</v>
      </c>
      <c r="B65" s="41">
        <f t="shared" si="4"/>
        <v>371881</v>
      </c>
      <c r="C65" s="41">
        <f t="shared" si="5"/>
        <v>212766</v>
      </c>
      <c r="D65" s="41">
        <f t="shared" si="6"/>
        <v>27</v>
      </c>
      <c r="E65" s="42" t="str">
        <f t="shared" si="2"/>
        <v>MOTRIL</v>
      </c>
      <c r="F65" s="42">
        <f t="shared" si="9"/>
        <v>236984</v>
      </c>
      <c r="G65" s="42">
        <f t="shared" si="8"/>
        <v>149725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2837</v>
      </c>
      <c r="C7" s="23">
        <v>4583</v>
      </c>
      <c r="D7" s="23">
        <v>36513</v>
      </c>
      <c r="E7" s="23">
        <v>38008</v>
      </c>
      <c r="F7" s="10">
        <f>((E7*100)/D7)-100</f>
        <v>4.094432120066827</v>
      </c>
      <c r="G7" s="1"/>
      <c r="H7" s="1"/>
      <c r="I7" s="1"/>
    </row>
    <row r="8" spans="1:12" x14ac:dyDescent="0.25">
      <c r="A8" s="11" t="s">
        <v>45</v>
      </c>
      <c r="B8" s="24">
        <v>1</v>
      </c>
      <c r="C8" s="24">
        <v>26</v>
      </c>
      <c r="D8" s="24">
        <v>264</v>
      </c>
      <c r="E8" s="24">
        <v>264</v>
      </c>
      <c r="F8" s="13">
        <f t="shared" ref="F8:F35" si="0">((E8*100)/D8)-100</f>
        <v>0</v>
      </c>
      <c r="G8" s="1"/>
      <c r="H8" s="1"/>
      <c r="I8" s="1"/>
    </row>
    <row r="9" spans="1:12" x14ac:dyDescent="0.25">
      <c r="A9" s="8" t="s">
        <v>46</v>
      </c>
      <c r="B9" s="23">
        <v>824</v>
      </c>
      <c r="C9" s="23">
        <v>0</v>
      </c>
      <c r="D9" s="23">
        <v>3764</v>
      </c>
      <c r="E9" s="23">
        <v>4685</v>
      </c>
      <c r="F9" s="10">
        <f t="shared" si="0"/>
        <v>24.468650371944733</v>
      </c>
      <c r="G9" s="1"/>
      <c r="H9" s="1"/>
      <c r="I9" s="1"/>
    </row>
    <row r="10" spans="1:12" x14ac:dyDescent="0.25">
      <c r="A10" s="11" t="s">
        <v>47</v>
      </c>
      <c r="B10" s="24">
        <v>657</v>
      </c>
      <c r="C10" s="24">
        <v>1144</v>
      </c>
      <c r="D10" s="24">
        <v>12534</v>
      </c>
      <c r="E10" s="24">
        <v>10573</v>
      </c>
      <c r="F10" s="13">
        <f t="shared" si="0"/>
        <v>-15.645444391255779</v>
      </c>
      <c r="G10" s="1"/>
      <c r="H10" s="1"/>
      <c r="I10" s="1"/>
    </row>
    <row r="11" spans="1:12" x14ac:dyDescent="0.25">
      <c r="A11" s="8" t="s">
        <v>48</v>
      </c>
      <c r="B11" s="23">
        <v>126</v>
      </c>
      <c r="C11" s="23">
        <v>204</v>
      </c>
      <c r="D11" s="23">
        <v>913</v>
      </c>
      <c r="E11" s="23">
        <v>1163</v>
      </c>
      <c r="F11" s="10">
        <f t="shared" si="0"/>
        <v>27.382256297918943</v>
      </c>
      <c r="G11" s="1"/>
      <c r="H11" s="1"/>
      <c r="I11" s="1"/>
    </row>
    <row r="12" spans="1:12" x14ac:dyDescent="0.25">
      <c r="A12" s="11" t="s">
        <v>49</v>
      </c>
      <c r="B12" s="24">
        <v>1602</v>
      </c>
      <c r="C12" s="24">
        <v>830</v>
      </c>
      <c r="D12" s="24">
        <v>15825</v>
      </c>
      <c r="E12" s="24">
        <v>17146</v>
      </c>
      <c r="F12" s="13">
        <f t="shared" si="0"/>
        <v>8.3475513428120109</v>
      </c>
      <c r="G12" s="1"/>
      <c r="H12" s="1"/>
      <c r="I12" s="1"/>
    </row>
    <row r="13" spans="1:12" x14ac:dyDescent="0.25">
      <c r="A13" s="8" t="s">
        <v>50</v>
      </c>
      <c r="B13" s="23">
        <v>270</v>
      </c>
      <c r="C13" s="23">
        <v>229</v>
      </c>
      <c r="D13" s="23">
        <v>2511</v>
      </c>
      <c r="E13" s="23">
        <v>2545</v>
      </c>
      <c r="F13" s="10">
        <f t="shared" si="0"/>
        <v>1.3540422142572623</v>
      </c>
      <c r="G13" s="1"/>
      <c r="H13" s="1"/>
      <c r="I13" s="1"/>
    </row>
    <row r="14" spans="1:12" x14ac:dyDescent="0.25">
      <c r="A14" s="11" t="s">
        <v>51</v>
      </c>
      <c r="B14" s="24">
        <v>376</v>
      </c>
      <c r="C14" s="24">
        <v>0</v>
      </c>
      <c r="D14" s="24">
        <v>2484</v>
      </c>
      <c r="E14" s="24">
        <v>1225</v>
      </c>
      <c r="F14" s="13">
        <f t="shared" si="0"/>
        <v>-50.684380032206121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60</v>
      </c>
      <c r="C16" s="24">
        <v>53</v>
      </c>
      <c r="D16" s="24">
        <v>791</v>
      </c>
      <c r="E16" s="24">
        <v>456</v>
      </c>
      <c r="F16" s="13">
        <f t="shared" si="0"/>
        <v>-42.351453855878631</v>
      </c>
      <c r="G16" s="1"/>
      <c r="H16" s="1"/>
      <c r="I16" s="1"/>
    </row>
    <row r="17" spans="1:9" x14ac:dyDescent="0.25">
      <c r="A17" s="8" t="s">
        <v>54</v>
      </c>
      <c r="B17" s="23">
        <v>455</v>
      </c>
      <c r="C17" s="23">
        <v>478</v>
      </c>
      <c r="D17" s="23">
        <v>4199</v>
      </c>
      <c r="E17" s="23">
        <v>4174</v>
      </c>
      <c r="F17" s="10">
        <f t="shared" si="0"/>
        <v>-0.59537985234580049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53</v>
      </c>
      <c r="E18" s="24">
        <v>19</v>
      </c>
      <c r="F18" s="13">
        <f t="shared" si="0"/>
        <v>-64.15094339622641</v>
      </c>
      <c r="G18" s="1"/>
      <c r="H18" s="1"/>
      <c r="I18" s="1"/>
    </row>
    <row r="19" spans="1:9" x14ac:dyDescent="0.25">
      <c r="A19" s="8" t="s">
        <v>56</v>
      </c>
      <c r="B19" s="23">
        <v>9</v>
      </c>
      <c r="C19" s="23">
        <v>18</v>
      </c>
      <c r="D19" s="23">
        <v>396</v>
      </c>
      <c r="E19" s="23">
        <v>304</v>
      </c>
      <c r="F19" s="10">
        <f t="shared" si="0"/>
        <v>-23.232323232323239</v>
      </c>
      <c r="G19" s="1"/>
      <c r="H19" s="1"/>
      <c r="I19" s="1"/>
    </row>
    <row r="20" spans="1:9" x14ac:dyDescent="0.25">
      <c r="A20" s="11" t="s">
        <v>57</v>
      </c>
      <c r="B20" s="24">
        <v>231</v>
      </c>
      <c r="C20" s="24">
        <v>487</v>
      </c>
      <c r="D20" s="24">
        <v>7810</v>
      </c>
      <c r="E20" s="24">
        <v>7217</v>
      </c>
      <c r="F20" s="13">
        <f t="shared" si="0"/>
        <v>-7.5928297055057641</v>
      </c>
      <c r="G20" s="1"/>
      <c r="H20" s="1"/>
      <c r="I20" s="1"/>
    </row>
    <row r="21" spans="1:9" x14ac:dyDescent="0.25">
      <c r="A21" s="8" t="s">
        <v>58</v>
      </c>
      <c r="B21" s="23">
        <v>177</v>
      </c>
      <c r="C21" s="23">
        <v>206</v>
      </c>
      <c r="D21" s="23">
        <v>1995</v>
      </c>
      <c r="E21" s="23">
        <v>1976</v>
      </c>
      <c r="F21" s="10">
        <f t="shared" si="0"/>
        <v>-0.952380952380949</v>
      </c>
      <c r="G21" s="1"/>
      <c r="H21" s="1"/>
      <c r="I21" s="1"/>
    </row>
    <row r="22" spans="1:9" x14ac:dyDescent="0.25">
      <c r="A22" s="11" t="s">
        <v>59</v>
      </c>
      <c r="B22" s="24">
        <v>309</v>
      </c>
      <c r="C22" s="24">
        <v>0</v>
      </c>
      <c r="D22" s="24">
        <v>2423</v>
      </c>
      <c r="E22" s="24">
        <v>94</v>
      </c>
      <c r="F22" s="13">
        <f t="shared" si="0"/>
        <v>-96.12051176227817</v>
      </c>
      <c r="G22" s="1"/>
      <c r="H22" s="1"/>
      <c r="I22" s="1"/>
    </row>
    <row r="23" spans="1:9" x14ac:dyDescent="0.25">
      <c r="A23" s="8" t="s">
        <v>60</v>
      </c>
      <c r="B23" s="23">
        <v>101</v>
      </c>
      <c r="C23" s="23">
        <v>33</v>
      </c>
      <c r="D23" s="23">
        <v>720</v>
      </c>
      <c r="E23" s="23">
        <v>372</v>
      </c>
      <c r="F23" s="10">
        <f t="shared" si="0"/>
        <v>-48.333333333333336</v>
      </c>
      <c r="G23" s="1"/>
      <c r="H23" s="1"/>
      <c r="I23" s="1"/>
    </row>
    <row r="24" spans="1:9" x14ac:dyDescent="0.25">
      <c r="A24" s="11" t="s">
        <v>61</v>
      </c>
      <c r="B24" s="24">
        <v>147</v>
      </c>
      <c r="C24" s="24">
        <v>192</v>
      </c>
      <c r="D24" s="24">
        <v>1737</v>
      </c>
      <c r="E24" s="24">
        <v>1573</v>
      </c>
      <c r="F24" s="13">
        <f t="shared" si="0"/>
        <v>-9.4415659182498501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276</v>
      </c>
      <c r="C26" s="24">
        <v>246</v>
      </c>
      <c r="D26" s="24">
        <v>2423</v>
      </c>
      <c r="E26" s="24">
        <v>2943</v>
      </c>
      <c r="F26" s="13">
        <f t="shared" si="0"/>
        <v>21.460998761865454</v>
      </c>
      <c r="G26" s="1"/>
      <c r="H26" s="1"/>
      <c r="I26" s="1"/>
    </row>
    <row r="27" spans="1:9" x14ac:dyDescent="0.25">
      <c r="A27" s="8" t="s">
        <v>64</v>
      </c>
      <c r="B27" s="23">
        <v>1765</v>
      </c>
      <c r="C27" s="23">
        <v>1989</v>
      </c>
      <c r="D27" s="23">
        <v>19408</v>
      </c>
      <c r="E27" s="23">
        <v>20140</v>
      </c>
      <c r="F27" s="10">
        <f t="shared" si="0"/>
        <v>3.7716405605935677</v>
      </c>
      <c r="G27" s="1"/>
      <c r="H27" s="1"/>
      <c r="I27" s="1"/>
    </row>
    <row r="28" spans="1:9" x14ac:dyDescent="0.25">
      <c r="A28" s="11" t="s">
        <v>65</v>
      </c>
      <c r="B28" s="24">
        <v>622</v>
      </c>
      <c r="C28" s="24">
        <v>869</v>
      </c>
      <c r="D28" s="24">
        <v>4798</v>
      </c>
      <c r="E28" s="24">
        <v>6155</v>
      </c>
      <c r="F28" s="13">
        <f t="shared" si="0"/>
        <v>28.282617757398924</v>
      </c>
      <c r="G28" s="1"/>
      <c r="H28" s="1"/>
      <c r="I28" s="1"/>
    </row>
    <row r="29" spans="1:9" x14ac:dyDescent="0.25">
      <c r="A29" s="8" t="s">
        <v>66</v>
      </c>
      <c r="B29" s="23">
        <v>341</v>
      </c>
      <c r="C29" s="23">
        <v>401</v>
      </c>
      <c r="D29" s="23">
        <v>6169</v>
      </c>
      <c r="E29" s="23">
        <v>4800</v>
      </c>
      <c r="F29" s="10">
        <f t="shared" si="0"/>
        <v>-22.191603177176205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330</v>
      </c>
      <c r="C31" s="23">
        <v>326</v>
      </c>
      <c r="D31" s="23">
        <v>3009</v>
      </c>
      <c r="E31" s="23">
        <v>2517</v>
      </c>
      <c r="F31" s="10">
        <f t="shared" si="0"/>
        <v>-16.35094715852442</v>
      </c>
      <c r="G31" s="1"/>
      <c r="H31" s="1"/>
      <c r="I31" s="1"/>
    </row>
    <row r="32" spans="1:9" x14ac:dyDescent="0.25">
      <c r="A32" s="11" t="s">
        <v>69</v>
      </c>
      <c r="B32" s="24">
        <v>185</v>
      </c>
      <c r="C32" s="24">
        <v>150</v>
      </c>
      <c r="D32" s="24">
        <v>2239</v>
      </c>
      <c r="E32" s="24">
        <v>1571</v>
      </c>
      <c r="F32" s="13">
        <f t="shared" si="0"/>
        <v>-29.834747655203216</v>
      </c>
      <c r="G32" s="1"/>
      <c r="H32" s="1"/>
      <c r="I32" s="1"/>
    </row>
    <row r="33" spans="1:9" x14ac:dyDescent="0.25">
      <c r="A33" s="8" t="s">
        <v>70</v>
      </c>
      <c r="B33" s="23">
        <v>7197</v>
      </c>
      <c r="C33" s="23">
        <v>8030</v>
      </c>
      <c r="D33" s="23">
        <v>66259</v>
      </c>
      <c r="E33" s="23">
        <v>64681</v>
      </c>
      <c r="F33" s="10">
        <f t="shared" si="0"/>
        <v>-2.3815632593308038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18898</v>
      </c>
      <c r="C35" s="15">
        <f t="shared" ref="C35:E35" si="1">SUM(C7:C34)</f>
        <v>20494</v>
      </c>
      <c r="D35" s="15">
        <f t="shared" si="1"/>
        <v>199237</v>
      </c>
      <c r="E35" s="15">
        <f t="shared" si="1"/>
        <v>194601</v>
      </c>
      <c r="F35" s="16">
        <f t="shared" si="0"/>
        <v>-2.3268770358919255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38008</v>
      </c>
      <c r="C38" s="41">
        <f>D7</f>
        <v>36513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64681</v>
      </c>
      <c r="G38" s="42">
        <f>LOOKUP(E38,$A$38:$A$65,$C$38:$C$65)</f>
        <v>66259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264</v>
      </c>
      <c r="C39" s="41">
        <f t="shared" ref="C39:C65" si="5">D8</f>
        <v>264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38008</v>
      </c>
      <c r="G39" s="42">
        <f t="shared" ref="G39:G65" si="8">LOOKUP(E39,$A$38:$A$65,$C$38:$C$65)</f>
        <v>36513</v>
      </c>
    </row>
    <row r="40" spans="1:9" x14ac:dyDescent="0.25">
      <c r="A40" s="42" t="str">
        <f t="shared" si="3"/>
        <v>ALMERIA</v>
      </c>
      <c r="B40" s="41">
        <f t="shared" si="4"/>
        <v>4685</v>
      </c>
      <c r="C40" s="41">
        <f t="shared" si="5"/>
        <v>3764</v>
      </c>
      <c r="D40" s="41">
        <f t="shared" si="6"/>
        <v>9</v>
      </c>
      <c r="E40" s="42" t="str">
        <f t="shared" si="2"/>
        <v>PASAIA</v>
      </c>
      <c r="F40" s="42">
        <f t="shared" si="7"/>
        <v>20140</v>
      </c>
      <c r="G40" s="42">
        <f t="shared" si="8"/>
        <v>19408</v>
      </c>
    </row>
    <row r="41" spans="1:9" x14ac:dyDescent="0.25">
      <c r="A41" s="42" t="str">
        <f t="shared" si="3"/>
        <v>AVILES</v>
      </c>
      <c r="B41" s="41">
        <f t="shared" si="4"/>
        <v>10573</v>
      </c>
      <c r="C41" s="41">
        <f t="shared" si="5"/>
        <v>12534</v>
      </c>
      <c r="D41" s="41">
        <f t="shared" si="6"/>
        <v>5</v>
      </c>
      <c r="E41" s="42" t="str">
        <f t="shared" si="2"/>
        <v>BAHIA DE CADIZ</v>
      </c>
      <c r="F41" s="42">
        <f t="shared" si="7"/>
        <v>17146</v>
      </c>
      <c r="G41" s="42">
        <f t="shared" si="8"/>
        <v>15825</v>
      </c>
    </row>
    <row r="42" spans="1:9" x14ac:dyDescent="0.25">
      <c r="A42" s="42" t="str">
        <f t="shared" si="3"/>
        <v>BAHIA DE ALGECIRAS</v>
      </c>
      <c r="B42" s="41">
        <f t="shared" si="4"/>
        <v>1163</v>
      </c>
      <c r="C42" s="41">
        <f t="shared" si="5"/>
        <v>913</v>
      </c>
      <c r="D42" s="41">
        <f t="shared" si="6"/>
        <v>18</v>
      </c>
      <c r="E42" s="42" t="str">
        <f t="shared" si="2"/>
        <v>AVILES</v>
      </c>
      <c r="F42" s="42">
        <f t="shared" si="7"/>
        <v>10573</v>
      </c>
      <c r="G42" s="42">
        <f t="shared" si="8"/>
        <v>12534</v>
      </c>
    </row>
    <row r="43" spans="1:9" x14ac:dyDescent="0.25">
      <c r="A43" s="42" t="str">
        <f t="shared" si="3"/>
        <v>BAHIA DE CADIZ</v>
      </c>
      <c r="B43" s="41">
        <f t="shared" si="4"/>
        <v>17146</v>
      </c>
      <c r="C43" s="41">
        <f t="shared" si="5"/>
        <v>15825</v>
      </c>
      <c r="D43" s="41">
        <f t="shared" si="6"/>
        <v>4</v>
      </c>
      <c r="E43" s="42" t="str">
        <f t="shared" si="2"/>
        <v>GIJON</v>
      </c>
      <c r="F43" s="42">
        <f t="shared" si="7"/>
        <v>7217</v>
      </c>
      <c r="G43" s="42">
        <f t="shared" si="8"/>
        <v>7810</v>
      </c>
    </row>
    <row r="44" spans="1:9" x14ac:dyDescent="0.25">
      <c r="A44" s="42" t="str">
        <f t="shared" si="3"/>
        <v>BALEARES</v>
      </c>
      <c r="B44" s="41">
        <f t="shared" si="4"/>
        <v>2545</v>
      </c>
      <c r="C44" s="41">
        <f t="shared" si="5"/>
        <v>2511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6155</v>
      </c>
      <c r="G44" s="42">
        <f t="shared" si="8"/>
        <v>4798</v>
      </c>
    </row>
    <row r="45" spans="1:9" x14ac:dyDescent="0.25">
      <c r="A45" s="42" t="str">
        <f t="shared" si="3"/>
        <v>BARCELONA</v>
      </c>
      <c r="B45" s="41">
        <f t="shared" si="4"/>
        <v>1225</v>
      </c>
      <c r="C45" s="41">
        <f t="shared" si="5"/>
        <v>2484</v>
      </c>
      <c r="D45" s="41">
        <f t="shared" si="6"/>
        <v>17</v>
      </c>
      <c r="E45" s="42" t="str">
        <f t="shared" si="2"/>
        <v>SANTANDER</v>
      </c>
      <c r="F45" s="42">
        <f t="shared" si="7"/>
        <v>4800</v>
      </c>
      <c r="G45" s="42">
        <f t="shared" si="8"/>
        <v>6169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4685</v>
      </c>
      <c r="G46" s="42">
        <f t="shared" si="8"/>
        <v>3764</v>
      </c>
    </row>
    <row r="47" spans="1:9" x14ac:dyDescent="0.25">
      <c r="A47" s="42" t="str">
        <f t="shared" si="3"/>
        <v>CARTAGENA</v>
      </c>
      <c r="B47" s="41">
        <f t="shared" si="4"/>
        <v>456</v>
      </c>
      <c r="C47" s="41">
        <f t="shared" si="5"/>
        <v>791</v>
      </c>
      <c r="D47" s="41">
        <f t="shared" si="6"/>
        <v>19</v>
      </c>
      <c r="E47" s="42" t="str">
        <f t="shared" si="2"/>
        <v>CASTELLON</v>
      </c>
      <c r="F47" s="42">
        <f t="shared" si="7"/>
        <v>4174</v>
      </c>
      <c r="G47" s="42">
        <f t="shared" si="8"/>
        <v>4199</v>
      </c>
    </row>
    <row r="48" spans="1:9" x14ac:dyDescent="0.25">
      <c r="A48" s="42" t="str">
        <f t="shared" si="3"/>
        <v>CASTELLON</v>
      </c>
      <c r="B48" s="41">
        <f t="shared" si="4"/>
        <v>4174</v>
      </c>
      <c r="C48" s="41">
        <f t="shared" si="5"/>
        <v>4199</v>
      </c>
      <c r="D48" s="41">
        <f t="shared" si="6"/>
        <v>10</v>
      </c>
      <c r="E48" s="42" t="str">
        <f t="shared" si="2"/>
        <v>MOTRIL</v>
      </c>
      <c r="F48" s="42">
        <f t="shared" si="7"/>
        <v>2943</v>
      </c>
      <c r="G48" s="42">
        <f t="shared" si="8"/>
        <v>2423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53</v>
      </c>
      <c r="D49" s="41">
        <f t="shared" si="6"/>
        <v>24</v>
      </c>
      <c r="E49" s="42" t="str">
        <f t="shared" si="2"/>
        <v>BALEARES</v>
      </c>
      <c r="F49" s="42">
        <f t="shared" si="7"/>
        <v>2545</v>
      </c>
      <c r="G49" s="42">
        <f t="shared" si="8"/>
        <v>2511</v>
      </c>
    </row>
    <row r="50" spans="1:7" x14ac:dyDescent="0.25">
      <c r="A50" s="42" t="str">
        <f t="shared" si="3"/>
        <v>FERROL-SAN CIBRAO</v>
      </c>
      <c r="B50" s="41">
        <f t="shared" si="4"/>
        <v>304</v>
      </c>
      <c r="C50" s="41">
        <f t="shared" si="5"/>
        <v>396</v>
      </c>
      <c r="D50" s="41">
        <f t="shared" si="6"/>
        <v>21</v>
      </c>
      <c r="E50" s="42" t="str">
        <f t="shared" si="2"/>
        <v>TARRAGONA</v>
      </c>
      <c r="F50" s="42">
        <f t="shared" si="7"/>
        <v>2517</v>
      </c>
      <c r="G50" s="42">
        <f t="shared" si="8"/>
        <v>3009</v>
      </c>
    </row>
    <row r="51" spans="1:7" x14ac:dyDescent="0.25">
      <c r="A51" s="42" t="str">
        <f t="shared" si="3"/>
        <v>GIJON</v>
      </c>
      <c r="B51" s="41">
        <f t="shared" si="4"/>
        <v>7217</v>
      </c>
      <c r="C51" s="41">
        <f t="shared" si="5"/>
        <v>7810</v>
      </c>
      <c r="D51" s="41">
        <f t="shared" si="6"/>
        <v>6</v>
      </c>
      <c r="E51" s="42" t="str">
        <f t="shared" si="2"/>
        <v>HUELVA</v>
      </c>
      <c r="F51" s="42">
        <f t="shared" si="7"/>
        <v>1976</v>
      </c>
      <c r="G51" s="42">
        <f t="shared" si="8"/>
        <v>1995</v>
      </c>
    </row>
    <row r="52" spans="1:7" x14ac:dyDescent="0.25">
      <c r="A52" s="42" t="str">
        <f t="shared" si="3"/>
        <v>HUELVA</v>
      </c>
      <c r="B52" s="41">
        <f t="shared" si="4"/>
        <v>1976</v>
      </c>
      <c r="C52" s="41">
        <f t="shared" si="5"/>
        <v>1995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1573</v>
      </c>
      <c r="G52" s="42">
        <f t="shared" si="8"/>
        <v>1737</v>
      </c>
    </row>
    <row r="53" spans="1:7" x14ac:dyDescent="0.25">
      <c r="A53" s="42" t="str">
        <f t="shared" si="3"/>
        <v>LAS PALMAS</v>
      </c>
      <c r="B53" s="41">
        <f t="shared" si="4"/>
        <v>94</v>
      </c>
      <c r="C53" s="41">
        <f t="shared" si="5"/>
        <v>2423</v>
      </c>
      <c r="D53" s="41">
        <f t="shared" si="6"/>
        <v>23</v>
      </c>
      <c r="E53" s="42" t="str">
        <f t="shared" si="2"/>
        <v>VALENCIA</v>
      </c>
      <c r="F53" s="42">
        <f t="shared" si="7"/>
        <v>1571</v>
      </c>
      <c r="G53" s="42">
        <f t="shared" si="8"/>
        <v>2239</v>
      </c>
    </row>
    <row r="54" spans="1:7" x14ac:dyDescent="0.25">
      <c r="A54" s="42" t="str">
        <f t="shared" si="3"/>
        <v>MALAGA</v>
      </c>
      <c r="B54" s="41">
        <f t="shared" si="4"/>
        <v>372</v>
      </c>
      <c r="C54" s="41">
        <f t="shared" si="5"/>
        <v>720</v>
      </c>
      <c r="D54" s="41">
        <f t="shared" si="6"/>
        <v>20</v>
      </c>
      <c r="E54" s="42" t="str">
        <f t="shared" si="2"/>
        <v>BARCELONA</v>
      </c>
      <c r="F54" s="42">
        <f t="shared" si="7"/>
        <v>1225</v>
      </c>
      <c r="G54" s="42">
        <f t="shared" si="8"/>
        <v>2484</v>
      </c>
    </row>
    <row r="55" spans="1:7" x14ac:dyDescent="0.25">
      <c r="A55" s="42" t="str">
        <f t="shared" si="3"/>
        <v>MARIN Y RIA DE PONTEVEDRA</v>
      </c>
      <c r="B55" s="41">
        <f t="shared" si="4"/>
        <v>1573</v>
      </c>
      <c r="C55" s="41">
        <f t="shared" si="5"/>
        <v>1737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1163</v>
      </c>
      <c r="G55" s="42">
        <f t="shared" si="8"/>
        <v>913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456</v>
      </c>
      <c r="G56" s="42">
        <f t="shared" si="8"/>
        <v>791</v>
      </c>
    </row>
    <row r="57" spans="1:7" x14ac:dyDescent="0.25">
      <c r="A57" s="42" t="str">
        <f t="shared" si="3"/>
        <v>MOTRIL</v>
      </c>
      <c r="B57" s="41">
        <f t="shared" si="4"/>
        <v>2943</v>
      </c>
      <c r="C57" s="41">
        <f t="shared" si="5"/>
        <v>2423</v>
      </c>
      <c r="D57" s="41">
        <f t="shared" si="6"/>
        <v>11</v>
      </c>
      <c r="E57" s="42" t="str">
        <f t="shared" si="2"/>
        <v>MALAGA</v>
      </c>
      <c r="F57" s="42">
        <f t="shared" si="9"/>
        <v>372</v>
      </c>
      <c r="G57" s="42">
        <f t="shared" si="8"/>
        <v>720</v>
      </c>
    </row>
    <row r="58" spans="1:7" x14ac:dyDescent="0.25">
      <c r="A58" s="42" t="str">
        <f t="shared" si="3"/>
        <v>PASAIA</v>
      </c>
      <c r="B58" s="41">
        <f t="shared" si="4"/>
        <v>20140</v>
      </c>
      <c r="C58" s="41">
        <f t="shared" si="5"/>
        <v>19408</v>
      </c>
      <c r="D58" s="41">
        <f t="shared" si="6"/>
        <v>3</v>
      </c>
      <c r="E58" s="42" t="str">
        <f t="shared" si="2"/>
        <v>FERROL-SAN CIBRAO</v>
      </c>
      <c r="F58" s="42">
        <f t="shared" si="9"/>
        <v>304</v>
      </c>
      <c r="G58" s="42">
        <f t="shared" si="8"/>
        <v>396</v>
      </c>
    </row>
    <row r="59" spans="1:7" x14ac:dyDescent="0.25">
      <c r="A59" s="42" t="str">
        <f t="shared" si="3"/>
        <v>SANTA CRUZ DE TENERIFE</v>
      </c>
      <c r="B59" s="41">
        <f t="shared" si="4"/>
        <v>6155</v>
      </c>
      <c r="C59" s="41">
        <f t="shared" si="5"/>
        <v>4798</v>
      </c>
      <c r="D59" s="41">
        <f t="shared" si="6"/>
        <v>7</v>
      </c>
      <c r="E59" s="42" t="str">
        <f t="shared" si="2"/>
        <v>ALICANTE</v>
      </c>
      <c r="F59" s="42">
        <f t="shared" si="9"/>
        <v>264</v>
      </c>
      <c r="G59" s="42">
        <f t="shared" si="8"/>
        <v>264</v>
      </c>
    </row>
    <row r="60" spans="1:7" x14ac:dyDescent="0.25">
      <c r="A60" s="42" t="str">
        <f t="shared" si="3"/>
        <v>SANTANDER</v>
      </c>
      <c r="B60" s="41">
        <f t="shared" si="4"/>
        <v>4800</v>
      </c>
      <c r="C60" s="41">
        <f t="shared" si="5"/>
        <v>6169</v>
      </c>
      <c r="D60" s="41">
        <f t="shared" si="6"/>
        <v>8</v>
      </c>
      <c r="E60" s="42" t="str">
        <f t="shared" si="2"/>
        <v>LAS PALMAS</v>
      </c>
      <c r="F60" s="42">
        <f t="shared" si="9"/>
        <v>94</v>
      </c>
      <c r="G60" s="42">
        <f t="shared" si="8"/>
        <v>2423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19</v>
      </c>
      <c r="G61" s="42">
        <f t="shared" si="8"/>
        <v>53</v>
      </c>
    </row>
    <row r="62" spans="1:7" x14ac:dyDescent="0.25">
      <c r="A62" s="42" t="str">
        <f t="shared" si="3"/>
        <v>TARRAGONA</v>
      </c>
      <c r="B62" s="41">
        <f t="shared" si="4"/>
        <v>2517</v>
      </c>
      <c r="C62" s="41">
        <f t="shared" si="5"/>
        <v>3009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1571</v>
      </c>
      <c r="C63" s="41">
        <f t="shared" si="5"/>
        <v>2239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64681</v>
      </c>
      <c r="C64" s="41">
        <f t="shared" si="5"/>
        <v>66259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4289</v>
      </c>
      <c r="C7" s="25">
        <v>4119</v>
      </c>
      <c r="D7" s="25">
        <v>50492</v>
      </c>
      <c r="E7" s="25">
        <v>42598</v>
      </c>
      <c r="F7" s="10">
        <f>((E7*100)/D7)-100</f>
        <v>-15.634159866909613</v>
      </c>
      <c r="G7" s="1"/>
      <c r="H7" s="1"/>
      <c r="I7" s="1"/>
    </row>
    <row r="8" spans="1:12" x14ac:dyDescent="0.25">
      <c r="A8" s="11" t="s">
        <v>45</v>
      </c>
      <c r="B8" s="26">
        <v>2197</v>
      </c>
      <c r="C8" s="26">
        <v>1384</v>
      </c>
      <c r="D8" s="26">
        <v>11295</v>
      </c>
      <c r="E8" s="26">
        <v>14278</v>
      </c>
      <c r="F8" s="13">
        <f t="shared" ref="F8:F35" si="0">((E8*100)/D8)-100</f>
        <v>26.409915891987609</v>
      </c>
      <c r="G8" s="1"/>
      <c r="H8" s="1"/>
      <c r="I8" s="1"/>
    </row>
    <row r="9" spans="1:12" x14ac:dyDescent="0.25">
      <c r="A9" s="8" t="s">
        <v>46</v>
      </c>
      <c r="B9" s="25">
        <v>4653</v>
      </c>
      <c r="C9" s="25">
        <v>4447</v>
      </c>
      <c r="D9" s="25">
        <v>69155</v>
      </c>
      <c r="E9" s="25">
        <v>62587</v>
      </c>
      <c r="F9" s="10">
        <f t="shared" si="0"/>
        <v>-9.4975056033547816</v>
      </c>
      <c r="G9" s="1"/>
      <c r="H9" s="1"/>
      <c r="I9" s="1"/>
    </row>
    <row r="10" spans="1:12" x14ac:dyDescent="0.25">
      <c r="A10" s="11" t="s">
        <v>47</v>
      </c>
      <c r="B10" s="26">
        <v>2724</v>
      </c>
      <c r="C10" s="26">
        <v>3398</v>
      </c>
      <c r="D10" s="26">
        <v>32236</v>
      </c>
      <c r="E10" s="26">
        <v>33177</v>
      </c>
      <c r="F10" s="13">
        <f t="shared" si="0"/>
        <v>2.9190966621168855</v>
      </c>
      <c r="G10" s="1"/>
      <c r="H10" s="1"/>
      <c r="I10" s="1"/>
    </row>
    <row r="11" spans="1:12" x14ac:dyDescent="0.25">
      <c r="A11" s="8" t="s">
        <v>48</v>
      </c>
      <c r="B11" s="25">
        <v>304548</v>
      </c>
      <c r="C11" s="25">
        <v>277339</v>
      </c>
      <c r="D11" s="25">
        <v>2859825</v>
      </c>
      <c r="E11" s="25">
        <v>2611265</v>
      </c>
      <c r="F11" s="10">
        <f t="shared" si="0"/>
        <v>-8.6914409098458805</v>
      </c>
      <c r="G11" s="1"/>
      <c r="H11" s="1"/>
      <c r="I11" s="1"/>
    </row>
    <row r="12" spans="1:12" x14ac:dyDescent="0.25">
      <c r="A12" s="11" t="s">
        <v>49</v>
      </c>
      <c r="B12" s="26">
        <v>6382</v>
      </c>
      <c r="C12" s="26">
        <v>4404</v>
      </c>
      <c r="D12" s="26">
        <v>87985</v>
      </c>
      <c r="E12" s="26">
        <v>70642</v>
      </c>
      <c r="F12" s="13">
        <f t="shared" si="0"/>
        <v>-19.711314428595784</v>
      </c>
      <c r="G12" s="1"/>
      <c r="H12" s="1"/>
      <c r="I12" s="1"/>
    </row>
    <row r="13" spans="1:12" x14ac:dyDescent="0.25">
      <c r="A13" s="8" t="s">
        <v>50</v>
      </c>
      <c r="B13" s="25">
        <v>35969</v>
      </c>
      <c r="C13" s="25">
        <v>31417</v>
      </c>
      <c r="D13" s="25">
        <v>245955</v>
      </c>
      <c r="E13" s="25">
        <v>197915</v>
      </c>
      <c r="F13" s="10">
        <f t="shared" si="0"/>
        <v>-19.532028216543679</v>
      </c>
      <c r="G13" s="1"/>
      <c r="H13" s="1"/>
      <c r="I13" s="1"/>
    </row>
    <row r="14" spans="1:12" x14ac:dyDescent="0.25">
      <c r="A14" s="11" t="s">
        <v>51</v>
      </c>
      <c r="B14" s="26">
        <v>122041</v>
      </c>
      <c r="C14" s="26">
        <v>0</v>
      </c>
      <c r="D14" s="26">
        <v>935453</v>
      </c>
      <c r="E14" s="26">
        <v>894761</v>
      </c>
      <c r="F14" s="13">
        <f t="shared" si="0"/>
        <v>-4.3499780320336754</v>
      </c>
      <c r="G14" s="1"/>
      <c r="H14" s="1"/>
      <c r="I14" s="1"/>
    </row>
    <row r="15" spans="1:12" x14ac:dyDescent="0.25">
      <c r="A15" s="8" t="s">
        <v>52</v>
      </c>
      <c r="B15" s="25">
        <v>9050</v>
      </c>
      <c r="C15" s="25">
        <v>11235</v>
      </c>
      <c r="D15" s="25">
        <v>110535</v>
      </c>
      <c r="E15" s="25">
        <v>102232</v>
      </c>
      <c r="F15" s="10">
        <f t="shared" si="0"/>
        <v>-7.5116478943321141</v>
      </c>
      <c r="G15" s="1"/>
      <c r="H15" s="1"/>
      <c r="I15" s="1"/>
    </row>
    <row r="16" spans="1:12" x14ac:dyDescent="0.25">
      <c r="A16" s="11" t="s">
        <v>53</v>
      </c>
      <c r="B16" s="26">
        <v>8301</v>
      </c>
      <c r="C16" s="26">
        <v>4781</v>
      </c>
      <c r="D16" s="26">
        <v>57566</v>
      </c>
      <c r="E16" s="26">
        <v>46204</v>
      </c>
      <c r="F16" s="13">
        <f t="shared" si="0"/>
        <v>-19.737344960567</v>
      </c>
      <c r="G16" s="1"/>
      <c r="H16" s="1"/>
      <c r="I16" s="1"/>
    </row>
    <row r="17" spans="1:9" x14ac:dyDescent="0.25">
      <c r="A17" s="8" t="s">
        <v>54</v>
      </c>
      <c r="B17" s="25">
        <v>3259</v>
      </c>
      <c r="C17" s="25">
        <v>2685</v>
      </c>
      <c r="D17" s="25">
        <v>29994</v>
      </c>
      <c r="E17" s="25">
        <v>28691</v>
      </c>
      <c r="F17" s="10">
        <f t="shared" si="0"/>
        <v>-4.3442021737680818</v>
      </c>
      <c r="G17" s="1"/>
      <c r="H17" s="1"/>
      <c r="I17" s="1"/>
    </row>
    <row r="18" spans="1:9" x14ac:dyDescent="0.25">
      <c r="A18" s="11" t="s">
        <v>55</v>
      </c>
      <c r="B18" s="26">
        <v>66658</v>
      </c>
      <c r="C18" s="26">
        <v>55091</v>
      </c>
      <c r="D18" s="26">
        <v>609233</v>
      </c>
      <c r="E18" s="26">
        <v>592506</v>
      </c>
      <c r="F18" s="13">
        <f t="shared" si="0"/>
        <v>-2.7455833810709578</v>
      </c>
      <c r="G18" s="1"/>
      <c r="H18" s="1"/>
      <c r="I18" s="1"/>
    </row>
    <row r="19" spans="1:9" x14ac:dyDescent="0.25">
      <c r="A19" s="8" t="s">
        <v>56</v>
      </c>
      <c r="B19" s="25">
        <v>995</v>
      </c>
      <c r="C19" s="25">
        <v>1708</v>
      </c>
      <c r="D19" s="25">
        <v>12830</v>
      </c>
      <c r="E19" s="25">
        <v>12619</v>
      </c>
      <c r="F19" s="10">
        <f t="shared" si="0"/>
        <v>-1.6445830085736617</v>
      </c>
      <c r="G19" s="1"/>
      <c r="H19" s="1"/>
      <c r="I19" s="1"/>
    </row>
    <row r="20" spans="1:9" x14ac:dyDescent="0.25">
      <c r="A20" s="11" t="s">
        <v>57</v>
      </c>
      <c r="B20" s="26">
        <v>5933</v>
      </c>
      <c r="C20" s="26">
        <v>5147</v>
      </c>
      <c r="D20" s="26">
        <v>78565</v>
      </c>
      <c r="E20" s="26">
        <v>76824</v>
      </c>
      <c r="F20" s="13">
        <f t="shared" si="0"/>
        <v>-2.2159994908674321</v>
      </c>
      <c r="G20" s="1"/>
      <c r="H20" s="1"/>
      <c r="I20" s="1"/>
    </row>
    <row r="21" spans="1:9" x14ac:dyDescent="0.25">
      <c r="A21" s="8" t="s">
        <v>58</v>
      </c>
      <c r="B21" s="25">
        <v>17177</v>
      </c>
      <c r="C21" s="25">
        <v>11149</v>
      </c>
      <c r="D21" s="25">
        <v>157657</v>
      </c>
      <c r="E21" s="25">
        <v>80889</v>
      </c>
      <c r="F21" s="10">
        <f t="shared" si="0"/>
        <v>-48.69304883386085</v>
      </c>
      <c r="G21" s="1"/>
      <c r="H21" s="1"/>
      <c r="I21" s="1"/>
    </row>
    <row r="22" spans="1:9" x14ac:dyDescent="0.25">
      <c r="A22" s="11" t="s">
        <v>59</v>
      </c>
      <c r="B22" s="26">
        <v>218867</v>
      </c>
      <c r="C22" s="26">
        <v>187979</v>
      </c>
      <c r="D22" s="26">
        <v>2022307</v>
      </c>
      <c r="E22" s="26">
        <v>2026426</v>
      </c>
      <c r="F22" s="13">
        <f t="shared" si="0"/>
        <v>0.20367827436685104</v>
      </c>
      <c r="G22" s="1"/>
      <c r="H22" s="1"/>
      <c r="I22" s="1"/>
    </row>
    <row r="23" spans="1:9" x14ac:dyDescent="0.25">
      <c r="A23" s="8" t="s">
        <v>60</v>
      </c>
      <c r="B23" s="25">
        <v>15098</v>
      </c>
      <c r="C23" s="25">
        <v>9385</v>
      </c>
      <c r="D23" s="25">
        <v>74934</v>
      </c>
      <c r="E23" s="25">
        <v>73660</v>
      </c>
      <c r="F23" s="10">
        <f t="shared" si="0"/>
        <v>-1.7001628099394139</v>
      </c>
      <c r="G23" s="1"/>
      <c r="H23" s="1"/>
      <c r="I23" s="1"/>
    </row>
    <row r="24" spans="1:9" x14ac:dyDescent="0.25">
      <c r="A24" s="11" t="s">
        <v>61</v>
      </c>
      <c r="B24" s="26">
        <v>1777</v>
      </c>
      <c r="C24" s="26">
        <v>934</v>
      </c>
      <c r="D24" s="26">
        <v>27949</v>
      </c>
      <c r="E24" s="26">
        <v>18943</v>
      </c>
      <c r="F24" s="13">
        <f t="shared" si="0"/>
        <v>-32.222977566281443</v>
      </c>
      <c r="G24" s="1"/>
      <c r="H24" s="1"/>
      <c r="I24" s="1"/>
    </row>
    <row r="25" spans="1:9" x14ac:dyDescent="0.25">
      <c r="A25" s="8" t="s">
        <v>62</v>
      </c>
      <c r="B25" s="25">
        <v>2</v>
      </c>
      <c r="C25" s="25">
        <v>286</v>
      </c>
      <c r="D25" s="25">
        <v>25843</v>
      </c>
      <c r="E25" s="25">
        <v>7162</v>
      </c>
      <c r="F25" s="10">
        <f t="shared" si="0"/>
        <v>-72.286499245443636</v>
      </c>
      <c r="G25" s="1"/>
      <c r="H25" s="1"/>
      <c r="I25" s="1"/>
    </row>
    <row r="26" spans="1:9" x14ac:dyDescent="0.25">
      <c r="A26" s="11" t="s">
        <v>63</v>
      </c>
      <c r="B26" s="26">
        <v>1630</v>
      </c>
      <c r="C26" s="26">
        <v>2802</v>
      </c>
      <c r="D26" s="26">
        <v>19543</v>
      </c>
      <c r="E26" s="26">
        <v>24156</v>
      </c>
      <c r="F26" s="13">
        <f t="shared" si="0"/>
        <v>23.604359617254261</v>
      </c>
      <c r="G26" s="1"/>
      <c r="H26" s="1"/>
      <c r="I26" s="1"/>
    </row>
    <row r="27" spans="1:9" x14ac:dyDescent="0.25">
      <c r="A27" s="8" t="s">
        <v>64</v>
      </c>
      <c r="B27" s="25">
        <v>2373</v>
      </c>
      <c r="C27" s="25">
        <v>1986</v>
      </c>
      <c r="D27" s="25">
        <v>27588</v>
      </c>
      <c r="E27" s="25">
        <v>22398</v>
      </c>
      <c r="F27" s="10">
        <f t="shared" si="0"/>
        <v>-18.812527185732932</v>
      </c>
      <c r="G27" s="1"/>
      <c r="H27" s="1"/>
      <c r="I27" s="1"/>
    </row>
    <row r="28" spans="1:9" x14ac:dyDescent="0.25">
      <c r="A28" s="11" t="s">
        <v>65</v>
      </c>
      <c r="B28" s="26">
        <v>81794</v>
      </c>
      <c r="C28" s="26">
        <v>71356</v>
      </c>
      <c r="D28" s="26">
        <v>758252</v>
      </c>
      <c r="E28" s="26">
        <v>753244</v>
      </c>
      <c r="F28" s="13">
        <f t="shared" si="0"/>
        <v>-0.66046644123589715</v>
      </c>
      <c r="G28" s="1"/>
      <c r="H28" s="1"/>
      <c r="I28" s="1"/>
    </row>
    <row r="29" spans="1:9" x14ac:dyDescent="0.25">
      <c r="A29" s="8" t="s">
        <v>66</v>
      </c>
      <c r="B29" s="25">
        <v>4184</v>
      </c>
      <c r="C29" s="25">
        <v>1867</v>
      </c>
      <c r="D29" s="25">
        <v>42534</v>
      </c>
      <c r="E29" s="25">
        <v>39091</v>
      </c>
      <c r="F29" s="10">
        <f t="shared" si="0"/>
        <v>-8.09470071002022</v>
      </c>
      <c r="G29" s="1"/>
      <c r="H29" s="1"/>
      <c r="I29" s="1"/>
    </row>
    <row r="30" spans="1:9" x14ac:dyDescent="0.25">
      <c r="A30" s="11" t="s">
        <v>67</v>
      </c>
      <c r="B30" s="26">
        <v>1491</v>
      </c>
      <c r="C30" s="26">
        <v>1568</v>
      </c>
      <c r="D30" s="26">
        <v>16971</v>
      </c>
      <c r="E30" s="26">
        <v>16330</v>
      </c>
      <c r="F30" s="13">
        <f t="shared" si="0"/>
        <v>-3.777031406516997</v>
      </c>
      <c r="G30" s="1"/>
      <c r="H30" s="1"/>
      <c r="I30" s="1"/>
    </row>
    <row r="31" spans="1:9" x14ac:dyDescent="0.25">
      <c r="A31" s="8" t="s">
        <v>68</v>
      </c>
      <c r="B31" s="25">
        <v>13304</v>
      </c>
      <c r="C31" s="25">
        <v>12867</v>
      </c>
      <c r="D31" s="25">
        <v>130351</v>
      </c>
      <c r="E31" s="25">
        <v>92465</v>
      </c>
      <c r="F31" s="10">
        <f t="shared" si="0"/>
        <v>-29.064602496336818</v>
      </c>
      <c r="G31" s="1"/>
      <c r="H31" s="1"/>
      <c r="I31" s="1"/>
    </row>
    <row r="32" spans="1:9" x14ac:dyDescent="0.25">
      <c r="A32" s="11" t="s">
        <v>69</v>
      </c>
      <c r="B32" s="26">
        <v>25000</v>
      </c>
      <c r="C32" s="26">
        <v>42250</v>
      </c>
      <c r="D32" s="26">
        <v>235516</v>
      </c>
      <c r="E32" s="26">
        <v>426831</v>
      </c>
      <c r="F32" s="13">
        <f t="shared" si="0"/>
        <v>81.23227296659249</v>
      </c>
      <c r="G32" s="1"/>
      <c r="H32" s="1"/>
      <c r="I32" s="1"/>
    </row>
    <row r="33" spans="1:9" x14ac:dyDescent="0.25">
      <c r="A33" s="8" t="s">
        <v>70</v>
      </c>
      <c r="B33" s="25">
        <v>22844</v>
      </c>
      <c r="C33" s="25">
        <v>16384</v>
      </c>
      <c r="D33" s="25">
        <v>230322</v>
      </c>
      <c r="E33" s="25">
        <v>211572</v>
      </c>
      <c r="F33" s="10">
        <f t="shared" si="0"/>
        <v>-8.1407768254877908</v>
      </c>
      <c r="G33" s="1"/>
      <c r="H33" s="1"/>
      <c r="I33" s="1"/>
    </row>
    <row r="34" spans="1:9" x14ac:dyDescent="0.25">
      <c r="A34" s="11" t="s">
        <v>71</v>
      </c>
      <c r="B34" s="26">
        <v>223</v>
      </c>
      <c r="C34" s="26">
        <v>429</v>
      </c>
      <c r="D34" s="26">
        <v>8033</v>
      </c>
      <c r="E34" s="26">
        <v>3946</v>
      </c>
      <c r="F34" s="13">
        <f t="shared" si="0"/>
        <v>-50.877629777169176</v>
      </c>
      <c r="G34" s="1"/>
      <c r="H34" s="1"/>
      <c r="I34" s="1"/>
    </row>
    <row r="35" spans="1:9" x14ac:dyDescent="0.25">
      <c r="A35" s="14" t="s">
        <v>72</v>
      </c>
      <c r="B35" s="15">
        <f>SUM(B7:B34)</f>
        <v>982763</v>
      </c>
      <c r="C35" s="15">
        <f t="shared" ref="C35:E35" si="1">SUM(C7:C34)</f>
        <v>768397</v>
      </c>
      <c r="D35" s="15">
        <f t="shared" si="1"/>
        <v>8968919</v>
      </c>
      <c r="E35" s="15">
        <f t="shared" si="1"/>
        <v>8583412</v>
      </c>
      <c r="F35" s="16">
        <f t="shared" si="0"/>
        <v>-4.2982548956011328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42598</v>
      </c>
      <c r="C38" s="41">
        <f>D7</f>
        <v>50492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2611265</v>
      </c>
      <c r="G38" s="42">
        <f>LOOKUP(E38,$A$38:$A$65,$C$38:$C$65)</f>
        <v>2859825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14278</v>
      </c>
      <c r="C39" s="41">
        <f t="shared" ref="C39:C65" si="5">D8</f>
        <v>11295</v>
      </c>
      <c r="D39" s="41">
        <f t="shared" ref="D39:D65" si="6">_xlfn.RANK.EQ(B39,$B$38:$B$65)+COUNTIF($B$38:$B$65,B39)-1</f>
        <v>25</v>
      </c>
      <c r="E39" s="42" t="str">
        <f t="shared" si="2"/>
        <v>LAS PALMAS</v>
      </c>
      <c r="F39" s="42">
        <f t="shared" ref="F39:F54" si="7">LOOKUP(E39,$A$38:$A$65,$B$38:$B$65)</f>
        <v>2026426</v>
      </c>
      <c r="G39" s="42">
        <f t="shared" ref="G39:G65" si="8">LOOKUP(E39,$A$38:$A$65,$C$38:$C$65)</f>
        <v>2022307</v>
      </c>
    </row>
    <row r="40" spans="1:9" x14ac:dyDescent="0.25">
      <c r="A40" s="42" t="str">
        <f t="shared" si="3"/>
        <v>ALMERIA</v>
      </c>
      <c r="B40" s="41">
        <f t="shared" si="4"/>
        <v>62587</v>
      </c>
      <c r="C40" s="41">
        <f t="shared" si="5"/>
        <v>69155</v>
      </c>
      <c r="D40" s="41">
        <f t="shared" si="6"/>
        <v>15</v>
      </c>
      <c r="E40" s="42" t="str">
        <f t="shared" si="2"/>
        <v>BARCELONA</v>
      </c>
      <c r="F40" s="42">
        <f t="shared" si="7"/>
        <v>894761</v>
      </c>
      <c r="G40" s="42">
        <f t="shared" si="8"/>
        <v>935453</v>
      </c>
    </row>
    <row r="41" spans="1:9" x14ac:dyDescent="0.25">
      <c r="A41" s="42" t="str">
        <f t="shared" si="3"/>
        <v>AVILES</v>
      </c>
      <c r="B41" s="41">
        <f t="shared" si="4"/>
        <v>33177</v>
      </c>
      <c r="C41" s="41">
        <f t="shared" si="5"/>
        <v>32236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753244</v>
      </c>
      <c r="G41" s="42">
        <f t="shared" si="8"/>
        <v>758252</v>
      </c>
    </row>
    <row r="42" spans="1:9" x14ac:dyDescent="0.25">
      <c r="A42" s="42" t="str">
        <f t="shared" si="3"/>
        <v>BAHIA DE ALGECIRAS</v>
      </c>
      <c r="B42" s="41">
        <f t="shared" si="4"/>
        <v>2611265</v>
      </c>
      <c r="C42" s="41">
        <f t="shared" si="5"/>
        <v>2859825</v>
      </c>
      <c r="D42" s="41">
        <f t="shared" si="6"/>
        <v>1</v>
      </c>
      <c r="E42" s="42" t="str">
        <f t="shared" si="2"/>
        <v>CEUTA</v>
      </c>
      <c r="F42" s="42">
        <f t="shared" si="7"/>
        <v>592506</v>
      </c>
      <c r="G42" s="42">
        <f t="shared" si="8"/>
        <v>609233</v>
      </c>
    </row>
    <row r="43" spans="1:9" x14ac:dyDescent="0.25">
      <c r="A43" s="42" t="str">
        <f t="shared" si="3"/>
        <v>BAHIA DE CADIZ</v>
      </c>
      <c r="B43" s="41">
        <f t="shared" si="4"/>
        <v>70642</v>
      </c>
      <c r="C43" s="41">
        <f t="shared" si="5"/>
        <v>87985</v>
      </c>
      <c r="D43" s="41">
        <f t="shared" si="6"/>
        <v>14</v>
      </c>
      <c r="E43" s="42" t="str">
        <f t="shared" si="2"/>
        <v>VALENCIA</v>
      </c>
      <c r="F43" s="42">
        <f t="shared" si="7"/>
        <v>426831</v>
      </c>
      <c r="G43" s="42">
        <f t="shared" si="8"/>
        <v>235516</v>
      </c>
    </row>
    <row r="44" spans="1:9" x14ac:dyDescent="0.25">
      <c r="A44" s="42" t="str">
        <f t="shared" si="3"/>
        <v>BALEARES</v>
      </c>
      <c r="B44" s="41">
        <f t="shared" si="4"/>
        <v>197915</v>
      </c>
      <c r="C44" s="41">
        <f t="shared" si="5"/>
        <v>245955</v>
      </c>
      <c r="D44" s="41">
        <f t="shared" si="6"/>
        <v>8</v>
      </c>
      <c r="E44" s="42" t="str">
        <f t="shared" si="2"/>
        <v>VIGO</v>
      </c>
      <c r="F44" s="42">
        <f t="shared" si="7"/>
        <v>211572</v>
      </c>
      <c r="G44" s="42">
        <f t="shared" si="8"/>
        <v>230322</v>
      </c>
    </row>
    <row r="45" spans="1:9" x14ac:dyDescent="0.25">
      <c r="A45" s="42" t="str">
        <f t="shared" si="3"/>
        <v>BARCELONA</v>
      </c>
      <c r="B45" s="41">
        <f t="shared" si="4"/>
        <v>894761</v>
      </c>
      <c r="C45" s="41">
        <f t="shared" si="5"/>
        <v>935453</v>
      </c>
      <c r="D45" s="41">
        <f t="shared" si="6"/>
        <v>3</v>
      </c>
      <c r="E45" s="42" t="str">
        <f t="shared" si="2"/>
        <v>BALEARES</v>
      </c>
      <c r="F45" s="42">
        <f t="shared" si="7"/>
        <v>197915</v>
      </c>
      <c r="G45" s="42">
        <f t="shared" si="8"/>
        <v>245955</v>
      </c>
    </row>
    <row r="46" spans="1:9" x14ac:dyDescent="0.25">
      <c r="A46" s="42" t="str">
        <f t="shared" si="3"/>
        <v>BILBAO</v>
      </c>
      <c r="B46" s="41">
        <f t="shared" si="4"/>
        <v>102232</v>
      </c>
      <c r="C46" s="41">
        <f t="shared" si="5"/>
        <v>110535</v>
      </c>
      <c r="D46" s="41">
        <f t="shared" si="6"/>
        <v>9</v>
      </c>
      <c r="E46" s="42" t="str">
        <f t="shared" si="2"/>
        <v>BILBAO</v>
      </c>
      <c r="F46" s="42">
        <f t="shared" si="7"/>
        <v>102232</v>
      </c>
      <c r="G46" s="42">
        <f t="shared" si="8"/>
        <v>110535</v>
      </c>
    </row>
    <row r="47" spans="1:9" x14ac:dyDescent="0.25">
      <c r="A47" s="42" t="str">
        <f t="shared" si="3"/>
        <v>CARTAGENA</v>
      </c>
      <c r="B47" s="41">
        <f t="shared" si="4"/>
        <v>46204</v>
      </c>
      <c r="C47" s="41">
        <f t="shared" si="5"/>
        <v>57566</v>
      </c>
      <c r="D47" s="41">
        <f t="shared" si="6"/>
        <v>16</v>
      </c>
      <c r="E47" s="42" t="str">
        <f t="shared" si="2"/>
        <v>TARRAGONA</v>
      </c>
      <c r="F47" s="42">
        <f t="shared" si="7"/>
        <v>92465</v>
      </c>
      <c r="G47" s="42">
        <f t="shared" si="8"/>
        <v>130351</v>
      </c>
    </row>
    <row r="48" spans="1:9" x14ac:dyDescent="0.25">
      <c r="A48" s="42" t="str">
        <f t="shared" si="3"/>
        <v>CASTELLON</v>
      </c>
      <c r="B48" s="41">
        <f t="shared" si="4"/>
        <v>28691</v>
      </c>
      <c r="C48" s="41">
        <f t="shared" si="5"/>
        <v>29994</v>
      </c>
      <c r="D48" s="41">
        <f t="shared" si="6"/>
        <v>20</v>
      </c>
      <c r="E48" s="42" t="str">
        <f t="shared" si="2"/>
        <v>HUELVA</v>
      </c>
      <c r="F48" s="42">
        <f t="shared" si="7"/>
        <v>80889</v>
      </c>
      <c r="G48" s="42">
        <f t="shared" si="8"/>
        <v>157657</v>
      </c>
    </row>
    <row r="49" spans="1:7" x14ac:dyDescent="0.25">
      <c r="A49" s="42" t="str">
        <f t="shared" si="3"/>
        <v>CEUTA</v>
      </c>
      <c r="B49" s="41">
        <f t="shared" si="4"/>
        <v>592506</v>
      </c>
      <c r="C49" s="41">
        <f t="shared" si="5"/>
        <v>609233</v>
      </c>
      <c r="D49" s="41">
        <f t="shared" si="6"/>
        <v>5</v>
      </c>
      <c r="E49" s="42" t="str">
        <f t="shared" si="2"/>
        <v>GIJON</v>
      </c>
      <c r="F49" s="42">
        <f t="shared" si="7"/>
        <v>76824</v>
      </c>
      <c r="G49" s="42">
        <f t="shared" si="8"/>
        <v>78565</v>
      </c>
    </row>
    <row r="50" spans="1:7" x14ac:dyDescent="0.25">
      <c r="A50" s="42" t="str">
        <f t="shared" si="3"/>
        <v>FERROL-SAN CIBRAO</v>
      </c>
      <c r="B50" s="41">
        <f t="shared" si="4"/>
        <v>12619</v>
      </c>
      <c r="C50" s="41">
        <f t="shared" si="5"/>
        <v>12830</v>
      </c>
      <c r="D50" s="41">
        <f t="shared" si="6"/>
        <v>26</v>
      </c>
      <c r="E50" s="42" t="str">
        <f t="shared" si="2"/>
        <v>MALAGA</v>
      </c>
      <c r="F50" s="42">
        <f t="shared" si="7"/>
        <v>73660</v>
      </c>
      <c r="G50" s="42">
        <f t="shared" si="8"/>
        <v>74934</v>
      </c>
    </row>
    <row r="51" spans="1:7" x14ac:dyDescent="0.25">
      <c r="A51" s="42" t="str">
        <f t="shared" si="3"/>
        <v>GIJON</v>
      </c>
      <c r="B51" s="41">
        <f t="shared" si="4"/>
        <v>76824</v>
      </c>
      <c r="C51" s="41">
        <f t="shared" si="5"/>
        <v>78565</v>
      </c>
      <c r="D51" s="41">
        <f t="shared" si="6"/>
        <v>12</v>
      </c>
      <c r="E51" s="42" t="str">
        <f t="shared" si="2"/>
        <v>BAHIA DE CADIZ</v>
      </c>
      <c r="F51" s="42">
        <f t="shared" si="7"/>
        <v>70642</v>
      </c>
      <c r="G51" s="42">
        <f t="shared" si="8"/>
        <v>87985</v>
      </c>
    </row>
    <row r="52" spans="1:7" x14ac:dyDescent="0.25">
      <c r="A52" s="42" t="str">
        <f t="shared" si="3"/>
        <v>HUELVA</v>
      </c>
      <c r="B52" s="41">
        <f t="shared" si="4"/>
        <v>80889</v>
      </c>
      <c r="C52" s="41">
        <f t="shared" si="5"/>
        <v>157657</v>
      </c>
      <c r="D52" s="41">
        <f t="shared" si="6"/>
        <v>11</v>
      </c>
      <c r="E52" s="42" t="str">
        <f t="shared" si="2"/>
        <v>ALMERIA</v>
      </c>
      <c r="F52" s="42">
        <f t="shared" si="7"/>
        <v>62587</v>
      </c>
      <c r="G52" s="42">
        <f t="shared" si="8"/>
        <v>69155</v>
      </c>
    </row>
    <row r="53" spans="1:7" x14ac:dyDescent="0.25">
      <c r="A53" s="42" t="str">
        <f t="shared" si="3"/>
        <v>LAS PALMAS</v>
      </c>
      <c r="B53" s="41">
        <f t="shared" si="4"/>
        <v>2026426</v>
      </c>
      <c r="C53" s="41">
        <f t="shared" si="5"/>
        <v>2022307</v>
      </c>
      <c r="D53" s="41">
        <f t="shared" si="6"/>
        <v>2</v>
      </c>
      <c r="E53" s="42" t="str">
        <f t="shared" si="2"/>
        <v>CARTAGENA</v>
      </c>
      <c r="F53" s="42">
        <f t="shared" si="7"/>
        <v>46204</v>
      </c>
      <c r="G53" s="42">
        <f t="shared" si="8"/>
        <v>57566</v>
      </c>
    </row>
    <row r="54" spans="1:7" x14ac:dyDescent="0.25">
      <c r="A54" s="42" t="str">
        <f t="shared" si="3"/>
        <v>MALAGA</v>
      </c>
      <c r="B54" s="41">
        <f t="shared" si="4"/>
        <v>73660</v>
      </c>
      <c r="C54" s="41">
        <f t="shared" si="5"/>
        <v>74934</v>
      </c>
      <c r="D54" s="41">
        <f t="shared" si="6"/>
        <v>13</v>
      </c>
      <c r="E54" s="42" t="str">
        <f t="shared" si="2"/>
        <v>A CORUÑA</v>
      </c>
      <c r="F54" s="42">
        <f t="shared" si="7"/>
        <v>42598</v>
      </c>
      <c r="G54" s="42">
        <f t="shared" si="8"/>
        <v>50492</v>
      </c>
    </row>
    <row r="55" spans="1:7" x14ac:dyDescent="0.25">
      <c r="A55" s="42" t="str">
        <f t="shared" si="3"/>
        <v>MARIN Y RIA DE PONTEVEDRA</v>
      </c>
      <c r="B55" s="41">
        <f t="shared" si="4"/>
        <v>18943</v>
      </c>
      <c r="C55" s="41">
        <f t="shared" si="5"/>
        <v>27949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39091</v>
      </c>
      <c r="G55" s="42">
        <f t="shared" si="8"/>
        <v>42534</v>
      </c>
    </row>
    <row r="56" spans="1:7" x14ac:dyDescent="0.25">
      <c r="A56" s="42" t="str">
        <f t="shared" si="3"/>
        <v>MELILLA</v>
      </c>
      <c r="B56" s="41">
        <f t="shared" si="4"/>
        <v>7162</v>
      </c>
      <c r="C56" s="41">
        <f t="shared" si="5"/>
        <v>25843</v>
      </c>
      <c r="D56" s="41">
        <f t="shared" si="6"/>
        <v>27</v>
      </c>
      <c r="E56" s="42" t="str">
        <f t="shared" si="2"/>
        <v>AVILES</v>
      </c>
      <c r="F56" s="42">
        <f t="shared" si="9"/>
        <v>33177</v>
      </c>
      <c r="G56" s="42">
        <f t="shared" si="8"/>
        <v>32236</v>
      </c>
    </row>
    <row r="57" spans="1:7" x14ac:dyDescent="0.25">
      <c r="A57" s="42" t="str">
        <f t="shared" si="3"/>
        <v>MOTRIL</v>
      </c>
      <c r="B57" s="41">
        <f t="shared" si="4"/>
        <v>24156</v>
      </c>
      <c r="C57" s="41">
        <f t="shared" si="5"/>
        <v>19543</v>
      </c>
      <c r="D57" s="41">
        <f t="shared" si="6"/>
        <v>21</v>
      </c>
      <c r="E57" s="42" t="str">
        <f t="shared" si="2"/>
        <v>CASTELLON</v>
      </c>
      <c r="F57" s="42">
        <f t="shared" si="9"/>
        <v>28691</v>
      </c>
      <c r="G57" s="42">
        <f t="shared" si="8"/>
        <v>29994</v>
      </c>
    </row>
    <row r="58" spans="1:7" x14ac:dyDescent="0.25">
      <c r="A58" s="42" t="str">
        <f t="shared" si="3"/>
        <v>PASAIA</v>
      </c>
      <c r="B58" s="41">
        <f t="shared" si="4"/>
        <v>22398</v>
      </c>
      <c r="C58" s="41">
        <f t="shared" si="5"/>
        <v>27588</v>
      </c>
      <c r="D58" s="41">
        <f t="shared" si="6"/>
        <v>22</v>
      </c>
      <c r="E58" s="42" t="str">
        <f t="shared" si="2"/>
        <v>MOTRIL</v>
      </c>
      <c r="F58" s="42">
        <f t="shared" si="9"/>
        <v>24156</v>
      </c>
      <c r="G58" s="42">
        <f t="shared" si="8"/>
        <v>19543</v>
      </c>
    </row>
    <row r="59" spans="1:7" x14ac:dyDescent="0.25">
      <c r="A59" s="42" t="str">
        <f t="shared" si="3"/>
        <v>SANTA CRUZ DE TENERIFE</v>
      </c>
      <c r="B59" s="41">
        <f t="shared" si="4"/>
        <v>753244</v>
      </c>
      <c r="C59" s="41">
        <f t="shared" si="5"/>
        <v>758252</v>
      </c>
      <c r="D59" s="41">
        <f t="shared" si="6"/>
        <v>4</v>
      </c>
      <c r="E59" s="42" t="str">
        <f t="shared" si="2"/>
        <v>PASAIA</v>
      </c>
      <c r="F59" s="42">
        <f t="shared" si="9"/>
        <v>22398</v>
      </c>
      <c r="G59" s="42">
        <f t="shared" si="8"/>
        <v>27588</v>
      </c>
    </row>
    <row r="60" spans="1:7" x14ac:dyDescent="0.25">
      <c r="A60" s="42" t="str">
        <f t="shared" si="3"/>
        <v>SANTANDER</v>
      </c>
      <c r="B60" s="41">
        <f t="shared" si="4"/>
        <v>39091</v>
      </c>
      <c r="C60" s="41">
        <f t="shared" si="5"/>
        <v>42534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18943</v>
      </c>
      <c r="G60" s="42">
        <f t="shared" si="8"/>
        <v>27949</v>
      </c>
    </row>
    <row r="61" spans="1:7" x14ac:dyDescent="0.25">
      <c r="A61" s="42" t="str">
        <f t="shared" si="3"/>
        <v>SEVILLA</v>
      </c>
      <c r="B61" s="41">
        <f t="shared" si="4"/>
        <v>16330</v>
      </c>
      <c r="C61" s="41">
        <f t="shared" si="5"/>
        <v>16971</v>
      </c>
      <c r="D61" s="41">
        <f t="shared" si="6"/>
        <v>24</v>
      </c>
      <c r="E61" s="42" t="str">
        <f t="shared" si="2"/>
        <v>SEVILLA</v>
      </c>
      <c r="F61" s="42">
        <f t="shared" si="9"/>
        <v>16330</v>
      </c>
      <c r="G61" s="42">
        <f t="shared" si="8"/>
        <v>16971</v>
      </c>
    </row>
    <row r="62" spans="1:7" x14ac:dyDescent="0.25">
      <c r="A62" s="42" t="str">
        <f t="shared" si="3"/>
        <v>TARRAGONA</v>
      </c>
      <c r="B62" s="41">
        <f t="shared" si="4"/>
        <v>92465</v>
      </c>
      <c r="C62" s="41">
        <f t="shared" si="5"/>
        <v>130351</v>
      </c>
      <c r="D62" s="41">
        <f t="shared" si="6"/>
        <v>10</v>
      </c>
      <c r="E62" s="42" t="str">
        <f t="shared" si="2"/>
        <v>ALICANTE</v>
      </c>
      <c r="F62" s="42">
        <f t="shared" si="9"/>
        <v>14278</v>
      </c>
      <c r="G62" s="42">
        <f t="shared" si="8"/>
        <v>11295</v>
      </c>
    </row>
    <row r="63" spans="1:7" x14ac:dyDescent="0.25">
      <c r="A63" s="42" t="str">
        <f t="shared" si="3"/>
        <v>VALENCIA</v>
      </c>
      <c r="B63" s="41">
        <f t="shared" si="4"/>
        <v>426831</v>
      </c>
      <c r="C63" s="41">
        <f t="shared" si="5"/>
        <v>235516</v>
      </c>
      <c r="D63" s="41">
        <f t="shared" si="6"/>
        <v>6</v>
      </c>
      <c r="E63" s="42" t="str">
        <f t="shared" si="2"/>
        <v>FERROL-SAN CIBRAO</v>
      </c>
      <c r="F63" s="42">
        <f t="shared" si="9"/>
        <v>12619</v>
      </c>
      <c r="G63" s="42">
        <f t="shared" si="8"/>
        <v>12830</v>
      </c>
    </row>
    <row r="64" spans="1:7" x14ac:dyDescent="0.25">
      <c r="A64" s="42" t="str">
        <f t="shared" si="3"/>
        <v>VIGO</v>
      </c>
      <c r="B64" s="41">
        <f t="shared" si="4"/>
        <v>211572</v>
      </c>
      <c r="C64" s="41">
        <f t="shared" si="5"/>
        <v>230322</v>
      </c>
      <c r="D64" s="41">
        <f t="shared" si="6"/>
        <v>7</v>
      </c>
      <c r="E64" s="42" t="str">
        <f t="shared" si="2"/>
        <v>MELILLA</v>
      </c>
      <c r="F64" s="42">
        <f t="shared" si="9"/>
        <v>7162</v>
      </c>
      <c r="G64" s="42">
        <f t="shared" si="8"/>
        <v>25843</v>
      </c>
    </row>
    <row r="65" spans="1:7" x14ac:dyDescent="0.25">
      <c r="A65" s="42" t="str">
        <f t="shared" si="3"/>
        <v>VILAGARCIA</v>
      </c>
      <c r="B65" s="41">
        <f t="shared" si="4"/>
        <v>3946</v>
      </c>
      <c r="C65" s="41">
        <f t="shared" si="5"/>
        <v>8033</v>
      </c>
      <c r="D65" s="41">
        <f t="shared" si="6"/>
        <v>28</v>
      </c>
      <c r="E65" s="42" t="str">
        <f t="shared" si="2"/>
        <v>VILAGARCIA</v>
      </c>
      <c r="F65" s="42">
        <f t="shared" si="9"/>
        <v>3946</v>
      </c>
      <c r="G65" s="42">
        <f t="shared" si="8"/>
        <v>8033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1362</v>
      </c>
      <c r="C8" s="28">
        <v>4635</v>
      </c>
      <c r="D8" s="28">
        <v>24341</v>
      </c>
      <c r="E8" s="28">
        <v>43157</v>
      </c>
      <c r="F8" s="13">
        <f t="shared" ref="F8:F35" si="0">((E8*100)/D8)-100</f>
        <v>77.301672075921289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3004</v>
      </c>
      <c r="E10" s="28">
        <v>422</v>
      </c>
      <c r="F10" s="13">
        <f t="shared" si="0"/>
        <v>-85.952063914780297</v>
      </c>
      <c r="G10" s="1"/>
      <c r="H10" s="1"/>
      <c r="I10" s="1"/>
    </row>
    <row r="11" spans="1:12" x14ac:dyDescent="0.25">
      <c r="A11" s="8" t="s">
        <v>48</v>
      </c>
      <c r="B11" s="27">
        <v>4985959</v>
      </c>
      <c r="C11" s="27">
        <v>4300038</v>
      </c>
      <c r="D11" s="27">
        <v>33085210</v>
      </c>
      <c r="E11" s="27">
        <v>41137890</v>
      </c>
      <c r="F11" s="10">
        <f t="shared" si="0"/>
        <v>24.339213805806281</v>
      </c>
      <c r="G11" s="1"/>
      <c r="H11" s="1"/>
      <c r="I11" s="1"/>
    </row>
    <row r="12" spans="1:12" x14ac:dyDescent="0.25">
      <c r="A12" s="11" t="s">
        <v>49</v>
      </c>
      <c r="B12" s="28">
        <v>13409</v>
      </c>
      <c r="C12" s="28">
        <v>17875</v>
      </c>
      <c r="D12" s="28">
        <v>151443</v>
      </c>
      <c r="E12" s="28">
        <v>73075</v>
      </c>
      <c r="F12" s="13">
        <f t="shared" si="0"/>
        <v>-51.74752217005738</v>
      </c>
      <c r="G12" s="1"/>
      <c r="H12" s="1"/>
      <c r="I12" s="1"/>
    </row>
    <row r="13" spans="1:12" x14ac:dyDescent="0.25">
      <c r="A13" s="8" t="s">
        <v>50</v>
      </c>
      <c r="B13" s="27">
        <v>6542</v>
      </c>
      <c r="C13" s="27">
        <v>4845</v>
      </c>
      <c r="D13" s="27">
        <v>6542</v>
      </c>
      <c r="E13" s="27">
        <v>46471</v>
      </c>
      <c r="F13" s="10">
        <f t="shared" si="0"/>
        <v>610.3485172730052</v>
      </c>
      <c r="G13" s="1"/>
      <c r="H13" s="1"/>
      <c r="I13" s="1"/>
    </row>
    <row r="14" spans="1:12" x14ac:dyDescent="0.25">
      <c r="A14" s="11" t="s">
        <v>51</v>
      </c>
      <c r="B14" s="28">
        <v>446879</v>
      </c>
      <c r="C14" s="28">
        <v>417215</v>
      </c>
      <c r="D14" s="28">
        <v>6158577</v>
      </c>
      <c r="E14" s="28">
        <v>4152301</v>
      </c>
      <c r="F14" s="13">
        <f t="shared" si="0"/>
        <v>-32.576941069341174</v>
      </c>
      <c r="G14" s="1"/>
      <c r="H14" s="1"/>
      <c r="I14" s="1"/>
    </row>
    <row r="15" spans="1:12" x14ac:dyDescent="0.25">
      <c r="A15" s="8" t="s">
        <v>52</v>
      </c>
      <c r="B15" s="27">
        <v>76054</v>
      </c>
      <c r="C15" s="27">
        <v>2703</v>
      </c>
      <c r="D15" s="27">
        <v>290656</v>
      </c>
      <c r="E15" s="27">
        <v>586167</v>
      </c>
      <c r="F15" s="10">
        <f t="shared" si="0"/>
        <v>101.67035946273259</v>
      </c>
      <c r="G15" s="1"/>
      <c r="H15" s="1"/>
      <c r="I15" s="1"/>
    </row>
    <row r="16" spans="1:12" x14ac:dyDescent="0.25">
      <c r="A16" s="11" t="s">
        <v>53</v>
      </c>
      <c r="B16" s="28">
        <v>49389</v>
      </c>
      <c r="C16" s="28">
        <v>18978</v>
      </c>
      <c r="D16" s="28">
        <v>49839</v>
      </c>
      <c r="E16" s="28">
        <v>57480</v>
      </c>
      <c r="F16" s="13">
        <f t="shared" si="0"/>
        <v>15.331367001745619</v>
      </c>
      <c r="G16" s="1"/>
      <c r="H16" s="1"/>
      <c r="I16" s="1"/>
    </row>
    <row r="17" spans="1:9" x14ac:dyDescent="0.25">
      <c r="A17" s="8" t="s">
        <v>54</v>
      </c>
      <c r="B17" s="27">
        <v>112</v>
      </c>
      <c r="C17" s="27">
        <v>3660</v>
      </c>
      <c r="D17" s="27">
        <v>45697</v>
      </c>
      <c r="E17" s="27">
        <v>8101</v>
      </c>
      <c r="F17" s="10">
        <f t="shared" si="0"/>
        <v>-82.272359235836049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1024</v>
      </c>
      <c r="E18" s="28">
        <v>13493</v>
      </c>
      <c r="F18" s="13">
        <f t="shared" si="0"/>
        <v>1217.67578125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99059</v>
      </c>
      <c r="C20" s="28">
        <v>179257</v>
      </c>
      <c r="D20" s="28">
        <v>750380</v>
      </c>
      <c r="E20" s="28">
        <v>834866</v>
      </c>
      <c r="F20" s="13">
        <f t="shared" si="0"/>
        <v>11.259095391668225</v>
      </c>
      <c r="G20" s="1"/>
      <c r="H20" s="1"/>
      <c r="I20" s="1"/>
    </row>
    <row r="21" spans="1:9" x14ac:dyDescent="0.25">
      <c r="A21" s="8" t="s">
        <v>58</v>
      </c>
      <c r="B21" s="27">
        <v>100405</v>
      </c>
      <c r="C21" s="27">
        <v>70655</v>
      </c>
      <c r="D21" s="27">
        <v>968221</v>
      </c>
      <c r="E21" s="27">
        <v>1734704</v>
      </c>
      <c r="F21" s="10">
        <f t="shared" si="0"/>
        <v>79.164054487560179</v>
      </c>
      <c r="G21" s="1"/>
      <c r="H21" s="1"/>
      <c r="I21" s="1"/>
    </row>
    <row r="22" spans="1:9" x14ac:dyDescent="0.25">
      <c r="A22" s="11" t="s">
        <v>59</v>
      </c>
      <c r="B22" s="28">
        <v>1040773</v>
      </c>
      <c r="C22" s="28">
        <v>803996</v>
      </c>
      <c r="D22" s="28">
        <v>9249107</v>
      </c>
      <c r="E22" s="28">
        <v>9749139</v>
      </c>
      <c r="F22" s="13">
        <f t="shared" si="0"/>
        <v>5.4062732758957139</v>
      </c>
      <c r="G22" s="1"/>
      <c r="H22" s="1"/>
      <c r="I22" s="1"/>
    </row>
    <row r="23" spans="1:9" x14ac:dyDescent="0.25">
      <c r="A23" s="8" t="s">
        <v>60</v>
      </c>
      <c r="B23" s="27">
        <v>340761</v>
      </c>
      <c r="C23" s="27">
        <v>68214</v>
      </c>
      <c r="D23" s="27">
        <v>2233908</v>
      </c>
      <c r="E23" s="27">
        <v>3292096</v>
      </c>
      <c r="F23" s="10">
        <f t="shared" si="0"/>
        <v>47.369363465281481</v>
      </c>
      <c r="G23" s="1"/>
      <c r="H23" s="1"/>
      <c r="I23" s="1"/>
    </row>
    <row r="24" spans="1:9" x14ac:dyDescent="0.25">
      <c r="A24" s="11" t="s">
        <v>61</v>
      </c>
      <c r="B24" s="28">
        <v>708</v>
      </c>
      <c r="C24" s="28">
        <v>423</v>
      </c>
      <c r="D24" s="28">
        <v>37336</v>
      </c>
      <c r="E24" s="28">
        <v>25109</v>
      </c>
      <c r="F24" s="13">
        <f t="shared" si="0"/>
        <v>-32.748553674737522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382</v>
      </c>
      <c r="D27" s="27">
        <v>0</v>
      </c>
      <c r="E27" s="27">
        <v>13985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6968</v>
      </c>
      <c r="C28" s="28">
        <v>4682</v>
      </c>
      <c r="D28" s="28">
        <v>127814</v>
      </c>
      <c r="E28" s="28">
        <v>107131</v>
      </c>
      <c r="F28" s="13">
        <f t="shared" si="0"/>
        <v>-16.182108376234211</v>
      </c>
      <c r="G28" s="1"/>
      <c r="H28" s="1"/>
      <c r="I28" s="1"/>
    </row>
    <row r="29" spans="1:9" x14ac:dyDescent="0.25">
      <c r="A29" s="8" t="s">
        <v>66</v>
      </c>
      <c r="B29" s="27">
        <v>330</v>
      </c>
      <c r="C29" s="27">
        <v>119</v>
      </c>
      <c r="D29" s="27">
        <v>3694</v>
      </c>
      <c r="E29" s="27">
        <v>433</v>
      </c>
      <c r="F29" s="10">
        <f t="shared" si="0"/>
        <v>-88.278289117487816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2053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553661</v>
      </c>
      <c r="C31" s="27">
        <v>482496</v>
      </c>
      <c r="D31" s="27">
        <v>4463307</v>
      </c>
      <c r="E31" s="27">
        <v>4622566</v>
      </c>
      <c r="F31" s="10">
        <f t="shared" si="0"/>
        <v>3.5681838600840194</v>
      </c>
      <c r="G31" s="1"/>
      <c r="H31" s="1"/>
      <c r="I31" s="1"/>
    </row>
    <row r="32" spans="1:9" x14ac:dyDescent="0.25">
      <c r="A32" s="11" t="s">
        <v>69</v>
      </c>
      <c r="B32" s="28">
        <v>2820380</v>
      </c>
      <c r="C32" s="28">
        <v>3256160</v>
      </c>
      <c r="D32" s="28">
        <v>27532835</v>
      </c>
      <c r="E32" s="28">
        <v>27936046</v>
      </c>
      <c r="F32" s="13">
        <f t="shared" si="0"/>
        <v>1.4644732371366729</v>
      </c>
      <c r="G32" s="1"/>
      <c r="H32" s="1"/>
      <c r="I32" s="1"/>
    </row>
    <row r="33" spans="1:9" x14ac:dyDescent="0.25">
      <c r="A33" s="8" t="s">
        <v>70</v>
      </c>
      <c r="B33" s="27">
        <v>35233</v>
      </c>
      <c r="C33" s="27">
        <v>37794</v>
      </c>
      <c r="D33" s="27">
        <v>270664</v>
      </c>
      <c r="E33" s="27">
        <v>283792</v>
      </c>
      <c r="F33" s="10">
        <f t="shared" si="0"/>
        <v>4.850294091567406</v>
      </c>
      <c r="G33" s="1"/>
      <c r="H33" s="1"/>
      <c r="I33" s="1"/>
    </row>
    <row r="34" spans="1:9" x14ac:dyDescent="0.25">
      <c r="A34" s="11" t="s">
        <v>71</v>
      </c>
      <c r="B34" s="28">
        <v>5140</v>
      </c>
      <c r="C34" s="28">
        <v>0</v>
      </c>
      <c r="D34" s="28">
        <v>29839</v>
      </c>
      <c r="E34" s="28">
        <v>29245</v>
      </c>
      <c r="F34" s="13">
        <f t="shared" si="0"/>
        <v>-1.9906833338918801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10583124</v>
      </c>
      <c r="C35" s="15">
        <f t="shared" ref="C35:E35" si="1">SUM(C7:C34)</f>
        <v>9674127</v>
      </c>
      <c r="D35" s="15">
        <f t="shared" si="1"/>
        <v>85483438</v>
      </c>
      <c r="E35" s="15">
        <f t="shared" si="1"/>
        <v>94749722</v>
      </c>
      <c r="F35" s="16">
        <f t="shared" si="0"/>
        <v>10.839858827390628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41137890</v>
      </c>
      <c r="G38" s="42">
        <f>LOOKUP(E38,$A$38:$A$65,$C$38:$C$65)</f>
        <v>33085210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43157</v>
      </c>
      <c r="C39" s="41">
        <f t="shared" ref="C39:C65" si="5">D8</f>
        <v>24341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27936046</v>
      </c>
      <c r="G39" s="42">
        <f t="shared" ref="G39:G65" si="8">LOOKUP(E39,$A$38:$A$65,$C$38:$C$65)</f>
        <v>27532835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9749139</v>
      </c>
      <c r="G40" s="42">
        <f t="shared" si="8"/>
        <v>9249107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3004</v>
      </c>
      <c r="D41" s="41">
        <f t="shared" si="6"/>
        <v>23</v>
      </c>
      <c r="E41" s="42" t="str">
        <f t="shared" si="2"/>
        <v>TARRAGONA</v>
      </c>
      <c r="F41" s="42">
        <f t="shared" si="7"/>
        <v>4622566</v>
      </c>
      <c r="G41" s="42">
        <f t="shared" si="8"/>
        <v>4463307</v>
      </c>
    </row>
    <row r="42" spans="1:9" x14ac:dyDescent="0.25">
      <c r="A42" s="42" t="str">
        <f t="shared" si="3"/>
        <v>BAHIA DE ALGECIRAS</v>
      </c>
      <c r="B42" s="41">
        <f t="shared" si="4"/>
        <v>41137890</v>
      </c>
      <c r="C42" s="41">
        <f t="shared" si="5"/>
        <v>33085210</v>
      </c>
      <c r="D42" s="41">
        <f t="shared" si="6"/>
        <v>1</v>
      </c>
      <c r="E42" s="42" t="str">
        <f t="shared" si="2"/>
        <v>BARCELONA</v>
      </c>
      <c r="F42" s="42">
        <f t="shared" si="7"/>
        <v>4152301</v>
      </c>
      <c r="G42" s="42">
        <f t="shared" si="8"/>
        <v>6158577</v>
      </c>
    </row>
    <row r="43" spans="1:9" x14ac:dyDescent="0.25">
      <c r="A43" s="42" t="str">
        <f t="shared" si="3"/>
        <v>BAHIA DE CADIZ</v>
      </c>
      <c r="B43" s="41">
        <f t="shared" si="4"/>
        <v>73075</v>
      </c>
      <c r="C43" s="41">
        <f t="shared" si="5"/>
        <v>151443</v>
      </c>
      <c r="D43" s="41">
        <f t="shared" si="6"/>
        <v>12</v>
      </c>
      <c r="E43" s="42" t="str">
        <f t="shared" si="2"/>
        <v>MALAGA</v>
      </c>
      <c r="F43" s="42">
        <f t="shared" si="7"/>
        <v>3292096</v>
      </c>
      <c r="G43" s="42">
        <f t="shared" si="8"/>
        <v>2233908</v>
      </c>
    </row>
    <row r="44" spans="1:9" x14ac:dyDescent="0.25">
      <c r="A44" s="42" t="str">
        <f t="shared" si="3"/>
        <v>BALEARES</v>
      </c>
      <c r="B44" s="41">
        <f t="shared" si="4"/>
        <v>46471</v>
      </c>
      <c r="C44" s="41">
        <f t="shared" si="5"/>
        <v>6542</v>
      </c>
      <c r="D44" s="41">
        <f t="shared" si="6"/>
        <v>14</v>
      </c>
      <c r="E44" s="42" t="str">
        <f t="shared" si="2"/>
        <v>HUELVA</v>
      </c>
      <c r="F44" s="42">
        <f t="shared" si="7"/>
        <v>1734704</v>
      </c>
      <c r="G44" s="42">
        <f t="shared" si="8"/>
        <v>968221</v>
      </c>
    </row>
    <row r="45" spans="1:9" x14ac:dyDescent="0.25">
      <c r="A45" s="42" t="str">
        <f t="shared" si="3"/>
        <v>BARCELONA</v>
      </c>
      <c r="B45" s="41">
        <f t="shared" si="4"/>
        <v>4152301</v>
      </c>
      <c r="C45" s="41">
        <f t="shared" si="5"/>
        <v>6158577</v>
      </c>
      <c r="D45" s="41">
        <f t="shared" si="6"/>
        <v>5</v>
      </c>
      <c r="E45" s="42" t="str">
        <f t="shared" si="2"/>
        <v>GIJON</v>
      </c>
      <c r="F45" s="42">
        <f t="shared" si="7"/>
        <v>834866</v>
      </c>
      <c r="G45" s="42">
        <f t="shared" si="8"/>
        <v>750380</v>
      </c>
    </row>
    <row r="46" spans="1:9" x14ac:dyDescent="0.25">
      <c r="A46" s="42" t="str">
        <f t="shared" si="3"/>
        <v>BILBAO</v>
      </c>
      <c r="B46" s="41">
        <f t="shared" si="4"/>
        <v>586167</v>
      </c>
      <c r="C46" s="41">
        <f t="shared" si="5"/>
        <v>290656</v>
      </c>
      <c r="D46" s="41">
        <f t="shared" si="6"/>
        <v>9</v>
      </c>
      <c r="E46" s="42" t="str">
        <f t="shared" si="2"/>
        <v>BILBAO</v>
      </c>
      <c r="F46" s="42">
        <f t="shared" si="7"/>
        <v>586167</v>
      </c>
      <c r="G46" s="42">
        <f t="shared" si="8"/>
        <v>290656</v>
      </c>
    </row>
    <row r="47" spans="1:9" x14ac:dyDescent="0.25">
      <c r="A47" s="42" t="str">
        <f t="shared" si="3"/>
        <v>CARTAGENA</v>
      </c>
      <c r="B47" s="41">
        <f t="shared" si="4"/>
        <v>57480</v>
      </c>
      <c r="C47" s="41">
        <f t="shared" si="5"/>
        <v>49839</v>
      </c>
      <c r="D47" s="41">
        <f t="shared" si="6"/>
        <v>13</v>
      </c>
      <c r="E47" s="42" t="str">
        <f t="shared" si="2"/>
        <v>VIGO</v>
      </c>
      <c r="F47" s="42">
        <f t="shared" si="7"/>
        <v>283792</v>
      </c>
      <c r="G47" s="42">
        <f t="shared" si="8"/>
        <v>270664</v>
      </c>
    </row>
    <row r="48" spans="1:9" x14ac:dyDescent="0.25">
      <c r="A48" s="42" t="str">
        <f t="shared" si="3"/>
        <v>CASTELLON</v>
      </c>
      <c r="B48" s="41">
        <f t="shared" si="4"/>
        <v>8101</v>
      </c>
      <c r="C48" s="41">
        <f t="shared" si="5"/>
        <v>45697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107131</v>
      </c>
      <c r="G48" s="42">
        <f t="shared" si="8"/>
        <v>127814</v>
      </c>
    </row>
    <row r="49" spans="1:7" x14ac:dyDescent="0.25">
      <c r="A49" s="42" t="str">
        <f t="shared" si="3"/>
        <v>CEUTA</v>
      </c>
      <c r="B49" s="41">
        <f t="shared" si="4"/>
        <v>13493</v>
      </c>
      <c r="C49" s="41">
        <f t="shared" si="5"/>
        <v>1024</v>
      </c>
      <c r="D49" s="41">
        <f t="shared" si="6"/>
        <v>19</v>
      </c>
      <c r="E49" s="42" t="str">
        <f t="shared" si="2"/>
        <v>BAHIA DE CADIZ</v>
      </c>
      <c r="F49" s="42">
        <f t="shared" si="7"/>
        <v>73075</v>
      </c>
      <c r="G49" s="42">
        <f t="shared" si="8"/>
        <v>151443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57480</v>
      </c>
      <c r="G50" s="42">
        <f t="shared" si="8"/>
        <v>49839</v>
      </c>
    </row>
    <row r="51" spans="1:7" x14ac:dyDescent="0.25">
      <c r="A51" s="42" t="str">
        <f t="shared" si="3"/>
        <v>GIJON</v>
      </c>
      <c r="B51" s="41">
        <f t="shared" si="4"/>
        <v>834866</v>
      </c>
      <c r="C51" s="41">
        <f t="shared" si="5"/>
        <v>750380</v>
      </c>
      <c r="D51" s="41">
        <f t="shared" si="6"/>
        <v>8</v>
      </c>
      <c r="E51" s="42" t="str">
        <f t="shared" si="2"/>
        <v>BALEARES</v>
      </c>
      <c r="F51" s="42">
        <f t="shared" si="7"/>
        <v>46471</v>
      </c>
      <c r="G51" s="42">
        <f t="shared" si="8"/>
        <v>6542</v>
      </c>
    </row>
    <row r="52" spans="1:7" x14ac:dyDescent="0.25">
      <c r="A52" s="42" t="str">
        <f t="shared" si="3"/>
        <v>HUELVA</v>
      </c>
      <c r="B52" s="41">
        <f t="shared" si="4"/>
        <v>1734704</v>
      </c>
      <c r="C52" s="41">
        <f t="shared" si="5"/>
        <v>968221</v>
      </c>
      <c r="D52" s="41">
        <f t="shared" si="6"/>
        <v>7</v>
      </c>
      <c r="E52" s="42" t="str">
        <f t="shared" si="2"/>
        <v>ALICANTE</v>
      </c>
      <c r="F52" s="42">
        <f t="shared" si="7"/>
        <v>43157</v>
      </c>
      <c r="G52" s="42">
        <f t="shared" si="8"/>
        <v>24341</v>
      </c>
    </row>
    <row r="53" spans="1:7" x14ac:dyDescent="0.25">
      <c r="A53" s="42" t="str">
        <f t="shared" si="3"/>
        <v>LAS PALMAS</v>
      </c>
      <c r="B53" s="41">
        <f t="shared" si="4"/>
        <v>9749139</v>
      </c>
      <c r="C53" s="41">
        <f t="shared" si="5"/>
        <v>9249107</v>
      </c>
      <c r="D53" s="41">
        <f t="shared" si="6"/>
        <v>3</v>
      </c>
      <c r="E53" s="42" t="str">
        <f t="shared" si="2"/>
        <v>VILAGARCIA</v>
      </c>
      <c r="F53" s="42">
        <f t="shared" si="7"/>
        <v>29245</v>
      </c>
      <c r="G53" s="42">
        <f t="shared" si="8"/>
        <v>29839</v>
      </c>
    </row>
    <row r="54" spans="1:7" x14ac:dyDescent="0.25">
      <c r="A54" s="42" t="str">
        <f t="shared" si="3"/>
        <v>MALAGA</v>
      </c>
      <c r="B54" s="41">
        <f t="shared" si="4"/>
        <v>3292096</v>
      </c>
      <c r="C54" s="41">
        <f t="shared" si="5"/>
        <v>2233908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25109</v>
      </c>
      <c r="G54" s="42">
        <f t="shared" si="8"/>
        <v>37336</v>
      </c>
    </row>
    <row r="55" spans="1:7" x14ac:dyDescent="0.25">
      <c r="A55" s="42" t="str">
        <f t="shared" si="3"/>
        <v>MARIN Y RIA DE PONTEVEDRA</v>
      </c>
      <c r="B55" s="41">
        <f t="shared" si="4"/>
        <v>25109</v>
      </c>
      <c r="C55" s="41">
        <f t="shared" si="5"/>
        <v>37336</v>
      </c>
      <c r="D55" s="41">
        <f t="shared" si="6"/>
        <v>17</v>
      </c>
      <c r="E55" s="42" t="str">
        <f t="shared" si="2"/>
        <v>PASAIA</v>
      </c>
      <c r="F55" s="42">
        <f t="shared" ref="F55:F65" si="9">LOOKUP(E55,$A$38:$A$65,$B$38:$B$65)</f>
        <v>13985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13493</v>
      </c>
      <c r="G56" s="42">
        <f t="shared" si="8"/>
        <v>1024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8101</v>
      </c>
      <c r="G57" s="42">
        <f t="shared" si="8"/>
        <v>45697</v>
      </c>
    </row>
    <row r="58" spans="1:7" x14ac:dyDescent="0.25">
      <c r="A58" s="42" t="str">
        <f t="shared" si="3"/>
        <v>PASAIA</v>
      </c>
      <c r="B58" s="41">
        <f t="shared" si="4"/>
        <v>13985</v>
      </c>
      <c r="C58" s="41">
        <f t="shared" si="5"/>
        <v>0</v>
      </c>
      <c r="D58" s="41">
        <f t="shared" si="6"/>
        <v>18</v>
      </c>
      <c r="E58" s="42" t="str">
        <f t="shared" si="2"/>
        <v>SEVILLA</v>
      </c>
      <c r="F58" s="42">
        <f t="shared" si="9"/>
        <v>2053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107131</v>
      </c>
      <c r="C59" s="41">
        <f t="shared" si="5"/>
        <v>127814</v>
      </c>
      <c r="D59" s="41">
        <f t="shared" si="6"/>
        <v>11</v>
      </c>
      <c r="E59" s="42" t="str">
        <f t="shared" si="2"/>
        <v>SANTANDER</v>
      </c>
      <c r="F59" s="42">
        <f t="shared" si="9"/>
        <v>433</v>
      </c>
      <c r="G59" s="42">
        <f t="shared" si="8"/>
        <v>3694</v>
      </c>
    </row>
    <row r="60" spans="1:7" x14ac:dyDescent="0.25">
      <c r="A60" s="42" t="str">
        <f t="shared" si="3"/>
        <v>SANTANDER</v>
      </c>
      <c r="B60" s="41">
        <f t="shared" si="4"/>
        <v>433</v>
      </c>
      <c r="C60" s="41">
        <f t="shared" si="5"/>
        <v>3694</v>
      </c>
      <c r="D60" s="41">
        <f t="shared" si="6"/>
        <v>22</v>
      </c>
      <c r="E60" s="42" t="str">
        <f t="shared" si="2"/>
        <v>AVILES</v>
      </c>
      <c r="F60" s="42">
        <f t="shared" si="9"/>
        <v>422</v>
      </c>
      <c r="G60" s="42">
        <f t="shared" si="8"/>
        <v>3004</v>
      </c>
    </row>
    <row r="61" spans="1:7" x14ac:dyDescent="0.25">
      <c r="A61" s="42" t="str">
        <f t="shared" si="3"/>
        <v>SEVILLA</v>
      </c>
      <c r="B61" s="41">
        <f t="shared" si="4"/>
        <v>2053</v>
      </c>
      <c r="C61" s="41">
        <f t="shared" si="5"/>
        <v>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4622566</v>
      </c>
      <c r="C62" s="41">
        <f t="shared" si="5"/>
        <v>4463307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27936046</v>
      </c>
      <c r="C63" s="41">
        <f t="shared" si="5"/>
        <v>27532835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283792</v>
      </c>
      <c r="C64" s="41">
        <f t="shared" si="5"/>
        <v>270664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29245</v>
      </c>
      <c r="C65" s="41">
        <f t="shared" si="5"/>
        <v>29839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1362</v>
      </c>
      <c r="C8" s="30">
        <v>4635</v>
      </c>
      <c r="D8" s="30">
        <v>24341</v>
      </c>
      <c r="E8" s="30">
        <v>43157</v>
      </c>
      <c r="F8" s="13">
        <f t="shared" ref="F8:F35" si="0">((E8*100)/D8)-100</f>
        <v>77.301672075921289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4951506</v>
      </c>
      <c r="C11" s="29">
        <v>4297663</v>
      </c>
      <c r="D11" s="29">
        <v>32867576</v>
      </c>
      <c r="E11" s="29">
        <v>40822202</v>
      </c>
      <c r="F11" s="10">
        <f t="shared" si="0"/>
        <v>24.202046418026086</v>
      </c>
      <c r="G11" s="1"/>
      <c r="H11" s="1"/>
      <c r="I11" s="1"/>
    </row>
    <row r="12" spans="1:12" x14ac:dyDescent="0.25">
      <c r="A12" s="11" t="s">
        <v>49</v>
      </c>
      <c r="B12" s="30">
        <v>4183</v>
      </c>
      <c r="C12" s="30">
        <v>3323</v>
      </c>
      <c r="D12" s="30">
        <v>7252</v>
      </c>
      <c r="E12" s="30">
        <v>11773</v>
      </c>
      <c r="F12" s="13">
        <f t="shared" si="0"/>
        <v>62.341423055708759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46</v>
      </c>
      <c r="D13" s="29">
        <v>0</v>
      </c>
      <c r="E13" s="29">
        <v>187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427516</v>
      </c>
      <c r="C14" s="30">
        <v>311711</v>
      </c>
      <c r="D14" s="30">
        <v>5840002</v>
      </c>
      <c r="E14" s="30">
        <v>3557228</v>
      </c>
      <c r="F14" s="13">
        <f t="shared" si="0"/>
        <v>-39.088582503910104</v>
      </c>
      <c r="G14" s="1"/>
      <c r="H14" s="1"/>
      <c r="I14" s="1"/>
    </row>
    <row r="15" spans="1:12" x14ac:dyDescent="0.25">
      <c r="A15" s="8" t="s">
        <v>52</v>
      </c>
      <c r="B15" s="29">
        <v>762</v>
      </c>
      <c r="C15" s="29">
        <v>2247</v>
      </c>
      <c r="D15" s="29">
        <v>43389</v>
      </c>
      <c r="E15" s="29">
        <v>11931</v>
      </c>
      <c r="F15" s="10">
        <f t="shared" si="0"/>
        <v>-72.502247113323648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9">
        <v>112</v>
      </c>
      <c r="C17" s="29">
        <v>3660</v>
      </c>
      <c r="D17" s="29">
        <v>17505</v>
      </c>
      <c r="E17" s="29">
        <v>8066</v>
      </c>
      <c r="F17" s="10">
        <f t="shared" si="0"/>
        <v>-53.921736646672379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997914</v>
      </c>
      <c r="C22" s="30">
        <v>758666</v>
      </c>
      <c r="D22" s="30">
        <v>8803436</v>
      </c>
      <c r="E22" s="30">
        <v>9295177</v>
      </c>
      <c r="F22" s="13">
        <f t="shared" si="0"/>
        <v>5.585784913981314</v>
      </c>
      <c r="G22" s="1"/>
      <c r="H22" s="1"/>
      <c r="I22" s="1"/>
    </row>
    <row r="23" spans="1:9" x14ac:dyDescent="0.25">
      <c r="A23" s="8" t="s">
        <v>60</v>
      </c>
      <c r="B23" s="29">
        <v>340761</v>
      </c>
      <c r="C23" s="29">
        <v>68214</v>
      </c>
      <c r="D23" s="29">
        <v>2233908</v>
      </c>
      <c r="E23" s="29">
        <v>3292096</v>
      </c>
      <c r="F23" s="10">
        <f t="shared" si="0"/>
        <v>47.369363465281481</v>
      </c>
      <c r="G23" s="1"/>
      <c r="H23" s="1"/>
      <c r="I23" s="1"/>
    </row>
    <row r="24" spans="1:9" x14ac:dyDescent="0.25">
      <c r="A24" s="11" t="s">
        <v>61</v>
      </c>
      <c r="B24" s="30">
        <v>708</v>
      </c>
      <c r="C24" s="30">
        <v>423</v>
      </c>
      <c r="D24" s="30">
        <v>37213</v>
      </c>
      <c r="E24" s="30">
        <v>23025</v>
      </c>
      <c r="F24" s="13">
        <f t="shared" si="0"/>
        <v>-38.126461182919947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3523</v>
      </c>
      <c r="C28" s="30">
        <v>4620</v>
      </c>
      <c r="D28" s="30">
        <v>107072</v>
      </c>
      <c r="E28" s="30">
        <v>52782</v>
      </c>
      <c r="F28" s="13">
        <f t="shared" si="0"/>
        <v>-50.704199043634191</v>
      </c>
      <c r="G28" s="1"/>
      <c r="H28" s="1"/>
      <c r="I28" s="1"/>
    </row>
    <row r="29" spans="1:9" x14ac:dyDescent="0.25">
      <c r="A29" s="8" t="s">
        <v>66</v>
      </c>
      <c r="B29" s="29">
        <v>145</v>
      </c>
      <c r="C29" s="29">
        <v>0</v>
      </c>
      <c r="D29" s="29">
        <v>261</v>
      </c>
      <c r="E29" s="29">
        <v>49</v>
      </c>
      <c r="F29" s="18">
        <f t="shared" si="0"/>
        <v>-81.226053639846739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141842</v>
      </c>
      <c r="C31" s="29">
        <v>95845</v>
      </c>
      <c r="D31" s="29">
        <v>1446249</v>
      </c>
      <c r="E31" s="29">
        <v>1153907</v>
      </c>
      <c r="F31" s="10">
        <f t="shared" si="0"/>
        <v>-20.21380827229612</v>
      </c>
      <c r="G31" s="1"/>
      <c r="H31" s="1"/>
      <c r="I31" s="1"/>
    </row>
    <row r="32" spans="1:9" x14ac:dyDescent="0.25">
      <c r="A32" s="11" t="s">
        <v>69</v>
      </c>
      <c r="B32" s="30">
        <v>2818946</v>
      </c>
      <c r="C32" s="30">
        <v>3240146</v>
      </c>
      <c r="D32" s="30">
        <v>27488838</v>
      </c>
      <c r="E32" s="30">
        <v>27751518</v>
      </c>
      <c r="F32" s="13">
        <f t="shared" si="0"/>
        <v>0.95558786442700239</v>
      </c>
      <c r="G32" s="1"/>
      <c r="H32" s="1"/>
      <c r="I32" s="1"/>
    </row>
    <row r="33" spans="1:9" x14ac:dyDescent="0.25">
      <c r="A33" s="8" t="s">
        <v>70</v>
      </c>
      <c r="B33" s="29">
        <v>16051</v>
      </c>
      <c r="C33" s="29">
        <v>12177</v>
      </c>
      <c r="D33" s="29">
        <v>132060</v>
      </c>
      <c r="E33" s="29">
        <v>129016</v>
      </c>
      <c r="F33" s="10">
        <f t="shared" si="0"/>
        <v>-2.305012872936544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9705331</v>
      </c>
      <c r="C35" s="15">
        <f t="shared" ref="C35:E35" si="1">SUM(C7:C34)</f>
        <v>8803376</v>
      </c>
      <c r="D35" s="15">
        <f t="shared" si="1"/>
        <v>79049390</v>
      </c>
      <c r="E35" s="15">
        <f t="shared" si="1"/>
        <v>86152192</v>
      </c>
      <c r="F35" s="16">
        <f t="shared" si="0"/>
        <v>8.9852711070888773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40822202</v>
      </c>
      <c r="G38" s="42">
        <f>LOOKUP(E38,$A$38:$A$65,$C$38:$C$65)</f>
        <v>32867576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43157</v>
      </c>
      <c r="C39" s="41">
        <f t="shared" ref="C39:C65" si="5">D8</f>
        <v>24341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27751518</v>
      </c>
      <c r="G39" s="42">
        <f t="shared" ref="G39:G65" si="8">LOOKUP(E39,$A$38:$A$65,$C$38:$C$65)</f>
        <v>27488838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9295177</v>
      </c>
      <c r="G40" s="42">
        <f t="shared" si="8"/>
        <v>8803436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3557228</v>
      </c>
      <c r="G41" s="42">
        <f t="shared" si="8"/>
        <v>5840002</v>
      </c>
    </row>
    <row r="42" spans="1:9" x14ac:dyDescent="0.25">
      <c r="A42" s="42" t="str">
        <f t="shared" si="3"/>
        <v>BAHIA DE ALGECIRAS</v>
      </c>
      <c r="B42" s="41">
        <f t="shared" si="4"/>
        <v>40822202</v>
      </c>
      <c r="C42" s="41">
        <f t="shared" si="5"/>
        <v>32867576</v>
      </c>
      <c r="D42" s="41">
        <f t="shared" si="6"/>
        <v>1</v>
      </c>
      <c r="E42" s="42" t="str">
        <f t="shared" si="2"/>
        <v>MALAGA</v>
      </c>
      <c r="F42" s="42">
        <f t="shared" si="7"/>
        <v>3292096</v>
      </c>
      <c r="G42" s="42">
        <f t="shared" si="8"/>
        <v>2233908</v>
      </c>
    </row>
    <row r="43" spans="1:9" x14ac:dyDescent="0.25">
      <c r="A43" s="42" t="str">
        <f t="shared" si="3"/>
        <v>BAHIA DE CADIZ</v>
      </c>
      <c r="B43" s="41">
        <f t="shared" si="4"/>
        <v>11773</v>
      </c>
      <c r="C43" s="41">
        <f t="shared" si="5"/>
        <v>7252</v>
      </c>
      <c r="D43" s="41">
        <f t="shared" si="6"/>
        <v>12</v>
      </c>
      <c r="E43" s="42" t="str">
        <f t="shared" si="2"/>
        <v>TARRAGONA</v>
      </c>
      <c r="F43" s="42">
        <f t="shared" si="7"/>
        <v>1153907</v>
      </c>
      <c r="G43" s="42">
        <f t="shared" si="8"/>
        <v>1446249</v>
      </c>
    </row>
    <row r="44" spans="1:9" x14ac:dyDescent="0.25">
      <c r="A44" s="42" t="str">
        <f t="shared" si="3"/>
        <v>BALEARES</v>
      </c>
      <c r="B44" s="41">
        <f t="shared" si="4"/>
        <v>187</v>
      </c>
      <c r="C44" s="41">
        <f t="shared" si="5"/>
        <v>0</v>
      </c>
      <c r="D44" s="41">
        <f t="shared" si="6"/>
        <v>14</v>
      </c>
      <c r="E44" s="42" t="str">
        <f t="shared" si="2"/>
        <v>VIGO</v>
      </c>
      <c r="F44" s="42">
        <f t="shared" si="7"/>
        <v>129016</v>
      </c>
      <c r="G44" s="42">
        <f t="shared" si="8"/>
        <v>132060</v>
      </c>
    </row>
    <row r="45" spans="1:9" x14ac:dyDescent="0.25">
      <c r="A45" s="42" t="str">
        <f t="shared" si="3"/>
        <v>BARCELONA</v>
      </c>
      <c r="B45" s="41">
        <f t="shared" si="4"/>
        <v>3557228</v>
      </c>
      <c r="C45" s="41">
        <f t="shared" si="5"/>
        <v>5840002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52782</v>
      </c>
      <c r="G45" s="42">
        <f t="shared" si="8"/>
        <v>107072</v>
      </c>
    </row>
    <row r="46" spans="1:9" x14ac:dyDescent="0.25">
      <c r="A46" s="42" t="str">
        <f t="shared" si="3"/>
        <v>BILBAO</v>
      </c>
      <c r="B46" s="41">
        <f t="shared" si="4"/>
        <v>11931</v>
      </c>
      <c r="C46" s="41">
        <f t="shared" si="5"/>
        <v>43389</v>
      </c>
      <c r="D46" s="41">
        <f t="shared" si="6"/>
        <v>11</v>
      </c>
      <c r="E46" s="42" t="str">
        <f t="shared" si="2"/>
        <v>ALICANTE</v>
      </c>
      <c r="F46" s="42">
        <f t="shared" si="7"/>
        <v>43157</v>
      </c>
      <c r="G46" s="42">
        <f t="shared" si="8"/>
        <v>24341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228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23025</v>
      </c>
      <c r="G47" s="42">
        <f t="shared" si="8"/>
        <v>37213</v>
      </c>
    </row>
    <row r="48" spans="1:9" x14ac:dyDescent="0.25">
      <c r="A48" s="42" t="str">
        <f t="shared" si="3"/>
        <v>CASTELLON</v>
      </c>
      <c r="B48" s="41">
        <f t="shared" si="4"/>
        <v>8066</v>
      </c>
      <c r="C48" s="41">
        <f t="shared" si="5"/>
        <v>17505</v>
      </c>
      <c r="D48" s="41">
        <f t="shared" si="6"/>
        <v>13</v>
      </c>
      <c r="E48" s="42" t="str">
        <f t="shared" si="2"/>
        <v>BILBAO</v>
      </c>
      <c r="F48" s="42">
        <f t="shared" si="7"/>
        <v>11931</v>
      </c>
      <c r="G48" s="42">
        <f t="shared" si="8"/>
        <v>43389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60</v>
      </c>
      <c r="D49" s="41">
        <f t="shared" si="6"/>
        <v>28</v>
      </c>
      <c r="E49" s="42" t="str">
        <f t="shared" si="2"/>
        <v>BAHIA DE CADIZ</v>
      </c>
      <c r="F49" s="42">
        <f t="shared" si="7"/>
        <v>11773</v>
      </c>
      <c r="G49" s="42">
        <f t="shared" si="8"/>
        <v>7252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8066</v>
      </c>
      <c r="G50" s="42">
        <f t="shared" si="8"/>
        <v>17505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BALEARES</v>
      </c>
      <c r="F51" s="42">
        <f t="shared" si="7"/>
        <v>187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78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9295177</v>
      </c>
      <c r="C53" s="41">
        <f t="shared" si="5"/>
        <v>8803436</v>
      </c>
      <c r="D53" s="41">
        <f t="shared" si="6"/>
        <v>3</v>
      </c>
      <c r="E53" s="42" t="str">
        <f t="shared" si="2"/>
        <v>SANTANDER</v>
      </c>
      <c r="F53" s="42">
        <f t="shared" si="7"/>
        <v>49</v>
      </c>
      <c r="G53" s="42">
        <f t="shared" si="8"/>
        <v>261</v>
      </c>
    </row>
    <row r="54" spans="1:7" x14ac:dyDescent="0.25">
      <c r="A54" s="42" t="str">
        <f t="shared" si="3"/>
        <v>MALAGA</v>
      </c>
      <c r="B54" s="41">
        <f t="shared" si="4"/>
        <v>3292096</v>
      </c>
      <c r="C54" s="41">
        <f t="shared" si="5"/>
        <v>2233908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23025</v>
      </c>
      <c r="C55" s="41">
        <f t="shared" si="5"/>
        <v>37213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52782</v>
      </c>
      <c r="C59" s="41">
        <f t="shared" si="5"/>
        <v>107072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49</v>
      </c>
      <c r="C60" s="41">
        <f t="shared" si="5"/>
        <v>261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1153907</v>
      </c>
      <c r="C62" s="41">
        <f t="shared" si="5"/>
        <v>1446249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27751518</v>
      </c>
      <c r="C63" s="41">
        <f t="shared" si="5"/>
        <v>27488838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129016</v>
      </c>
      <c r="C64" s="41">
        <f t="shared" si="5"/>
        <v>132060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6339</v>
      </c>
      <c r="C7" s="31">
        <v>2921</v>
      </c>
      <c r="D7" s="31">
        <v>53201</v>
      </c>
      <c r="E7" s="31">
        <v>46671</v>
      </c>
      <c r="F7" s="10">
        <f>((E7*100)/D7)-100</f>
        <v>-12.274205372079479</v>
      </c>
      <c r="G7" s="1"/>
      <c r="H7" s="1"/>
      <c r="I7" s="1"/>
    </row>
    <row r="8" spans="1:12" x14ac:dyDescent="0.25">
      <c r="A8" s="11" t="s">
        <v>45</v>
      </c>
      <c r="B8" s="32">
        <v>124198</v>
      </c>
      <c r="C8" s="32">
        <v>96023</v>
      </c>
      <c r="D8" s="32">
        <v>1060997</v>
      </c>
      <c r="E8" s="32">
        <v>1127221</v>
      </c>
      <c r="F8" s="13">
        <f t="shared" ref="F8:F35" si="0">((E8*100)/D8)-100</f>
        <v>6.2416764609136521</v>
      </c>
      <c r="G8" s="1"/>
      <c r="H8" s="1"/>
      <c r="I8" s="1"/>
    </row>
    <row r="9" spans="1:12" x14ac:dyDescent="0.25">
      <c r="A9" s="8" t="s">
        <v>46</v>
      </c>
      <c r="B9" s="31">
        <v>5004</v>
      </c>
      <c r="C9" s="31">
        <v>7960</v>
      </c>
      <c r="D9" s="31">
        <v>46320</v>
      </c>
      <c r="E9" s="31">
        <v>56911</v>
      </c>
      <c r="F9" s="10">
        <f t="shared" si="0"/>
        <v>22.864853195164073</v>
      </c>
      <c r="G9" s="1"/>
      <c r="H9" s="1"/>
      <c r="I9" s="1"/>
    </row>
    <row r="10" spans="1:12" x14ac:dyDescent="0.25">
      <c r="A10" s="11" t="s">
        <v>47</v>
      </c>
      <c r="B10" s="32">
        <v>216</v>
      </c>
      <c r="C10" s="32">
        <v>0</v>
      </c>
      <c r="D10" s="32">
        <v>264</v>
      </c>
      <c r="E10" s="32">
        <v>333</v>
      </c>
      <c r="F10" s="17">
        <f t="shared" si="0"/>
        <v>26.13636363636364</v>
      </c>
      <c r="G10" s="1"/>
      <c r="H10" s="1"/>
      <c r="I10" s="1"/>
    </row>
    <row r="11" spans="1:12" x14ac:dyDescent="0.25">
      <c r="A11" s="8" t="s">
        <v>48</v>
      </c>
      <c r="B11" s="31">
        <v>5169686</v>
      </c>
      <c r="C11" s="31">
        <v>4680498</v>
      </c>
      <c r="D11" s="31">
        <v>35044578</v>
      </c>
      <c r="E11" s="31">
        <v>43342045</v>
      </c>
      <c r="F11" s="10">
        <f t="shared" si="0"/>
        <v>23.676892328393848</v>
      </c>
      <c r="G11" s="1"/>
      <c r="H11" s="1"/>
      <c r="I11" s="1"/>
    </row>
    <row r="12" spans="1:12" x14ac:dyDescent="0.25">
      <c r="A12" s="11" t="s">
        <v>49</v>
      </c>
      <c r="B12" s="32">
        <v>81557</v>
      </c>
      <c r="C12" s="32">
        <v>73360</v>
      </c>
      <c r="D12" s="32">
        <v>710084</v>
      </c>
      <c r="E12" s="32">
        <v>781083</v>
      </c>
      <c r="F12" s="13">
        <f t="shared" si="0"/>
        <v>9.9986762129550897</v>
      </c>
      <c r="G12" s="1"/>
      <c r="H12" s="1"/>
      <c r="I12" s="1"/>
    </row>
    <row r="13" spans="1:12" x14ac:dyDescent="0.25">
      <c r="A13" s="8" t="s">
        <v>50</v>
      </c>
      <c r="B13" s="31">
        <v>25604</v>
      </c>
      <c r="C13" s="31">
        <v>20570</v>
      </c>
      <c r="D13" s="31">
        <v>308367</v>
      </c>
      <c r="E13" s="31">
        <v>231769</v>
      </c>
      <c r="F13" s="10">
        <f t="shared" si="0"/>
        <v>-24.839882347981458</v>
      </c>
      <c r="G13" s="1"/>
      <c r="H13" s="1"/>
      <c r="I13" s="1"/>
    </row>
    <row r="14" spans="1:12" x14ac:dyDescent="0.25">
      <c r="A14" s="11" t="s">
        <v>51</v>
      </c>
      <c r="B14" s="32">
        <v>1588501</v>
      </c>
      <c r="C14" s="32">
        <v>1507212</v>
      </c>
      <c r="D14" s="32">
        <v>16906062</v>
      </c>
      <c r="E14" s="32">
        <v>14611278</v>
      </c>
      <c r="F14" s="13">
        <f t="shared" si="0"/>
        <v>-13.573734675763049</v>
      </c>
      <c r="G14" s="1"/>
      <c r="H14" s="1"/>
      <c r="I14" s="1"/>
    </row>
    <row r="15" spans="1:12" x14ac:dyDescent="0.25">
      <c r="A15" s="8" t="s">
        <v>52</v>
      </c>
      <c r="B15" s="31">
        <v>542863</v>
      </c>
      <c r="C15" s="31">
        <v>573804</v>
      </c>
      <c r="D15" s="31">
        <v>4983488</v>
      </c>
      <c r="E15" s="31">
        <v>5324917</v>
      </c>
      <c r="F15" s="10">
        <f t="shared" si="0"/>
        <v>6.8512054207815822</v>
      </c>
      <c r="G15" s="1"/>
      <c r="H15" s="1"/>
      <c r="I15" s="1"/>
    </row>
    <row r="16" spans="1:12" x14ac:dyDescent="0.25">
      <c r="A16" s="11" t="s">
        <v>53</v>
      </c>
      <c r="B16" s="32">
        <v>72462</v>
      </c>
      <c r="C16" s="32">
        <v>70580</v>
      </c>
      <c r="D16" s="32">
        <v>738543</v>
      </c>
      <c r="E16" s="32">
        <v>707717</v>
      </c>
      <c r="F16" s="13">
        <f t="shared" si="0"/>
        <v>-4.1738937340141291</v>
      </c>
      <c r="G16" s="1"/>
      <c r="H16" s="1"/>
      <c r="I16" s="1"/>
    </row>
    <row r="17" spans="1:9" x14ac:dyDescent="0.25">
      <c r="A17" s="8" t="s">
        <v>54</v>
      </c>
      <c r="B17" s="31">
        <v>140028</v>
      </c>
      <c r="C17" s="31">
        <v>198509</v>
      </c>
      <c r="D17" s="31">
        <v>1422131</v>
      </c>
      <c r="E17" s="31">
        <v>1750408</v>
      </c>
      <c r="F17" s="10">
        <f t="shared" si="0"/>
        <v>23.08345714986875</v>
      </c>
      <c r="G17" s="1"/>
      <c r="H17" s="1"/>
      <c r="I17" s="1"/>
    </row>
    <row r="18" spans="1:9" x14ac:dyDescent="0.25">
      <c r="A18" s="11" t="s">
        <v>55</v>
      </c>
      <c r="B18" s="32">
        <v>5368</v>
      </c>
      <c r="C18" s="32">
        <v>7328</v>
      </c>
      <c r="D18" s="32">
        <v>56120</v>
      </c>
      <c r="E18" s="32">
        <v>57080</v>
      </c>
      <c r="F18" s="13">
        <f t="shared" si="0"/>
        <v>1.7106200997861691</v>
      </c>
      <c r="G18" s="1"/>
      <c r="H18" s="1"/>
      <c r="I18" s="1"/>
    </row>
    <row r="19" spans="1:9" x14ac:dyDescent="0.25">
      <c r="A19" s="8" t="s">
        <v>56</v>
      </c>
      <c r="B19" s="31">
        <v>442</v>
      </c>
      <c r="C19" s="31">
        <v>654</v>
      </c>
      <c r="D19" s="31">
        <v>4659</v>
      </c>
      <c r="E19" s="31">
        <v>6597</v>
      </c>
      <c r="F19" s="10">
        <f t="shared" si="0"/>
        <v>41.596909207984538</v>
      </c>
      <c r="G19" s="1"/>
      <c r="H19" s="1"/>
      <c r="I19" s="1"/>
    </row>
    <row r="20" spans="1:9" x14ac:dyDescent="0.25">
      <c r="A20" s="11" t="s">
        <v>57</v>
      </c>
      <c r="B20" s="32">
        <v>38154</v>
      </c>
      <c r="C20" s="32">
        <v>50359</v>
      </c>
      <c r="D20" s="32">
        <v>355889</v>
      </c>
      <c r="E20" s="32">
        <v>481577</v>
      </c>
      <c r="F20" s="13">
        <f t="shared" si="0"/>
        <v>35.316629623281415</v>
      </c>
      <c r="G20" s="1"/>
      <c r="H20" s="1"/>
      <c r="I20" s="1"/>
    </row>
    <row r="21" spans="1:9" x14ac:dyDescent="0.25">
      <c r="A21" s="8" t="s">
        <v>58</v>
      </c>
      <c r="B21" s="31">
        <v>611</v>
      </c>
      <c r="C21" s="31">
        <v>400</v>
      </c>
      <c r="D21" s="31">
        <v>4848</v>
      </c>
      <c r="E21" s="31">
        <v>7585</v>
      </c>
      <c r="F21" s="10">
        <f t="shared" si="0"/>
        <v>56.456270627062707</v>
      </c>
      <c r="G21" s="1"/>
      <c r="H21" s="1"/>
      <c r="I21" s="1"/>
    </row>
    <row r="22" spans="1:9" x14ac:dyDescent="0.25">
      <c r="A22" s="11" t="s">
        <v>59</v>
      </c>
      <c r="B22" s="32">
        <v>1289587</v>
      </c>
      <c r="C22" s="32">
        <v>1036061</v>
      </c>
      <c r="D22" s="32">
        <v>11536923</v>
      </c>
      <c r="E22" s="32">
        <v>11921783</v>
      </c>
      <c r="F22" s="13">
        <f t="shared" si="0"/>
        <v>3.3358981419915921</v>
      </c>
      <c r="G22" s="1"/>
      <c r="H22" s="1"/>
      <c r="I22" s="1"/>
    </row>
    <row r="23" spans="1:9" x14ac:dyDescent="0.25">
      <c r="A23" s="8" t="s">
        <v>60</v>
      </c>
      <c r="B23" s="31">
        <v>359518</v>
      </c>
      <c r="C23" s="31">
        <v>89435</v>
      </c>
      <c r="D23" s="31">
        <v>2438139</v>
      </c>
      <c r="E23" s="31">
        <v>3596694</v>
      </c>
      <c r="F23" s="10">
        <f t="shared" si="0"/>
        <v>47.518004510817462</v>
      </c>
      <c r="G23" s="1"/>
      <c r="H23" s="1"/>
      <c r="I23" s="1"/>
    </row>
    <row r="24" spans="1:9" x14ac:dyDescent="0.25">
      <c r="A24" s="11" t="s">
        <v>61</v>
      </c>
      <c r="B24" s="32">
        <v>18088</v>
      </c>
      <c r="C24" s="32">
        <v>31061</v>
      </c>
      <c r="D24" s="32">
        <v>302844</v>
      </c>
      <c r="E24" s="32">
        <v>302454</v>
      </c>
      <c r="F24" s="13">
        <f t="shared" si="0"/>
        <v>-0.12877917343583078</v>
      </c>
      <c r="G24" s="1"/>
      <c r="H24" s="1"/>
      <c r="I24" s="1"/>
    </row>
    <row r="25" spans="1:9" x14ac:dyDescent="0.25">
      <c r="A25" s="8" t="s">
        <v>62</v>
      </c>
      <c r="B25" s="31">
        <v>20046</v>
      </c>
      <c r="C25" s="31">
        <v>23646</v>
      </c>
      <c r="D25" s="31">
        <v>162542</v>
      </c>
      <c r="E25" s="31">
        <v>202763</v>
      </c>
      <c r="F25" s="10">
        <f t="shared" si="0"/>
        <v>24.744988987461696</v>
      </c>
      <c r="G25" s="1"/>
      <c r="H25" s="1"/>
      <c r="I25" s="1"/>
    </row>
    <row r="26" spans="1:9" x14ac:dyDescent="0.25">
      <c r="A26" s="11" t="s">
        <v>63</v>
      </c>
      <c r="B26" s="32">
        <v>2660</v>
      </c>
      <c r="C26" s="32">
        <v>4792</v>
      </c>
      <c r="D26" s="32">
        <v>25787</v>
      </c>
      <c r="E26" s="32">
        <v>46322</v>
      </c>
      <c r="F26" s="13">
        <f t="shared" si="0"/>
        <v>79.633148485671086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216153</v>
      </c>
      <c r="C28" s="32">
        <v>199847</v>
      </c>
      <c r="D28" s="32">
        <v>2215129</v>
      </c>
      <c r="E28" s="32">
        <v>2074423</v>
      </c>
      <c r="F28" s="13">
        <f t="shared" si="0"/>
        <v>-6.3520454113507583</v>
      </c>
      <c r="G28" s="1"/>
      <c r="H28" s="1"/>
      <c r="I28" s="1"/>
    </row>
    <row r="29" spans="1:9" x14ac:dyDescent="0.25">
      <c r="A29" s="8" t="s">
        <v>66</v>
      </c>
      <c r="B29" s="31">
        <v>2539</v>
      </c>
      <c r="C29" s="31">
        <v>1803</v>
      </c>
      <c r="D29" s="31">
        <v>16232</v>
      </c>
      <c r="E29" s="31">
        <v>12190</v>
      </c>
      <c r="F29" s="10">
        <f t="shared" si="0"/>
        <v>-24.90142927550518</v>
      </c>
      <c r="G29" s="1"/>
      <c r="H29" s="1"/>
      <c r="I29" s="1"/>
    </row>
    <row r="30" spans="1:9" x14ac:dyDescent="0.25">
      <c r="A30" s="11" t="s">
        <v>67</v>
      </c>
      <c r="B30" s="32">
        <v>107413</v>
      </c>
      <c r="C30" s="32">
        <v>98375</v>
      </c>
      <c r="D30" s="32">
        <v>1057224</v>
      </c>
      <c r="E30" s="32">
        <v>1022851</v>
      </c>
      <c r="F30" s="13">
        <f t="shared" si="0"/>
        <v>-3.2512504445604691</v>
      </c>
      <c r="G30" s="1"/>
      <c r="H30" s="1"/>
      <c r="I30" s="1"/>
    </row>
    <row r="31" spans="1:9" x14ac:dyDescent="0.25">
      <c r="A31" s="8" t="s">
        <v>68</v>
      </c>
      <c r="B31" s="31">
        <v>210307</v>
      </c>
      <c r="C31" s="31">
        <v>167012</v>
      </c>
      <c r="D31" s="31">
        <v>2151976</v>
      </c>
      <c r="E31" s="31">
        <v>1761803</v>
      </c>
      <c r="F31" s="10">
        <f t="shared" si="0"/>
        <v>-18.130917816927322</v>
      </c>
      <c r="G31" s="1"/>
      <c r="H31" s="1"/>
      <c r="I31" s="1"/>
    </row>
    <row r="32" spans="1:9" x14ac:dyDescent="0.25">
      <c r="A32" s="11" t="s">
        <v>69</v>
      </c>
      <c r="B32" s="32">
        <v>4288107</v>
      </c>
      <c r="C32" s="32">
        <v>4783967</v>
      </c>
      <c r="D32" s="32">
        <v>42281254</v>
      </c>
      <c r="E32" s="32">
        <v>43441874</v>
      </c>
      <c r="F32" s="13">
        <f t="shared" si="0"/>
        <v>2.7449990012122214</v>
      </c>
      <c r="G32" s="1"/>
      <c r="H32" s="1"/>
      <c r="I32" s="1"/>
    </row>
    <row r="33" spans="1:9" x14ac:dyDescent="0.25">
      <c r="A33" s="8" t="s">
        <v>70</v>
      </c>
      <c r="B33" s="31">
        <v>173958</v>
      </c>
      <c r="C33" s="31">
        <v>197825</v>
      </c>
      <c r="D33" s="31">
        <v>1935830</v>
      </c>
      <c r="E33" s="31">
        <v>1885910</v>
      </c>
      <c r="F33" s="10">
        <f t="shared" si="0"/>
        <v>-2.5787388355382461</v>
      </c>
      <c r="G33" s="1"/>
      <c r="H33" s="1"/>
      <c r="I33" s="1"/>
    </row>
    <row r="34" spans="1:9" x14ac:dyDescent="0.25">
      <c r="A34" s="11" t="s">
        <v>71</v>
      </c>
      <c r="B34" s="32">
        <v>25113</v>
      </c>
      <c r="C34" s="32">
        <v>23909</v>
      </c>
      <c r="D34" s="32">
        <v>69210</v>
      </c>
      <c r="E34" s="32">
        <v>187110</v>
      </c>
      <c r="F34" s="13">
        <f t="shared" si="0"/>
        <v>170.35110533159946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14514522</v>
      </c>
      <c r="C35" s="15">
        <f t="shared" ref="C35:E35" si="1">SUM(C7:C34)</f>
        <v>13947911</v>
      </c>
      <c r="D35" s="15">
        <f t="shared" si="1"/>
        <v>125888655</v>
      </c>
      <c r="E35" s="15">
        <f t="shared" si="1"/>
        <v>134989369</v>
      </c>
      <c r="F35" s="16">
        <f t="shared" si="0"/>
        <v>7.229177243970085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46671</v>
      </c>
      <c r="C38" s="41">
        <f>D7</f>
        <v>53201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VALENCIA</v>
      </c>
      <c r="F38" s="42">
        <f>LOOKUP(E38,$A$38:$A$65,$B$38:$B$65)</f>
        <v>43441874</v>
      </c>
      <c r="G38" s="42">
        <f>LOOKUP(E38,$A$38:$A$65,$C$38:$C$65)</f>
        <v>42281254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1127221</v>
      </c>
      <c r="C39" s="41">
        <f t="shared" ref="C39:C65" si="5">D8</f>
        <v>1060997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43342045</v>
      </c>
      <c r="G39" s="42">
        <f t="shared" ref="G39:G65" si="8">LOOKUP(E39,$A$38:$A$65,$C$38:$C$65)</f>
        <v>35044578</v>
      </c>
    </row>
    <row r="40" spans="1:9" x14ac:dyDescent="0.25">
      <c r="A40" s="42" t="str">
        <f t="shared" si="3"/>
        <v>ALMERIA</v>
      </c>
      <c r="B40" s="41">
        <f t="shared" si="4"/>
        <v>56911</v>
      </c>
      <c r="C40" s="41">
        <f t="shared" si="5"/>
        <v>46320</v>
      </c>
      <c r="D40" s="41">
        <f t="shared" si="6"/>
        <v>21</v>
      </c>
      <c r="E40" s="42" t="str">
        <f t="shared" si="2"/>
        <v>BARCELONA</v>
      </c>
      <c r="F40" s="42">
        <f t="shared" si="7"/>
        <v>14611278</v>
      </c>
      <c r="G40" s="42">
        <f t="shared" si="8"/>
        <v>16906062</v>
      </c>
    </row>
    <row r="41" spans="1:9" x14ac:dyDescent="0.25">
      <c r="A41" s="42" t="str">
        <f t="shared" si="3"/>
        <v>AVILES</v>
      </c>
      <c r="B41" s="41">
        <f t="shared" si="4"/>
        <v>333</v>
      </c>
      <c r="C41" s="41">
        <f t="shared" si="5"/>
        <v>264</v>
      </c>
      <c r="D41" s="41">
        <f t="shared" si="6"/>
        <v>27</v>
      </c>
      <c r="E41" s="42" t="str">
        <f t="shared" si="2"/>
        <v>LAS PALMAS</v>
      </c>
      <c r="F41" s="42">
        <f t="shared" si="7"/>
        <v>11921783</v>
      </c>
      <c r="G41" s="42">
        <f t="shared" si="8"/>
        <v>11536923</v>
      </c>
    </row>
    <row r="42" spans="1:9" x14ac:dyDescent="0.25">
      <c r="A42" s="42" t="str">
        <f t="shared" si="3"/>
        <v>BAHIA DE ALGECIRAS</v>
      </c>
      <c r="B42" s="41">
        <f t="shared" si="4"/>
        <v>43342045</v>
      </c>
      <c r="C42" s="41">
        <f t="shared" si="5"/>
        <v>35044578</v>
      </c>
      <c r="D42" s="41">
        <f t="shared" si="6"/>
        <v>2</v>
      </c>
      <c r="E42" s="42" t="str">
        <f t="shared" si="2"/>
        <v>BILBAO</v>
      </c>
      <c r="F42" s="42">
        <f t="shared" si="7"/>
        <v>5324917</v>
      </c>
      <c r="G42" s="42">
        <f t="shared" si="8"/>
        <v>4983488</v>
      </c>
    </row>
    <row r="43" spans="1:9" x14ac:dyDescent="0.25">
      <c r="A43" s="42" t="str">
        <f t="shared" si="3"/>
        <v>BAHIA DE CADIZ</v>
      </c>
      <c r="B43" s="41">
        <f t="shared" si="4"/>
        <v>781083</v>
      </c>
      <c r="C43" s="41">
        <f t="shared" si="5"/>
        <v>710084</v>
      </c>
      <c r="D43" s="41">
        <f t="shared" si="6"/>
        <v>13</v>
      </c>
      <c r="E43" s="42" t="str">
        <f t="shared" si="2"/>
        <v>MALAGA</v>
      </c>
      <c r="F43" s="42">
        <f t="shared" si="7"/>
        <v>3596694</v>
      </c>
      <c r="G43" s="42">
        <f t="shared" si="8"/>
        <v>2438139</v>
      </c>
    </row>
    <row r="44" spans="1:9" x14ac:dyDescent="0.25">
      <c r="A44" s="42" t="str">
        <f t="shared" si="3"/>
        <v>BALEARES</v>
      </c>
      <c r="B44" s="41">
        <f t="shared" si="4"/>
        <v>231769</v>
      </c>
      <c r="C44" s="41">
        <f t="shared" si="5"/>
        <v>308367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2074423</v>
      </c>
      <c r="G44" s="42">
        <f t="shared" si="8"/>
        <v>2215129</v>
      </c>
    </row>
    <row r="45" spans="1:9" x14ac:dyDescent="0.25">
      <c r="A45" s="42" t="str">
        <f t="shared" si="3"/>
        <v>BARCELONA</v>
      </c>
      <c r="B45" s="41">
        <f t="shared" si="4"/>
        <v>14611278</v>
      </c>
      <c r="C45" s="41">
        <f t="shared" si="5"/>
        <v>16906062</v>
      </c>
      <c r="D45" s="41">
        <f t="shared" si="6"/>
        <v>3</v>
      </c>
      <c r="E45" s="42" t="str">
        <f t="shared" si="2"/>
        <v>VIGO</v>
      </c>
      <c r="F45" s="42">
        <f t="shared" si="7"/>
        <v>1885910</v>
      </c>
      <c r="G45" s="42">
        <f t="shared" si="8"/>
        <v>1935830</v>
      </c>
    </row>
    <row r="46" spans="1:9" x14ac:dyDescent="0.25">
      <c r="A46" s="42" t="str">
        <f t="shared" si="3"/>
        <v>BILBAO</v>
      </c>
      <c r="B46" s="41">
        <f t="shared" si="4"/>
        <v>5324917</v>
      </c>
      <c r="C46" s="41">
        <f t="shared" si="5"/>
        <v>4983488</v>
      </c>
      <c r="D46" s="41">
        <f t="shared" si="6"/>
        <v>5</v>
      </c>
      <c r="E46" s="42" t="str">
        <f t="shared" si="2"/>
        <v>TARRAGONA</v>
      </c>
      <c r="F46" s="42">
        <f t="shared" si="7"/>
        <v>1761803</v>
      </c>
      <c r="G46" s="42">
        <f t="shared" si="8"/>
        <v>2151976</v>
      </c>
    </row>
    <row r="47" spans="1:9" x14ac:dyDescent="0.25">
      <c r="A47" s="42" t="str">
        <f t="shared" si="3"/>
        <v>CARTAGENA</v>
      </c>
      <c r="B47" s="41">
        <f t="shared" si="4"/>
        <v>707717</v>
      </c>
      <c r="C47" s="41">
        <f t="shared" si="5"/>
        <v>738543</v>
      </c>
      <c r="D47" s="41">
        <f t="shared" si="6"/>
        <v>14</v>
      </c>
      <c r="E47" s="42" t="str">
        <f t="shared" si="2"/>
        <v>CASTELLON</v>
      </c>
      <c r="F47" s="42">
        <f t="shared" si="7"/>
        <v>1750408</v>
      </c>
      <c r="G47" s="42">
        <f t="shared" si="8"/>
        <v>1422131</v>
      </c>
    </row>
    <row r="48" spans="1:9" x14ac:dyDescent="0.25">
      <c r="A48" s="42" t="str">
        <f t="shared" si="3"/>
        <v>CASTELLON</v>
      </c>
      <c r="B48" s="41">
        <f t="shared" si="4"/>
        <v>1750408</v>
      </c>
      <c r="C48" s="41">
        <f t="shared" si="5"/>
        <v>1422131</v>
      </c>
      <c r="D48" s="41">
        <f t="shared" si="6"/>
        <v>10</v>
      </c>
      <c r="E48" s="42" t="str">
        <f t="shared" si="2"/>
        <v>ALICANTE</v>
      </c>
      <c r="F48" s="42">
        <f t="shared" si="7"/>
        <v>1127221</v>
      </c>
      <c r="G48" s="42">
        <f t="shared" si="8"/>
        <v>1060997</v>
      </c>
    </row>
    <row r="49" spans="1:7" x14ac:dyDescent="0.25">
      <c r="A49" s="42" t="str">
        <f t="shared" si="3"/>
        <v>CEUTA</v>
      </c>
      <c r="B49" s="41">
        <f t="shared" si="4"/>
        <v>57080</v>
      </c>
      <c r="C49" s="41">
        <f t="shared" si="5"/>
        <v>56120</v>
      </c>
      <c r="D49" s="41">
        <f t="shared" si="6"/>
        <v>20</v>
      </c>
      <c r="E49" s="42" t="str">
        <f t="shared" si="2"/>
        <v>SEVILLA</v>
      </c>
      <c r="F49" s="42">
        <f t="shared" si="7"/>
        <v>1022851</v>
      </c>
      <c r="G49" s="42">
        <f t="shared" si="8"/>
        <v>1057224</v>
      </c>
    </row>
    <row r="50" spans="1:7" x14ac:dyDescent="0.25">
      <c r="A50" s="42" t="str">
        <f t="shared" si="3"/>
        <v>FERROL-SAN CIBRAO</v>
      </c>
      <c r="B50" s="41">
        <f t="shared" si="4"/>
        <v>6597</v>
      </c>
      <c r="C50" s="41">
        <f t="shared" si="5"/>
        <v>4659</v>
      </c>
      <c r="D50" s="41">
        <f t="shared" si="6"/>
        <v>26</v>
      </c>
      <c r="E50" s="42" t="str">
        <f t="shared" si="2"/>
        <v>BAHIA DE CADIZ</v>
      </c>
      <c r="F50" s="42">
        <f t="shared" si="7"/>
        <v>781083</v>
      </c>
      <c r="G50" s="42">
        <f t="shared" si="8"/>
        <v>710084</v>
      </c>
    </row>
    <row r="51" spans="1:7" x14ac:dyDescent="0.25">
      <c r="A51" s="42" t="str">
        <f t="shared" si="3"/>
        <v>GIJON</v>
      </c>
      <c r="B51" s="41">
        <f t="shared" si="4"/>
        <v>481577</v>
      </c>
      <c r="C51" s="41">
        <f t="shared" si="5"/>
        <v>355889</v>
      </c>
      <c r="D51" s="41">
        <f t="shared" si="6"/>
        <v>15</v>
      </c>
      <c r="E51" s="42" t="str">
        <f t="shared" si="2"/>
        <v>CARTAGENA</v>
      </c>
      <c r="F51" s="42">
        <f t="shared" si="7"/>
        <v>707717</v>
      </c>
      <c r="G51" s="42">
        <f t="shared" si="8"/>
        <v>738543</v>
      </c>
    </row>
    <row r="52" spans="1:7" x14ac:dyDescent="0.25">
      <c r="A52" s="42" t="str">
        <f t="shared" si="3"/>
        <v>HUELVA</v>
      </c>
      <c r="B52" s="41">
        <f t="shared" si="4"/>
        <v>7585</v>
      </c>
      <c r="C52" s="41">
        <f t="shared" si="5"/>
        <v>4848</v>
      </c>
      <c r="D52" s="41">
        <f t="shared" si="6"/>
        <v>25</v>
      </c>
      <c r="E52" s="42" t="str">
        <f t="shared" si="2"/>
        <v>GIJON</v>
      </c>
      <c r="F52" s="42">
        <f t="shared" si="7"/>
        <v>481577</v>
      </c>
      <c r="G52" s="42">
        <f t="shared" si="8"/>
        <v>355889</v>
      </c>
    </row>
    <row r="53" spans="1:7" x14ac:dyDescent="0.25">
      <c r="A53" s="42" t="str">
        <f t="shared" si="3"/>
        <v>LAS PALMAS</v>
      </c>
      <c r="B53" s="41">
        <f t="shared" si="4"/>
        <v>11921783</v>
      </c>
      <c r="C53" s="41">
        <f t="shared" si="5"/>
        <v>11536923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302454</v>
      </c>
      <c r="G53" s="42">
        <f t="shared" si="8"/>
        <v>302844</v>
      </c>
    </row>
    <row r="54" spans="1:7" x14ac:dyDescent="0.25">
      <c r="A54" s="42" t="str">
        <f t="shared" si="3"/>
        <v>MALAGA</v>
      </c>
      <c r="B54" s="41">
        <f t="shared" si="4"/>
        <v>3596694</v>
      </c>
      <c r="C54" s="41">
        <f t="shared" si="5"/>
        <v>2438139</v>
      </c>
      <c r="D54" s="41">
        <f t="shared" si="6"/>
        <v>6</v>
      </c>
      <c r="E54" s="42" t="str">
        <f t="shared" si="2"/>
        <v>BALEARES</v>
      </c>
      <c r="F54" s="42">
        <f t="shared" si="7"/>
        <v>231769</v>
      </c>
      <c r="G54" s="42">
        <f t="shared" si="8"/>
        <v>308367</v>
      </c>
    </row>
    <row r="55" spans="1:7" x14ac:dyDescent="0.25">
      <c r="A55" s="42" t="str">
        <f t="shared" si="3"/>
        <v>MARIN Y RIA DE PONTEVEDRA</v>
      </c>
      <c r="B55" s="41">
        <f t="shared" si="4"/>
        <v>302454</v>
      </c>
      <c r="C55" s="41">
        <f t="shared" si="5"/>
        <v>302844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202763</v>
      </c>
      <c r="G55" s="42">
        <f t="shared" si="8"/>
        <v>162542</v>
      </c>
    </row>
    <row r="56" spans="1:7" x14ac:dyDescent="0.25">
      <c r="A56" s="42" t="str">
        <f t="shared" si="3"/>
        <v>MELILLA</v>
      </c>
      <c r="B56" s="41">
        <f t="shared" si="4"/>
        <v>202763</v>
      </c>
      <c r="C56" s="41">
        <f t="shared" si="5"/>
        <v>162542</v>
      </c>
      <c r="D56" s="41">
        <f t="shared" si="6"/>
        <v>18</v>
      </c>
      <c r="E56" s="42" t="str">
        <f t="shared" si="2"/>
        <v>VILAGARCIA</v>
      </c>
      <c r="F56" s="42">
        <f t="shared" si="9"/>
        <v>187110</v>
      </c>
      <c r="G56" s="42">
        <f t="shared" si="8"/>
        <v>69210</v>
      </c>
    </row>
    <row r="57" spans="1:7" x14ac:dyDescent="0.25">
      <c r="A57" s="42" t="str">
        <f t="shared" si="3"/>
        <v>MOTRIL</v>
      </c>
      <c r="B57" s="41">
        <f t="shared" si="4"/>
        <v>46322</v>
      </c>
      <c r="C57" s="41">
        <f t="shared" si="5"/>
        <v>25787</v>
      </c>
      <c r="D57" s="41">
        <f t="shared" si="6"/>
        <v>23</v>
      </c>
      <c r="E57" s="42" t="str">
        <f t="shared" si="2"/>
        <v>CEUTA</v>
      </c>
      <c r="F57" s="42">
        <f t="shared" si="9"/>
        <v>57080</v>
      </c>
      <c r="G57" s="42">
        <f t="shared" si="8"/>
        <v>56120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ALMERIA</v>
      </c>
      <c r="F58" s="42">
        <f t="shared" si="9"/>
        <v>56911</v>
      </c>
      <c r="G58" s="42">
        <f t="shared" si="8"/>
        <v>46320</v>
      </c>
    </row>
    <row r="59" spans="1:7" x14ac:dyDescent="0.25">
      <c r="A59" s="42" t="str">
        <f t="shared" si="3"/>
        <v>SANTA CRUZ DE TENERIFE</v>
      </c>
      <c r="B59" s="41">
        <f t="shared" si="4"/>
        <v>2074423</v>
      </c>
      <c r="C59" s="41">
        <f t="shared" si="5"/>
        <v>2215129</v>
      </c>
      <c r="D59" s="41">
        <f t="shared" si="6"/>
        <v>7</v>
      </c>
      <c r="E59" s="42" t="str">
        <f t="shared" si="2"/>
        <v>A CORUÑA</v>
      </c>
      <c r="F59" s="42">
        <f t="shared" si="9"/>
        <v>46671</v>
      </c>
      <c r="G59" s="42">
        <f t="shared" si="8"/>
        <v>53201</v>
      </c>
    </row>
    <row r="60" spans="1:7" x14ac:dyDescent="0.25">
      <c r="A60" s="42" t="str">
        <f t="shared" si="3"/>
        <v>SANTANDER</v>
      </c>
      <c r="B60" s="41">
        <f t="shared" si="4"/>
        <v>12190</v>
      </c>
      <c r="C60" s="41">
        <f t="shared" si="5"/>
        <v>16232</v>
      </c>
      <c r="D60" s="41">
        <f t="shared" si="6"/>
        <v>24</v>
      </c>
      <c r="E60" s="42" t="str">
        <f t="shared" si="2"/>
        <v>MOTRIL</v>
      </c>
      <c r="F60" s="42">
        <f t="shared" si="9"/>
        <v>46322</v>
      </c>
      <c r="G60" s="42">
        <f t="shared" si="8"/>
        <v>25787</v>
      </c>
    </row>
    <row r="61" spans="1:7" x14ac:dyDescent="0.25">
      <c r="A61" s="42" t="str">
        <f t="shared" si="3"/>
        <v>SEVILLA</v>
      </c>
      <c r="B61" s="41">
        <f t="shared" si="4"/>
        <v>1022851</v>
      </c>
      <c r="C61" s="41">
        <f t="shared" si="5"/>
        <v>1057224</v>
      </c>
      <c r="D61" s="41">
        <f t="shared" si="6"/>
        <v>12</v>
      </c>
      <c r="E61" s="42" t="str">
        <f t="shared" si="2"/>
        <v>SANTANDER</v>
      </c>
      <c r="F61" s="42">
        <f t="shared" si="9"/>
        <v>12190</v>
      </c>
      <c r="G61" s="42">
        <f t="shared" si="8"/>
        <v>16232</v>
      </c>
    </row>
    <row r="62" spans="1:7" x14ac:dyDescent="0.25">
      <c r="A62" s="42" t="str">
        <f t="shared" si="3"/>
        <v>TARRAGONA</v>
      </c>
      <c r="B62" s="41">
        <f t="shared" si="4"/>
        <v>1761803</v>
      </c>
      <c r="C62" s="41">
        <f t="shared" si="5"/>
        <v>2151976</v>
      </c>
      <c r="D62" s="41">
        <f t="shared" si="6"/>
        <v>9</v>
      </c>
      <c r="E62" s="42" t="str">
        <f t="shared" si="2"/>
        <v>HUELVA</v>
      </c>
      <c r="F62" s="42">
        <f t="shared" si="9"/>
        <v>7585</v>
      </c>
      <c r="G62" s="42">
        <f t="shared" si="8"/>
        <v>4848</v>
      </c>
    </row>
    <row r="63" spans="1:7" x14ac:dyDescent="0.25">
      <c r="A63" s="42" t="str">
        <f t="shared" si="3"/>
        <v>VALENCIA</v>
      </c>
      <c r="B63" s="41">
        <f t="shared" si="4"/>
        <v>43441874</v>
      </c>
      <c r="C63" s="41">
        <f t="shared" si="5"/>
        <v>42281254</v>
      </c>
      <c r="D63" s="41">
        <f t="shared" si="6"/>
        <v>1</v>
      </c>
      <c r="E63" s="42" t="str">
        <f t="shared" si="2"/>
        <v>FERROL-SAN CIBRAO</v>
      </c>
      <c r="F63" s="42">
        <f t="shared" si="9"/>
        <v>6597</v>
      </c>
      <c r="G63" s="42">
        <f t="shared" si="8"/>
        <v>4659</v>
      </c>
    </row>
    <row r="64" spans="1:7" x14ac:dyDescent="0.25">
      <c r="A64" s="42" t="str">
        <f t="shared" si="3"/>
        <v>VIGO</v>
      </c>
      <c r="B64" s="41">
        <f t="shared" si="4"/>
        <v>1885910</v>
      </c>
      <c r="C64" s="41">
        <f t="shared" si="5"/>
        <v>1935830</v>
      </c>
      <c r="D64" s="41">
        <f t="shared" si="6"/>
        <v>8</v>
      </c>
      <c r="E64" s="42" t="str">
        <f t="shared" si="2"/>
        <v>AVILES</v>
      </c>
      <c r="F64" s="42">
        <f t="shared" si="9"/>
        <v>333</v>
      </c>
      <c r="G64" s="42">
        <f t="shared" si="8"/>
        <v>264</v>
      </c>
    </row>
    <row r="65" spans="1:7" x14ac:dyDescent="0.25">
      <c r="A65" s="42" t="str">
        <f t="shared" si="3"/>
        <v>VILAGARCIA</v>
      </c>
      <c r="B65" s="41">
        <f t="shared" si="4"/>
        <v>187110</v>
      </c>
      <c r="C65" s="41">
        <f t="shared" si="5"/>
        <v>69210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585</v>
      </c>
      <c r="C8" s="34">
        <v>4337</v>
      </c>
      <c r="D8" s="34">
        <v>10715</v>
      </c>
      <c r="E8" s="34">
        <v>27513</v>
      </c>
      <c r="F8" s="13">
        <f t="shared" ref="F8:F35" si="0">((E8*100)/D8)-100</f>
        <v>156.77088194120392</v>
      </c>
      <c r="G8" s="1"/>
      <c r="H8" s="1"/>
      <c r="I8" s="1"/>
    </row>
    <row r="9" spans="1:12" x14ac:dyDescent="0.25">
      <c r="A9" s="8" t="s">
        <v>46</v>
      </c>
      <c r="B9" s="33">
        <v>35137</v>
      </c>
      <c r="C9" s="33">
        <v>35167</v>
      </c>
      <c r="D9" s="33">
        <v>346838</v>
      </c>
      <c r="E9" s="33">
        <v>368276</v>
      </c>
      <c r="F9" s="10">
        <f t="shared" si="0"/>
        <v>6.1809836292447784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383041</v>
      </c>
      <c r="C11" s="33">
        <v>388092</v>
      </c>
      <c r="D11" s="33">
        <v>3844302</v>
      </c>
      <c r="E11" s="33">
        <v>4245237</v>
      </c>
      <c r="F11" s="10">
        <f t="shared" si="0"/>
        <v>10.429331514537623</v>
      </c>
      <c r="G11" s="1"/>
      <c r="H11" s="1"/>
      <c r="I11" s="1"/>
    </row>
    <row r="12" spans="1:12" x14ac:dyDescent="0.25">
      <c r="A12" s="11" t="s">
        <v>49</v>
      </c>
      <c r="B12" s="34">
        <v>92484</v>
      </c>
      <c r="C12" s="34">
        <v>76913</v>
      </c>
      <c r="D12" s="34">
        <v>873494</v>
      </c>
      <c r="E12" s="34">
        <v>766817</v>
      </c>
      <c r="F12" s="13">
        <f t="shared" si="0"/>
        <v>-12.212676904477874</v>
      </c>
      <c r="G12" s="1"/>
      <c r="H12" s="1"/>
      <c r="I12" s="1"/>
    </row>
    <row r="13" spans="1:12" x14ac:dyDescent="0.25">
      <c r="A13" s="8" t="s">
        <v>50</v>
      </c>
      <c r="B13" s="33">
        <v>595823</v>
      </c>
      <c r="C13" s="33">
        <v>647168</v>
      </c>
      <c r="D13" s="33">
        <v>6814211</v>
      </c>
      <c r="E13" s="33">
        <v>7178175</v>
      </c>
      <c r="F13" s="10">
        <f t="shared" si="0"/>
        <v>5.3412493390650866</v>
      </c>
      <c r="G13" s="1"/>
      <c r="H13" s="1"/>
      <c r="I13" s="1"/>
    </row>
    <row r="14" spans="1:12" x14ac:dyDescent="0.25">
      <c r="A14" s="11" t="s">
        <v>51</v>
      </c>
      <c r="B14" s="34">
        <v>734501</v>
      </c>
      <c r="C14" s="34">
        <v>693457</v>
      </c>
      <c r="D14" s="34">
        <v>7426941</v>
      </c>
      <c r="E14" s="34">
        <v>7606511</v>
      </c>
      <c r="F14" s="13">
        <f t="shared" si="0"/>
        <v>2.4178191263401771</v>
      </c>
      <c r="G14" s="1"/>
      <c r="H14" s="1"/>
      <c r="I14" s="1"/>
    </row>
    <row r="15" spans="1:12" x14ac:dyDescent="0.25">
      <c r="A15" s="8" t="s">
        <v>52</v>
      </c>
      <c r="B15" s="33">
        <v>98426</v>
      </c>
      <c r="C15" s="33">
        <v>75923</v>
      </c>
      <c r="D15" s="33">
        <v>768855</v>
      </c>
      <c r="E15" s="33">
        <v>763578</v>
      </c>
      <c r="F15" s="10">
        <f t="shared" si="0"/>
        <v>-0.68634527966911207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2976</v>
      </c>
      <c r="E16" s="34">
        <v>17</v>
      </c>
      <c r="F16" s="17">
        <f t="shared" si="0"/>
        <v>-99.428763440860209</v>
      </c>
      <c r="G16" s="1"/>
      <c r="H16" s="1"/>
      <c r="I16" s="1"/>
    </row>
    <row r="17" spans="1:9" x14ac:dyDescent="0.25">
      <c r="A17" s="8" t="s">
        <v>54</v>
      </c>
      <c r="B17" s="33">
        <v>27468</v>
      </c>
      <c r="C17" s="33">
        <v>27006</v>
      </c>
      <c r="D17" s="33">
        <v>298064</v>
      </c>
      <c r="E17" s="33">
        <v>291691</v>
      </c>
      <c r="F17" s="10">
        <f t="shared" si="0"/>
        <v>-2.1381314080197598</v>
      </c>
      <c r="G17" s="1"/>
      <c r="H17" s="1"/>
      <c r="I17" s="1"/>
    </row>
    <row r="18" spans="1:9" x14ac:dyDescent="0.25">
      <c r="A18" s="11" t="s">
        <v>55</v>
      </c>
      <c r="B18" s="34">
        <v>72919</v>
      </c>
      <c r="C18" s="34">
        <v>86895</v>
      </c>
      <c r="D18" s="34">
        <v>713757</v>
      </c>
      <c r="E18" s="34">
        <v>766809</v>
      </c>
      <c r="F18" s="13">
        <f t="shared" si="0"/>
        <v>7.4327817450476772</v>
      </c>
      <c r="G18" s="1"/>
      <c r="H18" s="1"/>
      <c r="I18" s="1"/>
    </row>
    <row r="19" spans="1:9" x14ac:dyDescent="0.25">
      <c r="A19" s="8" t="s">
        <v>56</v>
      </c>
      <c r="B19" s="33">
        <v>4733</v>
      </c>
      <c r="C19" s="33">
        <v>7681</v>
      </c>
      <c r="D19" s="33">
        <v>68298</v>
      </c>
      <c r="E19" s="33">
        <v>55575</v>
      </c>
      <c r="F19" s="10">
        <f t="shared" si="0"/>
        <v>-18.628656768865852</v>
      </c>
      <c r="G19" s="1"/>
      <c r="H19" s="1"/>
      <c r="I19" s="1"/>
    </row>
    <row r="20" spans="1:9" x14ac:dyDescent="0.25">
      <c r="A20" s="11" t="s">
        <v>57</v>
      </c>
      <c r="B20" s="34">
        <v>72963</v>
      </c>
      <c r="C20" s="34">
        <v>55667</v>
      </c>
      <c r="D20" s="34">
        <v>521745</v>
      </c>
      <c r="E20" s="34">
        <v>504717</v>
      </c>
      <c r="F20" s="13">
        <f t="shared" si="0"/>
        <v>-3.2636632837880626</v>
      </c>
      <c r="G20" s="1"/>
      <c r="H20" s="1"/>
      <c r="I20" s="1"/>
    </row>
    <row r="21" spans="1:9" x14ac:dyDescent="0.25">
      <c r="A21" s="8" t="s">
        <v>58</v>
      </c>
      <c r="B21" s="33">
        <v>7010</v>
      </c>
      <c r="C21" s="33">
        <v>13454</v>
      </c>
      <c r="D21" s="33">
        <v>34786</v>
      </c>
      <c r="E21" s="33">
        <v>119939</v>
      </c>
      <c r="F21" s="10">
        <f t="shared" si="0"/>
        <v>244.79100787673201</v>
      </c>
      <c r="G21" s="1"/>
      <c r="H21" s="1"/>
      <c r="I21" s="1"/>
    </row>
    <row r="22" spans="1:9" x14ac:dyDescent="0.25">
      <c r="A22" s="11" t="s">
        <v>59</v>
      </c>
      <c r="B22" s="34">
        <v>237205</v>
      </c>
      <c r="C22" s="34">
        <v>244437</v>
      </c>
      <c r="D22" s="34">
        <v>2135986</v>
      </c>
      <c r="E22" s="34">
        <v>2301722</v>
      </c>
      <c r="F22" s="13">
        <f t="shared" si="0"/>
        <v>7.7592268863185438</v>
      </c>
      <c r="G22" s="1"/>
      <c r="H22" s="1"/>
      <c r="I22" s="1"/>
    </row>
    <row r="23" spans="1:9" x14ac:dyDescent="0.25">
      <c r="A23" s="8" t="s">
        <v>60</v>
      </c>
      <c r="B23" s="33">
        <v>44724</v>
      </c>
      <c r="C23" s="33">
        <v>40936</v>
      </c>
      <c r="D23" s="33">
        <v>400032</v>
      </c>
      <c r="E23" s="33">
        <v>392584</v>
      </c>
      <c r="F23" s="10">
        <f t="shared" si="0"/>
        <v>-1.8618510519158491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53782</v>
      </c>
      <c r="C25" s="33">
        <v>60851</v>
      </c>
      <c r="D25" s="33">
        <v>490274</v>
      </c>
      <c r="E25" s="33">
        <v>561483</v>
      </c>
      <c r="F25" s="10">
        <f t="shared" si="0"/>
        <v>14.524327212946233</v>
      </c>
      <c r="G25" s="1"/>
      <c r="H25" s="1"/>
      <c r="I25" s="1"/>
    </row>
    <row r="26" spans="1:9" x14ac:dyDescent="0.25">
      <c r="A26" s="11" t="s">
        <v>63</v>
      </c>
      <c r="B26" s="34">
        <v>2384</v>
      </c>
      <c r="C26" s="34">
        <v>9081</v>
      </c>
      <c r="D26" s="34">
        <v>11953</v>
      </c>
      <c r="E26" s="34">
        <v>74736</v>
      </c>
      <c r="F26" s="13">
        <f t="shared" si="0"/>
        <v>525.24889149167575</v>
      </c>
      <c r="G26" s="1"/>
      <c r="H26" s="1"/>
      <c r="I26" s="1"/>
    </row>
    <row r="27" spans="1:9" x14ac:dyDescent="0.25">
      <c r="A27" s="8" t="s">
        <v>64</v>
      </c>
      <c r="B27" s="33">
        <v>49954</v>
      </c>
      <c r="C27" s="33">
        <v>41217</v>
      </c>
      <c r="D27" s="33">
        <v>465009</v>
      </c>
      <c r="E27" s="33">
        <v>419706</v>
      </c>
      <c r="F27" s="10">
        <f t="shared" si="0"/>
        <v>-9.7423920827338861</v>
      </c>
      <c r="G27" s="1"/>
      <c r="H27" s="1"/>
      <c r="I27" s="1"/>
    </row>
    <row r="28" spans="1:9" x14ac:dyDescent="0.25">
      <c r="A28" s="11" t="s">
        <v>65</v>
      </c>
      <c r="B28" s="34">
        <v>283306</v>
      </c>
      <c r="C28" s="34">
        <v>267455</v>
      </c>
      <c r="D28" s="34">
        <v>2728551</v>
      </c>
      <c r="E28" s="34">
        <v>2817790</v>
      </c>
      <c r="F28" s="13">
        <f t="shared" si="0"/>
        <v>3.2705637534354253</v>
      </c>
      <c r="G28" s="1"/>
      <c r="H28" s="1"/>
      <c r="I28" s="1"/>
    </row>
    <row r="29" spans="1:9" x14ac:dyDescent="0.25">
      <c r="A29" s="8" t="s">
        <v>66</v>
      </c>
      <c r="B29" s="33">
        <v>111834</v>
      </c>
      <c r="C29" s="33">
        <v>102545</v>
      </c>
      <c r="D29" s="33">
        <v>1103812</v>
      </c>
      <c r="E29" s="33">
        <v>986078</v>
      </c>
      <c r="F29" s="10">
        <f t="shared" si="0"/>
        <v>-10.666127927581869</v>
      </c>
      <c r="G29" s="1"/>
      <c r="H29" s="1"/>
      <c r="I29" s="1"/>
    </row>
    <row r="30" spans="1:9" x14ac:dyDescent="0.25">
      <c r="A30" s="11" t="s">
        <v>67</v>
      </c>
      <c r="B30" s="34">
        <v>16717</v>
      </c>
      <c r="C30" s="34">
        <v>18484</v>
      </c>
      <c r="D30" s="34">
        <v>212159</v>
      </c>
      <c r="E30" s="34">
        <v>167733</v>
      </c>
      <c r="F30" s="13">
        <f t="shared" si="0"/>
        <v>-20.939955410800394</v>
      </c>
      <c r="G30" s="1"/>
      <c r="H30" s="1"/>
      <c r="I30" s="1"/>
    </row>
    <row r="31" spans="1:9" x14ac:dyDescent="0.25">
      <c r="A31" s="8" t="s">
        <v>68</v>
      </c>
      <c r="B31" s="33">
        <v>8945</v>
      </c>
      <c r="C31" s="33">
        <v>5906</v>
      </c>
      <c r="D31" s="33">
        <v>102530</v>
      </c>
      <c r="E31" s="33">
        <v>83134</v>
      </c>
      <c r="F31" s="10">
        <f t="shared" si="0"/>
        <v>-18.917390032185708</v>
      </c>
      <c r="G31" s="1"/>
      <c r="H31" s="1"/>
      <c r="I31" s="1"/>
    </row>
    <row r="32" spans="1:9" x14ac:dyDescent="0.25">
      <c r="A32" s="11" t="s">
        <v>69</v>
      </c>
      <c r="B32" s="34">
        <v>470507</v>
      </c>
      <c r="C32" s="34">
        <v>703716</v>
      </c>
      <c r="D32" s="34">
        <v>4716271</v>
      </c>
      <c r="E32" s="34">
        <v>4730056</v>
      </c>
      <c r="F32" s="13">
        <f t="shared" si="0"/>
        <v>0.29228600307318686</v>
      </c>
      <c r="G32" s="1"/>
      <c r="H32" s="1"/>
      <c r="I32" s="1"/>
    </row>
    <row r="33" spans="1:9" x14ac:dyDescent="0.25">
      <c r="A33" s="8" t="s">
        <v>70</v>
      </c>
      <c r="B33" s="33">
        <v>91328</v>
      </c>
      <c r="C33" s="33">
        <v>81640</v>
      </c>
      <c r="D33" s="33">
        <v>810744</v>
      </c>
      <c r="E33" s="33">
        <v>734574</v>
      </c>
      <c r="F33" s="10">
        <f t="shared" si="0"/>
        <v>-9.3950741541103042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1200</v>
      </c>
      <c r="E34" s="34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3495776</v>
      </c>
      <c r="C35" s="15">
        <f t="shared" ref="C35:E35" si="1">SUM(C7:C34)</f>
        <v>3688028</v>
      </c>
      <c r="D35" s="15">
        <f t="shared" si="1"/>
        <v>34903503</v>
      </c>
      <c r="E35" s="15">
        <f t="shared" si="1"/>
        <v>35965451</v>
      </c>
      <c r="F35" s="16">
        <f t="shared" si="0"/>
        <v>3.0425255596837957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7606511</v>
      </c>
      <c r="G38" s="42">
        <f>LOOKUP(E38,$A$38:$A$65,$C$38:$C$65)</f>
        <v>7426941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27513</v>
      </c>
      <c r="C39" s="41">
        <f t="shared" ref="C39:C65" si="5">D8</f>
        <v>10715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7178175</v>
      </c>
      <c r="G39" s="42">
        <f t="shared" ref="G39:G65" si="8">LOOKUP(E39,$A$38:$A$65,$C$38:$C$65)</f>
        <v>6814211</v>
      </c>
    </row>
    <row r="40" spans="1:9" x14ac:dyDescent="0.25">
      <c r="A40" s="42" t="str">
        <f t="shared" si="3"/>
        <v>ALMERIA</v>
      </c>
      <c r="B40" s="41">
        <f t="shared" si="4"/>
        <v>368276</v>
      </c>
      <c r="C40" s="41">
        <f t="shared" si="5"/>
        <v>346838</v>
      </c>
      <c r="D40" s="41">
        <f t="shared" si="6"/>
        <v>16</v>
      </c>
      <c r="E40" s="42" t="str">
        <f t="shared" si="2"/>
        <v>VALENCIA</v>
      </c>
      <c r="F40" s="42">
        <f t="shared" si="7"/>
        <v>4730056</v>
      </c>
      <c r="G40" s="42">
        <f t="shared" si="8"/>
        <v>4716271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4245237</v>
      </c>
      <c r="G41" s="42">
        <f t="shared" si="8"/>
        <v>3844302</v>
      </c>
    </row>
    <row r="42" spans="1:9" x14ac:dyDescent="0.25">
      <c r="A42" s="42" t="str">
        <f t="shared" si="3"/>
        <v>BAHIA DE ALGECIRAS</v>
      </c>
      <c r="B42" s="41">
        <f t="shared" si="4"/>
        <v>4245237</v>
      </c>
      <c r="C42" s="41">
        <f t="shared" si="5"/>
        <v>3844302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2817790</v>
      </c>
      <c r="G42" s="42">
        <f t="shared" si="8"/>
        <v>2728551</v>
      </c>
    </row>
    <row r="43" spans="1:9" x14ac:dyDescent="0.25">
      <c r="A43" s="42" t="str">
        <f t="shared" si="3"/>
        <v>BAHIA DE CADIZ</v>
      </c>
      <c r="B43" s="41">
        <f t="shared" si="4"/>
        <v>766817</v>
      </c>
      <c r="C43" s="41">
        <f t="shared" si="5"/>
        <v>873494</v>
      </c>
      <c r="D43" s="41">
        <f t="shared" si="6"/>
        <v>8</v>
      </c>
      <c r="E43" s="42" t="str">
        <f t="shared" si="2"/>
        <v>LAS PALMAS</v>
      </c>
      <c r="F43" s="42">
        <f t="shared" si="7"/>
        <v>2301722</v>
      </c>
      <c r="G43" s="42">
        <f t="shared" si="8"/>
        <v>2135986</v>
      </c>
    </row>
    <row r="44" spans="1:9" x14ac:dyDescent="0.25">
      <c r="A44" s="42" t="str">
        <f t="shared" si="3"/>
        <v>BALEARES</v>
      </c>
      <c r="B44" s="41">
        <f t="shared" si="4"/>
        <v>7178175</v>
      </c>
      <c r="C44" s="41">
        <f t="shared" si="5"/>
        <v>6814211</v>
      </c>
      <c r="D44" s="41">
        <f t="shared" si="6"/>
        <v>2</v>
      </c>
      <c r="E44" s="42" t="str">
        <f t="shared" si="2"/>
        <v>SANTANDER</v>
      </c>
      <c r="F44" s="42">
        <f t="shared" si="7"/>
        <v>986078</v>
      </c>
      <c r="G44" s="42">
        <f t="shared" si="8"/>
        <v>1103812</v>
      </c>
    </row>
    <row r="45" spans="1:9" x14ac:dyDescent="0.25">
      <c r="A45" s="42" t="str">
        <f t="shared" si="3"/>
        <v>BARCELONA</v>
      </c>
      <c r="B45" s="41">
        <f t="shared" si="4"/>
        <v>7606511</v>
      </c>
      <c r="C45" s="41">
        <f t="shared" si="5"/>
        <v>7426941</v>
      </c>
      <c r="D45" s="41">
        <f t="shared" si="6"/>
        <v>1</v>
      </c>
      <c r="E45" s="42" t="str">
        <f t="shared" si="2"/>
        <v>BAHIA DE CADIZ</v>
      </c>
      <c r="F45" s="42">
        <f t="shared" si="7"/>
        <v>766817</v>
      </c>
      <c r="G45" s="42">
        <f t="shared" si="8"/>
        <v>873494</v>
      </c>
    </row>
    <row r="46" spans="1:9" x14ac:dyDescent="0.25">
      <c r="A46" s="42" t="str">
        <f t="shared" si="3"/>
        <v>BILBAO</v>
      </c>
      <c r="B46" s="41">
        <f t="shared" si="4"/>
        <v>763578</v>
      </c>
      <c r="C46" s="41">
        <f t="shared" si="5"/>
        <v>768855</v>
      </c>
      <c r="D46" s="41">
        <f t="shared" si="6"/>
        <v>10</v>
      </c>
      <c r="E46" s="42" t="str">
        <f t="shared" si="2"/>
        <v>CEUTA</v>
      </c>
      <c r="F46" s="42">
        <f t="shared" si="7"/>
        <v>766809</v>
      </c>
      <c r="G46" s="42">
        <f t="shared" si="8"/>
        <v>713757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2976</v>
      </c>
      <c r="D47" s="41">
        <f t="shared" si="6"/>
        <v>25</v>
      </c>
      <c r="E47" s="42" t="str">
        <f t="shared" si="2"/>
        <v>BILBAO</v>
      </c>
      <c r="F47" s="42">
        <f t="shared" si="7"/>
        <v>763578</v>
      </c>
      <c r="G47" s="42">
        <f t="shared" si="8"/>
        <v>768855</v>
      </c>
    </row>
    <row r="48" spans="1:9" x14ac:dyDescent="0.25">
      <c r="A48" s="42" t="str">
        <f t="shared" si="3"/>
        <v>CASTELLON</v>
      </c>
      <c r="B48" s="41">
        <f t="shared" si="4"/>
        <v>291691</v>
      </c>
      <c r="C48" s="41">
        <f t="shared" si="5"/>
        <v>298064</v>
      </c>
      <c r="D48" s="41">
        <f t="shared" si="6"/>
        <v>17</v>
      </c>
      <c r="E48" s="42" t="str">
        <f t="shared" si="2"/>
        <v>VIGO</v>
      </c>
      <c r="F48" s="42">
        <f t="shared" si="7"/>
        <v>734574</v>
      </c>
      <c r="G48" s="42">
        <f t="shared" si="8"/>
        <v>810744</v>
      </c>
    </row>
    <row r="49" spans="1:7" x14ac:dyDescent="0.25">
      <c r="A49" s="42" t="str">
        <f t="shared" si="3"/>
        <v>CEUTA</v>
      </c>
      <c r="B49" s="41">
        <f t="shared" si="4"/>
        <v>766809</v>
      </c>
      <c r="C49" s="41">
        <f t="shared" si="5"/>
        <v>713757</v>
      </c>
      <c r="D49" s="41">
        <f t="shared" si="6"/>
        <v>9</v>
      </c>
      <c r="E49" s="42" t="str">
        <f t="shared" si="2"/>
        <v>MELILLA</v>
      </c>
      <c r="F49" s="42">
        <f t="shared" si="7"/>
        <v>561483</v>
      </c>
      <c r="G49" s="42">
        <f t="shared" si="8"/>
        <v>490274</v>
      </c>
    </row>
    <row r="50" spans="1:7" x14ac:dyDescent="0.25">
      <c r="A50" s="42" t="str">
        <f t="shared" si="3"/>
        <v>FERROL-SAN CIBRAO</v>
      </c>
      <c r="B50" s="41">
        <f t="shared" si="4"/>
        <v>55575</v>
      </c>
      <c r="C50" s="41">
        <f t="shared" si="5"/>
        <v>68298</v>
      </c>
      <c r="D50" s="41">
        <f t="shared" si="6"/>
        <v>22</v>
      </c>
      <c r="E50" s="42" t="str">
        <f t="shared" si="2"/>
        <v>GIJON</v>
      </c>
      <c r="F50" s="42">
        <f t="shared" si="7"/>
        <v>504717</v>
      </c>
      <c r="G50" s="42">
        <f t="shared" si="8"/>
        <v>521745</v>
      </c>
    </row>
    <row r="51" spans="1:7" x14ac:dyDescent="0.25">
      <c r="A51" s="42" t="str">
        <f t="shared" si="3"/>
        <v>GIJON</v>
      </c>
      <c r="B51" s="41">
        <f t="shared" si="4"/>
        <v>504717</v>
      </c>
      <c r="C51" s="41">
        <f t="shared" si="5"/>
        <v>521745</v>
      </c>
      <c r="D51" s="41">
        <f t="shared" si="6"/>
        <v>13</v>
      </c>
      <c r="E51" s="42" t="str">
        <f t="shared" si="2"/>
        <v>PASAIA</v>
      </c>
      <c r="F51" s="42">
        <f t="shared" si="7"/>
        <v>419706</v>
      </c>
      <c r="G51" s="42">
        <f t="shared" si="8"/>
        <v>465009</v>
      </c>
    </row>
    <row r="52" spans="1:7" x14ac:dyDescent="0.25">
      <c r="A52" s="42" t="str">
        <f t="shared" si="3"/>
        <v>HUELVA</v>
      </c>
      <c r="B52" s="41">
        <f t="shared" si="4"/>
        <v>119939</v>
      </c>
      <c r="C52" s="41">
        <f t="shared" si="5"/>
        <v>34786</v>
      </c>
      <c r="D52" s="41">
        <f t="shared" si="6"/>
        <v>19</v>
      </c>
      <c r="E52" s="42" t="str">
        <f t="shared" si="2"/>
        <v>MALAGA</v>
      </c>
      <c r="F52" s="42">
        <f t="shared" si="7"/>
        <v>392584</v>
      </c>
      <c r="G52" s="42">
        <f t="shared" si="8"/>
        <v>400032</v>
      </c>
    </row>
    <row r="53" spans="1:7" x14ac:dyDescent="0.25">
      <c r="A53" s="42" t="str">
        <f t="shared" si="3"/>
        <v>LAS PALMAS</v>
      </c>
      <c r="B53" s="41">
        <f t="shared" si="4"/>
        <v>2301722</v>
      </c>
      <c r="C53" s="41">
        <f t="shared" si="5"/>
        <v>2135986</v>
      </c>
      <c r="D53" s="41">
        <f t="shared" si="6"/>
        <v>6</v>
      </c>
      <c r="E53" s="42" t="str">
        <f t="shared" si="2"/>
        <v>ALMERIA</v>
      </c>
      <c r="F53" s="42">
        <f t="shared" si="7"/>
        <v>368276</v>
      </c>
      <c r="G53" s="42">
        <f t="shared" si="8"/>
        <v>346838</v>
      </c>
    </row>
    <row r="54" spans="1:7" x14ac:dyDescent="0.25">
      <c r="A54" s="42" t="str">
        <f t="shared" si="3"/>
        <v>MALAGA</v>
      </c>
      <c r="B54" s="41">
        <f t="shared" si="4"/>
        <v>392584</v>
      </c>
      <c r="C54" s="41">
        <f t="shared" si="5"/>
        <v>400032</v>
      </c>
      <c r="D54" s="41">
        <f t="shared" si="6"/>
        <v>15</v>
      </c>
      <c r="E54" s="42" t="str">
        <f t="shared" si="2"/>
        <v>CASTELLON</v>
      </c>
      <c r="F54" s="42">
        <f t="shared" si="7"/>
        <v>291691</v>
      </c>
      <c r="G54" s="42">
        <f t="shared" si="8"/>
        <v>298064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167733</v>
      </c>
      <c r="G55" s="42">
        <f t="shared" si="8"/>
        <v>212159</v>
      </c>
    </row>
    <row r="56" spans="1:7" x14ac:dyDescent="0.25">
      <c r="A56" s="42" t="str">
        <f t="shared" si="3"/>
        <v>MELILLA</v>
      </c>
      <c r="B56" s="41">
        <f t="shared" si="4"/>
        <v>561483</v>
      </c>
      <c r="C56" s="41">
        <f t="shared" si="5"/>
        <v>490274</v>
      </c>
      <c r="D56" s="41">
        <f t="shared" si="6"/>
        <v>12</v>
      </c>
      <c r="E56" s="42" t="str">
        <f t="shared" si="2"/>
        <v>HUELVA</v>
      </c>
      <c r="F56" s="42">
        <f t="shared" si="9"/>
        <v>119939</v>
      </c>
      <c r="G56" s="42">
        <f t="shared" si="8"/>
        <v>34786</v>
      </c>
    </row>
    <row r="57" spans="1:7" x14ac:dyDescent="0.25">
      <c r="A57" s="42" t="str">
        <f t="shared" si="3"/>
        <v>MOTRIL</v>
      </c>
      <c r="B57" s="41">
        <f t="shared" si="4"/>
        <v>74736</v>
      </c>
      <c r="C57" s="41">
        <f t="shared" si="5"/>
        <v>11953</v>
      </c>
      <c r="D57" s="41">
        <f t="shared" si="6"/>
        <v>21</v>
      </c>
      <c r="E57" s="42" t="str">
        <f t="shared" si="2"/>
        <v>TARRAGONA</v>
      </c>
      <c r="F57" s="42">
        <f t="shared" si="9"/>
        <v>83134</v>
      </c>
      <c r="G57" s="42">
        <f t="shared" si="8"/>
        <v>102530</v>
      </c>
    </row>
    <row r="58" spans="1:7" x14ac:dyDescent="0.25">
      <c r="A58" s="42" t="str">
        <f t="shared" si="3"/>
        <v>PASAIA</v>
      </c>
      <c r="B58" s="41">
        <f t="shared" si="4"/>
        <v>419706</v>
      </c>
      <c r="C58" s="41">
        <f t="shared" si="5"/>
        <v>465009</v>
      </c>
      <c r="D58" s="41">
        <f t="shared" si="6"/>
        <v>14</v>
      </c>
      <c r="E58" s="42" t="str">
        <f t="shared" si="2"/>
        <v>MOTRIL</v>
      </c>
      <c r="F58" s="42">
        <f t="shared" si="9"/>
        <v>74736</v>
      </c>
      <c r="G58" s="42">
        <f t="shared" si="8"/>
        <v>11953</v>
      </c>
    </row>
    <row r="59" spans="1:7" x14ac:dyDescent="0.25">
      <c r="A59" s="42" t="str">
        <f t="shared" si="3"/>
        <v>SANTA CRUZ DE TENERIFE</v>
      </c>
      <c r="B59" s="41">
        <f t="shared" si="4"/>
        <v>2817790</v>
      </c>
      <c r="C59" s="41">
        <f t="shared" si="5"/>
        <v>2728551</v>
      </c>
      <c r="D59" s="41">
        <f t="shared" si="6"/>
        <v>5</v>
      </c>
      <c r="E59" s="42" t="str">
        <f t="shared" si="2"/>
        <v>FERROL-SAN CIBRAO</v>
      </c>
      <c r="F59" s="42">
        <f t="shared" si="9"/>
        <v>55575</v>
      </c>
      <c r="G59" s="42">
        <f t="shared" si="8"/>
        <v>68298</v>
      </c>
    </row>
    <row r="60" spans="1:7" x14ac:dyDescent="0.25">
      <c r="A60" s="42" t="str">
        <f t="shared" si="3"/>
        <v>SANTANDER</v>
      </c>
      <c r="B60" s="41">
        <f t="shared" si="4"/>
        <v>986078</v>
      </c>
      <c r="C60" s="41">
        <f t="shared" si="5"/>
        <v>1103812</v>
      </c>
      <c r="D60" s="41">
        <f t="shared" si="6"/>
        <v>7</v>
      </c>
      <c r="E60" s="42" t="str">
        <f t="shared" si="2"/>
        <v>ALICANTE</v>
      </c>
      <c r="F60" s="42">
        <f t="shared" si="9"/>
        <v>27513</v>
      </c>
      <c r="G60" s="42">
        <f t="shared" si="8"/>
        <v>10715</v>
      </c>
    </row>
    <row r="61" spans="1:7" x14ac:dyDescent="0.25">
      <c r="A61" s="42" t="str">
        <f t="shared" si="3"/>
        <v>SEVILLA</v>
      </c>
      <c r="B61" s="41">
        <f t="shared" si="4"/>
        <v>167733</v>
      </c>
      <c r="C61" s="41">
        <f t="shared" si="5"/>
        <v>212159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1200</v>
      </c>
    </row>
    <row r="62" spans="1:7" x14ac:dyDescent="0.25">
      <c r="A62" s="42" t="str">
        <f t="shared" si="3"/>
        <v>TARRAGONA</v>
      </c>
      <c r="B62" s="41">
        <f t="shared" si="4"/>
        <v>83134</v>
      </c>
      <c r="C62" s="41">
        <f t="shared" si="5"/>
        <v>102530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2976</v>
      </c>
    </row>
    <row r="63" spans="1:7" x14ac:dyDescent="0.25">
      <c r="A63" s="42" t="str">
        <f t="shared" si="3"/>
        <v>VALENCIA</v>
      </c>
      <c r="B63" s="41">
        <f t="shared" si="4"/>
        <v>4730056</v>
      </c>
      <c r="C63" s="41">
        <f t="shared" si="5"/>
        <v>4716271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734574</v>
      </c>
      <c r="C64" s="41">
        <f t="shared" si="5"/>
        <v>810744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1200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663</v>
      </c>
      <c r="C7" s="35">
        <v>264</v>
      </c>
      <c r="D7" s="35">
        <v>4741</v>
      </c>
      <c r="E7" s="35">
        <v>4179</v>
      </c>
      <c r="F7" s="10">
        <f>((E7*100)/D7)-100</f>
        <v>-11.854039232229482</v>
      </c>
      <c r="G7" s="1"/>
      <c r="H7" s="1"/>
      <c r="I7" s="1"/>
    </row>
    <row r="8" spans="1:12" x14ac:dyDescent="0.25">
      <c r="A8" s="11" t="s">
        <v>45</v>
      </c>
      <c r="B8" s="36">
        <v>14991</v>
      </c>
      <c r="C8" s="36">
        <v>11847</v>
      </c>
      <c r="D8" s="36">
        <v>128538</v>
      </c>
      <c r="E8" s="36">
        <v>135222</v>
      </c>
      <c r="F8" s="13">
        <f t="shared" ref="F8:F35" si="0">((E8*100)/D8)-100</f>
        <v>5.2000186715212635</v>
      </c>
      <c r="G8" s="1"/>
      <c r="H8" s="1"/>
      <c r="I8" s="1"/>
    </row>
    <row r="9" spans="1:12" x14ac:dyDescent="0.25">
      <c r="A9" s="8" t="s">
        <v>46</v>
      </c>
      <c r="B9" s="35">
        <v>338</v>
      </c>
      <c r="C9" s="35">
        <v>869</v>
      </c>
      <c r="D9" s="35">
        <v>3193</v>
      </c>
      <c r="E9" s="35">
        <v>5076.25</v>
      </c>
      <c r="F9" s="10">
        <f t="shared" si="0"/>
        <v>58.980582524271853</v>
      </c>
      <c r="G9" s="1"/>
      <c r="H9" s="1"/>
      <c r="I9" s="1"/>
    </row>
    <row r="10" spans="1:12" x14ac:dyDescent="0.25">
      <c r="A10" s="11" t="s">
        <v>47</v>
      </c>
      <c r="B10" s="36">
        <v>12</v>
      </c>
      <c r="C10" s="36">
        <v>0</v>
      </c>
      <c r="D10" s="36">
        <v>20</v>
      </c>
      <c r="E10" s="36">
        <v>8</v>
      </c>
      <c r="F10" s="17">
        <f t="shared" si="0"/>
        <v>-60</v>
      </c>
      <c r="G10" s="1"/>
      <c r="H10" s="1"/>
      <c r="I10" s="1"/>
    </row>
    <row r="11" spans="1:12" x14ac:dyDescent="0.25">
      <c r="A11" s="8" t="s">
        <v>48</v>
      </c>
      <c r="B11" s="35">
        <v>367179</v>
      </c>
      <c r="C11" s="35">
        <v>390510</v>
      </c>
      <c r="D11" s="35">
        <v>2829571</v>
      </c>
      <c r="E11" s="35">
        <v>3362067</v>
      </c>
      <c r="F11" s="10">
        <f t="shared" si="0"/>
        <v>18.818965843232064</v>
      </c>
      <c r="G11" s="1"/>
      <c r="H11" s="1"/>
      <c r="I11" s="1"/>
    </row>
    <row r="12" spans="1:12" x14ac:dyDescent="0.25">
      <c r="A12" s="11" t="s">
        <v>49</v>
      </c>
      <c r="B12" s="36">
        <v>8233</v>
      </c>
      <c r="C12" s="36">
        <v>8689.5</v>
      </c>
      <c r="D12" s="36">
        <v>71762</v>
      </c>
      <c r="E12" s="36">
        <v>80942.5</v>
      </c>
      <c r="F12" s="13">
        <f t="shared" si="0"/>
        <v>12.79298235835121</v>
      </c>
      <c r="G12" s="1"/>
      <c r="H12" s="1"/>
      <c r="I12" s="1"/>
    </row>
    <row r="13" spans="1:12" x14ac:dyDescent="0.25">
      <c r="A13" s="8" t="s">
        <v>50</v>
      </c>
      <c r="B13" s="35">
        <v>4675</v>
      </c>
      <c r="C13" s="35">
        <v>4713</v>
      </c>
      <c r="D13" s="35">
        <v>58873</v>
      </c>
      <c r="E13" s="35">
        <v>49814</v>
      </c>
      <c r="F13" s="10">
        <f t="shared" si="0"/>
        <v>-15.38735923088683</v>
      </c>
      <c r="G13" s="1"/>
      <c r="H13" s="1"/>
      <c r="I13" s="1"/>
    </row>
    <row r="14" spans="1:12" x14ac:dyDescent="0.25">
      <c r="A14" s="11" t="s">
        <v>51</v>
      </c>
      <c r="B14" s="36">
        <v>162454.5</v>
      </c>
      <c r="C14" s="36">
        <v>158076.5</v>
      </c>
      <c r="D14" s="36">
        <v>1732619.5</v>
      </c>
      <c r="E14" s="36">
        <v>1480013</v>
      </c>
      <c r="F14" s="13">
        <f t="shared" si="0"/>
        <v>-14.5794561356374</v>
      </c>
      <c r="G14" s="1"/>
      <c r="H14" s="1"/>
      <c r="I14" s="1"/>
    </row>
    <row r="15" spans="1:12" x14ac:dyDescent="0.25">
      <c r="A15" s="8" t="s">
        <v>52</v>
      </c>
      <c r="B15" s="35">
        <v>49189.25</v>
      </c>
      <c r="C15" s="35">
        <v>54496.5</v>
      </c>
      <c r="D15" s="35">
        <v>468329</v>
      </c>
      <c r="E15" s="35">
        <v>507372.75</v>
      </c>
      <c r="F15" s="10">
        <f t="shared" si="0"/>
        <v>8.3368209100867148</v>
      </c>
      <c r="G15" s="1"/>
      <c r="H15" s="1"/>
      <c r="I15" s="1"/>
    </row>
    <row r="16" spans="1:12" x14ac:dyDescent="0.25">
      <c r="A16" s="11" t="s">
        <v>53</v>
      </c>
      <c r="B16" s="36">
        <v>5944</v>
      </c>
      <c r="C16" s="36">
        <v>5847</v>
      </c>
      <c r="D16" s="36">
        <v>60808</v>
      </c>
      <c r="E16" s="36">
        <v>57095</v>
      </c>
      <c r="F16" s="13">
        <f t="shared" si="0"/>
        <v>-6.1061044599394876</v>
      </c>
      <c r="G16" s="1"/>
      <c r="H16" s="1"/>
      <c r="I16" s="1"/>
    </row>
    <row r="17" spans="1:9" x14ac:dyDescent="0.25">
      <c r="A17" s="8" t="s">
        <v>54</v>
      </c>
      <c r="B17" s="35">
        <v>11064</v>
      </c>
      <c r="C17" s="35">
        <v>15205</v>
      </c>
      <c r="D17" s="35">
        <v>109071</v>
      </c>
      <c r="E17" s="35">
        <v>134751</v>
      </c>
      <c r="F17" s="10">
        <f t="shared" si="0"/>
        <v>23.544296834172243</v>
      </c>
      <c r="G17" s="1"/>
      <c r="H17" s="1"/>
      <c r="I17" s="1"/>
    </row>
    <row r="18" spans="1:9" x14ac:dyDescent="0.25">
      <c r="A18" s="11" t="s">
        <v>55</v>
      </c>
      <c r="B18" s="36">
        <v>1207</v>
      </c>
      <c r="C18" s="36">
        <v>1484</v>
      </c>
      <c r="D18" s="36">
        <v>9065</v>
      </c>
      <c r="E18" s="36">
        <v>13111</v>
      </c>
      <c r="F18" s="13">
        <f t="shared" si="0"/>
        <v>44.633204633204627</v>
      </c>
      <c r="G18" s="1"/>
      <c r="H18" s="1"/>
      <c r="I18" s="1"/>
    </row>
    <row r="19" spans="1:9" x14ac:dyDescent="0.25">
      <c r="A19" s="8" t="s">
        <v>56</v>
      </c>
      <c r="B19" s="35">
        <v>31</v>
      </c>
      <c r="C19" s="35">
        <v>93</v>
      </c>
      <c r="D19" s="35">
        <v>458</v>
      </c>
      <c r="E19" s="35">
        <v>740</v>
      </c>
      <c r="F19" s="10">
        <f t="shared" si="0"/>
        <v>61.572052401746731</v>
      </c>
      <c r="G19" s="1"/>
      <c r="H19" s="1"/>
      <c r="I19" s="1"/>
    </row>
    <row r="20" spans="1:9" x14ac:dyDescent="0.25">
      <c r="A20" s="11" t="s">
        <v>57</v>
      </c>
      <c r="B20" s="36">
        <v>2887</v>
      </c>
      <c r="C20" s="36">
        <v>4864</v>
      </c>
      <c r="D20" s="36">
        <v>29491</v>
      </c>
      <c r="E20" s="36">
        <v>39070</v>
      </c>
      <c r="F20" s="13">
        <f t="shared" si="0"/>
        <v>32.481095927571118</v>
      </c>
      <c r="G20" s="1"/>
      <c r="H20" s="1"/>
      <c r="I20" s="1"/>
    </row>
    <row r="21" spans="1:9" x14ac:dyDescent="0.25">
      <c r="A21" s="8" t="s">
        <v>58</v>
      </c>
      <c r="B21" s="35">
        <v>121</v>
      </c>
      <c r="C21" s="35">
        <v>77</v>
      </c>
      <c r="D21" s="35">
        <v>769</v>
      </c>
      <c r="E21" s="35">
        <v>1567</v>
      </c>
      <c r="F21" s="10">
        <f t="shared" si="0"/>
        <v>103.77113133940182</v>
      </c>
      <c r="G21" s="1"/>
      <c r="H21" s="1"/>
      <c r="I21" s="1"/>
    </row>
    <row r="22" spans="1:9" x14ac:dyDescent="0.25">
      <c r="A22" s="11" t="s">
        <v>59</v>
      </c>
      <c r="B22" s="36">
        <v>120660</v>
      </c>
      <c r="C22" s="36">
        <v>98006</v>
      </c>
      <c r="D22" s="36">
        <v>1058901</v>
      </c>
      <c r="E22" s="36">
        <v>1025833</v>
      </c>
      <c r="F22" s="13">
        <f t="shared" si="0"/>
        <v>-3.1228603996029847</v>
      </c>
      <c r="G22" s="1"/>
      <c r="H22" s="1"/>
      <c r="I22" s="1"/>
    </row>
    <row r="23" spans="1:9" x14ac:dyDescent="0.25">
      <c r="A23" s="8" t="s">
        <v>60</v>
      </c>
      <c r="B23" s="35">
        <v>52621</v>
      </c>
      <c r="C23" s="35">
        <v>12453</v>
      </c>
      <c r="D23" s="35">
        <v>354815</v>
      </c>
      <c r="E23" s="35">
        <v>320863</v>
      </c>
      <c r="F23" s="10">
        <f t="shared" si="0"/>
        <v>-9.5689302876146769</v>
      </c>
      <c r="G23" s="1"/>
      <c r="H23" s="1"/>
      <c r="I23" s="1"/>
    </row>
    <row r="24" spans="1:9" x14ac:dyDescent="0.25">
      <c r="A24" s="11" t="s">
        <v>61</v>
      </c>
      <c r="B24" s="36">
        <v>1942</v>
      </c>
      <c r="C24" s="36">
        <v>3541</v>
      </c>
      <c r="D24" s="36">
        <v>34960</v>
      </c>
      <c r="E24" s="36">
        <v>33450</v>
      </c>
      <c r="F24" s="13">
        <f t="shared" si="0"/>
        <v>-4.3192219679633865</v>
      </c>
      <c r="G24" s="1"/>
      <c r="H24" s="1"/>
      <c r="I24" s="1"/>
    </row>
    <row r="25" spans="1:9" x14ac:dyDescent="0.25">
      <c r="A25" s="8" t="s">
        <v>62</v>
      </c>
      <c r="B25" s="35">
        <v>2592</v>
      </c>
      <c r="C25" s="35">
        <v>3048</v>
      </c>
      <c r="D25" s="35">
        <v>21269</v>
      </c>
      <c r="E25" s="35">
        <v>26895</v>
      </c>
      <c r="F25" s="10">
        <f t="shared" si="0"/>
        <v>26.451643236635476</v>
      </c>
      <c r="G25" s="1"/>
      <c r="H25" s="1"/>
      <c r="I25" s="1"/>
    </row>
    <row r="26" spans="1:9" x14ac:dyDescent="0.25">
      <c r="A26" s="11" t="s">
        <v>63</v>
      </c>
      <c r="B26" s="36">
        <v>294</v>
      </c>
      <c r="C26" s="36">
        <v>494</v>
      </c>
      <c r="D26" s="36">
        <v>3165</v>
      </c>
      <c r="E26" s="36">
        <v>5374</v>
      </c>
      <c r="F26" s="13">
        <f t="shared" si="0"/>
        <v>69.794628751974727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28386</v>
      </c>
      <c r="C28" s="36">
        <v>25966</v>
      </c>
      <c r="D28" s="36">
        <v>289415</v>
      </c>
      <c r="E28" s="36">
        <v>265392</v>
      </c>
      <c r="F28" s="13">
        <f t="shared" si="0"/>
        <v>-8.3005372907416728</v>
      </c>
      <c r="G28" s="1"/>
      <c r="H28" s="1"/>
      <c r="I28" s="1"/>
    </row>
    <row r="29" spans="1:9" x14ac:dyDescent="0.25">
      <c r="A29" s="8" t="s">
        <v>66</v>
      </c>
      <c r="B29" s="35">
        <v>219</v>
      </c>
      <c r="C29" s="35">
        <v>121</v>
      </c>
      <c r="D29" s="35">
        <v>1729</v>
      </c>
      <c r="E29" s="35">
        <v>987</v>
      </c>
      <c r="F29" s="10">
        <f t="shared" si="0"/>
        <v>-42.914979757085021</v>
      </c>
      <c r="G29" s="1"/>
      <c r="H29" s="1"/>
      <c r="I29" s="1"/>
    </row>
    <row r="30" spans="1:9" x14ac:dyDescent="0.25">
      <c r="A30" s="11" t="s">
        <v>67</v>
      </c>
      <c r="B30" s="36">
        <v>13962</v>
      </c>
      <c r="C30" s="36">
        <v>12596</v>
      </c>
      <c r="D30" s="36">
        <v>136580</v>
      </c>
      <c r="E30" s="36">
        <v>129116</v>
      </c>
      <c r="F30" s="13">
        <f t="shared" si="0"/>
        <v>-5.4649289793527629</v>
      </c>
      <c r="G30" s="1"/>
      <c r="H30" s="1"/>
      <c r="I30" s="1"/>
    </row>
    <row r="31" spans="1:9" x14ac:dyDescent="0.25">
      <c r="A31" s="8" t="s">
        <v>68</v>
      </c>
      <c r="B31" s="35">
        <v>18033</v>
      </c>
      <c r="C31" s="35">
        <v>16046</v>
      </c>
      <c r="D31" s="35">
        <v>190124</v>
      </c>
      <c r="E31" s="35">
        <v>160820</v>
      </c>
      <c r="F31" s="10">
        <f t="shared" si="0"/>
        <v>-15.413098819717661</v>
      </c>
      <c r="G31" s="1"/>
      <c r="H31" s="1"/>
      <c r="I31" s="1"/>
    </row>
    <row r="32" spans="1:9" x14ac:dyDescent="0.25">
      <c r="A32" s="11" t="s">
        <v>69</v>
      </c>
      <c r="B32" s="36">
        <v>361767</v>
      </c>
      <c r="C32" s="36">
        <v>415559</v>
      </c>
      <c r="D32" s="36">
        <v>3600424</v>
      </c>
      <c r="E32" s="36">
        <v>3724414</v>
      </c>
      <c r="F32" s="13">
        <f t="shared" si="0"/>
        <v>3.4437610681408586</v>
      </c>
      <c r="G32" s="1"/>
      <c r="H32" s="1"/>
      <c r="I32" s="1"/>
    </row>
    <row r="33" spans="1:9" x14ac:dyDescent="0.25">
      <c r="A33" s="8" t="s">
        <v>70</v>
      </c>
      <c r="B33" s="35">
        <v>15609.5</v>
      </c>
      <c r="C33" s="35">
        <v>16690.5</v>
      </c>
      <c r="D33" s="35">
        <v>179463</v>
      </c>
      <c r="E33" s="35">
        <v>168413</v>
      </c>
      <c r="F33" s="10">
        <f t="shared" si="0"/>
        <v>-6.1572580420476584</v>
      </c>
      <c r="G33" s="1"/>
      <c r="H33" s="1"/>
      <c r="I33" s="1"/>
    </row>
    <row r="34" spans="1:9" x14ac:dyDescent="0.25">
      <c r="A34" s="11" t="s">
        <v>71</v>
      </c>
      <c r="B34" s="36">
        <v>2688</v>
      </c>
      <c r="C34" s="36">
        <v>2706</v>
      </c>
      <c r="D34" s="36">
        <v>7466</v>
      </c>
      <c r="E34" s="36">
        <v>21244</v>
      </c>
      <c r="F34" s="13">
        <f t="shared" si="0"/>
        <v>184.54326279132067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1247762.25</v>
      </c>
      <c r="C35" s="15">
        <f t="shared" ref="C35:E35" si="1">SUM(C7:C34)</f>
        <v>1264262</v>
      </c>
      <c r="D35" s="15">
        <f t="shared" si="1"/>
        <v>11385619.5</v>
      </c>
      <c r="E35" s="15">
        <f t="shared" si="1"/>
        <v>11753829.5</v>
      </c>
      <c r="F35" s="16">
        <f t="shared" si="0"/>
        <v>3.2339917911361766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4179</v>
      </c>
      <c r="C38" s="41">
        <f>D7</f>
        <v>4741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3724414</v>
      </c>
      <c r="G38" s="42">
        <f>LOOKUP(E38,$A$38:$A$65,$C$38:$C$65)</f>
        <v>3600424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135222</v>
      </c>
      <c r="C39" s="41">
        <f t="shared" ref="C39:C65" si="5">D8</f>
        <v>128538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3362067</v>
      </c>
      <c r="G39" s="42">
        <f t="shared" ref="G39:G65" si="8">LOOKUP(E39,$A$38:$A$65,$C$38:$C$65)</f>
        <v>2829571</v>
      </c>
    </row>
    <row r="40" spans="1:9" x14ac:dyDescent="0.25">
      <c r="A40" s="42" t="str">
        <f t="shared" si="3"/>
        <v>ALMERIA</v>
      </c>
      <c r="B40" s="41">
        <f t="shared" si="4"/>
        <v>5076.25</v>
      </c>
      <c r="C40" s="41">
        <f t="shared" si="5"/>
        <v>3193</v>
      </c>
      <c r="D40" s="41">
        <f t="shared" si="6"/>
        <v>22</v>
      </c>
      <c r="E40" s="42" t="str">
        <f t="shared" si="2"/>
        <v>BARCELONA</v>
      </c>
      <c r="F40" s="42">
        <f t="shared" si="7"/>
        <v>1480013</v>
      </c>
      <c r="G40" s="42">
        <f t="shared" si="8"/>
        <v>1732619.5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20</v>
      </c>
      <c r="D41" s="41">
        <f t="shared" si="6"/>
        <v>27</v>
      </c>
      <c r="E41" s="42" t="str">
        <f t="shared" si="2"/>
        <v>LAS PALMAS</v>
      </c>
      <c r="F41" s="42">
        <f t="shared" si="7"/>
        <v>1025833</v>
      </c>
      <c r="G41" s="42">
        <f t="shared" si="8"/>
        <v>1058901</v>
      </c>
    </row>
    <row r="42" spans="1:9" x14ac:dyDescent="0.25">
      <c r="A42" s="42" t="str">
        <f t="shared" si="3"/>
        <v>BAHIA DE ALGECIRAS</v>
      </c>
      <c r="B42" s="41">
        <f t="shared" si="4"/>
        <v>3362067</v>
      </c>
      <c r="C42" s="41">
        <f t="shared" si="5"/>
        <v>2829571</v>
      </c>
      <c r="D42" s="41">
        <f t="shared" si="6"/>
        <v>2</v>
      </c>
      <c r="E42" s="42" t="str">
        <f t="shared" si="2"/>
        <v>BILBAO</v>
      </c>
      <c r="F42" s="42">
        <f t="shared" si="7"/>
        <v>507372.75</v>
      </c>
      <c r="G42" s="42">
        <f t="shared" si="8"/>
        <v>468329</v>
      </c>
    </row>
    <row r="43" spans="1:9" x14ac:dyDescent="0.25">
      <c r="A43" s="42" t="str">
        <f t="shared" si="3"/>
        <v>BAHIA DE CADIZ</v>
      </c>
      <c r="B43" s="41">
        <f t="shared" si="4"/>
        <v>80942.5</v>
      </c>
      <c r="C43" s="41">
        <f t="shared" si="5"/>
        <v>71762</v>
      </c>
      <c r="D43" s="41">
        <f t="shared" si="6"/>
        <v>13</v>
      </c>
      <c r="E43" s="42" t="str">
        <f t="shared" si="2"/>
        <v>MALAGA</v>
      </c>
      <c r="F43" s="42">
        <f t="shared" si="7"/>
        <v>320863</v>
      </c>
      <c r="G43" s="42">
        <f t="shared" si="8"/>
        <v>354815</v>
      </c>
    </row>
    <row r="44" spans="1:9" x14ac:dyDescent="0.25">
      <c r="A44" s="42" t="str">
        <f t="shared" si="3"/>
        <v>BALEARES</v>
      </c>
      <c r="B44" s="41">
        <f t="shared" si="4"/>
        <v>49814</v>
      </c>
      <c r="C44" s="41">
        <f t="shared" si="5"/>
        <v>58873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265392</v>
      </c>
      <c r="G44" s="42">
        <f t="shared" si="8"/>
        <v>289415</v>
      </c>
    </row>
    <row r="45" spans="1:9" x14ac:dyDescent="0.25">
      <c r="A45" s="42" t="str">
        <f t="shared" si="3"/>
        <v>BARCELONA</v>
      </c>
      <c r="B45" s="41">
        <f t="shared" si="4"/>
        <v>1480013</v>
      </c>
      <c r="C45" s="41">
        <f t="shared" si="5"/>
        <v>1732619.5</v>
      </c>
      <c r="D45" s="41">
        <f t="shared" si="6"/>
        <v>3</v>
      </c>
      <c r="E45" s="42" t="str">
        <f t="shared" si="2"/>
        <v>VIGO</v>
      </c>
      <c r="F45" s="42">
        <f t="shared" si="7"/>
        <v>168413</v>
      </c>
      <c r="G45" s="42">
        <f t="shared" si="8"/>
        <v>179463</v>
      </c>
    </row>
    <row r="46" spans="1:9" x14ac:dyDescent="0.25">
      <c r="A46" s="42" t="str">
        <f t="shared" si="3"/>
        <v>BILBAO</v>
      </c>
      <c r="B46" s="41">
        <f t="shared" si="4"/>
        <v>507372.75</v>
      </c>
      <c r="C46" s="41">
        <f t="shared" si="5"/>
        <v>468329</v>
      </c>
      <c r="D46" s="41">
        <f t="shared" si="6"/>
        <v>5</v>
      </c>
      <c r="E46" s="42" t="str">
        <f t="shared" si="2"/>
        <v>TARRAGONA</v>
      </c>
      <c r="F46" s="42">
        <f t="shared" si="7"/>
        <v>160820</v>
      </c>
      <c r="G46" s="42">
        <f t="shared" si="8"/>
        <v>190124</v>
      </c>
    </row>
    <row r="47" spans="1:9" x14ac:dyDescent="0.25">
      <c r="A47" s="42" t="str">
        <f t="shared" si="3"/>
        <v>CARTAGENA</v>
      </c>
      <c r="B47" s="41">
        <f t="shared" si="4"/>
        <v>57095</v>
      </c>
      <c r="C47" s="41">
        <f t="shared" si="5"/>
        <v>60808</v>
      </c>
      <c r="D47" s="41">
        <f t="shared" si="6"/>
        <v>14</v>
      </c>
      <c r="E47" s="42" t="str">
        <f t="shared" si="2"/>
        <v>ALICANTE</v>
      </c>
      <c r="F47" s="42">
        <f t="shared" si="7"/>
        <v>135222</v>
      </c>
      <c r="G47" s="42">
        <f t="shared" si="8"/>
        <v>128538</v>
      </c>
    </row>
    <row r="48" spans="1:9" x14ac:dyDescent="0.25">
      <c r="A48" s="42" t="str">
        <f t="shared" si="3"/>
        <v>CASTELLON</v>
      </c>
      <c r="B48" s="41">
        <f t="shared" si="4"/>
        <v>134751</v>
      </c>
      <c r="C48" s="41">
        <f t="shared" si="5"/>
        <v>109071</v>
      </c>
      <c r="D48" s="41">
        <f t="shared" si="6"/>
        <v>11</v>
      </c>
      <c r="E48" s="42" t="str">
        <f t="shared" si="2"/>
        <v>CASTELLON</v>
      </c>
      <c r="F48" s="42">
        <f t="shared" si="7"/>
        <v>134751</v>
      </c>
      <c r="G48" s="42">
        <f t="shared" si="8"/>
        <v>109071</v>
      </c>
    </row>
    <row r="49" spans="1:7" x14ac:dyDescent="0.25">
      <c r="A49" s="42" t="str">
        <f t="shared" si="3"/>
        <v>CEUTA</v>
      </c>
      <c r="B49" s="41">
        <f t="shared" si="4"/>
        <v>13111</v>
      </c>
      <c r="C49" s="41">
        <f t="shared" si="5"/>
        <v>9065</v>
      </c>
      <c r="D49" s="41">
        <f t="shared" si="6"/>
        <v>20</v>
      </c>
      <c r="E49" s="42" t="str">
        <f t="shared" si="2"/>
        <v>SEVILLA</v>
      </c>
      <c r="F49" s="42">
        <f t="shared" si="7"/>
        <v>129116</v>
      </c>
      <c r="G49" s="42">
        <f t="shared" si="8"/>
        <v>136580</v>
      </c>
    </row>
    <row r="50" spans="1:7" x14ac:dyDescent="0.25">
      <c r="A50" s="42" t="str">
        <f t="shared" si="3"/>
        <v>FERROL-SAN CIBRAO</v>
      </c>
      <c r="B50" s="41">
        <f t="shared" si="4"/>
        <v>740</v>
      </c>
      <c r="C50" s="41">
        <f t="shared" si="5"/>
        <v>458</v>
      </c>
      <c r="D50" s="41">
        <f t="shared" si="6"/>
        <v>26</v>
      </c>
      <c r="E50" s="42" t="str">
        <f t="shared" si="2"/>
        <v>BAHIA DE CADIZ</v>
      </c>
      <c r="F50" s="42">
        <f t="shared" si="7"/>
        <v>80942.5</v>
      </c>
      <c r="G50" s="42">
        <f t="shared" si="8"/>
        <v>71762</v>
      </c>
    </row>
    <row r="51" spans="1:7" x14ac:dyDescent="0.25">
      <c r="A51" s="42" t="str">
        <f t="shared" si="3"/>
        <v>GIJON</v>
      </c>
      <c r="B51" s="41">
        <f t="shared" si="4"/>
        <v>39070</v>
      </c>
      <c r="C51" s="41">
        <f t="shared" si="5"/>
        <v>29491</v>
      </c>
      <c r="D51" s="41">
        <f t="shared" si="6"/>
        <v>16</v>
      </c>
      <c r="E51" s="42" t="str">
        <f t="shared" si="2"/>
        <v>CARTAGENA</v>
      </c>
      <c r="F51" s="42">
        <f t="shared" si="7"/>
        <v>57095</v>
      </c>
      <c r="G51" s="42">
        <f t="shared" si="8"/>
        <v>60808</v>
      </c>
    </row>
    <row r="52" spans="1:7" x14ac:dyDescent="0.25">
      <c r="A52" s="42" t="str">
        <f t="shared" si="3"/>
        <v>HUELVA</v>
      </c>
      <c r="B52" s="41">
        <f t="shared" si="4"/>
        <v>1567</v>
      </c>
      <c r="C52" s="41">
        <f t="shared" si="5"/>
        <v>769</v>
      </c>
      <c r="D52" s="41">
        <f t="shared" si="6"/>
        <v>24</v>
      </c>
      <c r="E52" s="42" t="str">
        <f t="shared" si="2"/>
        <v>BALEARES</v>
      </c>
      <c r="F52" s="42">
        <f t="shared" si="7"/>
        <v>49814</v>
      </c>
      <c r="G52" s="42">
        <f t="shared" si="8"/>
        <v>58873</v>
      </c>
    </row>
    <row r="53" spans="1:7" x14ac:dyDescent="0.25">
      <c r="A53" s="42" t="str">
        <f t="shared" si="3"/>
        <v>LAS PALMAS</v>
      </c>
      <c r="B53" s="41">
        <f t="shared" si="4"/>
        <v>1025833</v>
      </c>
      <c r="C53" s="41">
        <f t="shared" si="5"/>
        <v>1058901</v>
      </c>
      <c r="D53" s="41">
        <f t="shared" si="6"/>
        <v>4</v>
      </c>
      <c r="E53" s="42" t="str">
        <f t="shared" si="2"/>
        <v>GIJON</v>
      </c>
      <c r="F53" s="42">
        <f t="shared" si="7"/>
        <v>39070</v>
      </c>
      <c r="G53" s="42">
        <f t="shared" si="8"/>
        <v>29491</v>
      </c>
    </row>
    <row r="54" spans="1:7" x14ac:dyDescent="0.25">
      <c r="A54" s="42" t="str">
        <f t="shared" si="3"/>
        <v>MALAGA</v>
      </c>
      <c r="B54" s="41">
        <f t="shared" si="4"/>
        <v>320863</v>
      </c>
      <c r="C54" s="41">
        <f t="shared" si="5"/>
        <v>354815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33450</v>
      </c>
      <c r="G54" s="42">
        <f t="shared" si="8"/>
        <v>34960</v>
      </c>
    </row>
    <row r="55" spans="1:7" x14ac:dyDescent="0.25">
      <c r="A55" s="42" t="str">
        <f t="shared" si="3"/>
        <v>MARIN Y RIA DE PONTEVEDRA</v>
      </c>
      <c r="B55" s="41">
        <f t="shared" si="4"/>
        <v>33450</v>
      </c>
      <c r="C55" s="41">
        <f t="shared" si="5"/>
        <v>34960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26895</v>
      </c>
      <c r="G55" s="42">
        <f t="shared" si="8"/>
        <v>21269</v>
      </c>
    </row>
    <row r="56" spans="1:7" x14ac:dyDescent="0.25">
      <c r="A56" s="42" t="str">
        <f t="shared" si="3"/>
        <v>MELILLA</v>
      </c>
      <c r="B56" s="41">
        <f t="shared" si="4"/>
        <v>26895</v>
      </c>
      <c r="C56" s="41">
        <f t="shared" si="5"/>
        <v>21269</v>
      </c>
      <c r="D56" s="41">
        <f t="shared" si="6"/>
        <v>18</v>
      </c>
      <c r="E56" s="42" t="str">
        <f t="shared" si="2"/>
        <v>VILAGARCIA</v>
      </c>
      <c r="F56" s="42">
        <f t="shared" si="9"/>
        <v>21244</v>
      </c>
      <c r="G56" s="42">
        <f t="shared" si="8"/>
        <v>7466</v>
      </c>
    </row>
    <row r="57" spans="1:7" x14ac:dyDescent="0.25">
      <c r="A57" s="42" t="str">
        <f t="shared" si="3"/>
        <v>MOTRIL</v>
      </c>
      <c r="B57" s="41">
        <f t="shared" si="4"/>
        <v>5374</v>
      </c>
      <c r="C57" s="41">
        <f t="shared" si="5"/>
        <v>3165</v>
      </c>
      <c r="D57" s="41">
        <f t="shared" si="6"/>
        <v>21</v>
      </c>
      <c r="E57" s="42" t="str">
        <f t="shared" si="2"/>
        <v>CEUTA</v>
      </c>
      <c r="F57" s="42">
        <f t="shared" si="9"/>
        <v>13111</v>
      </c>
      <c r="G57" s="42">
        <f t="shared" si="8"/>
        <v>9065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5374</v>
      </c>
      <c r="G58" s="42">
        <f t="shared" si="8"/>
        <v>3165</v>
      </c>
    </row>
    <row r="59" spans="1:7" x14ac:dyDescent="0.25">
      <c r="A59" s="42" t="str">
        <f t="shared" si="3"/>
        <v>SANTA CRUZ DE TENERIFE</v>
      </c>
      <c r="B59" s="41">
        <f t="shared" si="4"/>
        <v>265392</v>
      </c>
      <c r="C59" s="41">
        <f t="shared" si="5"/>
        <v>289415</v>
      </c>
      <c r="D59" s="41">
        <f t="shared" si="6"/>
        <v>7</v>
      </c>
      <c r="E59" s="42" t="str">
        <f t="shared" si="2"/>
        <v>ALMERIA</v>
      </c>
      <c r="F59" s="42">
        <f t="shared" si="9"/>
        <v>5076.25</v>
      </c>
      <c r="G59" s="42">
        <f t="shared" si="8"/>
        <v>3193</v>
      </c>
    </row>
    <row r="60" spans="1:7" x14ac:dyDescent="0.25">
      <c r="A60" s="42" t="str">
        <f t="shared" si="3"/>
        <v>SANTANDER</v>
      </c>
      <c r="B60" s="41">
        <f t="shared" si="4"/>
        <v>987</v>
      </c>
      <c r="C60" s="41">
        <f t="shared" si="5"/>
        <v>1729</v>
      </c>
      <c r="D60" s="41">
        <f t="shared" si="6"/>
        <v>25</v>
      </c>
      <c r="E60" s="42" t="str">
        <f t="shared" si="2"/>
        <v>A CORUÑA</v>
      </c>
      <c r="F60" s="42">
        <f t="shared" si="9"/>
        <v>4179</v>
      </c>
      <c r="G60" s="42">
        <f t="shared" si="8"/>
        <v>4741</v>
      </c>
    </row>
    <row r="61" spans="1:7" x14ac:dyDescent="0.25">
      <c r="A61" s="42" t="str">
        <f t="shared" si="3"/>
        <v>SEVILLA</v>
      </c>
      <c r="B61" s="41">
        <f t="shared" si="4"/>
        <v>129116</v>
      </c>
      <c r="C61" s="41">
        <f t="shared" si="5"/>
        <v>136580</v>
      </c>
      <c r="D61" s="41">
        <f t="shared" si="6"/>
        <v>12</v>
      </c>
      <c r="E61" s="42" t="str">
        <f t="shared" si="2"/>
        <v>HUELVA</v>
      </c>
      <c r="F61" s="42">
        <f t="shared" si="9"/>
        <v>1567</v>
      </c>
      <c r="G61" s="42">
        <f t="shared" si="8"/>
        <v>769</v>
      </c>
    </row>
    <row r="62" spans="1:7" x14ac:dyDescent="0.25">
      <c r="A62" s="42" t="str">
        <f t="shared" si="3"/>
        <v>TARRAGONA</v>
      </c>
      <c r="B62" s="41">
        <f t="shared" si="4"/>
        <v>160820</v>
      </c>
      <c r="C62" s="41">
        <f t="shared" si="5"/>
        <v>190124</v>
      </c>
      <c r="D62" s="41">
        <f t="shared" si="6"/>
        <v>9</v>
      </c>
      <c r="E62" s="42" t="str">
        <f t="shared" si="2"/>
        <v>SANTANDER</v>
      </c>
      <c r="F62" s="42">
        <f t="shared" si="9"/>
        <v>987</v>
      </c>
      <c r="G62" s="42">
        <f t="shared" si="8"/>
        <v>1729</v>
      </c>
    </row>
    <row r="63" spans="1:7" x14ac:dyDescent="0.25">
      <c r="A63" s="42" t="str">
        <f t="shared" si="3"/>
        <v>VALENCIA</v>
      </c>
      <c r="B63" s="41">
        <f t="shared" si="4"/>
        <v>3724414</v>
      </c>
      <c r="C63" s="41">
        <f t="shared" si="5"/>
        <v>3600424</v>
      </c>
      <c r="D63" s="41">
        <f t="shared" si="6"/>
        <v>1</v>
      </c>
      <c r="E63" s="42" t="str">
        <f t="shared" si="2"/>
        <v>FERROL-SAN CIBRAO</v>
      </c>
      <c r="F63" s="42">
        <f t="shared" si="9"/>
        <v>740</v>
      </c>
      <c r="G63" s="42">
        <f t="shared" si="8"/>
        <v>458</v>
      </c>
    </row>
    <row r="64" spans="1:7" x14ac:dyDescent="0.25">
      <c r="A64" s="42" t="str">
        <f t="shared" si="3"/>
        <v>VIGO</v>
      </c>
      <c r="B64" s="41">
        <f t="shared" si="4"/>
        <v>168413</v>
      </c>
      <c r="C64" s="41">
        <f t="shared" si="5"/>
        <v>179463</v>
      </c>
      <c r="D64" s="41">
        <f t="shared" si="6"/>
        <v>8</v>
      </c>
      <c r="E64" s="42" t="str">
        <f t="shared" si="2"/>
        <v>AVILES</v>
      </c>
      <c r="F64" s="42">
        <f t="shared" si="9"/>
        <v>8</v>
      </c>
      <c r="G64" s="42">
        <f t="shared" si="8"/>
        <v>20</v>
      </c>
    </row>
    <row r="65" spans="1:7" x14ac:dyDescent="0.25">
      <c r="A65" s="42" t="str">
        <f t="shared" si="3"/>
        <v>VILAGARCIA</v>
      </c>
      <c r="B65" s="41">
        <f t="shared" si="4"/>
        <v>21244</v>
      </c>
      <c r="C65" s="41">
        <f t="shared" si="5"/>
        <v>7466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52</v>
      </c>
      <c r="C8" s="38">
        <v>303</v>
      </c>
      <c r="D8" s="38">
        <v>1282</v>
      </c>
      <c r="E8" s="38">
        <v>2756</v>
      </c>
      <c r="F8" s="13">
        <f t="shared" ref="F8:F35" si="0">((E8*100)/D8)-100</f>
        <v>114.97659906396257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344376</v>
      </c>
      <c r="C11" s="37">
        <v>347136</v>
      </c>
      <c r="D11" s="37">
        <v>2625602</v>
      </c>
      <c r="E11" s="37">
        <v>3073452</v>
      </c>
      <c r="F11" s="10">
        <f t="shared" si="0"/>
        <v>17.057040632967215</v>
      </c>
      <c r="G11" s="1"/>
      <c r="H11" s="1"/>
      <c r="I11" s="1"/>
    </row>
    <row r="12" spans="1:12" x14ac:dyDescent="0.25">
      <c r="A12" s="11" t="s">
        <v>49</v>
      </c>
      <c r="B12" s="38">
        <v>241</v>
      </c>
      <c r="C12" s="38">
        <v>220</v>
      </c>
      <c r="D12" s="38">
        <v>482</v>
      </c>
      <c r="E12" s="38">
        <v>914</v>
      </c>
      <c r="F12" s="13">
        <f t="shared" si="0"/>
        <v>89.626556016597505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6</v>
      </c>
      <c r="D13" s="37">
        <v>0</v>
      </c>
      <c r="E13" s="37">
        <v>28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48138</v>
      </c>
      <c r="C14" s="38">
        <v>31026</v>
      </c>
      <c r="D14" s="38">
        <v>574993.5</v>
      </c>
      <c r="E14" s="38">
        <v>382952</v>
      </c>
      <c r="F14" s="13">
        <f t="shared" si="0"/>
        <v>-33.398899291905039</v>
      </c>
      <c r="G14" s="1"/>
      <c r="H14" s="1"/>
      <c r="I14" s="1"/>
    </row>
    <row r="15" spans="1:12" x14ac:dyDescent="0.25">
      <c r="A15" s="8" t="s">
        <v>52</v>
      </c>
      <c r="B15" s="37">
        <v>55</v>
      </c>
      <c r="C15" s="37">
        <v>189</v>
      </c>
      <c r="D15" s="37">
        <v>2745.25</v>
      </c>
      <c r="E15" s="37">
        <v>1045.5</v>
      </c>
      <c r="F15" s="10">
        <f t="shared" si="0"/>
        <v>-61.916036790820506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7">
        <v>6</v>
      </c>
      <c r="C17" s="37">
        <v>327</v>
      </c>
      <c r="D17" s="37">
        <v>1246</v>
      </c>
      <c r="E17" s="37">
        <v>691</v>
      </c>
      <c r="F17" s="10">
        <f t="shared" si="0"/>
        <v>-44.542536115569824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82821</v>
      </c>
      <c r="C22" s="38">
        <v>60434</v>
      </c>
      <c r="D22" s="38">
        <v>686533</v>
      </c>
      <c r="E22" s="38">
        <v>675784</v>
      </c>
      <c r="F22" s="13">
        <f t="shared" si="0"/>
        <v>-1.5656931276428026</v>
      </c>
      <c r="G22" s="1"/>
      <c r="H22" s="1"/>
      <c r="I22" s="1"/>
    </row>
    <row r="23" spans="1:9" x14ac:dyDescent="0.25">
      <c r="A23" s="8" t="s">
        <v>60</v>
      </c>
      <c r="B23" s="37">
        <v>50459</v>
      </c>
      <c r="C23" s="37">
        <v>9750</v>
      </c>
      <c r="D23" s="37">
        <v>333403</v>
      </c>
      <c r="E23" s="37">
        <v>290113</v>
      </c>
      <c r="F23" s="10">
        <f t="shared" si="0"/>
        <v>-12.984286284166615</v>
      </c>
      <c r="G23" s="1"/>
      <c r="H23" s="1"/>
      <c r="I23" s="1"/>
    </row>
    <row r="24" spans="1:9" x14ac:dyDescent="0.25">
      <c r="A24" s="11" t="s">
        <v>61</v>
      </c>
      <c r="B24" s="38">
        <v>145</v>
      </c>
      <c r="C24" s="38">
        <v>52</v>
      </c>
      <c r="D24" s="38">
        <v>4636</v>
      </c>
      <c r="E24" s="38">
        <v>2514</v>
      </c>
      <c r="F24" s="13">
        <f t="shared" si="0"/>
        <v>-45.772217428817946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231</v>
      </c>
      <c r="C28" s="38">
        <v>321</v>
      </c>
      <c r="D28" s="38">
        <v>9775</v>
      </c>
      <c r="E28" s="38">
        <v>4131</v>
      </c>
      <c r="F28" s="13">
        <f t="shared" si="0"/>
        <v>-57.739130434782609</v>
      </c>
      <c r="G28" s="1"/>
      <c r="H28" s="1"/>
      <c r="I28" s="1"/>
    </row>
    <row r="29" spans="1:9" x14ac:dyDescent="0.25">
      <c r="A29" s="8" t="s">
        <v>66</v>
      </c>
      <c r="B29" s="37">
        <v>11</v>
      </c>
      <c r="C29" s="37">
        <v>0</v>
      </c>
      <c r="D29" s="37">
        <v>55</v>
      </c>
      <c r="E29" s="37">
        <v>24</v>
      </c>
      <c r="F29" s="18">
        <f t="shared" si="0"/>
        <v>-56.363636363636367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10780</v>
      </c>
      <c r="C31" s="37">
        <v>7746</v>
      </c>
      <c r="D31" s="37">
        <v>117797</v>
      </c>
      <c r="E31" s="37">
        <v>90393</v>
      </c>
      <c r="F31" s="10">
        <f t="shared" si="0"/>
        <v>-23.263750350178697</v>
      </c>
      <c r="G31" s="1"/>
      <c r="H31" s="1"/>
      <c r="I31" s="1"/>
    </row>
    <row r="32" spans="1:9" x14ac:dyDescent="0.25">
      <c r="A32" s="11" t="s">
        <v>69</v>
      </c>
      <c r="B32" s="38">
        <v>188489</v>
      </c>
      <c r="C32" s="38">
        <v>220869</v>
      </c>
      <c r="D32" s="38">
        <v>1846236</v>
      </c>
      <c r="E32" s="38">
        <v>1906245</v>
      </c>
      <c r="F32" s="13">
        <f t="shared" si="0"/>
        <v>3.2503428597427444</v>
      </c>
      <c r="G32" s="1"/>
      <c r="H32" s="1"/>
      <c r="I32" s="1"/>
    </row>
    <row r="33" spans="1:9" x14ac:dyDescent="0.25">
      <c r="A33" s="8" t="s">
        <v>70</v>
      </c>
      <c r="B33" s="37">
        <v>904</v>
      </c>
      <c r="C33" s="37">
        <v>783</v>
      </c>
      <c r="D33" s="37">
        <v>7535</v>
      </c>
      <c r="E33" s="37">
        <v>7628</v>
      </c>
      <c r="F33" s="10">
        <f t="shared" si="0"/>
        <v>1.2342402123423994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726708</v>
      </c>
      <c r="C35" s="15">
        <f t="shared" ref="C35:E35" si="1">SUM(C7:C34)</f>
        <v>679162</v>
      </c>
      <c r="D35" s="15">
        <f t="shared" si="1"/>
        <v>6212332.75</v>
      </c>
      <c r="E35" s="15">
        <f t="shared" si="1"/>
        <v>6438698.5</v>
      </c>
      <c r="F35" s="16">
        <f t="shared" si="0"/>
        <v>3.6438123827156517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3073452</v>
      </c>
      <c r="G38" s="42">
        <f>LOOKUP(E38,$A$38:$A$65,$C$38:$C$65)</f>
        <v>2625602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2756</v>
      </c>
      <c r="C39" s="41">
        <f t="shared" ref="C39:C65" si="5">D8</f>
        <v>1282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1906245</v>
      </c>
      <c r="G39" s="42">
        <f t="shared" ref="G39:G65" si="8">LOOKUP(E39,$A$38:$A$65,$C$38:$C$65)</f>
        <v>1846236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675784</v>
      </c>
      <c r="G40" s="42">
        <f t="shared" si="8"/>
        <v>686533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382952</v>
      </c>
      <c r="G41" s="42">
        <f t="shared" si="8"/>
        <v>574993.5</v>
      </c>
    </row>
    <row r="42" spans="1:9" x14ac:dyDescent="0.25">
      <c r="A42" s="42" t="str">
        <f t="shared" si="3"/>
        <v>BAHIA DE ALGECIRAS</v>
      </c>
      <c r="B42" s="41">
        <f t="shared" si="4"/>
        <v>3073452</v>
      </c>
      <c r="C42" s="41">
        <f t="shared" si="5"/>
        <v>2625602</v>
      </c>
      <c r="D42" s="41">
        <f t="shared" si="6"/>
        <v>1</v>
      </c>
      <c r="E42" s="42" t="str">
        <f t="shared" si="2"/>
        <v>MALAGA</v>
      </c>
      <c r="F42" s="42">
        <f t="shared" si="7"/>
        <v>290113</v>
      </c>
      <c r="G42" s="42">
        <f t="shared" si="8"/>
        <v>333403</v>
      </c>
    </row>
    <row r="43" spans="1:9" x14ac:dyDescent="0.25">
      <c r="A43" s="42" t="str">
        <f t="shared" si="3"/>
        <v>BAHIA DE CADIZ</v>
      </c>
      <c r="B43" s="41">
        <f t="shared" si="4"/>
        <v>914</v>
      </c>
      <c r="C43" s="41">
        <f t="shared" si="5"/>
        <v>482</v>
      </c>
      <c r="D43" s="41">
        <f t="shared" si="6"/>
        <v>12</v>
      </c>
      <c r="E43" s="42" t="str">
        <f t="shared" si="2"/>
        <v>TARRAGONA</v>
      </c>
      <c r="F43" s="42">
        <f t="shared" si="7"/>
        <v>90393</v>
      </c>
      <c r="G43" s="42">
        <f t="shared" si="8"/>
        <v>117797</v>
      </c>
    </row>
    <row r="44" spans="1:9" x14ac:dyDescent="0.25">
      <c r="A44" s="42" t="str">
        <f t="shared" si="3"/>
        <v>BALEARES</v>
      </c>
      <c r="B44" s="41">
        <f t="shared" si="4"/>
        <v>28</v>
      </c>
      <c r="C44" s="41">
        <f t="shared" si="5"/>
        <v>0</v>
      </c>
      <c r="D44" s="41">
        <f t="shared" si="6"/>
        <v>15</v>
      </c>
      <c r="E44" s="42" t="str">
        <f t="shared" si="2"/>
        <v>VIGO</v>
      </c>
      <c r="F44" s="42">
        <f t="shared" si="7"/>
        <v>7628</v>
      </c>
      <c r="G44" s="42">
        <f t="shared" si="8"/>
        <v>7535</v>
      </c>
    </row>
    <row r="45" spans="1:9" x14ac:dyDescent="0.25">
      <c r="A45" s="42" t="str">
        <f t="shared" si="3"/>
        <v>BARCELONA</v>
      </c>
      <c r="B45" s="41">
        <f t="shared" si="4"/>
        <v>382952</v>
      </c>
      <c r="C45" s="41">
        <f t="shared" si="5"/>
        <v>574993.5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4131</v>
      </c>
      <c r="G45" s="42">
        <f t="shared" si="8"/>
        <v>9775</v>
      </c>
    </row>
    <row r="46" spans="1:9" x14ac:dyDescent="0.25">
      <c r="A46" s="42" t="str">
        <f t="shared" si="3"/>
        <v>BILBAO</v>
      </c>
      <c r="B46" s="41">
        <f t="shared" si="4"/>
        <v>1045.5</v>
      </c>
      <c r="C46" s="41">
        <f t="shared" si="5"/>
        <v>2745.25</v>
      </c>
      <c r="D46" s="41">
        <f t="shared" si="6"/>
        <v>11</v>
      </c>
      <c r="E46" s="42" t="str">
        <f t="shared" si="2"/>
        <v>ALICANTE</v>
      </c>
      <c r="F46" s="42">
        <f t="shared" si="7"/>
        <v>2756</v>
      </c>
      <c r="G46" s="42">
        <f t="shared" si="8"/>
        <v>1282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2514</v>
      </c>
      <c r="G47" s="42">
        <f t="shared" si="8"/>
        <v>4636</v>
      </c>
    </row>
    <row r="48" spans="1:9" x14ac:dyDescent="0.25">
      <c r="A48" s="42" t="str">
        <f t="shared" si="3"/>
        <v>CASTELLON</v>
      </c>
      <c r="B48" s="41">
        <f t="shared" si="4"/>
        <v>691</v>
      </c>
      <c r="C48" s="41">
        <f t="shared" si="5"/>
        <v>1246</v>
      </c>
      <c r="D48" s="41">
        <f t="shared" si="6"/>
        <v>13</v>
      </c>
      <c r="E48" s="42" t="str">
        <f t="shared" si="2"/>
        <v>BILBAO</v>
      </c>
      <c r="F48" s="42">
        <f t="shared" si="7"/>
        <v>1045.5</v>
      </c>
      <c r="G48" s="42">
        <f t="shared" si="8"/>
        <v>2745.25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BAHIA DE CADIZ</v>
      </c>
      <c r="F49" s="42">
        <f t="shared" si="7"/>
        <v>914</v>
      </c>
      <c r="G49" s="42">
        <f t="shared" si="8"/>
        <v>482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691</v>
      </c>
      <c r="G50" s="42">
        <f t="shared" si="8"/>
        <v>1246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675784</v>
      </c>
      <c r="C53" s="41">
        <f t="shared" si="5"/>
        <v>686533</v>
      </c>
      <c r="D53" s="41">
        <f t="shared" si="6"/>
        <v>3</v>
      </c>
      <c r="E53" s="42" t="str">
        <f t="shared" si="2"/>
        <v>SANTANDER</v>
      </c>
      <c r="F53" s="42">
        <f t="shared" si="7"/>
        <v>24</v>
      </c>
      <c r="G53" s="42">
        <f t="shared" si="8"/>
        <v>55</v>
      </c>
    </row>
    <row r="54" spans="1:7" x14ac:dyDescent="0.25">
      <c r="A54" s="42" t="str">
        <f t="shared" si="3"/>
        <v>MALAGA</v>
      </c>
      <c r="B54" s="41">
        <f t="shared" si="4"/>
        <v>290113</v>
      </c>
      <c r="C54" s="41">
        <f t="shared" si="5"/>
        <v>333403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2514</v>
      </c>
      <c r="C55" s="41">
        <f t="shared" si="5"/>
        <v>4636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4131</v>
      </c>
      <c r="C59" s="41">
        <f t="shared" si="5"/>
        <v>9775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</v>
      </c>
      <c r="C60" s="41">
        <f t="shared" si="5"/>
        <v>55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90393</v>
      </c>
      <c r="C62" s="41">
        <f t="shared" si="5"/>
        <v>117797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1906245</v>
      </c>
      <c r="C63" s="41">
        <f t="shared" si="5"/>
        <v>1846236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7628</v>
      </c>
      <c r="C64" s="41">
        <f t="shared" si="5"/>
        <v>7535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">
        <v>40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20</v>
      </c>
      <c r="D7" s="9">
        <v>187</v>
      </c>
      <c r="E7" s="9">
        <v>217</v>
      </c>
      <c r="F7" s="10">
        <f>((E7*100)/D7)-100</f>
        <v>16.042780748663105</v>
      </c>
      <c r="G7" s="1"/>
      <c r="H7" s="1"/>
      <c r="I7" s="1"/>
    </row>
    <row r="8" spans="1:12" x14ac:dyDescent="0.25">
      <c r="A8" s="11" t="s">
        <v>45</v>
      </c>
      <c r="B8" s="12">
        <v>10656</v>
      </c>
      <c r="C8" s="12">
        <v>9481</v>
      </c>
      <c r="D8" s="12">
        <v>93333</v>
      </c>
      <c r="E8" s="12">
        <v>98616</v>
      </c>
      <c r="F8" s="13">
        <f t="shared" ref="F8:F35" si="0">((E8*100)/D8)-100</f>
        <v>5.6603773584905639</v>
      </c>
      <c r="G8" s="1"/>
      <c r="H8" s="1"/>
      <c r="I8" s="1"/>
    </row>
    <row r="9" spans="1:12" x14ac:dyDescent="0.25">
      <c r="A9" s="8" t="s">
        <v>46</v>
      </c>
      <c r="B9" s="9">
        <v>338</v>
      </c>
      <c r="C9" s="9">
        <v>617</v>
      </c>
      <c r="D9" s="9">
        <v>3099</v>
      </c>
      <c r="E9" s="9">
        <v>3510.25</v>
      </c>
      <c r="F9" s="10">
        <f t="shared" si="0"/>
        <v>13.270409809615998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1781</v>
      </c>
      <c r="C11" s="9">
        <v>2253</v>
      </c>
      <c r="D11" s="9">
        <v>14255</v>
      </c>
      <c r="E11" s="9">
        <v>20508</v>
      </c>
      <c r="F11" s="10">
        <f t="shared" si="0"/>
        <v>43.86531041739741</v>
      </c>
      <c r="G11" s="1"/>
      <c r="H11" s="1"/>
      <c r="I11" s="1"/>
    </row>
    <row r="12" spans="1:12" x14ac:dyDescent="0.25">
      <c r="A12" s="11" t="s">
        <v>49</v>
      </c>
      <c r="B12" s="12">
        <v>2922</v>
      </c>
      <c r="C12" s="12">
        <v>2642</v>
      </c>
      <c r="D12" s="12">
        <v>30964.5</v>
      </c>
      <c r="E12" s="12">
        <v>30613.5</v>
      </c>
      <c r="F12" s="13">
        <f t="shared" si="0"/>
        <v>-1.1335561691614657</v>
      </c>
      <c r="G12" s="1"/>
      <c r="H12" s="1"/>
      <c r="I12" s="1"/>
    </row>
    <row r="13" spans="1:12" x14ac:dyDescent="0.25">
      <c r="A13" s="8" t="s">
        <v>50</v>
      </c>
      <c r="B13" s="9">
        <v>4675</v>
      </c>
      <c r="C13" s="9">
        <v>4707</v>
      </c>
      <c r="D13" s="9">
        <v>58865</v>
      </c>
      <c r="E13" s="9">
        <v>49784</v>
      </c>
      <c r="F13" s="10">
        <f t="shared" si="0"/>
        <v>-15.426824089017245</v>
      </c>
      <c r="G13" s="1"/>
      <c r="H13" s="1"/>
      <c r="I13" s="1"/>
    </row>
    <row r="14" spans="1:12" x14ac:dyDescent="0.25">
      <c r="A14" s="11" t="s">
        <v>51</v>
      </c>
      <c r="B14" s="12">
        <v>15453</v>
      </c>
      <c r="C14" s="12">
        <v>12002</v>
      </c>
      <c r="D14" s="12">
        <v>157193</v>
      </c>
      <c r="E14" s="12">
        <v>134989</v>
      </c>
      <c r="F14" s="13">
        <f t="shared" si="0"/>
        <v>-14.125310923514405</v>
      </c>
      <c r="G14" s="1"/>
      <c r="H14" s="1"/>
      <c r="I14" s="1"/>
    </row>
    <row r="15" spans="1:12" x14ac:dyDescent="0.25">
      <c r="A15" s="8" t="s">
        <v>52</v>
      </c>
      <c r="B15" s="9">
        <v>5397</v>
      </c>
      <c r="C15" s="9">
        <v>5219.75</v>
      </c>
      <c r="D15" s="9">
        <v>40555</v>
      </c>
      <c r="E15" s="9">
        <v>52160.5</v>
      </c>
      <c r="F15" s="10">
        <f t="shared" si="0"/>
        <v>28.616693379361351</v>
      </c>
      <c r="G15" s="1"/>
      <c r="H15" s="1"/>
      <c r="I15" s="1"/>
    </row>
    <row r="16" spans="1:12" x14ac:dyDescent="0.25">
      <c r="A16" s="11" t="s">
        <v>53</v>
      </c>
      <c r="B16" s="12">
        <v>2173</v>
      </c>
      <c r="C16" s="12">
        <v>1991</v>
      </c>
      <c r="D16" s="12">
        <v>24195</v>
      </c>
      <c r="E16" s="12">
        <v>14867</v>
      </c>
      <c r="F16" s="13">
        <f t="shared" si="0"/>
        <v>-38.553420128125644</v>
      </c>
      <c r="G16" s="1"/>
      <c r="H16" s="1"/>
      <c r="I16" s="1"/>
    </row>
    <row r="17" spans="1:9" x14ac:dyDescent="0.25">
      <c r="A17" s="8" t="s">
        <v>54</v>
      </c>
      <c r="B17" s="9">
        <v>491</v>
      </c>
      <c r="C17" s="9">
        <v>416</v>
      </c>
      <c r="D17" s="9">
        <v>4267</v>
      </c>
      <c r="E17" s="9">
        <v>5119</v>
      </c>
      <c r="F17" s="10">
        <f t="shared" si="0"/>
        <v>19.967190063276306</v>
      </c>
      <c r="G17" s="1"/>
      <c r="H17" s="1"/>
      <c r="I17" s="1"/>
    </row>
    <row r="18" spans="1:9" x14ac:dyDescent="0.25">
      <c r="A18" s="11" t="s">
        <v>55</v>
      </c>
      <c r="B18" s="12">
        <v>1165</v>
      </c>
      <c r="C18" s="12">
        <v>1484</v>
      </c>
      <c r="D18" s="12">
        <v>8636</v>
      </c>
      <c r="E18" s="12">
        <v>12980</v>
      </c>
      <c r="F18" s="13">
        <f t="shared" si="0"/>
        <v>50.301065308012966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666</v>
      </c>
      <c r="C20" s="12">
        <v>504</v>
      </c>
      <c r="D20" s="12">
        <v>6914</v>
      </c>
      <c r="E20" s="12">
        <v>6591</v>
      </c>
      <c r="F20" s="13">
        <f t="shared" si="0"/>
        <v>-4.6716806479606561</v>
      </c>
      <c r="G20" s="1"/>
      <c r="H20" s="1"/>
      <c r="I20" s="1"/>
    </row>
    <row r="21" spans="1:9" x14ac:dyDescent="0.25">
      <c r="A21" s="8" t="s">
        <v>58</v>
      </c>
      <c r="B21" s="9">
        <v>121</v>
      </c>
      <c r="C21" s="9">
        <v>77</v>
      </c>
      <c r="D21" s="9">
        <v>284</v>
      </c>
      <c r="E21" s="9">
        <v>1322</v>
      </c>
      <c r="F21" s="10">
        <f t="shared" si="0"/>
        <v>365.49295774647885</v>
      </c>
      <c r="G21" s="1"/>
      <c r="H21" s="1"/>
      <c r="I21" s="1"/>
    </row>
    <row r="22" spans="1:9" x14ac:dyDescent="0.25">
      <c r="A22" s="11" t="s">
        <v>59</v>
      </c>
      <c r="B22" s="12">
        <v>30693</v>
      </c>
      <c r="C22" s="12">
        <v>30264</v>
      </c>
      <c r="D22" s="12">
        <v>289194</v>
      </c>
      <c r="E22" s="12">
        <v>283105</v>
      </c>
      <c r="F22" s="13">
        <f t="shared" si="0"/>
        <v>-2.1055070298830572</v>
      </c>
      <c r="G22" s="1"/>
      <c r="H22" s="1"/>
      <c r="I22" s="1"/>
    </row>
    <row r="23" spans="1:9" x14ac:dyDescent="0.25">
      <c r="A23" s="8" t="s">
        <v>60</v>
      </c>
      <c r="B23" s="9">
        <v>1067</v>
      </c>
      <c r="C23" s="9">
        <v>1257</v>
      </c>
      <c r="D23" s="9">
        <v>8251</v>
      </c>
      <c r="E23" s="9">
        <v>11740</v>
      </c>
      <c r="F23" s="10">
        <f t="shared" si="0"/>
        <v>42.285783541388923</v>
      </c>
      <c r="G23" s="1"/>
      <c r="H23" s="1"/>
      <c r="I23" s="1"/>
    </row>
    <row r="24" spans="1:9" x14ac:dyDescent="0.25">
      <c r="A24" s="11" t="s">
        <v>61</v>
      </c>
      <c r="B24" s="12">
        <v>780</v>
      </c>
      <c r="C24" s="12">
        <v>489</v>
      </c>
      <c r="D24" s="12">
        <v>18487</v>
      </c>
      <c r="E24" s="12">
        <v>4975</v>
      </c>
      <c r="F24" s="13">
        <f t="shared" si="0"/>
        <v>-73.089197814680588</v>
      </c>
      <c r="G24" s="1"/>
      <c r="H24" s="1"/>
      <c r="I24" s="1"/>
    </row>
    <row r="25" spans="1:9" x14ac:dyDescent="0.25">
      <c r="A25" s="8" t="s">
        <v>62</v>
      </c>
      <c r="B25" s="9">
        <v>1737</v>
      </c>
      <c r="C25" s="9">
        <v>1791</v>
      </c>
      <c r="D25" s="9">
        <v>13256</v>
      </c>
      <c r="E25" s="9">
        <v>16521</v>
      </c>
      <c r="F25" s="10">
        <f t="shared" si="0"/>
        <v>24.630356065178034</v>
      </c>
      <c r="G25" s="1"/>
      <c r="H25" s="1"/>
      <c r="I25" s="1"/>
    </row>
    <row r="26" spans="1:9" x14ac:dyDescent="0.25">
      <c r="A26" s="11" t="s">
        <v>63</v>
      </c>
      <c r="B26" s="12">
        <v>98</v>
      </c>
      <c r="C26" s="12">
        <v>146</v>
      </c>
      <c r="D26" s="12">
        <v>1039</v>
      </c>
      <c r="E26" s="12">
        <v>1768</v>
      </c>
      <c r="F26" s="13">
        <f t="shared" si="0"/>
        <v>70.163618864292602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25173</v>
      </c>
      <c r="C28" s="12">
        <v>22549</v>
      </c>
      <c r="D28" s="12">
        <v>245459</v>
      </c>
      <c r="E28" s="12">
        <v>229485</v>
      </c>
      <c r="F28" s="13">
        <f t="shared" si="0"/>
        <v>-6.5078078212654589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12298</v>
      </c>
      <c r="C30" s="12">
        <v>11100</v>
      </c>
      <c r="D30" s="12">
        <v>117384</v>
      </c>
      <c r="E30" s="12">
        <v>111642</v>
      </c>
      <c r="F30" s="13">
        <f t="shared" si="0"/>
        <v>-4.8916377019014448</v>
      </c>
      <c r="G30" s="1"/>
      <c r="H30" s="1"/>
      <c r="I30" s="1"/>
    </row>
    <row r="31" spans="1:9" x14ac:dyDescent="0.25">
      <c r="A31" s="8" t="s">
        <v>68</v>
      </c>
      <c r="B31" s="9">
        <v>2095</v>
      </c>
      <c r="C31" s="9">
        <v>2467</v>
      </c>
      <c r="D31" s="9">
        <v>22940</v>
      </c>
      <c r="E31" s="9">
        <v>19003</v>
      </c>
      <c r="F31" s="10">
        <f t="shared" si="0"/>
        <v>-17.162162162162161</v>
      </c>
      <c r="G31" s="1"/>
      <c r="H31" s="1"/>
      <c r="I31" s="1"/>
    </row>
    <row r="32" spans="1:9" x14ac:dyDescent="0.25">
      <c r="A32" s="11" t="s">
        <v>69</v>
      </c>
      <c r="B32" s="12">
        <v>11673</v>
      </c>
      <c r="C32" s="12">
        <v>9471</v>
      </c>
      <c r="D32" s="12">
        <v>127343</v>
      </c>
      <c r="E32" s="12">
        <v>120595</v>
      </c>
      <c r="F32" s="13">
        <f t="shared" si="0"/>
        <v>-5.2990741540563704</v>
      </c>
      <c r="G32" s="1"/>
      <c r="H32" s="1"/>
      <c r="I32" s="1"/>
    </row>
    <row r="33" spans="1:9" x14ac:dyDescent="0.25">
      <c r="A33" s="8" t="s">
        <v>70</v>
      </c>
      <c r="B33" s="9">
        <v>2091</v>
      </c>
      <c r="C33" s="9">
        <v>1874</v>
      </c>
      <c r="D33" s="9">
        <v>25387</v>
      </c>
      <c r="E33" s="9">
        <v>19989</v>
      </c>
      <c r="F33" s="10">
        <f t="shared" si="0"/>
        <v>-21.26285106550597</v>
      </c>
      <c r="G33" s="1"/>
      <c r="H33" s="1"/>
      <c r="I33" s="1"/>
    </row>
    <row r="34" spans="1:9" x14ac:dyDescent="0.25">
      <c r="A34" s="11" t="s">
        <v>71</v>
      </c>
      <c r="B34" s="12">
        <v>2549</v>
      </c>
      <c r="C34" s="12">
        <v>2634</v>
      </c>
      <c r="D34" s="12">
        <v>7050</v>
      </c>
      <c r="E34" s="12">
        <v>20488</v>
      </c>
      <c r="F34" s="13">
        <f t="shared" si="0"/>
        <v>190.6099290780142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136092</v>
      </c>
      <c r="C35" s="15">
        <f t="shared" ref="C35:E35" si="1">SUM(C7:C34)</f>
        <v>125455.75</v>
      </c>
      <c r="D35" s="15">
        <f t="shared" si="1"/>
        <v>1318537.5</v>
      </c>
      <c r="E35" s="15">
        <f t="shared" si="1"/>
        <v>1270588.25</v>
      </c>
      <c r="F35" s="16">
        <f t="shared" si="0"/>
        <v>-3.636548069357147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217</v>
      </c>
      <c r="C38" s="41">
        <f>D7</f>
        <v>187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283105</v>
      </c>
      <c r="G38" s="42">
        <f>LOOKUP(E38,$A$38:$A$65,$C$38:$C$65)</f>
        <v>289194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98616</v>
      </c>
      <c r="C39" s="41">
        <f t="shared" ref="C39:C65" si="5">D8</f>
        <v>93333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229485</v>
      </c>
      <c r="G39" s="42">
        <f t="shared" ref="G39:G65" si="8">LOOKUP(E39,$A$38:$A$65,$C$38:$C$65)</f>
        <v>245459</v>
      </c>
    </row>
    <row r="40" spans="1:9" x14ac:dyDescent="0.25">
      <c r="A40" s="42" t="str">
        <f t="shared" si="3"/>
        <v>ALMERIA</v>
      </c>
      <c r="B40" s="41">
        <f t="shared" si="4"/>
        <v>3510.25</v>
      </c>
      <c r="C40" s="41">
        <f t="shared" si="5"/>
        <v>3099</v>
      </c>
      <c r="D40" s="41">
        <f t="shared" si="6"/>
        <v>21</v>
      </c>
      <c r="E40" s="42" t="str">
        <f t="shared" si="2"/>
        <v>BARCELONA</v>
      </c>
      <c r="F40" s="42">
        <f t="shared" si="7"/>
        <v>134989</v>
      </c>
      <c r="G40" s="42">
        <f t="shared" si="8"/>
        <v>157193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120595</v>
      </c>
      <c r="G41" s="42">
        <f t="shared" si="8"/>
        <v>127343</v>
      </c>
    </row>
    <row r="42" spans="1:9" x14ac:dyDescent="0.25">
      <c r="A42" s="42" t="str">
        <f t="shared" si="3"/>
        <v>BAHIA DE ALGECIRAS</v>
      </c>
      <c r="B42" s="41">
        <f t="shared" si="4"/>
        <v>20508</v>
      </c>
      <c r="C42" s="41">
        <f t="shared" si="5"/>
        <v>14255</v>
      </c>
      <c r="D42" s="41">
        <f t="shared" si="6"/>
        <v>10</v>
      </c>
      <c r="E42" s="42" t="str">
        <f t="shared" si="2"/>
        <v>SEVILLA</v>
      </c>
      <c r="F42" s="42">
        <f t="shared" si="7"/>
        <v>111642</v>
      </c>
      <c r="G42" s="42">
        <f t="shared" si="8"/>
        <v>117384</v>
      </c>
    </row>
    <row r="43" spans="1:9" x14ac:dyDescent="0.25">
      <c r="A43" s="42" t="str">
        <f t="shared" si="3"/>
        <v>BAHIA DE CADIZ</v>
      </c>
      <c r="B43" s="41">
        <f t="shared" si="4"/>
        <v>30613.5</v>
      </c>
      <c r="C43" s="41">
        <f t="shared" si="5"/>
        <v>30964.5</v>
      </c>
      <c r="D43" s="41">
        <f t="shared" si="6"/>
        <v>9</v>
      </c>
      <c r="E43" s="42" t="str">
        <f t="shared" si="2"/>
        <v>ALICANTE</v>
      </c>
      <c r="F43" s="42">
        <f t="shared" si="7"/>
        <v>98616</v>
      </c>
      <c r="G43" s="42">
        <f t="shared" si="8"/>
        <v>93333</v>
      </c>
    </row>
    <row r="44" spans="1:9" x14ac:dyDescent="0.25">
      <c r="A44" s="42" t="str">
        <f t="shared" si="3"/>
        <v>BALEARES</v>
      </c>
      <c r="B44" s="41">
        <f t="shared" si="4"/>
        <v>49784</v>
      </c>
      <c r="C44" s="41">
        <f t="shared" si="5"/>
        <v>58865</v>
      </c>
      <c r="D44" s="41">
        <f t="shared" si="6"/>
        <v>8</v>
      </c>
      <c r="E44" s="42" t="str">
        <f t="shared" si="2"/>
        <v>BILBAO</v>
      </c>
      <c r="F44" s="42">
        <f t="shared" si="7"/>
        <v>52160.5</v>
      </c>
      <c r="G44" s="42">
        <f t="shared" si="8"/>
        <v>40555</v>
      </c>
    </row>
    <row r="45" spans="1:9" x14ac:dyDescent="0.25">
      <c r="A45" s="42" t="str">
        <f t="shared" si="3"/>
        <v>BARCELONA</v>
      </c>
      <c r="B45" s="41">
        <f t="shared" si="4"/>
        <v>134989</v>
      </c>
      <c r="C45" s="41">
        <f t="shared" si="5"/>
        <v>157193</v>
      </c>
      <c r="D45" s="41">
        <f t="shared" si="6"/>
        <v>3</v>
      </c>
      <c r="E45" s="42" t="str">
        <f t="shared" si="2"/>
        <v>BALEARES</v>
      </c>
      <c r="F45" s="42">
        <f t="shared" si="7"/>
        <v>49784</v>
      </c>
      <c r="G45" s="42">
        <f t="shared" si="8"/>
        <v>58865</v>
      </c>
    </row>
    <row r="46" spans="1:9" x14ac:dyDescent="0.25">
      <c r="A46" s="42" t="str">
        <f t="shared" si="3"/>
        <v>BILBAO</v>
      </c>
      <c r="B46" s="41">
        <f t="shared" si="4"/>
        <v>52160.5</v>
      </c>
      <c r="C46" s="41">
        <f t="shared" si="5"/>
        <v>40555</v>
      </c>
      <c r="D46" s="41">
        <f t="shared" si="6"/>
        <v>7</v>
      </c>
      <c r="E46" s="42" t="str">
        <f t="shared" si="2"/>
        <v>BAHIA DE CADIZ</v>
      </c>
      <c r="F46" s="42">
        <f t="shared" si="7"/>
        <v>30613.5</v>
      </c>
      <c r="G46" s="42">
        <f t="shared" si="8"/>
        <v>30964.5</v>
      </c>
    </row>
    <row r="47" spans="1:9" x14ac:dyDescent="0.25">
      <c r="A47" s="42" t="str">
        <f t="shared" si="3"/>
        <v>CARTAGENA</v>
      </c>
      <c r="B47" s="41">
        <f t="shared" si="4"/>
        <v>14867</v>
      </c>
      <c r="C47" s="41">
        <f t="shared" si="5"/>
        <v>24195</v>
      </c>
      <c r="D47" s="41">
        <f t="shared" si="6"/>
        <v>15</v>
      </c>
      <c r="E47" s="42" t="str">
        <f t="shared" si="2"/>
        <v>BAHIA DE ALGECIRAS</v>
      </c>
      <c r="F47" s="42">
        <f t="shared" si="7"/>
        <v>20508</v>
      </c>
      <c r="G47" s="42">
        <f t="shared" si="8"/>
        <v>14255</v>
      </c>
    </row>
    <row r="48" spans="1:9" x14ac:dyDescent="0.25">
      <c r="A48" s="42" t="str">
        <f t="shared" si="3"/>
        <v>CASTELLON</v>
      </c>
      <c r="B48" s="41">
        <f t="shared" si="4"/>
        <v>5119</v>
      </c>
      <c r="C48" s="41">
        <f t="shared" si="5"/>
        <v>4267</v>
      </c>
      <c r="D48" s="41">
        <f t="shared" si="6"/>
        <v>19</v>
      </c>
      <c r="E48" s="42" t="str">
        <f t="shared" si="2"/>
        <v>VILAGARCIA</v>
      </c>
      <c r="F48" s="42">
        <f t="shared" si="7"/>
        <v>20488</v>
      </c>
      <c r="G48" s="42">
        <f t="shared" si="8"/>
        <v>7050</v>
      </c>
    </row>
    <row r="49" spans="1:7" x14ac:dyDescent="0.25">
      <c r="A49" s="42" t="str">
        <f t="shared" si="3"/>
        <v>CEUTA</v>
      </c>
      <c r="B49" s="41">
        <f t="shared" si="4"/>
        <v>12980</v>
      </c>
      <c r="C49" s="41">
        <f t="shared" si="5"/>
        <v>8636</v>
      </c>
      <c r="D49" s="41">
        <f t="shared" si="6"/>
        <v>16</v>
      </c>
      <c r="E49" s="42" t="str">
        <f t="shared" si="2"/>
        <v>VIGO</v>
      </c>
      <c r="F49" s="42">
        <f t="shared" si="7"/>
        <v>19989</v>
      </c>
      <c r="G49" s="42">
        <f t="shared" si="8"/>
        <v>25387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19003</v>
      </c>
      <c r="G50" s="42">
        <f t="shared" si="8"/>
        <v>22940</v>
      </c>
    </row>
    <row r="51" spans="1:7" x14ac:dyDescent="0.25">
      <c r="A51" s="42" t="str">
        <f t="shared" si="3"/>
        <v>GIJON</v>
      </c>
      <c r="B51" s="41">
        <f t="shared" si="4"/>
        <v>6591</v>
      </c>
      <c r="C51" s="41">
        <f t="shared" si="5"/>
        <v>6914</v>
      </c>
      <c r="D51" s="41">
        <f t="shared" si="6"/>
        <v>18</v>
      </c>
      <c r="E51" s="42" t="str">
        <f t="shared" si="2"/>
        <v>MELILLA</v>
      </c>
      <c r="F51" s="42">
        <f t="shared" si="7"/>
        <v>16521</v>
      </c>
      <c r="G51" s="42">
        <f t="shared" si="8"/>
        <v>13256</v>
      </c>
    </row>
    <row r="52" spans="1:7" x14ac:dyDescent="0.25">
      <c r="A52" s="42" t="str">
        <f t="shared" si="3"/>
        <v>HUELVA</v>
      </c>
      <c r="B52" s="41">
        <f t="shared" si="4"/>
        <v>1322</v>
      </c>
      <c r="C52" s="41">
        <f t="shared" si="5"/>
        <v>284</v>
      </c>
      <c r="D52" s="41">
        <f t="shared" si="6"/>
        <v>23</v>
      </c>
      <c r="E52" s="42" t="str">
        <f t="shared" si="2"/>
        <v>CARTAGENA</v>
      </c>
      <c r="F52" s="42">
        <f t="shared" si="7"/>
        <v>14867</v>
      </c>
      <c r="G52" s="42">
        <f t="shared" si="8"/>
        <v>24195</v>
      </c>
    </row>
    <row r="53" spans="1:7" x14ac:dyDescent="0.25">
      <c r="A53" s="42" t="str">
        <f t="shared" si="3"/>
        <v>LAS PALMAS</v>
      </c>
      <c r="B53" s="41">
        <f t="shared" si="4"/>
        <v>283105</v>
      </c>
      <c r="C53" s="41">
        <f t="shared" si="5"/>
        <v>289194</v>
      </c>
      <c r="D53" s="41">
        <f t="shared" si="6"/>
        <v>1</v>
      </c>
      <c r="E53" s="42" t="str">
        <f t="shared" si="2"/>
        <v>CEUTA</v>
      </c>
      <c r="F53" s="42">
        <f t="shared" si="7"/>
        <v>12980</v>
      </c>
      <c r="G53" s="42">
        <f t="shared" si="8"/>
        <v>8636</v>
      </c>
    </row>
    <row r="54" spans="1:7" x14ac:dyDescent="0.25">
      <c r="A54" s="42" t="str">
        <f t="shared" si="3"/>
        <v>MALAGA</v>
      </c>
      <c r="B54" s="41">
        <f t="shared" si="4"/>
        <v>11740</v>
      </c>
      <c r="C54" s="41">
        <f t="shared" si="5"/>
        <v>8251</v>
      </c>
      <c r="D54" s="41">
        <f t="shared" si="6"/>
        <v>17</v>
      </c>
      <c r="E54" s="42" t="str">
        <f t="shared" si="2"/>
        <v>MALAGA</v>
      </c>
      <c r="F54" s="42">
        <f t="shared" si="7"/>
        <v>11740</v>
      </c>
      <c r="G54" s="42">
        <f t="shared" si="8"/>
        <v>8251</v>
      </c>
    </row>
    <row r="55" spans="1:7" x14ac:dyDescent="0.25">
      <c r="A55" s="42" t="str">
        <f t="shared" si="3"/>
        <v>MARIN Y RIA DE PONTEVEDRA</v>
      </c>
      <c r="B55" s="41">
        <f t="shared" si="4"/>
        <v>4975</v>
      </c>
      <c r="C55" s="41">
        <f t="shared" si="5"/>
        <v>18487</v>
      </c>
      <c r="D55" s="41">
        <f t="shared" si="6"/>
        <v>20</v>
      </c>
      <c r="E55" s="42" t="str">
        <f t="shared" si="2"/>
        <v>GIJON</v>
      </c>
      <c r="F55" s="42">
        <f t="shared" si="7"/>
        <v>6591</v>
      </c>
      <c r="G55" s="42">
        <f t="shared" si="8"/>
        <v>6914</v>
      </c>
    </row>
    <row r="56" spans="1:7" x14ac:dyDescent="0.25">
      <c r="A56" s="42" t="str">
        <f t="shared" si="3"/>
        <v>MELILLA</v>
      </c>
      <c r="B56" s="41">
        <f t="shared" si="4"/>
        <v>16521</v>
      </c>
      <c r="C56" s="41">
        <f t="shared" si="5"/>
        <v>13256</v>
      </c>
      <c r="D56" s="41">
        <f t="shared" si="6"/>
        <v>14</v>
      </c>
      <c r="E56" s="42" t="str">
        <f t="shared" si="2"/>
        <v>CASTELLON</v>
      </c>
      <c r="F56" s="42">
        <f t="shared" si="7"/>
        <v>5119</v>
      </c>
      <c r="G56" s="42">
        <f t="shared" si="8"/>
        <v>4267</v>
      </c>
    </row>
    <row r="57" spans="1:7" x14ac:dyDescent="0.25">
      <c r="A57" s="42" t="str">
        <f t="shared" si="3"/>
        <v>MOTRIL</v>
      </c>
      <c r="B57" s="41">
        <f t="shared" si="4"/>
        <v>1768</v>
      </c>
      <c r="C57" s="41">
        <f t="shared" si="5"/>
        <v>1039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4975</v>
      </c>
      <c r="G57" s="42">
        <f t="shared" si="8"/>
        <v>18487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3510.25</v>
      </c>
      <c r="G58" s="42">
        <f t="shared" si="8"/>
        <v>3099</v>
      </c>
    </row>
    <row r="59" spans="1:7" x14ac:dyDescent="0.25">
      <c r="A59" s="42" t="str">
        <f t="shared" si="3"/>
        <v>SANTA CRUZ DE TENERIFE</v>
      </c>
      <c r="B59" s="41">
        <f t="shared" si="4"/>
        <v>229485</v>
      </c>
      <c r="C59" s="41">
        <f t="shared" si="5"/>
        <v>245459</v>
      </c>
      <c r="D59" s="41">
        <f t="shared" si="6"/>
        <v>2</v>
      </c>
      <c r="E59" s="42" t="str">
        <f t="shared" si="2"/>
        <v>MOTRIL</v>
      </c>
      <c r="F59" s="42">
        <f t="shared" si="7"/>
        <v>1768</v>
      </c>
      <c r="G59" s="42">
        <f t="shared" si="8"/>
        <v>1039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1322</v>
      </c>
      <c r="G60" s="42">
        <f t="shared" si="8"/>
        <v>284</v>
      </c>
    </row>
    <row r="61" spans="1:7" x14ac:dyDescent="0.25">
      <c r="A61" s="42" t="str">
        <f t="shared" si="3"/>
        <v>SEVILLA</v>
      </c>
      <c r="B61" s="41">
        <f t="shared" si="4"/>
        <v>111642</v>
      </c>
      <c r="C61" s="41">
        <f t="shared" si="5"/>
        <v>117384</v>
      </c>
      <c r="D61" s="41">
        <f t="shared" si="6"/>
        <v>5</v>
      </c>
      <c r="E61" s="42" t="str">
        <f t="shared" si="2"/>
        <v>A CORUÑA</v>
      </c>
      <c r="F61" s="42">
        <f t="shared" si="7"/>
        <v>217</v>
      </c>
      <c r="G61" s="42">
        <f t="shared" si="8"/>
        <v>187</v>
      </c>
    </row>
    <row r="62" spans="1:7" x14ac:dyDescent="0.25">
      <c r="A62" s="42" t="str">
        <f t="shared" si="3"/>
        <v>TARRAGONA</v>
      </c>
      <c r="B62" s="41">
        <f t="shared" si="4"/>
        <v>19003</v>
      </c>
      <c r="C62" s="41">
        <f t="shared" si="5"/>
        <v>22940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120595</v>
      </c>
      <c r="C63" s="41">
        <f t="shared" si="5"/>
        <v>127343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19989</v>
      </c>
      <c r="C64" s="41">
        <f t="shared" si="5"/>
        <v>25387</v>
      </c>
      <c r="D64" s="41">
        <f t="shared" si="6"/>
        <v>12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20488</v>
      </c>
      <c r="C65" s="41">
        <f t="shared" si="5"/>
        <v>7050</v>
      </c>
      <c r="D65" s="41">
        <f t="shared" si="6"/>
        <v>11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">
        <v>40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663</v>
      </c>
      <c r="C7" s="9">
        <v>244</v>
      </c>
      <c r="D7" s="9">
        <v>4554</v>
      </c>
      <c r="E7" s="9">
        <v>3962</v>
      </c>
      <c r="F7" s="10">
        <f>((E7*100)/D7)-100</f>
        <v>-12.999560825647777</v>
      </c>
      <c r="G7" s="1"/>
      <c r="H7" s="1"/>
      <c r="I7" s="1"/>
    </row>
    <row r="8" spans="1:12" x14ac:dyDescent="0.25">
      <c r="A8" s="11" t="s">
        <v>45</v>
      </c>
      <c r="B8" s="12">
        <v>4283</v>
      </c>
      <c r="C8" s="12">
        <v>2063</v>
      </c>
      <c r="D8" s="12">
        <v>33923</v>
      </c>
      <c r="E8" s="12">
        <v>33850</v>
      </c>
      <c r="F8" s="13">
        <f t="shared" ref="F8:F35" si="0">((E8*100)/D8)-100</f>
        <v>-0.21519323173068017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252</v>
      </c>
      <c r="D9" s="9">
        <v>94</v>
      </c>
      <c r="E9" s="9">
        <v>1566</v>
      </c>
      <c r="F9" s="10">
        <f t="shared" si="0"/>
        <v>1565.9574468085107</v>
      </c>
      <c r="G9" s="1"/>
      <c r="H9" s="1"/>
      <c r="I9" s="1"/>
    </row>
    <row r="10" spans="1:12" x14ac:dyDescent="0.25">
      <c r="A10" s="11" t="s">
        <v>47</v>
      </c>
      <c r="B10" s="12">
        <v>12</v>
      </c>
      <c r="C10" s="12">
        <v>0</v>
      </c>
      <c r="D10" s="12">
        <v>20</v>
      </c>
      <c r="E10" s="12">
        <v>8</v>
      </c>
      <c r="F10" s="17">
        <f t="shared" si="0"/>
        <v>-60</v>
      </c>
      <c r="G10" s="1"/>
      <c r="H10" s="1"/>
      <c r="I10" s="1"/>
    </row>
    <row r="11" spans="1:12" x14ac:dyDescent="0.25">
      <c r="A11" s="8" t="s">
        <v>48</v>
      </c>
      <c r="B11" s="9">
        <v>20189</v>
      </c>
      <c r="C11" s="9">
        <v>41121</v>
      </c>
      <c r="D11" s="9">
        <v>186878</v>
      </c>
      <c r="E11" s="9">
        <v>268107</v>
      </c>
      <c r="F11" s="10">
        <f t="shared" si="0"/>
        <v>43.466325624204018</v>
      </c>
      <c r="G11" s="1"/>
      <c r="H11" s="1"/>
      <c r="I11" s="1"/>
    </row>
    <row r="12" spans="1:12" x14ac:dyDescent="0.25">
      <c r="A12" s="11" t="s">
        <v>49</v>
      </c>
      <c r="B12" s="12">
        <v>5070</v>
      </c>
      <c r="C12" s="12">
        <v>5827.5</v>
      </c>
      <c r="D12" s="12">
        <v>40315.5</v>
      </c>
      <c r="E12" s="12">
        <v>49415</v>
      </c>
      <c r="F12" s="13">
        <f t="shared" si="0"/>
        <v>22.570723419032376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8</v>
      </c>
      <c r="E13" s="9">
        <v>2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98863.5</v>
      </c>
      <c r="C14" s="12">
        <v>115048.5</v>
      </c>
      <c r="D14" s="12">
        <v>1000433</v>
      </c>
      <c r="E14" s="12">
        <v>961999</v>
      </c>
      <c r="F14" s="13">
        <f t="shared" si="0"/>
        <v>-3.8417365280833451</v>
      </c>
      <c r="G14" s="1"/>
      <c r="H14" s="1"/>
      <c r="I14" s="1"/>
    </row>
    <row r="15" spans="1:12" x14ac:dyDescent="0.25">
      <c r="A15" s="8" t="s">
        <v>52</v>
      </c>
      <c r="B15" s="9">
        <v>43737.25</v>
      </c>
      <c r="C15" s="9">
        <v>49087.75</v>
      </c>
      <c r="D15" s="9">
        <v>425028.75</v>
      </c>
      <c r="E15" s="9">
        <v>454166.75</v>
      </c>
      <c r="F15" s="10">
        <f t="shared" si="0"/>
        <v>6.8555362431364983</v>
      </c>
      <c r="G15" s="1"/>
      <c r="H15" s="1"/>
      <c r="I15" s="1"/>
    </row>
    <row r="16" spans="1:12" x14ac:dyDescent="0.25">
      <c r="A16" s="11" t="s">
        <v>53</v>
      </c>
      <c r="B16" s="12">
        <v>3771</v>
      </c>
      <c r="C16" s="12">
        <v>3856</v>
      </c>
      <c r="D16" s="12">
        <v>36611</v>
      </c>
      <c r="E16" s="12">
        <v>42228</v>
      </c>
      <c r="F16" s="13">
        <f t="shared" si="0"/>
        <v>15.342383436672037</v>
      </c>
      <c r="G16" s="1"/>
      <c r="H16" s="1"/>
      <c r="I16" s="1"/>
    </row>
    <row r="17" spans="1:9" x14ac:dyDescent="0.25">
      <c r="A17" s="8" t="s">
        <v>54</v>
      </c>
      <c r="B17" s="9">
        <v>10567</v>
      </c>
      <c r="C17" s="9">
        <v>14462</v>
      </c>
      <c r="D17" s="9">
        <v>103558</v>
      </c>
      <c r="E17" s="9">
        <v>128941</v>
      </c>
      <c r="F17" s="10">
        <f t="shared" si="0"/>
        <v>24.510902103169244</v>
      </c>
      <c r="G17" s="1"/>
      <c r="H17" s="1"/>
      <c r="I17" s="1"/>
    </row>
    <row r="18" spans="1:9" x14ac:dyDescent="0.25">
      <c r="A18" s="11" t="s">
        <v>55</v>
      </c>
      <c r="B18" s="12">
        <v>42</v>
      </c>
      <c r="C18" s="12">
        <v>0</v>
      </c>
      <c r="D18" s="12">
        <v>419</v>
      </c>
      <c r="E18" s="12">
        <v>131</v>
      </c>
      <c r="F18" s="13">
        <f t="shared" si="0"/>
        <v>-68.735083532219562</v>
      </c>
      <c r="G18" s="1"/>
      <c r="H18" s="1"/>
      <c r="I18" s="1"/>
    </row>
    <row r="19" spans="1:9" x14ac:dyDescent="0.25">
      <c r="A19" s="8" t="s">
        <v>56</v>
      </c>
      <c r="B19" s="9">
        <v>31</v>
      </c>
      <c r="C19" s="9">
        <v>93</v>
      </c>
      <c r="D19" s="9">
        <v>458</v>
      </c>
      <c r="E19" s="9">
        <v>740</v>
      </c>
      <c r="F19" s="10">
        <f t="shared" si="0"/>
        <v>61.572052401746731</v>
      </c>
      <c r="G19" s="1"/>
      <c r="H19" s="1"/>
      <c r="I19" s="1"/>
    </row>
    <row r="20" spans="1:9" x14ac:dyDescent="0.25">
      <c r="A20" s="11" t="s">
        <v>57</v>
      </c>
      <c r="B20" s="12">
        <v>2221</v>
      </c>
      <c r="C20" s="12">
        <v>4360</v>
      </c>
      <c r="D20" s="12">
        <v>22577</v>
      </c>
      <c r="E20" s="12">
        <v>32479</v>
      </c>
      <c r="F20" s="13">
        <f t="shared" si="0"/>
        <v>43.858794348230504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485</v>
      </c>
      <c r="E21" s="9">
        <v>243</v>
      </c>
      <c r="F21" s="10">
        <f t="shared" si="0"/>
        <v>-49.896907216494846</v>
      </c>
      <c r="G21" s="1"/>
      <c r="H21" s="1"/>
      <c r="I21" s="1"/>
    </row>
    <row r="22" spans="1:9" x14ac:dyDescent="0.25">
      <c r="A22" s="11" t="s">
        <v>59</v>
      </c>
      <c r="B22" s="12">
        <v>7090</v>
      </c>
      <c r="C22" s="12">
        <v>7308</v>
      </c>
      <c r="D22" s="12">
        <v>82973</v>
      </c>
      <c r="E22" s="12">
        <v>66677</v>
      </c>
      <c r="F22" s="13">
        <f t="shared" si="0"/>
        <v>-19.640123895725111</v>
      </c>
      <c r="G22" s="1"/>
      <c r="H22" s="1"/>
      <c r="I22" s="1"/>
    </row>
    <row r="23" spans="1:9" x14ac:dyDescent="0.25">
      <c r="A23" s="8" t="s">
        <v>60</v>
      </c>
      <c r="B23" s="9">
        <v>1095</v>
      </c>
      <c r="C23" s="9">
        <v>1446</v>
      </c>
      <c r="D23" s="9">
        <v>13161</v>
      </c>
      <c r="E23" s="9">
        <v>19010</v>
      </c>
      <c r="F23" s="10">
        <f t="shared" si="0"/>
        <v>44.441911708836727</v>
      </c>
      <c r="G23" s="1"/>
      <c r="H23" s="1"/>
      <c r="I23" s="1"/>
    </row>
    <row r="24" spans="1:9" x14ac:dyDescent="0.25">
      <c r="A24" s="11" t="s">
        <v>61</v>
      </c>
      <c r="B24" s="12">
        <v>1017</v>
      </c>
      <c r="C24" s="12">
        <v>3000</v>
      </c>
      <c r="D24" s="12">
        <v>11837</v>
      </c>
      <c r="E24" s="12">
        <v>25961</v>
      </c>
      <c r="F24" s="13">
        <f t="shared" si="0"/>
        <v>119.32077384472416</v>
      </c>
      <c r="G24" s="1"/>
      <c r="H24" s="1"/>
      <c r="I24" s="1"/>
    </row>
    <row r="25" spans="1:9" x14ac:dyDescent="0.25">
      <c r="A25" s="8" t="s">
        <v>62</v>
      </c>
      <c r="B25" s="9">
        <v>855</v>
      </c>
      <c r="C25" s="9">
        <v>1257</v>
      </c>
      <c r="D25" s="9">
        <v>8013</v>
      </c>
      <c r="E25" s="9">
        <v>10374</v>
      </c>
      <c r="F25" s="10">
        <f t="shared" si="0"/>
        <v>29.464619992512155</v>
      </c>
      <c r="G25" s="1"/>
      <c r="H25" s="1"/>
      <c r="I25" s="1"/>
    </row>
    <row r="26" spans="1:9" x14ac:dyDescent="0.25">
      <c r="A26" s="11" t="s">
        <v>63</v>
      </c>
      <c r="B26" s="12">
        <v>196</v>
      </c>
      <c r="C26" s="12">
        <v>348</v>
      </c>
      <c r="D26" s="12">
        <v>2126</v>
      </c>
      <c r="E26" s="12">
        <v>3606</v>
      </c>
      <c r="F26" s="13">
        <f t="shared" si="0"/>
        <v>69.614299153339601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2982</v>
      </c>
      <c r="C28" s="12">
        <v>3096</v>
      </c>
      <c r="D28" s="12">
        <v>34181</v>
      </c>
      <c r="E28" s="12">
        <v>31776</v>
      </c>
      <c r="F28" s="13">
        <f t="shared" si="0"/>
        <v>-7.0360726719522546</v>
      </c>
      <c r="G28" s="1"/>
      <c r="H28" s="1"/>
      <c r="I28" s="1"/>
    </row>
    <row r="29" spans="1:9" x14ac:dyDescent="0.25">
      <c r="A29" s="8" t="s">
        <v>66</v>
      </c>
      <c r="B29" s="9">
        <v>208</v>
      </c>
      <c r="C29" s="9">
        <v>121</v>
      </c>
      <c r="D29" s="9">
        <v>1674</v>
      </c>
      <c r="E29" s="9">
        <v>963</v>
      </c>
      <c r="F29" s="10">
        <f t="shared" si="0"/>
        <v>-42.473118279569896</v>
      </c>
      <c r="G29" s="1"/>
      <c r="H29" s="1"/>
      <c r="I29" s="1"/>
    </row>
    <row r="30" spans="1:9" x14ac:dyDescent="0.25">
      <c r="A30" s="11" t="s">
        <v>67</v>
      </c>
      <c r="B30" s="12">
        <v>1664</v>
      </c>
      <c r="C30" s="12">
        <v>1496</v>
      </c>
      <c r="D30" s="12">
        <v>19196</v>
      </c>
      <c r="E30" s="12">
        <v>17474</v>
      </c>
      <c r="F30" s="13">
        <f t="shared" si="0"/>
        <v>-8.9706188789331094</v>
      </c>
      <c r="G30" s="1"/>
      <c r="H30" s="1"/>
      <c r="I30" s="1"/>
    </row>
    <row r="31" spans="1:9" x14ac:dyDescent="0.25">
      <c r="A31" s="8" t="s">
        <v>68</v>
      </c>
      <c r="B31" s="9">
        <v>5158</v>
      </c>
      <c r="C31" s="9">
        <v>5833</v>
      </c>
      <c r="D31" s="9">
        <v>49387</v>
      </c>
      <c r="E31" s="9">
        <v>51424</v>
      </c>
      <c r="F31" s="10">
        <f t="shared" si="0"/>
        <v>4.1245671937959401</v>
      </c>
      <c r="G31" s="1"/>
      <c r="H31" s="1"/>
      <c r="I31" s="1"/>
    </row>
    <row r="32" spans="1:9" x14ac:dyDescent="0.25">
      <c r="A32" s="11" t="s">
        <v>69</v>
      </c>
      <c r="B32" s="12">
        <v>161605</v>
      </c>
      <c r="C32" s="12">
        <v>185219</v>
      </c>
      <c r="D32" s="12">
        <v>1626845</v>
      </c>
      <c r="E32" s="12">
        <v>1697574</v>
      </c>
      <c r="F32" s="13">
        <f t="shared" si="0"/>
        <v>4.347617627985457</v>
      </c>
      <c r="G32" s="1"/>
      <c r="H32" s="1"/>
      <c r="I32" s="1"/>
    </row>
    <row r="33" spans="1:9" x14ac:dyDescent="0.25">
      <c r="A33" s="8" t="s">
        <v>70</v>
      </c>
      <c r="B33" s="9">
        <v>12614.5</v>
      </c>
      <c r="C33" s="9">
        <v>14033.5</v>
      </c>
      <c r="D33" s="9">
        <v>146541</v>
      </c>
      <c r="E33" s="9">
        <v>140796</v>
      </c>
      <c r="F33" s="10">
        <f t="shared" si="0"/>
        <v>-3.9204045284254931</v>
      </c>
      <c r="G33" s="1"/>
      <c r="H33" s="1"/>
      <c r="I33" s="1"/>
    </row>
    <row r="34" spans="1:9" x14ac:dyDescent="0.25">
      <c r="A34" s="11" t="s">
        <v>71</v>
      </c>
      <c r="B34" s="12">
        <v>139</v>
      </c>
      <c r="C34" s="12">
        <v>72</v>
      </c>
      <c r="D34" s="12">
        <v>416</v>
      </c>
      <c r="E34" s="12">
        <v>728</v>
      </c>
      <c r="F34" s="13">
        <f t="shared" si="0"/>
        <v>75</v>
      </c>
      <c r="G34" s="1"/>
      <c r="H34" s="1"/>
      <c r="I34" s="1"/>
    </row>
    <row r="35" spans="1:9" x14ac:dyDescent="0.25">
      <c r="A35" s="14" t="s">
        <v>72</v>
      </c>
      <c r="B35" s="15">
        <f>SUM(B7:B34)</f>
        <v>384073.25</v>
      </c>
      <c r="C35" s="15">
        <f t="shared" ref="C35:E35" si="1">SUM(C7:C34)</f>
        <v>459644.25</v>
      </c>
      <c r="D35" s="15">
        <f t="shared" si="1"/>
        <v>3851712.25</v>
      </c>
      <c r="E35" s="15">
        <f t="shared" si="1"/>
        <v>4044200.75</v>
      </c>
      <c r="F35" s="16">
        <f t="shared" si="0"/>
        <v>4.9974787187178862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3962</v>
      </c>
      <c r="C38" s="41">
        <f>D7</f>
        <v>4554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1697574</v>
      </c>
      <c r="G38" s="42">
        <f>LOOKUP(E38,$A$38:$A$65,$C$38:$C$65)</f>
        <v>1626845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33850</v>
      </c>
      <c r="C39" s="41">
        <f t="shared" ref="C39:C65" si="5">D8</f>
        <v>33923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961999</v>
      </c>
      <c r="G39" s="42">
        <f t="shared" ref="G39:G65" si="8">LOOKUP(E39,$A$38:$A$65,$C$38:$C$65)</f>
        <v>1000433</v>
      </c>
    </row>
    <row r="40" spans="1:9" x14ac:dyDescent="0.25">
      <c r="A40" s="42" t="str">
        <f t="shared" si="3"/>
        <v>ALMERIA</v>
      </c>
      <c r="B40" s="41">
        <f t="shared" si="4"/>
        <v>1566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454166.75</v>
      </c>
      <c r="G40" s="42">
        <f t="shared" si="8"/>
        <v>425028.75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20</v>
      </c>
      <c r="D41" s="41">
        <f t="shared" si="6"/>
        <v>26</v>
      </c>
      <c r="E41" s="42" t="str">
        <f t="shared" si="2"/>
        <v>BAHIA DE ALGECIRAS</v>
      </c>
      <c r="F41" s="42">
        <f t="shared" si="7"/>
        <v>268107</v>
      </c>
      <c r="G41" s="42">
        <f t="shared" si="8"/>
        <v>186878</v>
      </c>
    </row>
    <row r="42" spans="1:9" x14ac:dyDescent="0.25">
      <c r="A42" s="42" t="str">
        <f t="shared" si="3"/>
        <v>BAHIA DE ALGECIRAS</v>
      </c>
      <c r="B42" s="41">
        <f t="shared" si="4"/>
        <v>268107</v>
      </c>
      <c r="C42" s="41">
        <f t="shared" si="5"/>
        <v>186878</v>
      </c>
      <c r="D42" s="41">
        <f t="shared" si="6"/>
        <v>4</v>
      </c>
      <c r="E42" s="42" t="str">
        <f t="shared" si="2"/>
        <v>VIGO</v>
      </c>
      <c r="F42" s="42">
        <f t="shared" si="7"/>
        <v>140796</v>
      </c>
      <c r="G42" s="42">
        <f t="shared" si="8"/>
        <v>146541</v>
      </c>
    </row>
    <row r="43" spans="1:9" x14ac:dyDescent="0.25">
      <c r="A43" s="42" t="str">
        <f t="shared" si="3"/>
        <v>BAHIA DE CADIZ</v>
      </c>
      <c r="B43" s="41">
        <f t="shared" si="4"/>
        <v>49415</v>
      </c>
      <c r="C43" s="41">
        <f t="shared" si="5"/>
        <v>40315.5</v>
      </c>
      <c r="D43" s="41">
        <f t="shared" si="6"/>
        <v>9</v>
      </c>
      <c r="E43" s="42" t="str">
        <f t="shared" si="2"/>
        <v>CASTELLON</v>
      </c>
      <c r="F43" s="42">
        <f t="shared" si="7"/>
        <v>128941</v>
      </c>
      <c r="G43" s="42">
        <f t="shared" si="8"/>
        <v>103558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8</v>
      </c>
      <c r="D44" s="41">
        <f t="shared" si="6"/>
        <v>27</v>
      </c>
      <c r="E44" s="42" t="str">
        <f t="shared" si="2"/>
        <v>LAS PALMAS</v>
      </c>
      <c r="F44" s="42">
        <f t="shared" si="7"/>
        <v>66677</v>
      </c>
      <c r="G44" s="42">
        <f t="shared" si="8"/>
        <v>82973</v>
      </c>
    </row>
    <row r="45" spans="1:9" x14ac:dyDescent="0.25">
      <c r="A45" s="42" t="str">
        <f t="shared" si="3"/>
        <v>BARCELONA</v>
      </c>
      <c r="B45" s="41">
        <f t="shared" si="4"/>
        <v>961999</v>
      </c>
      <c r="C45" s="41">
        <f t="shared" si="5"/>
        <v>1000433</v>
      </c>
      <c r="D45" s="41">
        <f t="shared" si="6"/>
        <v>2</v>
      </c>
      <c r="E45" s="42" t="str">
        <f t="shared" si="2"/>
        <v>TARRAGONA</v>
      </c>
      <c r="F45" s="42">
        <f t="shared" si="7"/>
        <v>51424</v>
      </c>
      <c r="G45" s="42">
        <f t="shared" si="8"/>
        <v>49387</v>
      </c>
    </row>
    <row r="46" spans="1:9" x14ac:dyDescent="0.25">
      <c r="A46" s="42" t="str">
        <f t="shared" si="3"/>
        <v>BILBAO</v>
      </c>
      <c r="B46" s="41">
        <f t="shared" si="4"/>
        <v>454166.75</v>
      </c>
      <c r="C46" s="41">
        <f t="shared" si="5"/>
        <v>425028.75</v>
      </c>
      <c r="D46" s="41">
        <f t="shared" si="6"/>
        <v>3</v>
      </c>
      <c r="E46" s="42" t="str">
        <f t="shared" si="2"/>
        <v>BAHIA DE CADIZ</v>
      </c>
      <c r="F46" s="42">
        <f t="shared" si="7"/>
        <v>49415</v>
      </c>
      <c r="G46" s="42">
        <f t="shared" si="8"/>
        <v>40315.5</v>
      </c>
    </row>
    <row r="47" spans="1:9" x14ac:dyDescent="0.25">
      <c r="A47" s="42" t="str">
        <f t="shared" si="3"/>
        <v>CARTAGENA</v>
      </c>
      <c r="B47" s="41">
        <f t="shared" si="4"/>
        <v>42228</v>
      </c>
      <c r="C47" s="41">
        <f t="shared" si="5"/>
        <v>36611</v>
      </c>
      <c r="D47" s="41">
        <f t="shared" si="6"/>
        <v>10</v>
      </c>
      <c r="E47" s="42" t="str">
        <f t="shared" si="2"/>
        <v>CARTAGENA</v>
      </c>
      <c r="F47" s="42">
        <f t="shared" si="7"/>
        <v>42228</v>
      </c>
      <c r="G47" s="42">
        <f t="shared" si="8"/>
        <v>36611</v>
      </c>
    </row>
    <row r="48" spans="1:9" x14ac:dyDescent="0.25">
      <c r="A48" s="42" t="str">
        <f t="shared" si="3"/>
        <v>CASTELLON</v>
      </c>
      <c r="B48" s="41">
        <f t="shared" si="4"/>
        <v>128941</v>
      </c>
      <c r="C48" s="41">
        <f t="shared" si="5"/>
        <v>103558</v>
      </c>
      <c r="D48" s="41">
        <f t="shared" si="6"/>
        <v>6</v>
      </c>
      <c r="E48" s="42" t="str">
        <f t="shared" si="2"/>
        <v>ALICANTE</v>
      </c>
      <c r="F48" s="42">
        <f t="shared" si="7"/>
        <v>33850</v>
      </c>
      <c r="G48" s="42">
        <f t="shared" si="8"/>
        <v>33923</v>
      </c>
    </row>
    <row r="49" spans="1:7" x14ac:dyDescent="0.25">
      <c r="A49" s="42" t="str">
        <f t="shared" si="3"/>
        <v>CEUTA</v>
      </c>
      <c r="B49" s="41">
        <f t="shared" si="4"/>
        <v>131</v>
      </c>
      <c r="C49" s="41">
        <f t="shared" si="5"/>
        <v>419</v>
      </c>
      <c r="D49" s="41">
        <f t="shared" si="6"/>
        <v>25</v>
      </c>
      <c r="E49" s="42" t="str">
        <f t="shared" si="2"/>
        <v>GIJON</v>
      </c>
      <c r="F49" s="42">
        <f t="shared" si="7"/>
        <v>32479</v>
      </c>
      <c r="G49" s="42">
        <f t="shared" si="8"/>
        <v>22577</v>
      </c>
    </row>
    <row r="50" spans="1:7" x14ac:dyDescent="0.25">
      <c r="A50" s="42" t="str">
        <f t="shared" si="3"/>
        <v>FERROL-SAN CIBRAO</v>
      </c>
      <c r="B50" s="41">
        <f t="shared" si="4"/>
        <v>740</v>
      </c>
      <c r="C50" s="41">
        <f t="shared" si="5"/>
        <v>458</v>
      </c>
      <c r="D50" s="41">
        <f t="shared" si="6"/>
        <v>22</v>
      </c>
      <c r="E50" s="42" t="str">
        <f t="shared" si="2"/>
        <v>SANTA CRUZ DE TENERIFE</v>
      </c>
      <c r="F50" s="42">
        <f t="shared" si="7"/>
        <v>31776</v>
      </c>
      <c r="G50" s="42">
        <f t="shared" si="8"/>
        <v>34181</v>
      </c>
    </row>
    <row r="51" spans="1:7" x14ac:dyDescent="0.25">
      <c r="A51" s="42" t="str">
        <f t="shared" si="3"/>
        <v>GIJON</v>
      </c>
      <c r="B51" s="41">
        <f t="shared" si="4"/>
        <v>32479</v>
      </c>
      <c r="C51" s="41">
        <f t="shared" si="5"/>
        <v>22577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25961</v>
      </c>
      <c r="G51" s="42">
        <f t="shared" si="8"/>
        <v>11837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485</v>
      </c>
      <c r="D52" s="41">
        <f t="shared" si="6"/>
        <v>24</v>
      </c>
      <c r="E52" s="42" t="str">
        <f t="shared" si="2"/>
        <v>MALAGA</v>
      </c>
      <c r="F52" s="42">
        <f t="shared" si="7"/>
        <v>19010</v>
      </c>
      <c r="G52" s="42">
        <f t="shared" si="8"/>
        <v>13161</v>
      </c>
    </row>
    <row r="53" spans="1:7" x14ac:dyDescent="0.25">
      <c r="A53" s="42" t="str">
        <f t="shared" si="3"/>
        <v>LAS PALMAS</v>
      </c>
      <c r="B53" s="41">
        <f t="shared" si="4"/>
        <v>66677</v>
      </c>
      <c r="C53" s="41">
        <f t="shared" si="5"/>
        <v>82973</v>
      </c>
      <c r="D53" s="41">
        <f t="shared" si="6"/>
        <v>7</v>
      </c>
      <c r="E53" s="42" t="str">
        <f t="shared" si="2"/>
        <v>SEVILLA</v>
      </c>
      <c r="F53" s="42">
        <f t="shared" si="7"/>
        <v>17474</v>
      </c>
      <c r="G53" s="42">
        <f t="shared" si="8"/>
        <v>19196</v>
      </c>
    </row>
    <row r="54" spans="1:7" x14ac:dyDescent="0.25">
      <c r="A54" s="42" t="str">
        <f t="shared" si="3"/>
        <v>MALAGA</v>
      </c>
      <c r="B54" s="41">
        <f t="shared" si="4"/>
        <v>19010</v>
      </c>
      <c r="C54" s="41">
        <f t="shared" si="5"/>
        <v>13161</v>
      </c>
      <c r="D54" s="41">
        <f t="shared" si="6"/>
        <v>15</v>
      </c>
      <c r="E54" s="42" t="str">
        <f t="shared" si="2"/>
        <v>MELILLA</v>
      </c>
      <c r="F54" s="42">
        <f t="shared" si="7"/>
        <v>10374</v>
      </c>
      <c r="G54" s="42">
        <f t="shared" si="8"/>
        <v>8013</v>
      </c>
    </row>
    <row r="55" spans="1:7" x14ac:dyDescent="0.25">
      <c r="A55" s="42" t="str">
        <f t="shared" si="3"/>
        <v>MARIN Y RIA DE PONTEVEDRA</v>
      </c>
      <c r="B55" s="41">
        <f t="shared" si="4"/>
        <v>25961</v>
      </c>
      <c r="C55" s="41">
        <f t="shared" si="5"/>
        <v>11837</v>
      </c>
      <c r="D55" s="41">
        <f t="shared" si="6"/>
        <v>14</v>
      </c>
      <c r="E55" s="42" t="str">
        <f t="shared" si="2"/>
        <v>A CORUÑA</v>
      </c>
      <c r="F55" s="42">
        <f t="shared" si="7"/>
        <v>3962</v>
      </c>
      <c r="G55" s="42">
        <f t="shared" si="8"/>
        <v>4554</v>
      </c>
    </row>
    <row r="56" spans="1:7" x14ac:dyDescent="0.25">
      <c r="A56" s="42" t="str">
        <f t="shared" si="3"/>
        <v>MELILLA</v>
      </c>
      <c r="B56" s="41">
        <f t="shared" si="4"/>
        <v>10374</v>
      </c>
      <c r="C56" s="41">
        <f t="shared" si="5"/>
        <v>8013</v>
      </c>
      <c r="D56" s="41">
        <f t="shared" si="6"/>
        <v>17</v>
      </c>
      <c r="E56" s="42" t="str">
        <f t="shared" si="2"/>
        <v>MOTRIL</v>
      </c>
      <c r="F56" s="42">
        <f t="shared" si="7"/>
        <v>3606</v>
      </c>
      <c r="G56" s="42">
        <f t="shared" si="8"/>
        <v>2126</v>
      </c>
    </row>
    <row r="57" spans="1:7" x14ac:dyDescent="0.25">
      <c r="A57" s="42" t="str">
        <f t="shared" si="3"/>
        <v>MOTRIL</v>
      </c>
      <c r="B57" s="41">
        <f t="shared" si="4"/>
        <v>3606</v>
      </c>
      <c r="C57" s="41">
        <f t="shared" si="5"/>
        <v>2126</v>
      </c>
      <c r="D57" s="41">
        <f t="shared" si="6"/>
        <v>19</v>
      </c>
      <c r="E57" s="42" t="str">
        <f t="shared" si="2"/>
        <v>ALMERIA</v>
      </c>
      <c r="F57" s="42">
        <f t="shared" si="7"/>
        <v>1566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963</v>
      </c>
      <c r="G58" s="42">
        <f t="shared" si="8"/>
        <v>1674</v>
      </c>
    </row>
    <row r="59" spans="1:7" x14ac:dyDescent="0.25">
      <c r="A59" s="42" t="str">
        <f t="shared" si="3"/>
        <v>SANTA CRUZ DE TENERIFE</v>
      </c>
      <c r="B59" s="41">
        <f t="shared" si="4"/>
        <v>31776</v>
      </c>
      <c r="C59" s="41">
        <f t="shared" si="5"/>
        <v>34181</v>
      </c>
      <c r="D59" s="41">
        <f t="shared" si="6"/>
        <v>13</v>
      </c>
      <c r="E59" s="42" t="str">
        <f t="shared" si="2"/>
        <v>FERROL-SAN CIBRAO</v>
      </c>
      <c r="F59" s="42">
        <f t="shared" si="7"/>
        <v>740</v>
      </c>
      <c r="G59" s="42">
        <f t="shared" si="8"/>
        <v>458</v>
      </c>
    </row>
    <row r="60" spans="1:7" x14ac:dyDescent="0.25">
      <c r="A60" s="42" t="str">
        <f t="shared" si="3"/>
        <v>SANTANDER</v>
      </c>
      <c r="B60" s="41">
        <f t="shared" si="4"/>
        <v>963</v>
      </c>
      <c r="C60" s="41">
        <f t="shared" si="5"/>
        <v>1674</v>
      </c>
      <c r="D60" s="41">
        <f t="shared" si="6"/>
        <v>21</v>
      </c>
      <c r="E60" s="42" t="str">
        <f t="shared" si="2"/>
        <v>VILAGARCIA</v>
      </c>
      <c r="F60" s="42">
        <f t="shared" si="7"/>
        <v>728</v>
      </c>
      <c r="G60" s="42">
        <f t="shared" si="8"/>
        <v>416</v>
      </c>
    </row>
    <row r="61" spans="1:7" x14ac:dyDescent="0.25">
      <c r="A61" s="42" t="str">
        <f t="shared" si="3"/>
        <v>SEVILLA</v>
      </c>
      <c r="B61" s="41">
        <f t="shared" si="4"/>
        <v>17474</v>
      </c>
      <c r="C61" s="41">
        <f t="shared" si="5"/>
        <v>19196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485</v>
      </c>
    </row>
    <row r="62" spans="1:7" x14ac:dyDescent="0.25">
      <c r="A62" s="42" t="str">
        <f t="shared" si="3"/>
        <v>TARRAGONA</v>
      </c>
      <c r="B62" s="41">
        <f t="shared" si="4"/>
        <v>51424</v>
      </c>
      <c r="C62" s="41">
        <f t="shared" si="5"/>
        <v>49387</v>
      </c>
      <c r="D62" s="41">
        <f t="shared" si="6"/>
        <v>8</v>
      </c>
      <c r="E62" s="42" t="str">
        <f t="shared" si="2"/>
        <v>CEUTA</v>
      </c>
      <c r="F62" s="42">
        <f t="shared" si="7"/>
        <v>131</v>
      </c>
      <c r="G62" s="42">
        <f t="shared" si="8"/>
        <v>419</v>
      </c>
    </row>
    <row r="63" spans="1:7" x14ac:dyDescent="0.25">
      <c r="A63" s="42" t="str">
        <f t="shared" si="3"/>
        <v>VALENCIA</v>
      </c>
      <c r="B63" s="41">
        <f t="shared" si="4"/>
        <v>1697574</v>
      </c>
      <c r="C63" s="41">
        <f t="shared" si="5"/>
        <v>1626845</v>
      </c>
      <c r="D63" s="41">
        <f t="shared" si="6"/>
        <v>1</v>
      </c>
      <c r="E63" s="42" t="str">
        <f t="shared" si="2"/>
        <v>AVILES</v>
      </c>
      <c r="F63" s="42">
        <f t="shared" si="7"/>
        <v>8</v>
      </c>
      <c r="G63" s="42">
        <f t="shared" si="8"/>
        <v>20</v>
      </c>
    </row>
    <row r="64" spans="1:7" x14ac:dyDescent="0.25">
      <c r="A64" s="42" t="str">
        <f t="shared" si="3"/>
        <v>VIGO</v>
      </c>
      <c r="B64" s="41">
        <f t="shared" si="4"/>
        <v>140796</v>
      </c>
      <c r="C64" s="41">
        <f t="shared" si="5"/>
        <v>146541</v>
      </c>
      <c r="D64" s="41">
        <f t="shared" si="6"/>
        <v>5</v>
      </c>
      <c r="E64" s="42" t="str">
        <f t="shared" si="2"/>
        <v>BALEARES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728</v>
      </c>
      <c r="C65" s="41">
        <f t="shared" si="5"/>
        <v>416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">
        <v>40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663</v>
      </c>
      <c r="C7" s="9">
        <v>264</v>
      </c>
      <c r="D7" s="9">
        <v>4741</v>
      </c>
      <c r="E7" s="9">
        <v>4179</v>
      </c>
      <c r="F7" s="10">
        <f>((E7*100)/D7)-100</f>
        <v>-11.854039232229482</v>
      </c>
      <c r="G7" s="1"/>
      <c r="H7" s="1"/>
      <c r="I7" s="1"/>
    </row>
    <row r="8" spans="1:12" x14ac:dyDescent="0.25">
      <c r="A8" s="11" t="s">
        <v>45</v>
      </c>
      <c r="B8" s="12">
        <v>14939</v>
      </c>
      <c r="C8" s="12">
        <v>11544</v>
      </c>
      <c r="D8" s="12">
        <v>127256</v>
      </c>
      <c r="E8" s="12">
        <v>132466</v>
      </c>
      <c r="F8" s="13">
        <f t="shared" ref="F8:F35" si="0">((E8*100)/D8)-100</f>
        <v>4.0941095115358053</v>
      </c>
      <c r="G8" s="1"/>
      <c r="H8" s="1"/>
      <c r="I8" s="1"/>
    </row>
    <row r="9" spans="1:12" x14ac:dyDescent="0.25">
      <c r="A9" s="8" t="s">
        <v>46</v>
      </c>
      <c r="B9" s="9">
        <v>338</v>
      </c>
      <c r="C9" s="9">
        <v>869</v>
      </c>
      <c r="D9" s="9">
        <v>3193</v>
      </c>
      <c r="E9" s="9">
        <v>5076.25</v>
      </c>
      <c r="F9" s="10">
        <f t="shared" si="0"/>
        <v>58.980582524271853</v>
      </c>
      <c r="G9" s="1"/>
      <c r="H9" s="1"/>
      <c r="I9" s="1"/>
    </row>
    <row r="10" spans="1:12" x14ac:dyDescent="0.25">
      <c r="A10" s="11" t="s">
        <v>47</v>
      </c>
      <c r="B10" s="12">
        <v>12</v>
      </c>
      <c r="C10" s="12">
        <v>0</v>
      </c>
      <c r="D10" s="12">
        <v>20</v>
      </c>
      <c r="E10" s="12">
        <v>8</v>
      </c>
      <c r="F10" s="17">
        <f t="shared" si="0"/>
        <v>-60</v>
      </c>
      <c r="G10" s="1"/>
      <c r="H10" s="1"/>
      <c r="I10" s="1"/>
    </row>
    <row r="11" spans="1:12" x14ac:dyDescent="0.25">
      <c r="A11" s="8" t="s">
        <v>48</v>
      </c>
      <c r="B11" s="9">
        <v>22803</v>
      </c>
      <c r="C11" s="9">
        <v>43374</v>
      </c>
      <c r="D11" s="9">
        <v>203969</v>
      </c>
      <c r="E11" s="9">
        <v>288615</v>
      </c>
      <c r="F11" s="10">
        <f t="shared" si="0"/>
        <v>41.499443542891328</v>
      </c>
      <c r="G11" s="1"/>
      <c r="H11" s="1"/>
      <c r="I11" s="1"/>
    </row>
    <row r="12" spans="1:12" x14ac:dyDescent="0.25">
      <c r="A12" s="11" t="s">
        <v>49</v>
      </c>
      <c r="B12" s="12">
        <v>7992</v>
      </c>
      <c r="C12" s="12">
        <v>8469.5</v>
      </c>
      <c r="D12" s="12">
        <v>71280</v>
      </c>
      <c r="E12" s="12">
        <v>80028.5</v>
      </c>
      <c r="F12" s="13">
        <f t="shared" si="0"/>
        <v>12.273428731762067</v>
      </c>
      <c r="G12" s="1"/>
      <c r="H12" s="1"/>
      <c r="I12" s="1"/>
    </row>
    <row r="13" spans="1:12" x14ac:dyDescent="0.25">
      <c r="A13" s="8" t="s">
        <v>50</v>
      </c>
      <c r="B13" s="9">
        <v>4675</v>
      </c>
      <c r="C13" s="9">
        <v>4707</v>
      </c>
      <c r="D13" s="9">
        <v>58873</v>
      </c>
      <c r="E13" s="9">
        <v>49786</v>
      </c>
      <c r="F13" s="10">
        <f t="shared" si="0"/>
        <v>-15.434919232925111</v>
      </c>
      <c r="G13" s="1"/>
      <c r="H13" s="1"/>
      <c r="I13" s="1"/>
    </row>
    <row r="14" spans="1:12" x14ac:dyDescent="0.25">
      <c r="A14" s="11" t="s">
        <v>51</v>
      </c>
      <c r="B14" s="12">
        <v>114316.5</v>
      </c>
      <c r="C14" s="12">
        <v>127050.5</v>
      </c>
      <c r="D14" s="12">
        <v>1157626</v>
      </c>
      <c r="E14" s="12">
        <v>1097061</v>
      </c>
      <c r="F14" s="13">
        <f t="shared" si="0"/>
        <v>-5.2318278960562452</v>
      </c>
      <c r="G14" s="1"/>
      <c r="H14" s="1"/>
      <c r="I14" s="1"/>
    </row>
    <row r="15" spans="1:12" x14ac:dyDescent="0.25">
      <c r="A15" s="8" t="s">
        <v>52</v>
      </c>
      <c r="B15" s="9">
        <v>49134.25</v>
      </c>
      <c r="C15" s="9">
        <v>54307.5</v>
      </c>
      <c r="D15" s="9">
        <v>465583.75</v>
      </c>
      <c r="E15" s="9">
        <v>506327.25</v>
      </c>
      <c r="F15" s="10">
        <f t="shared" si="0"/>
        <v>8.7510571406325965</v>
      </c>
      <c r="G15" s="1"/>
      <c r="H15" s="1"/>
      <c r="I15" s="1"/>
    </row>
    <row r="16" spans="1:12" x14ac:dyDescent="0.25">
      <c r="A16" s="11" t="s">
        <v>53</v>
      </c>
      <c r="B16" s="12">
        <v>5944</v>
      </c>
      <c r="C16" s="12">
        <v>5847</v>
      </c>
      <c r="D16" s="12">
        <v>60806</v>
      </c>
      <c r="E16" s="12">
        <v>57095</v>
      </c>
      <c r="F16" s="13">
        <f t="shared" si="0"/>
        <v>-6.1030161497220661</v>
      </c>
      <c r="G16" s="1"/>
      <c r="H16" s="1"/>
      <c r="I16" s="1"/>
    </row>
    <row r="17" spans="1:9" x14ac:dyDescent="0.25">
      <c r="A17" s="8" t="s">
        <v>54</v>
      </c>
      <c r="B17" s="9">
        <v>11058</v>
      </c>
      <c r="C17" s="9">
        <v>14878</v>
      </c>
      <c r="D17" s="9">
        <v>107825</v>
      </c>
      <c r="E17" s="9">
        <v>134060</v>
      </c>
      <c r="F17" s="10">
        <f t="shared" si="0"/>
        <v>24.331092047298867</v>
      </c>
      <c r="G17" s="1"/>
      <c r="H17" s="1"/>
      <c r="I17" s="1"/>
    </row>
    <row r="18" spans="1:9" x14ac:dyDescent="0.25">
      <c r="A18" s="11" t="s">
        <v>55</v>
      </c>
      <c r="B18" s="12">
        <v>1207</v>
      </c>
      <c r="C18" s="12">
        <v>1484</v>
      </c>
      <c r="D18" s="12">
        <v>9055</v>
      </c>
      <c r="E18" s="12">
        <v>13111</v>
      </c>
      <c r="F18" s="13">
        <f t="shared" si="0"/>
        <v>44.792932081722796</v>
      </c>
      <c r="G18" s="1"/>
      <c r="H18" s="1"/>
      <c r="I18" s="1"/>
    </row>
    <row r="19" spans="1:9" x14ac:dyDescent="0.25">
      <c r="A19" s="8" t="s">
        <v>56</v>
      </c>
      <c r="B19" s="9">
        <v>31</v>
      </c>
      <c r="C19" s="9">
        <v>93</v>
      </c>
      <c r="D19" s="9">
        <v>458</v>
      </c>
      <c r="E19" s="9">
        <v>740</v>
      </c>
      <c r="F19" s="10">
        <f t="shared" si="0"/>
        <v>61.572052401746731</v>
      </c>
      <c r="G19" s="1"/>
      <c r="H19" s="1"/>
      <c r="I19" s="1"/>
    </row>
    <row r="20" spans="1:9" x14ac:dyDescent="0.25">
      <c r="A20" s="11" t="s">
        <v>57</v>
      </c>
      <c r="B20" s="12">
        <v>2887</v>
      </c>
      <c r="C20" s="12">
        <v>4864</v>
      </c>
      <c r="D20" s="12">
        <v>29491</v>
      </c>
      <c r="E20" s="12">
        <v>39070</v>
      </c>
      <c r="F20" s="13">
        <f t="shared" si="0"/>
        <v>32.481095927571118</v>
      </c>
      <c r="G20" s="1"/>
      <c r="H20" s="1"/>
      <c r="I20" s="1"/>
    </row>
    <row r="21" spans="1:9" x14ac:dyDescent="0.25">
      <c r="A21" s="8" t="s">
        <v>58</v>
      </c>
      <c r="B21" s="9">
        <v>121</v>
      </c>
      <c r="C21" s="9">
        <v>77</v>
      </c>
      <c r="D21" s="9">
        <v>769</v>
      </c>
      <c r="E21" s="9">
        <v>1567</v>
      </c>
      <c r="F21" s="10">
        <f t="shared" si="0"/>
        <v>103.77113133940182</v>
      </c>
      <c r="G21" s="1"/>
      <c r="H21" s="1"/>
      <c r="I21" s="1"/>
    </row>
    <row r="22" spans="1:9" x14ac:dyDescent="0.25">
      <c r="A22" s="11" t="s">
        <v>59</v>
      </c>
      <c r="B22" s="12">
        <v>37839</v>
      </c>
      <c r="C22" s="12">
        <v>37572</v>
      </c>
      <c r="D22" s="12">
        <v>372368</v>
      </c>
      <c r="E22" s="12">
        <v>350049</v>
      </c>
      <c r="F22" s="13">
        <f t="shared" si="0"/>
        <v>-5.9938018304472962</v>
      </c>
      <c r="G22" s="1"/>
      <c r="H22" s="1"/>
      <c r="I22" s="1"/>
    </row>
    <row r="23" spans="1:9" x14ac:dyDescent="0.25">
      <c r="A23" s="8" t="s">
        <v>60</v>
      </c>
      <c r="B23" s="9">
        <v>2162</v>
      </c>
      <c r="C23" s="9">
        <v>2703</v>
      </c>
      <c r="D23" s="9">
        <v>21412</v>
      </c>
      <c r="E23" s="9">
        <v>30750</v>
      </c>
      <c r="F23" s="10">
        <f t="shared" si="0"/>
        <v>43.611059219129459</v>
      </c>
      <c r="G23" s="1"/>
      <c r="H23" s="1"/>
      <c r="I23" s="1"/>
    </row>
    <row r="24" spans="1:9" x14ac:dyDescent="0.25">
      <c r="A24" s="11" t="s">
        <v>61</v>
      </c>
      <c r="B24" s="12">
        <v>1797</v>
      </c>
      <c r="C24" s="12">
        <v>3489</v>
      </c>
      <c r="D24" s="12">
        <v>30324</v>
      </c>
      <c r="E24" s="12">
        <v>30936</v>
      </c>
      <c r="F24" s="13">
        <f t="shared" si="0"/>
        <v>2.0182034032449536</v>
      </c>
      <c r="G24" s="1"/>
      <c r="H24" s="1"/>
      <c r="I24" s="1"/>
    </row>
    <row r="25" spans="1:9" x14ac:dyDescent="0.25">
      <c r="A25" s="8" t="s">
        <v>62</v>
      </c>
      <c r="B25" s="9">
        <v>2592</v>
      </c>
      <c r="C25" s="9">
        <v>3048</v>
      </c>
      <c r="D25" s="9">
        <v>21269</v>
      </c>
      <c r="E25" s="9">
        <v>26895</v>
      </c>
      <c r="F25" s="10">
        <f t="shared" si="0"/>
        <v>26.451643236635476</v>
      </c>
      <c r="G25" s="1"/>
      <c r="H25" s="1"/>
      <c r="I25" s="1"/>
    </row>
    <row r="26" spans="1:9" x14ac:dyDescent="0.25">
      <c r="A26" s="11" t="s">
        <v>63</v>
      </c>
      <c r="B26" s="12">
        <v>294</v>
      </c>
      <c r="C26" s="12">
        <v>494</v>
      </c>
      <c r="D26" s="12">
        <v>3165</v>
      </c>
      <c r="E26" s="12">
        <v>5374</v>
      </c>
      <c r="F26" s="13">
        <f t="shared" si="0"/>
        <v>69.794628751974727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28155</v>
      </c>
      <c r="C28" s="12">
        <v>25645</v>
      </c>
      <c r="D28" s="12">
        <v>279640</v>
      </c>
      <c r="E28" s="12">
        <v>261261</v>
      </c>
      <c r="F28" s="13">
        <f t="shared" si="0"/>
        <v>-6.5723787727077649</v>
      </c>
      <c r="G28" s="1"/>
      <c r="H28" s="1"/>
      <c r="I28" s="1"/>
    </row>
    <row r="29" spans="1:9" x14ac:dyDescent="0.25">
      <c r="A29" s="8" t="s">
        <v>66</v>
      </c>
      <c r="B29" s="9">
        <v>208</v>
      </c>
      <c r="C29" s="9">
        <v>121</v>
      </c>
      <c r="D29" s="9">
        <v>1674</v>
      </c>
      <c r="E29" s="9">
        <v>963</v>
      </c>
      <c r="F29" s="10">
        <f t="shared" si="0"/>
        <v>-42.473118279569896</v>
      </c>
      <c r="G29" s="1"/>
      <c r="H29" s="1"/>
      <c r="I29" s="1"/>
    </row>
    <row r="30" spans="1:9" x14ac:dyDescent="0.25">
      <c r="A30" s="11" t="s">
        <v>67</v>
      </c>
      <c r="B30" s="12">
        <v>13962</v>
      </c>
      <c r="C30" s="12">
        <v>12596</v>
      </c>
      <c r="D30" s="12">
        <v>136580</v>
      </c>
      <c r="E30" s="12">
        <v>129116</v>
      </c>
      <c r="F30" s="13">
        <f t="shared" si="0"/>
        <v>-5.4649289793527629</v>
      </c>
      <c r="G30" s="1"/>
      <c r="H30" s="1"/>
      <c r="I30" s="1"/>
    </row>
    <row r="31" spans="1:9" x14ac:dyDescent="0.25">
      <c r="A31" s="8" t="s">
        <v>68</v>
      </c>
      <c r="B31" s="9">
        <v>7253</v>
      </c>
      <c r="C31" s="9">
        <v>8300</v>
      </c>
      <c r="D31" s="9">
        <v>72327</v>
      </c>
      <c r="E31" s="9">
        <v>70427</v>
      </c>
      <c r="F31" s="10">
        <f t="shared" si="0"/>
        <v>-2.6269581207571235</v>
      </c>
      <c r="G31" s="1"/>
      <c r="H31" s="1"/>
      <c r="I31" s="1"/>
    </row>
    <row r="32" spans="1:9" x14ac:dyDescent="0.25">
      <c r="A32" s="11" t="s">
        <v>69</v>
      </c>
      <c r="B32" s="12">
        <v>173278</v>
      </c>
      <c r="C32" s="12">
        <v>194690</v>
      </c>
      <c r="D32" s="12">
        <v>1754188</v>
      </c>
      <c r="E32" s="12">
        <v>1818169</v>
      </c>
      <c r="F32" s="13">
        <f t="shared" si="0"/>
        <v>3.6473285645552238</v>
      </c>
      <c r="G32" s="1"/>
      <c r="H32" s="1"/>
      <c r="I32" s="1"/>
    </row>
    <row r="33" spans="1:9" x14ac:dyDescent="0.25">
      <c r="A33" s="8" t="s">
        <v>70</v>
      </c>
      <c r="B33" s="9">
        <v>14705.5</v>
      </c>
      <c r="C33" s="9">
        <v>15907.5</v>
      </c>
      <c r="D33" s="9">
        <v>171928</v>
      </c>
      <c r="E33" s="9">
        <v>160785</v>
      </c>
      <c r="F33" s="10">
        <f t="shared" si="0"/>
        <v>-6.4812014331580627</v>
      </c>
      <c r="G33" s="1"/>
      <c r="H33" s="1"/>
      <c r="I33" s="1"/>
    </row>
    <row r="34" spans="1:9" x14ac:dyDescent="0.25">
      <c r="A34" s="11" t="s">
        <v>71</v>
      </c>
      <c r="B34" s="12">
        <v>2688</v>
      </c>
      <c r="C34" s="12">
        <v>2706</v>
      </c>
      <c r="D34" s="12">
        <v>7466</v>
      </c>
      <c r="E34" s="12">
        <v>21216</v>
      </c>
      <c r="F34" s="13">
        <f t="shared" si="0"/>
        <v>184.16822930618804</v>
      </c>
      <c r="G34" s="1"/>
      <c r="H34" s="1"/>
      <c r="I34" s="1"/>
    </row>
    <row r="35" spans="1:9" x14ac:dyDescent="0.25">
      <c r="A35" s="14" t="s">
        <v>72</v>
      </c>
      <c r="B35" s="15">
        <f>SUM(B7:B34)</f>
        <v>521054.25</v>
      </c>
      <c r="C35" s="15">
        <f t="shared" ref="C35:E35" si="1">SUM(C7:C34)</f>
        <v>585100</v>
      </c>
      <c r="D35" s="15">
        <f t="shared" si="1"/>
        <v>5173286.75</v>
      </c>
      <c r="E35" s="15">
        <f t="shared" si="1"/>
        <v>5315131</v>
      </c>
      <c r="F35" s="16">
        <f t="shared" si="0"/>
        <v>2.7418594184828464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4179</v>
      </c>
      <c r="C38" s="41">
        <f>D7</f>
        <v>4741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1818169</v>
      </c>
      <c r="G38" s="42">
        <f>LOOKUP(E38,$A$38:$A$65,$C$38:$C$65)</f>
        <v>1754188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132466</v>
      </c>
      <c r="C39" s="41">
        <f t="shared" ref="C39:C65" si="5">D8</f>
        <v>127256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1097061</v>
      </c>
      <c r="G39" s="42">
        <f t="shared" ref="G39:G65" si="8">LOOKUP(E39,$A$38:$A$65,$C$38:$C$65)</f>
        <v>1157626</v>
      </c>
    </row>
    <row r="40" spans="1:9" x14ac:dyDescent="0.25">
      <c r="A40" s="42" t="str">
        <f t="shared" si="3"/>
        <v>ALMERIA</v>
      </c>
      <c r="B40" s="41">
        <f t="shared" si="4"/>
        <v>5076.25</v>
      </c>
      <c r="C40" s="41">
        <f t="shared" si="5"/>
        <v>3193</v>
      </c>
      <c r="D40" s="41">
        <f t="shared" si="6"/>
        <v>22</v>
      </c>
      <c r="E40" s="42" t="str">
        <f t="shared" si="2"/>
        <v>BILBAO</v>
      </c>
      <c r="F40" s="42">
        <f t="shared" si="7"/>
        <v>506327.25</v>
      </c>
      <c r="G40" s="42">
        <f t="shared" si="8"/>
        <v>465583.75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20</v>
      </c>
      <c r="D41" s="41">
        <f t="shared" si="6"/>
        <v>27</v>
      </c>
      <c r="E41" s="42" t="str">
        <f t="shared" si="2"/>
        <v>LAS PALMAS</v>
      </c>
      <c r="F41" s="42">
        <f t="shared" si="7"/>
        <v>350049</v>
      </c>
      <c r="G41" s="42">
        <f t="shared" si="8"/>
        <v>372368</v>
      </c>
    </row>
    <row r="42" spans="1:9" x14ac:dyDescent="0.25">
      <c r="A42" s="42" t="str">
        <f t="shared" si="3"/>
        <v>BAHIA DE ALGECIRAS</v>
      </c>
      <c r="B42" s="41">
        <f t="shared" si="4"/>
        <v>288615</v>
      </c>
      <c r="C42" s="41">
        <f t="shared" si="5"/>
        <v>203969</v>
      </c>
      <c r="D42" s="41">
        <f t="shared" si="6"/>
        <v>5</v>
      </c>
      <c r="E42" s="42" t="str">
        <f t="shared" si="2"/>
        <v>BAHIA DE ALGECIRAS</v>
      </c>
      <c r="F42" s="42">
        <f t="shared" si="7"/>
        <v>288615</v>
      </c>
      <c r="G42" s="42">
        <f t="shared" si="8"/>
        <v>203969</v>
      </c>
    </row>
    <row r="43" spans="1:9" x14ac:dyDescent="0.25">
      <c r="A43" s="42" t="str">
        <f t="shared" si="3"/>
        <v>BAHIA DE CADIZ</v>
      </c>
      <c r="B43" s="41">
        <f t="shared" si="4"/>
        <v>80028.5</v>
      </c>
      <c r="C43" s="41">
        <f t="shared" si="5"/>
        <v>71280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261261</v>
      </c>
      <c r="G43" s="42">
        <f t="shared" si="8"/>
        <v>279640</v>
      </c>
    </row>
    <row r="44" spans="1:9" x14ac:dyDescent="0.25">
      <c r="A44" s="42" t="str">
        <f t="shared" si="3"/>
        <v>BALEARES</v>
      </c>
      <c r="B44" s="41">
        <f t="shared" si="4"/>
        <v>49786</v>
      </c>
      <c r="C44" s="41">
        <f t="shared" si="5"/>
        <v>58873</v>
      </c>
      <c r="D44" s="41">
        <f t="shared" si="6"/>
        <v>14</v>
      </c>
      <c r="E44" s="42" t="str">
        <f t="shared" si="2"/>
        <v>VIGO</v>
      </c>
      <c r="F44" s="42">
        <f t="shared" si="7"/>
        <v>160785</v>
      </c>
      <c r="G44" s="42">
        <f t="shared" si="8"/>
        <v>171928</v>
      </c>
    </row>
    <row r="45" spans="1:9" x14ac:dyDescent="0.25">
      <c r="A45" s="42" t="str">
        <f t="shared" si="3"/>
        <v>BARCELONA</v>
      </c>
      <c r="B45" s="41">
        <f t="shared" si="4"/>
        <v>1097061</v>
      </c>
      <c r="C45" s="41">
        <f t="shared" si="5"/>
        <v>1157626</v>
      </c>
      <c r="D45" s="41">
        <f t="shared" si="6"/>
        <v>2</v>
      </c>
      <c r="E45" s="42" t="str">
        <f t="shared" si="2"/>
        <v>CASTELLON</v>
      </c>
      <c r="F45" s="42">
        <f t="shared" si="7"/>
        <v>134060</v>
      </c>
      <c r="G45" s="42">
        <f t="shared" si="8"/>
        <v>107825</v>
      </c>
    </row>
    <row r="46" spans="1:9" x14ac:dyDescent="0.25">
      <c r="A46" s="42" t="str">
        <f t="shared" si="3"/>
        <v>BILBAO</v>
      </c>
      <c r="B46" s="41">
        <f t="shared" si="4"/>
        <v>506327.25</v>
      </c>
      <c r="C46" s="41">
        <f t="shared" si="5"/>
        <v>465583.75</v>
      </c>
      <c r="D46" s="41">
        <f t="shared" si="6"/>
        <v>3</v>
      </c>
      <c r="E46" s="42" t="str">
        <f t="shared" si="2"/>
        <v>ALICANTE</v>
      </c>
      <c r="F46" s="42">
        <f t="shared" si="7"/>
        <v>132466</v>
      </c>
      <c r="G46" s="42">
        <f t="shared" si="8"/>
        <v>127256</v>
      </c>
    </row>
    <row r="47" spans="1:9" x14ac:dyDescent="0.25">
      <c r="A47" s="42" t="str">
        <f t="shared" si="3"/>
        <v>CARTAGENA</v>
      </c>
      <c r="B47" s="41">
        <f t="shared" si="4"/>
        <v>57095</v>
      </c>
      <c r="C47" s="41">
        <f t="shared" si="5"/>
        <v>60806</v>
      </c>
      <c r="D47" s="41">
        <f t="shared" si="6"/>
        <v>13</v>
      </c>
      <c r="E47" s="42" t="str">
        <f t="shared" si="2"/>
        <v>SEVILLA</v>
      </c>
      <c r="F47" s="42">
        <f t="shared" si="7"/>
        <v>129116</v>
      </c>
      <c r="G47" s="42">
        <f t="shared" si="8"/>
        <v>136580</v>
      </c>
    </row>
    <row r="48" spans="1:9" x14ac:dyDescent="0.25">
      <c r="A48" s="42" t="str">
        <f t="shared" si="3"/>
        <v>CASTELLON</v>
      </c>
      <c r="B48" s="41">
        <f t="shared" si="4"/>
        <v>134060</v>
      </c>
      <c r="C48" s="41">
        <f t="shared" si="5"/>
        <v>107825</v>
      </c>
      <c r="D48" s="41">
        <f t="shared" si="6"/>
        <v>8</v>
      </c>
      <c r="E48" s="42" t="str">
        <f t="shared" si="2"/>
        <v>BAHIA DE CADIZ</v>
      </c>
      <c r="F48" s="42">
        <f t="shared" si="7"/>
        <v>80028.5</v>
      </c>
      <c r="G48" s="42">
        <f t="shared" si="8"/>
        <v>71280</v>
      </c>
    </row>
    <row r="49" spans="1:7" x14ac:dyDescent="0.25">
      <c r="A49" s="42" t="str">
        <f t="shared" si="3"/>
        <v>CEUTA</v>
      </c>
      <c r="B49" s="41">
        <f t="shared" si="4"/>
        <v>13111</v>
      </c>
      <c r="C49" s="41">
        <f t="shared" si="5"/>
        <v>9055</v>
      </c>
      <c r="D49" s="41">
        <f t="shared" si="6"/>
        <v>20</v>
      </c>
      <c r="E49" s="42" t="str">
        <f t="shared" si="2"/>
        <v>TARRAGONA</v>
      </c>
      <c r="F49" s="42">
        <f t="shared" si="7"/>
        <v>70427</v>
      </c>
      <c r="G49" s="42">
        <f t="shared" si="8"/>
        <v>72327</v>
      </c>
    </row>
    <row r="50" spans="1:7" x14ac:dyDescent="0.25">
      <c r="A50" s="42" t="str">
        <f t="shared" si="3"/>
        <v>FERROL-SAN CIBRAO</v>
      </c>
      <c r="B50" s="41">
        <f t="shared" si="4"/>
        <v>740</v>
      </c>
      <c r="C50" s="41">
        <f t="shared" si="5"/>
        <v>458</v>
      </c>
      <c r="D50" s="41">
        <f t="shared" si="6"/>
        <v>26</v>
      </c>
      <c r="E50" s="42" t="str">
        <f t="shared" si="2"/>
        <v>CARTAGENA</v>
      </c>
      <c r="F50" s="42">
        <f t="shared" si="7"/>
        <v>57095</v>
      </c>
      <c r="G50" s="42">
        <f t="shared" si="8"/>
        <v>60806</v>
      </c>
    </row>
    <row r="51" spans="1:7" x14ac:dyDescent="0.25">
      <c r="A51" s="42" t="str">
        <f t="shared" si="3"/>
        <v>GIJON</v>
      </c>
      <c r="B51" s="41">
        <f t="shared" si="4"/>
        <v>39070</v>
      </c>
      <c r="C51" s="41">
        <f t="shared" si="5"/>
        <v>29491</v>
      </c>
      <c r="D51" s="41">
        <f t="shared" si="6"/>
        <v>15</v>
      </c>
      <c r="E51" s="42" t="str">
        <f t="shared" si="2"/>
        <v>BALEARES</v>
      </c>
      <c r="F51" s="42">
        <f t="shared" si="7"/>
        <v>49786</v>
      </c>
      <c r="G51" s="42">
        <f t="shared" si="8"/>
        <v>58873</v>
      </c>
    </row>
    <row r="52" spans="1:7" x14ac:dyDescent="0.25">
      <c r="A52" s="42" t="str">
        <f t="shared" si="3"/>
        <v>HUELVA</v>
      </c>
      <c r="B52" s="41">
        <f t="shared" si="4"/>
        <v>1567</v>
      </c>
      <c r="C52" s="41">
        <f t="shared" si="5"/>
        <v>769</v>
      </c>
      <c r="D52" s="41">
        <f t="shared" si="6"/>
        <v>24</v>
      </c>
      <c r="E52" s="42" t="str">
        <f t="shared" si="2"/>
        <v>GIJON</v>
      </c>
      <c r="F52" s="42">
        <f t="shared" si="7"/>
        <v>39070</v>
      </c>
      <c r="G52" s="42">
        <f t="shared" si="8"/>
        <v>29491</v>
      </c>
    </row>
    <row r="53" spans="1:7" x14ac:dyDescent="0.25">
      <c r="A53" s="42" t="str">
        <f t="shared" si="3"/>
        <v>LAS PALMAS</v>
      </c>
      <c r="B53" s="41">
        <f t="shared" si="4"/>
        <v>350049</v>
      </c>
      <c r="C53" s="41">
        <f t="shared" si="5"/>
        <v>372368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30936</v>
      </c>
      <c r="G53" s="42">
        <f t="shared" si="8"/>
        <v>30324</v>
      </c>
    </row>
    <row r="54" spans="1:7" x14ac:dyDescent="0.25">
      <c r="A54" s="42" t="str">
        <f t="shared" si="3"/>
        <v>MALAGA</v>
      </c>
      <c r="B54" s="41">
        <f t="shared" si="4"/>
        <v>30750</v>
      </c>
      <c r="C54" s="41">
        <f t="shared" si="5"/>
        <v>21412</v>
      </c>
      <c r="D54" s="41">
        <f t="shared" si="6"/>
        <v>17</v>
      </c>
      <c r="E54" s="42" t="str">
        <f t="shared" si="2"/>
        <v>MALAGA</v>
      </c>
      <c r="F54" s="42">
        <f t="shared" si="7"/>
        <v>30750</v>
      </c>
      <c r="G54" s="42">
        <f t="shared" si="8"/>
        <v>21412</v>
      </c>
    </row>
    <row r="55" spans="1:7" x14ac:dyDescent="0.25">
      <c r="A55" s="42" t="str">
        <f t="shared" si="3"/>
        <v>MARIN Y RIA DE PONTEVEDRA</v>
      </c>
      <c r="B55" s="41">
        <f t="shared" si="4"/>
        <v>30936</v>
      </c>
      <c r="C55" s="41">
        <f t="shared" si="5"/>
        <v>30324</v>
      </c>
      <c r="D55" s="41">
        <f t="shared" si="6"/>
        <v>16</v>
      </c>
      <c r="E55" s="42" t="str">
        <f t="shared" si="2"/>
        <v>MELILLA</v>
      </c>
      <c r="F55" s="42">
        <f t="shared" si="7"/>
        <v>26895</v>
      </c>
      <c r="G55" s="42">
        <f t="shared" si="8"/>
        <v>21269</v>
      </c>
    </row>
    <row r="56" spans="1:7" x14ac:dyDescent="0.25">
      <c r="A56" s="42" t="str">
        <f t="shared" si="3"/>
        <v>MELILLA</v>
      </c>
      <c r="B56" s="41">
        <f t="shared" si="4"/>
        <v>26895</v>
      </c>
      <c r="C56" s="41">
        <f t="shared" si="5"/>
        <v>21269</v>
      </c>
      <c r="D56" s="41">
        <f t="shared" si="6"/>
        <v>18</v>
      </c>
      <c r="E56" s="42" t="str">
        <f t="shared" si="2"/>
        <v>VILAGARCIA</v>
      </c>
      <c r="F56" s="42">
        <f t="shared" si="7"/>
        <v>21216</v>
      </c>
      <c r="G56" s="42">
        <f t="shared" si="8"/>
        <v>7466</v>
      </c>
    </row>
    <row r="57" spans="1:7" x14ac:dyDescent="0.25">
      <c r="A57" s="42" t="str">
        <f t="shared" si="3"/>
        <v>MOTRIL</v>
      </c>
      <c r="B57" s="41">
        <f t="shared" si="4"/>
        <v>5374</v>
      </c>
      <c r="C57" s="41">
        <f t="shared" si="5"/>
        <v>3165</v>
      </c>
      <c r="D57" s="41">
        <f t="shared" si="6"/>
        <v>21</v>
      </c>
      <c r="E57" s="42" t="str">
        <f t="shared" si="2"/>
        <v>CEUTA</v>
      </c>
      <c r="F57" s="42">
        <f t="shared" si="7"/>
        <v>13111</v>
      </c>
      <c r="G57" s="42">
        <f t="shared" si="8"/>
        <v>9055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5374</v>
      </c>
      <c r="G58" s="42">
        <f t="shared" si="8"/>
        <v>3165</v>
      </c>
    </row>
    <row r="59" spans="1:7" x14ac:dyDescent="0.25">
      <c r="A59" s="42" t="str">
        <f t="shared" si="3"/>
        <v>SANTA CRUZ DE TENERIFE</v>
      </c>
      <c r="B59" s="41">
        <f t="shared" si="4"/>
        <v>261261</v>
      </c>
      <c r="C59" s="41">
        <f t="shared" si="5"/>
        <v>279640</v>
      </c>
      <c r="D59" s="41">
        <f t="shared" si="6"/>
        <v>6</v>
      </c>
      <c r="E59" s="42" t="str">
        <f t="shared" si="2"/>
        <v>ALMERIA</v>
      </c>
      <c r="F59" s="42">
        <f t="shared" si="7"/>
        <v>5076.25</v>
      </c>
      <c r="G59" s="42">
        <f t="shared" si="8"/>
        <v>3193</v>
      </c>
    </row>
    <row r="60" spans="1:7" x14ac:dyDescent="0.25">
      <c r="A60" s="42" t="str">
        <f t="shared" si="3"/>
        <v>SANTANDER</v>
      </c>
      <c r="B60" s="41">
        <f t="shared" si="4"/>
        <v>963</v>
      </c>
      <c r="C60" s="41">
        <f t="shared" si="5"/>
        <v>1674</v>
      </c>
      <c r="D60" s="41">
        <f t="shared" si="6"/>
        <v>25</v>
      </c>
      <c r="E60" s="42" t="str">
        <f t="shared" si="2"/>
        <v>A CORUÑA</v>
      </c>
      <c r="F60" s="42">
        <f t="shared" si="7"/>
        <v>4179</v>
      </c>
      <c r="G60" s="42">
        <f t="shared" si="8"/>
        <v>4741</v>
      </c>
    </row>
    <row r="61" spans="1:7" x14ac:dyDescent="0.25">
      <c r="A61" s="42" t="str">
        <f t="shared" si="3"/>
        <v>SEVILLA</v>
      </c>
      <c r="B61" s="41">
        <f t="shared" si="4"/>
        <v>129116</v>
      </c>
      <c r="C61" s="41">
        <f t="shared" si="5"/>
        <v>136580</v>
      </c>
      <c r="D61" s="41">
        <f t="shared" si="6"/>
        <v>10</v>
      </c>
      <c r="E61" s="42" t="str">
        <f t="shared" si="2"/>
        <v>HUELVA</v>
      </c>
      <c r="F61" s="42">
        <f t="shared" si="7"/>
        <v>1567</v>
      </c>
      <c r="G61" s="42">
        <f t="shared" si="8"/>
        <v>769</v>
      </c>
    </row>
    <row r="62" spans="1:7" x14ac:dyDescent="0.25">
      <c r="A62" s="42" t="str">
        <f t="shared" si="3"/>
        <v>TARRAGONA</v>
      </c>
      <c r="B62" s="41">
        <f t="shared" si="4"/>
        <v>70427</v>
      </c>
      <c r="C62" s="41">
        <f t="shared" si="5"/>
        <v>72327</v>
      </c>
      <c r="D62" s="41">
        <f t="shared" si="6"/>
        <v>12</v>
      </c>
      <c r="E62" s="42" t="str">
        <f t="shared" si="2"/>
        <v>SANTANDER</v>
      </c>
      <c r="F62" s="42">
        <f t="shared" si="7"/>
        <v>963</v>
      </c>
      <c r="G62" s="42">
        <f t="shared" si="8"/>
        <v>1674</v>
      </c>
    </row>
    <row r="63" spans="1:7" x14ac:dyDescent="0.25">
      <c r="A63" s="42" t="str">
        <f t="shared" si="3"/>
        <v>VALENCIA</v>
      </c>
      <c r="B63" s="41">
        <f t="shared" si="4"/>
        <v>1818169</v>
      </c>
      <c r="C63" s="41">
        <f t="shared" si="5"/>
        <v>1754188</v>
      </c>
      <c r="D63" s="41">
        <f t="shared" si="6"/>
        <v>1</v>
      </c>
      <c r="E63" s="42" t="str">
        <f t="shared" si="2"/>
        <v>FERROL-SAN CIBRAO</v>
      </c>
      <c r="F63" s="42">
        <f t="shared" si="7"/>
        <v>740</v>
      </c>
      <c r="G63" s="42">
        <f t="shared" si="8"/>
        <v>458</v>
      </c>
    </row>
    <row r="64" spans="1:7" x14ac:dyDescent="0.25">
      <c r="A64" s="42" t="str">
        <f t="shared" si="3"/>
        <v>VIGO</v>
      </c>
      <c r="B64" s="41">
        <f t="shared" si="4"/>
        <v>160785</v>
      </c>
      <c r="C64" s="41">
        <f t="shared" si="5"/>
        <v>171928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20</v>
      </c>
    </row>
    <row r="65" spans="1:7" x14ac:dyDescent="0.25">
      <c r="A65" s="42" t="str">
        <f t="shared" si="3"/>
        <v>VILAGARCIA</v>
      </c>
      <c r="B65" s="41">
        <f t="shared" si="4"/>
        <v>21216</v>
      </c>
      <c r="C65" s="41">
        <f t="shared" si="5"/>
        <v>7466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23945</v>
      </c>
      <c r="C7" s="9">
        <v>13875</v>
      </c>
      <c r="D7" s="9">
        <v>111878</v>
      </c>
      <c r="E7" s="9">
        <v>131797</v>
      </c>
      <c r="F7" s="10">
        <f>((E7*100)/D7)-100</f>
        <v>17.80421530595828</v>
      </c>
      <c r="G7" s="1"/>
      <c r="H7" s="1"/>
      <c r="I7" s="1"/>
    </row>
    <row r="8" spans="1:12" x14ac:dyDescent="0.25">
      <c r="A8" s="11" t="s">
        <v>45</v>
      </c>
      <c r="B8" s="12">
        <v>40194</v>
      </c>
      <c r="C8" s="12">
        <v>29483</v>
      </c>
      <c r="D8" s="12">
        <v>305299</v>
      </c>
      <c r="E8" s="12">
        <v>267553</v>
      </c>
      <c r="F8" s="13">
        <f t="shared" ref="F8:F35" si="0">((E8*100)/D8)-100</f>
        <v>-12.363617306312833</v>
      </c>
      <c r="G8" s="1"/>
      <c r="H8" s="1"/>
      <c r="I8" s="1"/>
    </row>
    <row r="9" spans="1:12" x14ac:dyDescent="0.25">
      <c r="A9" s="8" t="s">
        <v>46</v>
      </c>
      <c r="B9" s="9">
        <v>55836</v>
      </c>
      <c r="C9" s="9">
        <v>48437</v>
      </c>
      <c r="D9" s="9">
        <v>812522</v>
      </c>
      <c r="E9" s="9">
        <v>638182</v>
      </c>
      <c r="F9" s="10">
        <f t="shared" si="0"/>
        <v>-21.456649789174946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1382</v>
      </c>
      <c r="D10" s="12">
        <v>0</v>
      </c>
      <c r="E10" s="12">
        <v>2284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331776</v>
      </c>
      <c r="C11" s="9">
        <v>368759</v>
      </c>
      <c r="D11" s="9">
        <v>3810825</v>
      </c>
      <c r="E11" s="9">
        <v>4156076</v>
      </c>
      <c r="F11" s="10">
        <f t="shared" si="0"/>
        <v>9.0597442810939839</v>
      </c>
      <c r="G11" s="1"/>
      <c r="H11" s="1"/>
      <c r="I11" s="1"/>
    </row>
    <row r="12" spans="1:12" x14ac:dyDescent="0.25">
      <c r="A12" s="11" t="s">
        <v>49</v>
      </c>
      <c r="B12" s="12">
        <v>60141</v>
      </c>
      <c r="C12" s="12">
        <v>56763</v>
      </c>
      <c r="D12" s="12">
        <v>332092</v>
      </c>
      <c r="E12" s="12">
        <v>302583</v>
      </c>
      <c r="F12" s="13">
        <f t="shared" si="0"/>
        <v>-8.8857906845091179</v>
      </c>
      <c r="G12" s="1"/>
      <c r="H12" s="1"/>
      <c r="I12" s="1"/>
    </row>
    <row r="13" spans="1:12" x14ac:dyDescent="0.25">
      <c r="A13" s="8" t="s">
        <v>50</v>
      </c>
      <c r="B13" s="9">
        <v>489037</v>
      </c>
      <c r="C13" s="9">
        <v>426137</v>
      </c>
      <c r="D13" s="9">
        <v>5288555</v>
      </c>
      <c r="E13" s="9">
        <v>4776041</v>
      </c>
      <c r="F13" s="10">
        <f t="shared" si="0"/>
        <v>-9.691002551736716</v>
      </c>
      <c r="G13" s="1"/>
      <c r="H13" s="1"/>
      <c r="I13" s="1"/>
    </row>
    <row r="14" spans="1:12" x14ac:dyDescent="0.25">
      <c r="A14" s="11" t="s">
        <v>51</v>
      </c>
      <c r="B14" s="12">
        <v>384434</v>
      </c>
      <c r="C14" s="12">
        <v>366315</v>
      </c>
      <c r="D14" s="12">
        <v>3490376</v>
      </c>
      <c r="E14" s="12">
        <v>3095205</v>
      </c>
      <c r="F14" s="13">
        <f t="shared" si="0"/>
        <v>-11.321731526918583</v>
      </c>
      <c r="G14" s="1"/>
      <c r="H14" s="1"/>
      <c r="I14" s="1"/>
    </row>
    <row r="15" spans="1:12" x14ac:dyDescent="0.25">
      <c r="A15" s="8" t="s">
        <v>52</v>
      </c>
      <c r="B15" s="9">
        <v>9327</v>
      </c>
      <c r="C15" s="9">
        <v>14820</v>
      </c>
      <c r="D15" s="9">
        <v>139563</v>
      </c>
      <c r="E15" s="9">
        <v>127019</v>
      </c>
      <c r="F15" s="10">
        <f t="shared" si="0"/>
        <v>-8.9880555734686141</v>
      </c>
      <c r="G15" s="1"/>
      <c r="H15" s="1"/>
      <c r="I15" s="1"/>
    </row>
    <row r="16" spans="1:12" x14ac:dyDescent="0.25">
      <c r="A16" s="11" t="s">
        <v>53</v>
      </c>
      <c r="B16" s="12">
        <v>23670</v>
      </c>
      <c r="C16" s="12">
        <v>12867</v>
      </c>
      <c r="D16" s="12">
        <v>75686</v>
      </c>
      <c r="E16" s="12">
        <v>69429</v>
      </c>
      <c r="F16" s="13">
        <f t="shared" si="0"/>
        <v>-8.2670507095103432</v>
      </c>
      <c r="G16" s="1"/>
      <c r="H16" s="1"/>
      <c r="I16" s="1"/>
    </row>
    <row r="17" spans="1:9" x14ac:dyDescent="0.25">
      <c r="A17" s="8" t="s">
        <v>54</v>
      </c>
      <c r="B17" s="9">
        <v>439</v>
      </c>
      <c r="C17" s="9">
        <v>746</v>
      </c>
      <c r="D17" s="9">
        <v>439</v>
      </c>
      <c r="E17" s="9">
        <v>1255</v>
      </c>
      <c r="F17" s="10">
        <f t="shared" si="0"/>
        <v>185.87699316628704</v>
      </c>
      <c r="G17" s="1"/>
      <c r="H17" s="1"/>
      <c r="I17" s="1"/>
    </row>
    <row r="18" spans="1:9" x14ac:dyDescent="0.25">
      <c r="A18" s="11" t="s">
        <v>55</v>
      </c>
      <c r="B18" s="12">
        <v>138883</v>
      </c>
      <c r="C18" s="12">
        <v>144764</v>
      </c>
      <c r="D18" s="12">
        <v>1526577</v>
      </c>
      <c r="E18" s="12">
        <v>1612433</v>
      </c>
      <c r="F18" s="13">
        <f t="shared" si="0"/>
        <v>5.6240857814574667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601</v>
      </c>
      <c r="D19" s="9">
        <v>8839</v>
      </c>
      <c r="E19" s="9">
        <v>5359</v>
      </c>
      <c r="F19" s="10">
        <f t="shared" si="0"/>
        <v>-39.370969566693063</v>
      </c>
      <c r="G19" s="1"/>
      <c r="H19" s="1"/>
      <c r="I19" s="1"/>
    </row>
    <row r="20" spans="1:9" x14ac:dyDescent="0.25">
      <c r="A20" s="11" t="s">
        <v>57</v>
      </c>
      <c r="B20" s="12">
        <v>3921</v>
      </c>
      <c r="C20" s="12">
        <v>6478</v>
      </c>
      <c r="D20" s="12">
        <v>49422</v>
      </c>
      <c r="E20" s="12">
        <v>55557</v>
      </c>
      <c r="F20" s="13">
        <f t="shared" si="0"/>
        <v>12.413500060701708</v>
      </c>
      <c r="G20" s="1"/>
      <c r="H20" s="1"/>
      <c r="I20" s="1"/>
    </row>
    <row r="21" spans="1:9" x14ac:dyDescent="0.25">
      <c r="A21" s="8" t="s">
        <v>58</v>
      </c>
      <c r="B21" s="9">
        <v>6756</v>
      </c>
      <c r="C21" s="9">
        <v>15016</v>
      </c>
      <c r="D21" s="9">
        <v>22985</v>
      </c>
      <c r="E21" s="9">
        <v>28830</v>
      </c>
      <c r="F21" s="10">
        <f t="shared" si="0"/>
        <v>25.42962801827278</v>
      </c>
      <c r="G21" s="1"/>
      <c r="H21" s="1"/>
      <c r="I21" s="1"/>
    </row>
    <row r="22" spans="1:9" x14ac:dyDescent="0.25">
      <c r="A22" s="11" t="s">
        <v>59</v>
      </c>
      <c r="B22" s="12">
        <v>156149</v>
      </c>
      <c r="C22" s="12">
        <v>213356</v>
      </c>
      <c r="D22" s="12">
        <v>1272893</v>
      </c>
      <c r="E22" s="12">
        <v>1494006</v>
      </c>
      <c r="F22" s="13">
        <f t="shared" si="0"/>
        <v>17.37090234607308</v>
      </c>
      <c r="G22" s="1"/>
      <c r="H22" s="1"/>
      <c r="I22" s="1"/>
    </row>
    <row r="23" spans="1:9" x14ac:dyDescent="0.25">
      <c r="A23" s="8" t="s">
        <v>60</v>
      </c>
      <c r="B23" s="9">
        <v>138699</v>
      </c>
      <c r="C23" s="9">
        <v>108785</v>
      </c>
      <c r="D23" s="9">
        <v>798547</v>
      </c>
      <c r="E23" s="9">
        <v>767486</v>
      </c>
      <c r="F23" s="10">
        <f t="shared" si="0"/>
        <v>-3.8896896488246711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45240</v>
      </c>
      <c r="C25" s="9">
        <v>57569</v>
      </c>
      <c r="D25" s="9">
        <v>548831</v>
      </c>
      <c r="E25" s="9">
        <v>708075</v>
      </c>
      <c r="F25" s="10">
        <f t="shared" si="0"/>
        <v>29.015124874506</v>
      </c>
      <c r="G25" s="1"/>
      <c r="H25" s="1"/>
      <c r="I25" s="1"/>
    </row>
    <row r="26" spans="1:9" x14ac:dyDescent="0.25">
      <c r="A26" s="11" t="s">
        <v>63</v>
      </c>
      <c r="B26" s="12">
        <v>10412</v>
      </c>
      <c r="C26" s="12">
        <v>21976</v>
      </c>
      <c r="D26" s="12">
        <v>54075</v>
      </c>
      <c r="E26" s="12">
        <v>256080</v>
      </c>
      <c r="F26" s="13">
        <f t="shared" si="0"/>
        <v>373.5644937586685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401683</v>
      </c>
      <c r="C28" s="12">
        <v>401227</v>
      </c>
      <c r="D28" s="12">
        <v>4003890</v>
      </c>
      <c r="E28" s="12">
        <v>3730279</v>
      </c>
      <c r="F28" s="13">
        <f t="shared" si="0"/>
        <v>-6.8336292955101214</v>
      </c>
      <c r="G28" s="1"/>
      <c r="H28" s="1"/>
      <c r="I28" s="1"/>
    </row>
    <row r="29" spans="1:9" x14ac:dyDescent="0.25">
      <c r="A29" s="8" t="s">
        <v>66</v>
      </c>
      <c r="B29" s="9">
        <v>24033</v>
      </c>
      <c r="C29" s="9">
        <v>22434</v>
      </c>
      <c r="D29" s="9">
        <v>203799</v>
      </c>
      <c r="E29" s="9">
        <v>183543</v>
      </c>
      <c r="F29" s="10">
        <f t="shared" si="0"/>
        <v>-9.9392048047340751</v>
      </c>
      <c r="G29" s="1"/>
      <c r="H29" s="1"/>
      <c r="I29" s="1"/>
    </row>
    <row r="30" spans="1:9" x14ac:dyDescent="0.25">
      <c r="A30" s="11" t="s">
        <v>67</v>
      </c>
      <c r="B30" s="12">
        <v>1502</v>
      </c>
      <c r="C30" s="12">
        <v>1653</v>
      </c>
      <c r="D30" s="12">
        <v>13813</v>
      </c>
      <c r="E30" s="12">
        <v>13110</v>
      </c>
      <c r="F30" s="13">
        <f t="shared" si="0"/>
        <v>-5.0894085281980779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153</v>
      </c>
      <c r="D31" s="9">
        <v>669</v>
      </c>
      <c r="E31" s="9">
        <v>153</v>
      </c>
      <c r="F31" s="10">
        <f t="shared" si="0"/>
        <v>-77.130044843049319</v>
      </c>
      <c r="G31" s="1"/>
      <c r="H31" s="1"/>
      <c r="I31" s="1"/>
    </row>
    <row r="32" spans="1:9" x14ac:dyDescent="0.25">
      <c r="A32" s="11" t="s">
        <v>69</v>
      </c>
      <c r="B32" s="12">
        <v>78779</v>
      </c>
      <c r="C32" s="12">
        <v>118025</v>
      </c>
      <c r="D32" s="12">
        <v>655448</v>
      </c>
      <c r="E32" s="12">
        <v>710029</v>
      </c>
      <c r="F32" s="13">
        <f t="shared" si="0"/>
        <v>8.3272814929635928</v>
      </c>
      <c r="G32" s="1"/>
      <c r="H32" s="1"/>
      <c r="I32" s="1"/>
    </row>
    <row r="33" spans="1:9" x14ac:dyDescent="0.25">
      <c r="A33" s="8" t="s">
        <v>70</v>
      </c>
      <c r="B33" s="9">
        <v>20386</v>
      </c>
      <c r="C33" s="9">
        <v>30223</v>
      </c>
      <c r="D33" s="9">
        <v>230541</v>
      </c>
      <c r="E33" s="9">
        <v>201741</v>
      </c>
      <c r="F33" s="10">
        <f t="shared" si="0"/>
        <v>-12.492354939034712</v>
      </c>
      <c r="G33" s="1"/>
      <c r="H33" s="1"/>
      <c r="I33" s="1"/>
    </row>
    <row r="34" spans="1:9" x14ac:dyDescent="0.25">
      <c r="A34" s="11" t="s">
        <v>71</v>
      </c>
      <c r="B34" s="12">
        <v>144</v>
      </c>
      <c r="C34" s="12">
        <v>0</v>
      </c>
      <c r="D34" s="12">
        <v>3126</v>
      </c>
      <c r="E34" s="12">
        <v>2012</v>
      </c>
      <c r="F34" s="13">
        <f t="shared" si="0"/>
        <v>-35.636596289187466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2445386</v>
      </c>
      <c r="C35" s="15">
        <f t="shared" ref="C35:E35" si="1">SUM(C7:C34)</f>
        <v>2481844</v>
      </c>
      <c r="D35" s="15">
        <f t="shared" si="1"/>
        <v>23760690</v>
      </c>
      <c r="E35" s="15">
        <f t="shared" si="1"/>
        <v>23336117</v>
      </c>
      <c r="F35" s="16">
        <f t="shared" si="0"/>
        <v>-1.7868715092028111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131797</v>
      </c>
      <c r="C38" s="41">
        <f>D7</f>
        <v>111878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4776041</v>
      </c>
      <c r="G38" s="42">
        <f>LOOKUP(E38,$A$38:$A$65,$C$38:$C$65)</f>
        <v>5288555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267553</v>
      </c>
      <c r="C39" s="41">
        <f t="shared" ref="C39:C65" si="5">D8</f>
        <v>305299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4156076</v>
      </c>
      <c r="G39" s="42">
        <f t="shared" ref="G39:G65" si="8">LOOKUP(E39,$A$38:$A$65,$C$38:$C$65)</f>
        <v>3810825</v>
      </c>
    </row>
    <row r="40" spans="1:9" x14ac:dyDescent="0.25">
      <c r="A40" s="42" t="str">
        <f t="shared" si="3"/>
        <v>ALMERIA</v>
      </c>
      <c r="B40" s="41">
        <f t="shared" si="4"/>
        <v>638182</v>
      </c>
      <c r="C40" s="41">
        <f t="shared" si="5"/>
        <v>812522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3730279</v>
      </c>
      <c r="G40" s="42">
        <f t="shared" si="8"/>
        <v>4003890</v>
      </c>
    </row>
    <row r="41" spans="1:9" x14ac:dyDescent="0.25">
      <c r="A41" s="42" t="str">
        <f t="shared" si="3"/>
        <v>AVILES</v>
      </c>
      <c r="B41" s="41">
        <f t="shared" si="4"/>
        <v>2284</v>
      </c>
      <c r="C41" s="41">
        <f t="shared" si="5"/>
        <v>0</v>
      </c>
      <c r="D41" s="41">
        <f t="shared" si="6"/>
        <v>23</v>
      </c>
      <c r="E41" s="42" t="str">
        <f t="shared" si="2"/>
        <v>BARCELONA</v>
      </c>
      <c r="F41" s="42">
        <f t="shared" si="7"/>
        <v>3095205</v>
      </c>
      <c r="G41" s="42">
        <f t="shared" si="8"/>
        <v>3490376</v>
      </c>
    </row>
    <row r="42" spans="1:9" x14ac:dyDescent="0.25">
      <c r="A42" s="42" t="str">
        <f t="shared" si="3"/>
        <v>BAHIA DE ALGECIRAS</v>
      </c>
      <c r="B42" s="41">
        <f t="shared" si="4"/>
        <v>4156076</v>
      </c>
      <c r="C42" s="41">
        <f t="shared" si="5"/>
        <v>3810825</v>
      </c>
      <c r="D42" s="41">
        <f t="shared" si="6"/>
        <v>2</v>
      </c>
      <c r="E42" s="42" t="str">
        <f t="shared" si="2"/>
        <v>CEUTA</v>
      </c>
      <c r="F42" s="42">
        <f t="shared" si="7"/>
        <v>1612433</v>
      </c>
      <c r="G42" s="42">
        <f t="shared" si="8"/>
        <v>1526577</v>
      </c>
    </row>
    <row r="43" spans="1:9" x14ac:dyDescent="0.25">
      <c r="A43" s="42" t="str">
        <f t="shared" si="3"/>
        <v>BAHIA DE CADIZ</v>
      </c>
      <c r="B43" s="41">
        <f t="shared" si="4"/>
        <v>302583</v>
      </c>
      <c r="C43" s="41">
        <f t="shared" si="5"/>
        <v>332092</v>
      </c>
      <c r="D43" s="41">
        <f t="shared" si="6"/>
        <v>11</v>
      </c>
      <c r="E43" s="42" t="str">
        <f t="shared" si="2"/>
        <v>LAS PALMAS</v>
      </c>
      <c r="F43" s="42">
        <f t="shared" si="7"/>
        <v>1494006</v>
      </c>
      <c r="G43" s="42">
        <f t="shared" si="8"/>
        <v>1272893</v>
      </c>
    </row>
    <row r="44" spans="1:9" x14ac:dyDescent="0.25">
      <c r="A44" s="42" t="str">
        <f t="shared" si="3"/>
        <v>BALEARES</v>
      </c>
      <c r="B44" s="41">
        <f t="shared" si="4"/>
        <v>4776041</v>
      </c>
      <c r="C44" s="41">
        <f t="shared" si="5"/>
        <v>5288555</v>
      </c>
      <c r="D44" s="41">
        <f t="shared" si="6"/>
        <v>1</v>
      </c>
      <c r="E44" s="42" t="str">
        <f t="shared" si="2"/>
        <v>MALAGA</v>
      </c>
      <c r="F44" s="42">
        <f t="shared" si="7"/>
        <v>767486</v>
      </c>
      <c r="G44" s="42">
        <f t="shared" si="8"/>
        <v>798547</v>
      </c>
    </row>
    <row r="45" spans="1:9" x14ac:dyDescent="0.25">
      <c r="A45" s="42" t="str">
        <f t="shared" si="3"/>
        <v>BARCELONA</v>
      </c>
      <c r="B45" s="41">
        <f t="shared" si="4"/>
        <v>3095205</v>
      </c>
      <c r="C45" s="41">
        <f t="shared" si="5"/>
        <v>3490376</v>
      </c>
      <c r="D45" s="41">
        <f t="shared" si="6"/>
        <v>4</v>
      </c>
      <c r="E45" s="42" t="str">
        <f t="shared" si="2"/>
        <v>VALENCIA</v>
      </c>
      <c r="F45" s="42">
        <f t="shared" si="7"/>
        <v>710029</v>
      </c>
      <c r="G45" s="42">
        <f t="shared" si="8"/>
        <v>655448</v>
      </c>
    </row>
    <row r="46" spans="1:9" x14ac:dyDescent="0.25">
      <c r="A46" s="42" t="str">
        <f t="shared" si="3"/>
        <v>BILBAO</v>
      </c>
      <c r="B46" s="41">
        <f t="shared" si="4"/>
        <v>127019</v>
      </c>
      <c r="C46" s="41">
        <f t="shared" si="5"/>
        <v>139563</v>
      </c>
      <c r="D46" s="41">
        <f t="shared" si="6"/>
        <v>17</v>
      </c>
      <c r="E46" s="42" t="str">
        <f t="shared" si="2"/>
        <v>MELILLA</v>
      </c>
      <c r="F46" s="42">
        <f t="shared" si="7"/>
        <v>708075</v>
      </c>
      <c r="G46" s="42">
        <f t="shared" si="8"/>
        <v>548831</v>
      </c>
    </row>
    <row r="47" spans="1:9" x14ac:dyDescent="0.25">
      <c r="A47" s="42" t="str">
        <f t="shared" si="3"/>
        <v>CARTAGENA</v>
      </c>
      <c r="B47" s="41">
        <f t="shared" si="4"/>
        <v>69429</v>
      </c>
      <c r="C47" s="41">
        <f t="shared" si="5"/>
        <v>75686</v>
      </c>
      <c r="D47" s="41">
        <f t="shared" si="6"/>
        <v>18</v>
      </c>
      <c r="E47" s="42" t="str">
        <f t="shared" si="2"/>
        <v>ALMERIA</v>
      </c>
      <c r="F47" s="42">
        <f t="shared" si="7"/>
        <v>638182</v>
      </c>
      <c r="G47" s="42">
        <f t="shared" si="8"/>
        <v>812522</v>
      </c>
    </row>
    <row r="48" spans="1:9" x14ac:dyDescent="0.25">
      <c r="A48" s="42" t="str">
        <f t="shared" si="3"/>
        <v>CASTELLON</v>
      </c>
      <c r="B48" s="41">
        <f t="shared" si="4"/>
        <v>1255</v>
      </c>
      <c r="C48" s="41">
        <f t="shared" si="5"/>
        <v>439</v>
      </c>
      <c r="D48" s="41">
        <f t="shared" si="6"/>
        <v>25</v>
      </c>
      <c r="E48" s="42" t="str">
        <f t="shared" si="2"/>
        <v>BAHIA DE CADIZ</v>
      </c>
      <c r="F48" s="42">
        <f t="shared" si="7"/>
        <v>302583</v>
      </c>
      <c r="G48" s="42">
        <f t="shared" si="8"/>
        <v>332092</v>
      </c>
    </row>
    <row r="49" spans="1:7" x14ac:dyDescent="0.25">
      <c r="A49" s="42" t="str">
        <f t="shared" si="3"/>
        <v>CEUTA</v>
      </c>
      <c r="B49" s="41">
        <f t="shared" si="4"/>
        <v>1612433</v>
      </c>
      <c r="C49" s="41">
        <f t="shared" si="5"/>
        <v>1526577</v>
      </c>
      <c r="D49" s="41">
        <f t="shared" si="6"/>
        <v>5</v>
      </c>
      <c r="E49" s="42" t="str">
        <f t="shared" si="2"/>
        <v>ALICANTE</v>
      </c>
      <c r="F49" s="42">
        <f t="shared" si="7"/>
        <v>267553</v>
      </c>
      <c r="G49" s="42">
        <f t="shared" si="8"/>
        <v>305299</v>
      </c>
    </row>
    <row r="50" spans="1:7" x14ac:dyDescent="0.25">
      <c r="A50" s="42" t="str">
        <f t="shared" si="3"/>
        <v>FERROL-SAN CIBRAO</v>
      </c>
      <c r="B50" s="41">
        <f t="shared" si="4"/>
        <v>5359</v>
      </c>
      <c r="C50" s="41">
        <f t="shared" si="5"/>
        <v>8839</v>
      </c>
      <c r="D50" s="41">
        <f t="shared" si="6"/>
        <v>22</v>
      </c>
      <c r="E50" s="42" t="str">
        <f t="shared" si="2"/>
        <v>MOTRIL</v>
      </c>
      <c r="F50" s="42">
        <f t="shared" si="7"/>
        <v>256080</v>
      </c>
      <c r="G50" s="42">
        <f t="shared" si="8"/>
        <v>54075</v>
      </c>
    </row>
    <row r="51" spans="1:7" x14ac:dyDescent="0.25">
      <c r="A51" s="42" t="str">
        <f t="shared" si="3"/>
        <v>GIJON</v>
      </c>
      <c r="B51" s="41">
        <f t="shared" si="4"/>
        <v>55557</v>
      </c>
      <c r="C51" s="41">
        <f t="shared" si="5"/>
        <v>49422</v>
      </c>
      <c r="D51" s="41">
        <f t="shared" si="6"/>
        <v>19</v>
      </c>
      <c r="E51" s="42" t="str">
        <f t="shared" si="2"/>
        <v>VIGO</v>
      </c>
      <c r="F51" s="42">
        <f t="shared" si="7"/>
        <v>201741</v>
      </c>
      <c r="G51" s="42">
        <f t="shared" si="8"/>
        <v>230541</v>
      </c>
    </row>
    <row r="52" spans="1:7" x14ac:dyDescent="0.25">
      <c r="A52" s="42" t="str">
        <f t="shared" si="3"/>
        <v>HUELVA</v>
      </c>
      <c r="B52" s="41">
        <f t="shared" si="4"/>
        <v>28830</v>
      </c>
      <c r="C52" s="41">
        <f t="shared" si="5"/>
        <v>22985</v>
      </c>
      <c r="D52" s="41">
        <f t="shared" si="6"/>
        <v>20</v>
      </c>
      <c r="E52" s="42" t="str">
        <f t="shared" si="2"/>
        <v>SANTANDER</v>
      </c>
      <c r="F52" s="42">
        <f t="shared" si="7"/>
        <v>183543</v>
      </c>
      <c r="G52" s="42">
        <f t="shared" si="8"/>
        <v>203799</v>
      </c>
    </row>
    <row r="53" spans="1:7" x14ac:dyDescent="0.25">
      <c r="A53" s="42" t="str">
        <f t="shared" si="3"/>
        <v>LAS PALMAS</v>
      </c>
      <c r="B53" s="41">
        <f t="shared" si="4"/>
        <v>1494006</v>
      </c>
      <c r="C53" s="41">
        <f t="shared" si="5"/>
        <v>1272893</v>
      </c>
      <c r="D53" s="41">
        <f t="shared" si="6"/>
        <v>6</v>
      </c>
      <c r="E53" s="42" t="str">
        <f t="shared" si="2"/>
        <v>A CORUÑA</v>
      </c>
      <c r="F53" s="42">
        <f t="shared" si="7"/>
        <v>131797</v>
      </c>
      <c r="G53" s="42">
        <f t="shared" si="8"/>
        <v>111878</v>
      </c>
    </row>
    <row r="54" spans="1:7" x14ac:dyDescent="0.25">
      <c r="A54" s="42" t="str">
        <f t="shared" si="3"/>
        <v>MALAGA</v>
      </c>
      <c r="B54" s="41">
        <f t="shared" si="4"/>
        <v>767486</v>
      </c>
      <c r="C54" s="41">
        <f t="shared" si="5"/>
        <v>798547</v>
      </c>
      <c r="D54" s="41">
        <f t="shared" si="6"/>
        <v>7</v>
      </c>
      <c r="E54" s="42" t="str">
        <f t="shared" si="2"/>
        <v>BILBAO</v>
      </c>
      <c r="F54" s="42">
        <f t="shared" si="7"/>
        <v>127019</v>
      </c>
      <c r="G54" s="42">
        <f t="shared" si="8"/>
        <v>139563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69429</v>
      </c>
      <c r="G55" s="42">
        <f t="shared" si="8"/>
        <v>75686</v>
      </c>
    </row>
    <row r="56" spans="1:7" x14ac:dyDescent="0.25">
      <c r="A56" s="42" t="str">
        <f t="shared" si="3"/>
        <v>MELILLA</v>
      </c>
      <c r="B56" s="41">
        <f t="shared" si="4"/>
        <v>708075</v>
      </c>
      <c r="C56" s="41">
        <f t="shared" si="5"/>
        <v>548831</v>
      </c>
      <c r="D56" s="41">
        <f t="shared" si="6"/>
        <v>9</v>
      </c>
      <c r="E56" s="42" t="str">
        <f t="shared" si="2"/>
        <v>GIJON</v>
      </c>
      <c r="F56" s="42">
        <f t="shared" si="9"/>
        <v>55557</v>
      </c>
      <c r="G56" s="42">
        <f t="shared" si="8"/>
        <v>49422</v>
      </c>
    </row>
    <row r="57" spans="1:7" x14ac:dyDescent="0.25">
      <c r="A57" s="42" t="str">
        <f t="shared" si="3"/>
        <v>MOTRIL</v>
      </c>
      <c r="B57" s="41">
        <f t="shared" si="4"/>
        <v>256080</v>
      </c>
      <c r="C57" s="41">
        <f t="shared" si="5"/>
        <v>54075</v>
      </c>
      <c r="D57" s="41">
        <f t="shared" si="6"/>
        <v>13</v>
      </c>
      <c r="E57" s="42" t="str">
        <f t="shared" si="2"/>
        <v>HUELVA</v>
      </c>
      <c r="F57" s="42">
        <f t="shared" si="9"/>
        <v>28830</v>
      </c>
      <c r="G57" s="42">
        <f t="shared" si="8"/>
        <v>22985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13110</v>
      </c>
      <c r="G58" s="42">
        <f t="shared" si="8"/>
        <v>13813</v>
      </c>
    </row>
    <row r="59" spans="1:7" x14ac:dyDescent="0.25">
      <c r="A59" s="42" t="str">
        <f t="shared" si="3"/>
        <v>SANTA CRUZ DE TENERIFE</v>
      </c>
      <c r="B59" s="41">
        <f t="shared" si="4"/>
        <v>3730279</v>
      </c>
      <c r="C59" s="41">
        <f t="shared" si="5"/>
        <v>4003890</v>
      </c>
      <c r="D59" s="41">
        <f t="shared" si="6"/>
        <v>3</v>
      </c>
      <c r="E59" s="42" t="str">
        <f t="shared" si="2"/>
        <v>FERROL-SAN CIBRAO</v>
      </c>
      <c r="F59" s="42">
        <f t="shared" si="9"/>
        <v>5359</v>
      </c>
      <c r="G59" s="42">
        <f t="shared" si="8"/>
        <v>8839</v>
      </c>
    </row>
    <row r="60" spans="1:7" x14ac:dyDescent="0.25">
      <c r="A60" s="42" t="str">
        <f t="shared" si="3"/>
        <v>SANTANDER</v>
      </c>
      <c r="B60" s="41">
        <f t="shared" si="4"/>
        <v>183543</v>
      </c>
      <c r="C60" s="41">
        <f t="shared" si="5"/>
        <v>203799</v>
      </c>
      <c r="D60" s="41">
        <f t="shared" si="6"/>
        <v>15</v>
      </c>
      <c r="E60" s="42" t="str">
        <f t="shared" si="2"/>
        <v>AVILES</v>
      </c>
      <c r="F60" s="42">
        <f t="shared" si="9"/>
        <v>2284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13110</v>
      </c>
      <c r="C61" s="41">
        <f t="shared" si="5"/>
        <v>13813</v>
      </c>
      <c r="D61" s="41">
        <f t="shared" si="6"/>
        <v>21</v>
      </c>
      <c r="E61" s="42" t="str">
        <f t="shared" si="2"/>
        <v>VILAGARCIA</v>
      </c>
      <c r="F61" s="42">
        <f t="shared" si="9"/>
        <v>2012</v>
      </c>
      <c r="G61" s="42">
        <f t="shared" si="8"/>
        <v>3126</v>
      </c>
    </row>
    <row r="62" spans="1:7" x14ac:dyDescent="0.25">
      <c r="A62" s="42" t="str">
        <f t="shared" si="3"/>
        <v>TARRAGONA</v>
      </c>
      <c r="B62" s="41">
        <f t="shared" si="4"/>
        <v>153</v>
      </c>
      <c r="C62" s="41">
        <f t="shared" si="5"/>
        <v>669</v>
      </c>
      <c r="D62" s="41">
        <f t="shared" si="6"/>
        <v>26</v>
      </c>
      <c r="E62" s="42" t="str">
        <f t="shared" si="2"/>
        <v>CASTELLON</v>
      </c>
      <c r="F62" s="42">
        <f t="shared" si="9"/>
        <v>1255</v>
      </c>
      <c r="G62" s="42">
        <f t="shared" si="8"/>
        <v>439</v>
      </c>
    </row>
    <row r="63" spans="1:7" x14ac:dyDescent="0.25">
      <c r="A63" s="42" t="str">
        <f t="shared" si="3"/>
        <v>VALENCIA</v>
      </c>
      <c r="B63" s="41">
        <f t="shared" si="4"/>
        <v>710029</v>
      </c>
      <c r="C63" s="41">
        <f t="shared" si="5"/>
        <v>655448</v>
      </c>
      <c r="D63" s="41">
        <f t="shared" si="6"/>
        <v>8</v>
      </c>
      <c r="E63" s="42" t="str">
        <f t="shared" si="2"/>
        <v>TARRAGONA</v>
      </c>
      <c r="F63" s="42">
        <f t="shared" si="9"/>
        <v>153</v>
      </c>
      <c r="G63" s="42">
        <f t="shared" si="8"/>
        <v>669</v>
      </c>
    </row>
    <row r="64" spans="1:7" x14ac:dyDescent="0.25">
      <c r="A64" s="42" t="str">
        <f t="shared" si="3"/>
        <v>VIGO</v>
      </c>
      <c r="B64" s="41">
        <f t="shared" si="4"/>
        <v>201741</v>
      </c>
      <c r="C64" s="41">
        <f t="shared" si="5"/>
        <v>230541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3126</v>
      </c>
      <c r="D65" s="41">
        <f t="shared" si="6"/>
        <v>24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23945</v>
      </c>
      <c r="C7" s="9">
        <v>13875</v>
      </c>
      <c r="D7" s="9">
        <v>111878</v>
      </c>
      <c r="E7" s="9">
        <v>131797</v>
      </c>
      <c r="F7" s="10">
        <f>((E7*100)/D7)-100</f>
        <v>17.80421530595828</v>
      </c>
      <c r="G7" s="1"/>
      <c r="H7" s="1"/>
      <c r="I7" s="1"/>
    </row>
    <row r="8" spans="1:12" x14ac:dyDescent="0.25">
      <c r="A8" s="11" t="s">
        <v>45</v>
      </c>
      <c r="B8" s="12">
        <v>25006</v>
      </c>
      <c r="C8" s="12">
        <v>15953</v>
      </c>
      <c r="D8" s="12">
        <v>102092</v>
      </c>
      <c r="E8" s="12">
        <v>74908</v>
      </c>
      <c r="F8" s="13">
        <f t="shared" ref="F8:F35" si="0">((E8*100)/D8)-100</f>
        <v>-26.626963914900287</v>
      </c>
      <c r="G8" s="1"/>
      <c r="H8" s="1"/>
      <c r="I8" s="1"/>
    </row>
    <row r="9" spans="1:12" x14ac:dyDescent="0.25">
      <c r="A9" s="8" t="s">
        <v>46</v>
      </c>
      <c r="B9" s="9">
        <v>1904</v>
      </c>
      <c r="C9" s="9">
        <v>1459</v>
      </c>
      <c r="D9" s="9">
        <v>33311</v>
      </c>
      <c r="E9" s="9">
        <v>21999</v>
      </c>
      <c r="F9" s="10">
        <f t="shared" si="0"/>
        <v>-33.958752364083935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1382</v>
      </c>
      <c r="D10" s="12">
        <v>0</v>
      </c>
      <c r="E10" s="12">
        <v>2284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58281</v>
      </c>
      <c r="C12" s="12">
        <v>54376</v>
      </c>
      <c r="D12" s="12">
        <v>315217</v>
      </c>
      <c r="E12" s="12">
        <v>282665</v>
      </c>
      <c r="F12" s="13">
        <f t="shared" si="0"/>
        <v>-10.326854198853482</v>
      </c>
      <c r="G12" s="1"/>
      <c r="H12" s="1"/>
      <c r="I12" s="1"/>
    </row>
    <row r="13" spans="1:12" x14ac:dyDescent="0.25">
      <c r="A13" s="8" t="s">
        <v>50</v>
      </c>
      <c r="B13" s="9">
        <v>249107</v>
      </c>
      <c r="C13" s="9">
        <v>203416</v>
      </c>
      <c r="D13" s="9">
        <v>1522205</v>
      </c>
      <c r="E13" s="9">
        <v>1171538</v>
      </c>
      <c r="F13" s="10">
        <f t="shared" si="0"/>
        <v>-23.036778883264731</v>
      </c>
      <c r="G13" s="1"/>
      <c r="H13" s="1"/>
      <c r="I13" s="1"/>
    </row>
    <row r="14" spans="1:12" x14ac:dyDescent="0.25">
      <c r="A14" s="11" t="s">
        <v>51</v>
      </c>
      <c r="B14" s="12">
        <v>317849</v>
      </c>
      <c r="C14" s="12">
        <v>311896</v>
      </c>
      <c r="D14" s="12">
        <v>2413725</v>
      </c>
      <c r="E14" s="12">
        <v>2158260</v>
      </c>
      <c r="F14" s="13">
        <f t="shared" si="0"/>
        <v>-10.583848615728797</v>
      </c>
      <c r="G14" s="1"/>
      <c r="H14" s="1"/>
      <c r="I14" s="1"/>
    </row>
    <row r="15" spans="1:12" x14ac:dyDescent="0.25">
      <c r="A15" s="8" t="s">
        <v>52</v>
      </c>
      <c r="B15" s="9">
        <v>1606</v>
      </c>
      <c r="C15" s="9">
        <v>8852</v>
      </c>
      <c r="D15" s="9">
        <v>75037</v>
      </c>
      <c r="E15" s="9">
        <v>62104</v>
      </c>
      <c r="F15" s="10">
        <f t="shared" si="0"/>
        <v>-17.23549715473699</v>
      </c>
      <c r="G15" s="1"/>
      <c r="H15" s="1"/>
      <c r="I15" s="1"/>
    </row>
    <row r="16" spans="1:12" x14ac:dyDescent="0.25">
      <c r="A16" s="11" t="s">
        <v>53</v>
      </c>
      <c r="B16" s="12">
        <v>23670</v>
      </c>
      <c r="C16" s="12">
        <v>12867</v>
      </c>
      <c r="D16" s="12">
        <v>75686</v>
      </c>
      <c r="E16" s="12">
        <v>69429</v>
      </c>
      <c r="F16" s="13">
        <f t="shared" si="0"/>
        <v>-8.2670507095103432</v>
      </c>
      <c r="G16" s="1"/>
      <c r="H16" s="1"/>
      <c r="I16" s="1"/>
    </row>
    <row r="17" spans="1:9" x14ac:dyDescent="0.25">
      <c r="A17" s="8" t="s">
        <v>54</v>
      </c>
      <c r="B17" s="9">
        <v>439</v>
      </c>
      <c r="C17" s="9">
        <v>746</v>
      </c>
      <c r="D17" s="9">
        <v>439</v>
      </c>
      <c r="E17" s="9">
        <v>1255</v>
      </c>
      <c r="F17" s="10">
        <f t="shared" si="0"/>
        <v>185.87699316628704</v>
      </c>
      <c r="G17" s="1"/>
      <c r="H17" s="1"/>
      <c r="I17" s="1"/>
    </row>
    <row r="18" spans="1:9" x14ac:dyDescent="0.25">
      <c r="A18" s="11" t="s">
        <v>55</v>
      </c>
      <c r="B18" s="12">
        <v>1081</v>
      </c>
      <c r="C18" s="12">
        <v>2026</v>
      </c>
      <c r="D18" s="12">
        <v>4029</v>
      </c>
      <c r="E18" s="12">
        <v>4633</v>
      </c>
      <c r="F18" s="13">
        <f t="shared" si="0"/>
        <v>14.991312980888551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601</v>
      </c>
      <c r="D19" s="9">
        <v>8839</v>
      </c>
      <c r="E19" s="9">
        <v>5344</v>
      </c>
      <c r="F19" s="10">
        <f t="shared" si="0"/>
        <v>-39.540672021721917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2889</v>
      </c>
      <c r="D20" s="12">
        <v>4499</v>
      </c>
      <c r="E20" s="12">
        <v>8126</v>
      </c>
      <c r="F20" s="13">
        <f t="shared" si="0"/>
        <v>80.617915092242725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1413</v>
      </c>
      <c r="D21" s="9">
        <v>650</v>
      </c>
      <c r="E21" s="9">
        <v>2103</v>
      </c>
      <c r="F21" s="18">
        <f t="shared" si="0"/>
        <v>223.53846153846155</v>
      </c>
      <c r="G21" s="1"/>
      <c r="H21" s="1"/>
      <c r="I21" s="1"/>
    </row>
    <row r="22" spans="1:9" x14ac:dyDescent="0.25">
      <c r="A22" s="11" t="s">
        <v>59</v>
      </c>
      <c r="B22" s="12">
        <v>80038</v>
      </c>
      <c r="C22" s="12">
        <v>128308</v>
      </c>
      <c r="D22" s="12">
        <v>507604</v>
      </c>
      <c r="E22" s="12">
        <v>603044</v>
      </c>
      <c r="F22" s="13">
        <f t="shared" si="0"/>
        <v>18.802058297412941</v>
      </c>
      <c r="G22" s="1"/>
      <c r="H22" s="1"/>
      <c r="I22" s="1"/>
    </row>
    <row r="23" spans="1:9" x14ac:dyDescent="0.25">
      <c r="A23" s="8" t="s">
        <v>60</v>
      </c>
      <c r="B23" s="9">
        <v>119455</v>
      </c>
      <c r="C23" s="9">
        <v>92684</v>
      </c>
      <c r="D23" s="9">
        <v>536362</v>
      </c>
      <c r="E23" s="9">
        <v>552618</v>
      </c>
      <c r="F23" s="10">
        <f t="shared" si="0"/>
        <v>3.0307889074915835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910</v>
      </c>
      <c r="D25" s="9">
        <v>379</v>
      </c>
      <c r="E25" s="9">
        <v>1771</v>
      </c>
      <c r="F25" s="10">
        <f t="shared" si="0"/>
        <v>367.28232189973613</v>
      </c>
      <c r="G25" s="1"/>
      <c r="H25" s="1"/>
      <c r="I25" s="1"/>
    </row>
    <row r="26" spans="1:9" x14ac:dyDescent="0.25">
      <c r="A26" s="11" t="s">
        <v>63</v>
      </c>
      <c r="B26" s="12">
        <v>891</v>
      </c>
      <c r="C26" s="12">
        <v>1006</v>
      </c>
      <c r="D26" s="12">
        <v>6851</v>
      </c>
      <c r="E26" s="12">
        <v>10006</v>
      </c>
      <c r="F26" s="13">
        <f t="shared" si="0"/>
        <v>46.051671288862934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83599</v>
      </c>
      <c r="C28" s="12">
        <v>107830</v>
      </c>
      <c r="D28" s="12">
        <v>541100</v>
      </c>
      <c r="E28" s="12">
        <v>606272</v>
      </c>
      <c r="F28" s="13">
        <f t="shared" si="0"/>
        <v>12.044354093513221</v>
      </c>
      <c r="G28" s="1"/>
      <c r="H28" s="1"/>
      <c r="I28" s="1"/>
    </row>
    <row r="29" spans="1:9" x14ac:dyDescent="0.25">
      <c r="A29" s="8" t="s">
        <v>66</v>
      </c>
      <c r="B29" s="9">
        <v>2911</v>
      </c>
      <c r="C29" s="9">
        <v>3919</v>
      </c>
      <c r="D29" s="9">
        <v>13014</v>
      </c>
      <c r="E29" s="9">
        <v>13513</v>
      </c>
      <c r="F29" s="10">
        <f t="shared" si="0"/>
        <v>3.834332257568775</v>
      </c>
      <c r="G29" s="1"/>
      <c r="H29" s="1"/>
      <c r="I29" s="1"/>
    </row>
    <row r="30" spans="1:9" x14ac:dyDescent="0.25">
      <c r="A30" s="11" t="s">
        <v>67</v>
      </c>
      <c r="B30" s="12">
        <v>1502</v>
      </c>
      <c r="C30" s="12">
        <v>1653</v>
      </c>
      <c r="D30" s="12">
        <v>13813</v>
      </c>
      <c r="E30" s="12">
        <v>13110</v>
      </c>
      <c r="F30" s="13">
        <f t="shared" si="0"/>
        <v>-5.0894085281980779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609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62809</v>
      </c>
      <c r="C32" s="12">
        <v>84808</v>
      </c>
      <c r="D32" s="12">
        <v>352045</v>
      </c>
      <c r="E32" s="12">
        <v>442867</v>
      </c>
      <c r="F32" s="13">
        <f t="shared" si="0"/>
        <v>25.798406453720403</v>
      </c>
      <c r="G32" s="1"/>
      <c r="H32" s="1"/>
      <c r="I32" s="1"/>
    </row>
    <row r="33" spans="1:9" x14ac:dyDescent="0.25">
      <c r="A33" s="8" t="s">
        <v>70</v>
      </c>
      <c r="B33" s="9">
        <v>20386</v>
      </c>
      <c r="C33" s="9">
        <v>30223</v>
      </c>
      <c r="D33" s="9">
        <v>230541</v>
      </c>
      <c r="E33" s="9">
        <v>201741</v>
      </c>
      <c r="F33" s="10">
        <f t="shared" si="0"/>
        <v>-12.492354939034712</v>
      </c>
      <c r="G33" s="1"/>
      <c r="H33" s="1"/>
      <c r="I33" s="1"/>
    </row>
    <row r="34" spans="1:9" x14ac:dyDescent="0.25">
      <c r="A34" s="11" t="s">
        <v>71</v>
      </c>
      <c r="B34" s="12">
        <v>144</v>
      </c>
      <c r="C34" s="12">
        <v>0</v>
      </c>
      <c r="D34" s="12">
        <v>3126</v>
      </c>
      <c r="E34" s="12">
        <v>2012</v>
      </c>
      <c r="F34" s="13">
        <f t="shared" si="0"/>
        <v>-35.636596289187466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1074623</v>
      </c>
      <c r="C35" s="15">
        <f t="shared" ref="C35:E35" si="1">SUM(C7:C34)</f>
        <v>1083092</v>
      </c>
      <c r="D35" s="15">
        <f t="shared" si="1"/>
        <v>6873051</v>
      </c>
      <c r="E35" s="15">
        <f t="shared" si="1"/>
        <v>6443399</v>
      </c>
      <c r="F35" s="16">
        <f t="shared" si="0"/>
        <v>-6.2512558105563301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131797</v>
      </c>
      <c r="C38" s="41">
        <f>D7</f>
        <v>111878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2158260</v>
      </c>
      <c r="G38" s="42">
        <f>LOOKUP(E38,$A$38:$A$65,$C$38:$C$65)</f>
        <v>2413725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74908</v>
      </c>
      <c r="C39" s="41">
        <f t="shared" ref="C39:C65" si="5">D8</f>
        <v>102092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1171538</v>
      </c>
      <c r="G39" s="42">
        <f t="shared" ref="G39:G65" si="8">LOOKUP(E39,$A$38:$A$65,$C$38:$C$65)</f>
        <v>1522205</v>
      </c>
    </row>
    <row r="40" spans="1:9" x14ac:dyDescent="0.25">
      <c r="A40" s="42" t="str">
        <f t="shared" si="3"/>
        <v>ALMERIA</v>
      </c>
      <c r="B40" s="41">
        <f t="shared" si="4"/>
        <v>21999</v>
      </c>
      <c r="C40" s="41">
        <f t="shared" si="5"/>
        <v>33311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606272</v>
      </c>
      <c r="G40" s="42">
        <f t="shared" si="8"/>
        <v>541100</v>
      </c>
    </row>
    <row r="41" spans="1:9" x14ac:dyDescent="0.25">
      <c r="A41" s="42" t="str">
        <f t="shared" si="3"/>
        <v>AVILES</v>
      </c>
      <c r="B41" s="41">
        <f t="shared" si="4"/>
        <v>2284</v>
      </c>
      <c r="C41" s="41">
        <f t="shared" si="5"/>
        <v>0</v>
      </c>
      <c r="D41" s="41">
        <f t="shared" si="6"/>
        <v>20</v>
      </c>
      <c r="E41" s="42" t="str">
        <f t="shared" si="2"/>
        <v>LAS PALMAS</v>
      </c>
      <c r="F41" s="42">
        <f t="shared" si="7"/>
        <v>603044</v>
      </c>
      <c r="G41" s="42">
        <f t="shared" si="8"/>
        <v>507604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552618</v>
      </c>
      <c r="G42" s="42">
        <f t="shared" si="8"/>
        <v>536362</v>
      </c>
    </row>
    <row r="43" spans="1:9" x14ac:dyDescent="0.25">
      <c r="A43" s="42" t="str">
        <f t="shared" si="3"/>
        <v>BAHIA DE CADIZ</v>
      </c>
      <c r="B43" s="41">
        <f t="shared" si="4"/>
        <v>282665</v>
      </c>
      <c r="C43" s="41">
        <f t="shared" si="5"/>
        <v>315217</v>
      </c>
      <c r="D43" s="41">
        <f t="shared" si="6"/>
        <v>7</v>
      </c>
      <c r="E43" s="42" t="str">
        <f t="shared" si="2"/>
        <v>VALENCIA</v>
      </c>
      <c r="F43" s="42">
        <f t="shared" si="7"/>
        <v>442867</v>
      </c>
      <c r="G43" s="42">
        <f t="shared" si="8"/>
        <v>352045</v>
      </c>
    </row>
    <row r="44" spans="1:9" x14ac:dyDescent="0.25">
      <c r="A44" s="42" t="str">
        <f t="shared" si="3"/>
        <v>BALEARES</v>
      </c>
      <c r="B44" s="41">
        <f t="shared" si="4"/>
        <v>1171538</v>
      </c>
      <c r="C44" s="41">
        <f t="shared" si="5"/>
        <v>1522205</v>
      </c>
      <c r="D44" s="41">
        <f t="shared" si="6"/>
        <v>2</v>
      </c>
      <c r="E44" s="42" t="str">
        <f t="shared" si="2"/>
        <v>BAHIA DE CADIZ</v>
      </c>
      <c r="F44" s="42">
        <f t="shared" si="7"/>
        <v>282665</v>
      </c>
      <c r="G44" s="42">
        <f t="shared" si="8"/>
        <v>315217</v>
      </c>
    </row>
    <row r="45" spans="1:9" x14ac:dyDescent="0.25">
      <c r="A45" s="42" t="str">
        <f t="shared" si="3"/>
        <v>BARCELONA</v>
      </c>
      <c r="B45" s="41">
        <f t="shared" si="4"/>
        <v>2158260</v>
      </c>
      <c r="C45" s="41">
        <f t="shared" si="5"/>
        <v>2413725</v>
      </c>
      <c r="D45" s="41">
        <f t="shared" si="6"/>
        <v>1</v>
      </c>
      <c r="E45" s="42" t="str">
        <f t="shared" si="2"/>
        <v>VIGO</v>
      </c>
      <c r="F45" s="42">
        <f t="shared" si="7"/>
        <v>201741</v>
      </c>
      <c r="G45" s="42">
        <f t="shared" si="8"/>
        <v>230541</v>
      </c>
    </row>
    <row r="46" spans="1:9" x14ac:dyDescent="0.25">
      <c r="A46" s="42" t="str">
        <f t="shared" si="3"/>
        <v>BILBAO</v>
      </c>
      <c r="B46" s="41">
        <f t="shared" si="4"/>
        <v>62104</v>
      </c>
      <c r="C46" s="41">
        <f t="shared" si="5"/>
        <v>75037</v>
      </c>
      <c r="D46" s="41">
        <f t="shared" si="6"/>
        <v>12</v>
      </c>
      <c r="E46" s="42" t="str">
        <f t="shared" si="2"/>
        <v>A CORUÑA</v>
      </c>
      <c r="F46" s="42">
        <f t="shared" si="7"/>
        <v>131797</v>
      </c>
      <c r="G46" s="42">
        <f t="shared" si="8"/>
        <v>111878</v>
      </c>
    </row>
    <row r="47" spans="1:9" x14ac:dyDescent="0.25">
      <c r="A47" s="42" t="str">
        <f t="shared" si="3"/>
        <v>CARTAGENA</v>
      </c>
      <c r="B47" s="41">
        <f t="shared" si="4"/>
        <v>69429</v>
      </c>
      <c r="C47" s="41">
        <f t="shared" si="5"/>
        <v>75686</v>
      </c>
      <c r="D47" s="41">
        <f t="shared" si="6"/>
        <v>11</v>
      </c>
      <c r="E47" s="42" t="str">
        <f t="shared" si="2"/>
        <v>ALICANTE</v>
      </c>
      <c r="F47" s="42">
        <f t="shared" si="7"/>
        <v>74908</v>
      </c>
      <c r="G47" s="42">
        <f t="shared" si="8"/>
        <v>102092</v>
      </c>
    </row>
    <row r="48" spans="1:9" x14ac:dyDescent="0.25">
      <c r="A48" s="42" t="str">
        <f t="shared" si="3"/>
        <v>CASTELLON</v>
      </c>
      <c r="B48" s="41">
        <f t="shared" si="4"/>
        <v>1255</v>
      </c>
      <c r="C48" s="41">
        <f t="shared" si="5"/>
        <v>439</v>
      </c>
      <c r="D48" s="41">
        <f t="shared" si="6"/>
        <v>24</v>
      </c>
      <c r="E48" s="42" t="str">
        <f t="shared" si="2"/>
        <v>CARTAGENA</v>
      </c>
      <c r="F48" s="42">
        <f t="shared" si="7"/>
        <v>69429</v>
      </c>
      <c r="G48" s="42">
        <f t="shared" si="8"/>
        <v>75686</v>
      </c>
    </row>
    <row r="49" spans="1:7" x14ac:dyDescent="0.25">
      <c r="A49" s="42" t="str">
        <f t="shared" si="3"/>
        <v>CEUTA</v>
      </c>
      <c r="B49" s="41">
        <f t="shared" si="4"/>
        <v>4633</v>
      </c>
      <c r="C49" s="41">
        <f t="shared" si="5"/>
        <v>4029</v>
      </c>
      <c r="D49" s="41">
        <f t="shared" si="6"/>
        <v>19</v>
      </c>
      <c r="E49" s="42" t="str">
        <f t="shared" si="2"/>
        <v>BILBAO</v>
      </c>
      <c r="F49" s="42">
        <f t="shared" si="7"/>
        <v>62104</v>
      </c>
      <c r="G49" s="42">
        <f t="shared" si="8"/>
        <v>75037</v>
      </c>
    </row>
    <row r="50" spans="1:7" x14ac:dyDescent="0.25">
      <c r="A50" s="42" t="str">
        <f t="shared" si="3"/>
        <v>FERROL-SAN CIBRAO</v>
      </c>
      <c r="B50" s="41">
        <f t="shared" si="4"/>
        <v>5344</v>
      </c>
      <c r="C50" s="41">
        <f t="shared" si="5"/>
        <v>8839</v>
      </c>
      <c r="D50" s="41">
        <f t="shared" si="6"/>
        <v>18</v>
      </c>
      <c r="E50" s="42" t="str">
        <f t="shared" si="2"/>
        <v>ALMERIA</v>
      </c>
      <c r="F50" s="42">
        <f t="shared" si="7"/>
        <v>21999</v>
      </c>
      <c r="G50" s="42">
        <f t="shared" si="8"/>
        <v>33311</v>
      </c>
    </row>
    <row r="51" spans="1:7" x14ac:dyDescent="0.25">
      <c r="A51" s="42" t="str">
        <f t="shared" si="3"/>
        <v>GIJON</v>
      </c>
      <c r="B51" s="41">
        <f t="shared" si="4"/>
        <v>8126</v>
      </c>
      <c r="C51" s="41">
        <f t="shared" si="5"/>
        <v>4499</v>
      </c>
      <c r="D51" s="41">
        <f t="shared" si="6"/>
        <v>17</v>
      </c>
      <c r="E51" s="42" t="str">
        <f t="shared" si="2"/>
        <v>SANTANDER</v>
      </c>
      <c r="F51" s="42">
        <f t="shared" si="7"/>
        <v>13513</v>
      </c>
      <c r="G51" s="42">
        <f t="shared" si="8"/>
        <v>13014</v>
      </c>
    </row>
    <row r="52" spans="1:7" x14ac:dyDescent="0.25">
      <c r="A52" s="42" t="str">
        <f t="shared" si="3"/>
        <v>HUELVA</v>
      </c>
      <c r="B52" s="41">
        <f t="shared" si="4"/>
        <v>2103</v>
      </c>
      <c r="C52" s="41">
        <f t="shared" si="5"/>
        <v>650</v>
      </c>
      <c r="D52" s="41">
        <f t="shared" si="6"/>
        <v>21</v>
      </c>
      <c r="E52" s="42" t="str">
        <f t="shared" si="2"/>
        <v>SEVILLA</v>
      </c>
      <c r="F52" s="42">
        <f t="shared" si="7"/>
        <v>13110</v>
      </c>
      <c r="G52" s="42">
        <f t="shared" si="8"/>
        <v>13813</v>
      </c>
    </row>
    <row r="53" spans="1:7" x14ac:dyDescent="0.25">
      <c r="A53" s="42" t="str">
        <f t="shared" si="3"/>
        <v>LAS PALMAS</v>
      </c>
      <c r="B53" s="41">
        <f t="shared" si="4"/>
        <v>603044</v>
      </c>
      <c r="C53" s="41">
        <f t="shared" si="5"/>
        <v>507604</v>
      </c>
      <c r="D53" s="41">
        <f t="shared" si="6"/>
        <v>4</v>
      </c>
      <c r="E53" s="42" t="str">
        <f t="shared" si="2"/>
        <v>MOTRIL</v>
      </c>
      <c r="F53" s="42">
        <f t="shared" si="7"/>
        <v>10006</v>
      </c>
      <c r="G53" s="42">
        <f t="shared" si="8"/>
        <v>6851</v>
      </c>
    </row>
    <row r="54" spans="1:7" x14ac:dyDescent="0.25">
      <c r="A54" s="42" t="str">
        <f t="shared" si="3"/>
        <v>MALAGA</v>
      </c>
      <c r="B54" s="41">
        <f t="shared" si="4"/>
        <v>552618</v>
      </c>
      <c r="C54" s="41">
        <f t="shared" si="5"/>
        <v>536362</v>
      </c>
      <c r="D54" s="41">
        <f t="shared" si="6"/>
        <v>5</v>
      </c>
      <c r="E54" s="42" t="str">
        <f t="shared" si="2"/>
        <v>GIJON</v>
      </c>
      <c r="F54" s="42">
        <f t="shared" si="7"/>
        <v>8126</v>
      </c>
      <c r="G54" s="42">
        <f t="shared" si="8"/>
        <v>4499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5344</v>
      </c>
      <c r="G55" s="42">
        <f t="shared" si="8"/>
        <v>8839</v>
      </c>
    </row>
    <row r="56" spans="1:7" x14ac:dyDescent="0.25">
      <c r="A56" s="42" t="str">
        <f t="shared" si="3"/>
        <v>MELILLA</v>
      </c>
      <c r="B56" s="41">
        <f t="shared" si="4"/>
        <v>1771</v>
      </c>
      <c r="C56" s="41">
        <f t="shared" si="5"/>
        <v>379</v>
      </c>
      <c r="D56" s="41">
        <f t="shared" si="6"/>
        <v>23</v>
      </c>
      <c r="E56" s="42" t="str">
        <f t="shared" si="2"/>
        <v>CEUTA</v>
      </c>
      <c r="F56" s="42">
        <f t="shared" si="9"/>
        <v>4633</v>
      </c>
      <c r="G56" s="42">
        <f t="shared" si="8"/>
        <v>4029</v>
      </c>
    </row>
    <row r="57" spans="1:7" x14ac:dyDescent="0.25">
      <c r="A57" s="42" t="str">
        <f t="shared" si="3"/>
        <v>MOTRIL</v>
      </c>
      <c r="B57" s="41">
        <f t="shared" si="4"/>
        <v>10006</v>
      </c>
      <c r="C57" s="41">
        <f t="shared" si="5"/>
        <v>6851</v>
      </c>
      <c r="D57" s="41">
        <f t="shared" si="6"/>
        <v>16</v>
      </c>
      <c r="E57" s="42" t="str">
        <f t="shared" si="2"/>
        <v>AVILES</v>
      </c>
      <c r="F57" s="42">
        <f t="shared" si="9"/>
        <v>2284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2103</v>
      </c>
      <c r="G58" s="42">
        <f t="shared" si="8"/>
        <v>650</v>
      </c>
    </row>
    <row r="59" spans="1:7" x14ac:dyDescent="0.25">
      <c r="A59" s="42" t="str">
        <f t="shared" si="3"/>
        <v>SANTA CRUZ DE TENERIFE</v>
      </c>
      <c r="B59" s="41">
        <f t="shared" si="4"/>
        <v>606272</v>
      </c>
      <c r="C59" s="41">
        <f t="shared" si="5"/>
        <v>541100</v>
      </c>
      <c r="D59" s="41">
        <f t="shared" si="6"/>
        <v>3</v>
      </c>
      <c r="E59" s="42" t="str">
        <f t="shared" si="2"/>
        <v>VILAGARCIA</v>
      </c>
      <c r="F59" s="42">
        <f t="shared" si="9"/>
        <v>2012</v>
      </c>
      <c r="G59" s="42">
        <f t="shared" si="8"/>
        <v>3126</v>
      </c>
    </row>
    <row r="60" spans="1:7" x14ac:dyDescent="0.25">
      <c r="A60" s="42" t="str">
        <f t="shared" si="3"/>
        <v>SANTANDER</v>
      </c>
      <c r="B60" s="41">
        <f t="shared" si="4"/>
        <v>13513</v>
      </c>
      <c r="C60" s="41">
        <f t="shared" si="5"/>
        <v>13014</v>
      </c>
      <c r="D60" s="41">
        <f t="shared" si="6"/>
        <v>14</v>
      </c>
      <c r="E60" s="42" t="str">
        <f t="shared" si="2"/>
        <v>MELILLA</v>
      </c>
      <c r="F60" s="42">
        <f t="shared" si="9"/>
        <v>1771</v>
      </c>
      <c r="G60" s="42">
        <f t="shared" si="8"/>
        <v>379</v>
      </c>
    </row>
    <row r="61" spans="1:7" x14ac:dyDescent="0.25">
      <c r="A61" s="42" t="str">
        <f t="shared" si="3"/>
        <v>SEVILLA</v>
      </c>
      <c r="B61" s="41">
        <f t="shared" si="4"/>
        <v>13110</v>
      </c>
      <c r="C61" s="41">
        <f t="shared" si="5"/>
        <v>13813</v>
      </c>
      <c r="D61" s="41">
        <f t="shared" si="6"/>
        <v>15</v>
      </c>
      <c r="E61" s="42" t="str">
        <f t="shared" si="2"/>
        <v>CASTELLON</v>
      </c>
      <c r="F61" s="42">
        <f t="shared" si="9"/>
        <v>1255</v>
      </c>
      <c r="G61" s="42">
        <f t="shared" si="8"/>
        <v>439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609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442867</v>
      </c>
      <c r="C63" s="41">
        <f t="shared" si="5"/>
        <v>352045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201741</v>
      </c>
      <c r="C64" s="41">
        <f t="shared" si="5"/>
        <v>230541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3126</v>
      </c>
      <c r="D65" s="41">
        <f t="shared" si="6"/>
        <v>22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4214</v>
      </c>
      <c r="C8" s="12">
        <v>3817</v>
      </c>
      <c r="D8" s="12">
        <v>50469</v>
      </c>
      <c r="E8" s="12">
        <v>49088</v>
      </c>
      <c r="F8" s="13">
        <f t="shared" ref="F8:F35" si="0">((E8*100)/D8)-100</f>
        <v>-2.7363331946343266</v>
      </c>
      <c r="G8" s="1"/>
      <c r="H8" s="1"/>
      <c r="I8" s="1"/>
    </row>
    <row r="9" spans="1:12" x14ac:dyDescent="0.25">
      <c r="A9" s="8" t="s">
        <v>46</v>
      </c>
      <c r="B9" s="9">
        <v>12207</v>
      </c>
      <c r="C9" s="9">
        <v>10589</v>
      </c>
      <c r="D9" s="9">
        <v>150798</v>
      </c>
      <c r="E9" s="9">
        <v>130274</v>
      </c>
      <c r="F9" s="10">
        <f t="shared" si="0"/>
        <v>-13.610260083024968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70525</v>
      </c>
      <c r="C11" s="9">
        <v>27470</v>
      </c>
      <c r="D11" s="9">
        <v>941020</v>
      </c>
      <c r="E11" s="9">
        <v>931868</v>
      </c>
      <c r="F11" s="10">
        <f t="shared" si="0"/>
        <v>-0.97256168838069357</v>
      </c>
      <c r="G11" s="1"/>
      <c r="H11" s="1"/>
      <c r="I11" s="1"/>
    </row>
    <row r="12" spans="1:12" x14ac:dyDescent="0.25">
      <c r="A12" s="11" t="s">
        <v>49</v>
      </c>
      <c r="B12" s="12">
        <v>994</v>
      </c>
      <c r="C12" s="12">
        <v>1308</v>
      </c>
      <c r="D12" s="12">
        <v>8859</v>
      </c>
      <c r="E12" s="12">
        <v>10920</v>
      </c>
      <c r="F12" s="13">
        <f t="shared" si="0"/>
        <v>23.264476803250929</v>
      </c>
      <c r="G12" s="1"/>
      <c r="H12" s="1"/>
      <c r="I12" s="1"/>
    </row>
    <row r="13" spans="1:12" x14ac:dyDescent="0.25">
      <c r="A13" s="8" t="s">
        <v>50</v>
      </c>
      <c r="B13" s="9">
        <v>28945</v>
      </c>
      <c r="C13" s="9">
        <v>23511</v>
      </c>
      <c r="D13" s="9">
        <v>358567</v>
      </c>
      <c r="E13" s="9">
        <v>326394</v>
      </c>
      <c r="F13" s="10">
        <f t="shared" si="0"/>
        <v>-8.9726606185175939</v>
      </c>
      <c r="G13" s="1"/>
      <c r="H13" s="1"/>
      <c r="I13" s="1"/>
    </row>
    <row r="14" spans="1:12" x14ac:dyDescent="0.25">
      <c r="A14" s="11" t="s">
        <v>51</v>
      </c>
      <c r="B14" s="12">
        <v>17771</v>
      </c>
      <c r="C14" s="12">
        <v>14828</v>
      </c>
      <c r="D14" s="12">
        <v>261698</v>
      </c>
      <c r="E14" s="12">
        <v>242610</v>
      </c>
      <c r="F14" s="13">
        <f t="shared" si="0"/>
        <v>-7.2939036599439078</v>
      </c>
      <c r="G14" s="1"/>
      <c r="H14" s="1"/>
      <c r="I14" s="1"/>
    </row>
    <row r="15" spans="1:12" x14ac:dyDescent="0.25">
      <c r="A15" s="8" t="s">
        <v>52</v>
      </c>
      <c r="B15" s="9">
        <v>3346</v>
      </c>
      <c r="C15" s="9">
        <v>2750</v>
      </c>
      <c r="D15" s="9">
        <v>25635</v>
      </c>
      <c r="E15" s="9">
        <v>25778</v>
      </c>
      <c r="F15" s="10">
        <f t="shared" si="0"/>
        <v>0.55783109030622313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25737</v>
      </c>
      <c r="C18" s="12">
        <v>27686</v>
      </c>
      <c r="D18" s="12">
        <v>311956</v>
      </c>
      <c r="E18" s="12">
        <v>327440</v>
      </c>
      <c r="F18" s="13">
        <f t="shared" si="0"/>
        <v>4.963520496480271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874</v>
      </c>
      <c r="C20" s="12">
        <v>627</v>
      </c>
      <c r="D20" s="12">
        <v>11476</v>
      </c>
      <c r="E20" s="12">
        <v>9251</v>
      </c>
      <c r="F20" s="13">
        <f t="shared" si="0"/>
        <v>-19.388288602300449</v>
      </c>
      <c r="G20" s="1"/>
      <c r="H20" s="1"/>
      <c r="I20" s="1"/>
    </row>
    <row r="21" spans="1:9" x14ac:dyDescent="0.25">
      <c r="A21" s="8" t="s">
        <v>58</v>
      </c>
      <c r="B21" s="9">
        <v>3049</v>
      </c>
      <c r="C21" s="9">
        <v>6413</v>
      </c>
      <c r="D21" s="9">
        <v>10625</v>
      </c>
      <c r="E21" s="9">
        <v>13533</v>
      </c>
      <c r="F21" s="10">
        <f t="shared" si="0"/>
        <v>27.369411764705887</v>
      </c>
      <c r="G21" s="1"/>
      <c r="H21" s="1"/>
      <c r="I21" s="1"/>
    </row>
    <row r="22" spans="1:9" x14ac:dyDescent="0.25">
      <c r="A22" s="11" t="s">
        <v>59</v>
      </c>
      <c r="B22" s="12">
        <v>23561</v>
      </c>
      <c r="C22" s="12">
        <v>27262</v>
      </c>
      <c r="D22" s="12">
        <v>220331</v>
      </c>
      <c r="E22" s="12">
        <v>270759</v>
      </c>
      <c r="F22" s="13">
        <f t="shared" si="0"/>
        <v>22.88738307364828</v>
      </c>
      <c r="G22" s="1"/>
      <c r="H22" s="1"/>
      <c r="I22" s="1"/>
    </row>
    <row r="23" spans="1:9" x14ac:dyDescent="0.25">
      <c r="A23" s="8" t="s">
        <v>60</v>
      </c>
      <c r="B23" s="9">
        <v>1819</v>
      </c>
      <c r="C23" s="9">
        <v>1725</v>
      </c>
      <c r="D23" s="9">
        <v>26607</v>
      </c>
      <c r="E23" s="9">
        <v>24394</v>
      </c>
      <c r="F23" s="10">
        <f t="shared" si="0"/>
        <v>-8.3173600932085492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7089</v>
      </c>
      <c r="C25" s="9">
        <v>11220</v>
      </c>
      <c r="D25" s="9">
        <v>79597</v>
      </c>
      <c r="E25" s="9">
        <v>142319</v>
      </c>
      <c r="F25" s="10">
        <f t="shared" si="0"/>
        <v>78.799452240662333</v>
      </c>
      <c r="G25" s="1"/>
      <c r="H25" s="1"/>
      <c r="I25" s="1"/>
    </row>
    <row r="26" spans="1:9" x14ac:dyDescent="0.25">
      <c r="A26" s="11" t="s">
        <v>63</v>
      </c>
      <c r="B26" s="12">
        <v>2743</v>
      </c>
      <c r="C26" s="12">
        <v>5817</v>
      </c>
      <c r="D26" s="12">
        <v>13423</v>
      </c>
      <c r="E26" s="12">
        <v>71529</v>
      </c>
      <c r="F26" s="13">
        <f t="shared" si="0"/>
        <v>432.88385606794304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65422</v>
      </c>
      <c r="C28" s="12">
        <v>66218</v>
      </c>
      <c r="D28" s="12">
        <v>711090</v>
      </c>
      <c r="E28" s="12">
        <v>676267</v>
      </c>
      <c r="F28" s="13">
        <f t="shared" si="0"/>
        <v>-4.8971297585397053</v>
      </c>
      <c r="G28" s="1"/>
      <c r="H28" s="1"/>
      <c r="I28" s="1"/>
    </row>
    <row r="29" spans="1:9" x14ac:dyDescent="0.25">
      <c r="A29" s="8" t="s">
        <v>66</v>
      </c>
      <c r="B29" s="9">
        <v>9115</v>
      </c>
      <c r="C29" s="9">
        <v>8269</v>
      </c>
      <c r="D29" s="9">
        <v>75298</v>
      </c>
      <c r="E29" s="9">
        <v>66312</v>
      </c>
      <c r="F29" s="10">
        <f t="shared" si="0"/>
        <v>-11.933915907461028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19</v>
      </c>
      <c r="D30" s="12">
        <v>0</v>
      </c>
      <c r="E30" s="12">
        <v>829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4133</v>
      </c>
      <c r="C32" s="12">
        <v>8604</v>
      </c>
      <c r="D32" s="12">
        <v>63896</v>
      </c>
      <c r="E32" s="12">
        <v>50383</v>
      </c>
      <c r="F32" s="13">
        <f t="shared" si="0"/>
        <v>-21.148428696632024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281544</v>
      </c>
      <c r="C35" s="15">
        <f t="shared" ref="C35:E35" si="1">SUM(C7:C34)</f>
        <v>248133</v>
      </c>
      <c r="D35" s="15">
        <f t="shared" si="1"/>
        <v>3321443</v>
      </c>
      <c r="E35" s="15">
        <f t="shared" si="1"/>
        <v>3369948</v>
      </c>
      <c r="F35" s="16">
        <f t="shared" si="0"/>
        <v>1.4603592474716578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931868</v>
      </c>
      <c r="G38" s="42">
        <f>LOOKUP(E38,$A$38:$A$65,$C$38:$C$65)</f>
        <v>941020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49088</v>
      </c>
      <c r="C39" s="41">
        <f t="shared" ref="C39:C65" si="5">D8</f>
        <v>50469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676267</v>
      </c>
      <c r="G39" s="42">
        <f t="shared" ref="G39:G65" si="8">LOOKUP(E39,$A$38:$A$65,$C$38:$C$65)</f>
        <v>711090</v>
      </c>
    </row>
    <row r="40" spans="1:9" x14ac:dyDescent="0.25">
      <c r="A40" s="42" t="str">
        <f t="shared" si="3"/>
        <v>ALMERIA</v>
      </c>
      <c r="B40" s="41">
        <f t="shared" si="4"/>
        <v>130274</v>
      </c>
      <c r="C40" s="41">
        <f t="shared" si="5"/>
        <v>150798</v>
      </c>
      <c r="D40" s="41">
        <f t="shared" si="6"/>
        <v>8</v>
      </c>
      <c r="E40" s="42" t="str">
        <f t="shared" si="2"/>
        <v>CEUTA</v>
      </c>
      <c r="F40" s="42">
        <f t="shared" si="7"/>
        <v>327440</v>
      </c>
      <c r="G40" s="42">
        <f t="shared" si="8"/>
        <v>311956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326394</v>
      </c>
      <c r="G41" s="42">
        <f t="shared" si="8"/>
        <v>358567</v>
      </c>
    </row>
    <row r="42" spans="1:9" x14ac:dyDescent="0.25">
      <c r="A42" s="42" t="str">
        <f t="shared" si="3"/>
        <v>BAHIA DE ALGECIRAS</v>
      </c>
      <c r="B42" s="41">
        <f t="shared" si="4"/>
        <v>931868</v>
      </c>
      <c r="C42" s="41">
        <f t="shared" si="5"/>
        <v>941020</v>
      </c>
      <c r="D42" s="41">
        <f t="shared" si="6"/>
        <v>1</v>
      </c>
      <c r="E42" s="42" t="str">
        <f t="shared" si="2"/>
        <v>LAS PALMAS</v>
      </c>
      <c r="F42" s="42">
        <f t="shared" si="7"/>
        <v>270759</v>
      </c>
      <c r="G42" s="42">
        <f t="shared" si="8"/>
        <v>220331</v>
      </c>
    </row>
    <row r="43" spans="1:9" x14ac:dyDescent="0.25">
      <c r="A43" s="42" t="str">
        <f t="shared" si="3"/>
        <v>BAHIA DE CADIZ</v>
      </c>
      <c r="B43" s="41">
        <f t="shared" si="4"/>
        <v>10920</v>
      </c>
      <c r="C43" s="41">
        <f t="shared" si="5"/>
        <v>8859</v>
      </c>
      <c r="D43" s="41">
        <f t="shared" si="6"/>
        <v>16</v>
      </c>
      <c r="E43" s="42" t="str">
        <f t="shared" si="2"/>
        <v>BARCELONA</v>
      </c>
      <c r="F43" s="42">
        <f t="shared" si="7"/>
        <v>242610</v>
      </c>
      <c r="G43" s="42">
        <f t="shared" si="8"/>
        <v>261698</v>
      </c>
    </row>
    <row r="44" spans="1:9" x14ac:dyDescent="0.25">
      <c r="A44" s="42" t="str">
        <f t="shared" si="3"/>
        <v>BALEARES</v>
      </c>
      <c r="B44" s="41">
        <f t="shared" si="4"/>
        <v>326394</v>
      </c>
      <c r="C44" s="41">
        <f t="shared" si="5"/>
        <v>358567</v>
      </c>
      <c r="D44" s="41">
        <f t="shared" si="6"/>
        <v>4</v>
      </c>
      <c r="E44" s="42" t="str">
        <f t="shared" si="2"/>
        <v>MELILLA</v>
      </c>
      <c r="F44" s="42">
        <f t="shared" si="7"/>
        <v>142319</v>
      </c>
      <c r="G44" s="42">
        <f t="shared" si="8"/>
        <v>79597</v>
      </c>
    </row>
    <row r="45" spans="1:9" x14ac:dyDescent="0.25">
      <c r="A45" s="42" t="str">
        <f t="shared" si="3"/>
        <v>BARCELONA</v>
      </c>
      <c r="B45" s="41">
        <f t="shared" si="4"/>
        <v>242610</v>
      </c>
      <c r="C45" s="41">
        <f t="shared" si="5"/>
        <v>261698</v>
      </c>
      <c r="D45" s="41">
        <f t="shared" si="6"/>
        <v>6</v>
      </c>
      <c r="E45" s="42" t="str">
        <f t="shared" si="2"/>
        <v>ALMERIA</v>
      </c>
      <c r="F45" s="42">
        <f t="shared" si="7"/>
        <v>130274</v>
      </c>
      <c r="G45" s="42">
        <f t="shared" si="8"/>
        <v>150798</v>
      </c>
    </row>
    <row r="46" spans="1:9" x14ac:dyDescent="0.25">
      <c r="A46" s="42" t="str">
        <f t="shared" si="3"/>
        <v>BILBAO</v>
      </c>
      <c r="B46" s="41">
        <f t="shared" si="4"/>
        <v>25778</v>
      </c>
      <c r="C46" s="41">
        <f t="shared" si="5"/>
        <v>25635</v>
      </c>
      <c r="D46" s="41">
        <f t="shared" si="6"/>
        <v>13</v>
      </c>
      <c r="E46" s="42" t="str">
        <f t="shared" si="2"/>
        <v>MOTRIL</v>
      </c>
      <c r="F46" s="42">
        <f t="shared" si="7"/>
        <v>71529</v>
      </c>
      <c r="G46" s="42">
        <f t="shared" si="8"/>
        <v>13423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66312</v>
      </c>
      <c r="G47" s="42">
        <f t="shared" si="8"/>
        <v>75298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50383</v>
      </c>
      <c r="G48" s="42">
        <f t="shared" si="8"/>
        <v>63896</v>
      </c>
    </row>
    <row r="49" spans="1:7" x14ac:dyDescent="0.25">
      <c r="A49" s="42" t="str">
        <f t="shared" si="3"/>
        <v>CEUTA</v>
      </c>
      <c r="B49" s="41">
        <f t="shared" si="4"/>
        <v>327440</v>
      </c>
      <c r="C49" s="41">
        <f t="shared" si="5"/>
        <v>311956</v>
      </c>
      <c r="D49" s="41">
        <f t="shared" si="6"/>
        <v>3</v>
      </c>
      <c r="E49" s="42" t="str">
        <f t="shared" si="2"/>
        <v>ALICANTE</v>
      </c>
      <c r="F49" s="42">
        <f t="shared" si="7"/>
        <v>49088</v>
      </c>
      <c r="G49" s="42">
        <f t="shared" si="8"/>
        <v>50469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25778</v>
      </c>
      <c r="G50" s="42">
        <f t="shared" si="8"/>
        <v>25635</v>
      </c>
    </row>
    <row r="51" spans="1:7" x14ac:dyDescent="0.25">
      <c r="A51" s="42" t="str">
        <f t="shared" si="3"/>
        <v>GIJON</v>
      </c>
      <c r="B51" s="41">
        <f t="shared" si="4"/>
        <v>9251</v>
      </c>
      <c r="C51" s="41">
        <f t="shared" si="5"/>
        <v>11476</v>
      </c>
      <c r="D51" s="41">
        <f t="shared" si="6"/>
        <v>17</v>
      </c>
      <c r="E51" s="42" t="str">
        <f t="shared" si="2"/>
        <v>MALAGA</v>
      </c>
      <c r="F51" s="42">
        <f t="shared" si="7"/>
        <v>24394</v>
      </c>
      <c r="G51" s="42">
        <f t="shared" si="8"/>
        <v>26607</v>
      </c>
    </row>
    <row r="52" spans="1:7" x14ac:dyDescent="0.25">
      <c r="A52" s="42" t="str">
        <f t="shared" si="3"/>
        <v>HUELVA</v>
      </c>
      <c r="B52" s="41">
        <f t="shared" si="4"/>
        <v>13533</v>
      </c>
      <c r="C52" s="41">
        <f t="shared" si="5"/>
        <v>10625</v>
      </c>
      <c r="D52" s="41">
        <f t="shared" si="6"/>
        <v>15</v>
      </c>
      <c r="E52" s="42" t="str">
        <f t="shared" si="2"/>
        <v>HUELVA</v>
      </c>
      <c r="F52" s="42">
        <f t="shared" si="7"/>
        <v>13533</v>
      </c>
      <c r="G52" s="42">
        <f t="shared" si="8"/>
        <v>10625</v>
      </c>
    </row>
    <row r="53" spans="1:7" x14ac:dyDescent="0.25">
      <c r="A53" s="42" t="str">
        <f t="shared" si="3"/>
        <v>LAS PALMAS</v>
      </c>
      <c r="B53" s="41">
        <f t="shared" si="4"/>
        <v>270759</v>
      </c>
      <c r="C53" s="41">
        <f t="shared" si="5"/>
        <v>220331</v>
      </c>
      <c r="D53" s="41">
        <f t="shared" si="6"/>
        <v>5</v>
      </c>
      <c r="E53" s="42" t="str">
        <f t="shared" si="2"/>
        <v>BAHIA DE CADIZ</v>
      </c>
      <c r="F53" s="42">
        <f t="shared" si="7"/>
        <v>10920</v>
      </c>
      <c r="G53" s="42">
        <f t="shared" si="8"/>
        <v>8859</v>
      </c>
    </row>
    <row r="54" spans="1:7" x14ac:dyDescent="0.25">
      <c r="A54" s="42" t="str">
        <f t="shared" si="3"/>
        <v>MALAGA</v>
      </c>
      <c r="B54" s="41">
        <f t="shared" si="4"/>
        <v>24394</v>
      </c>
      <c r="C54" s="41">
        <f t="shared" si="5"/>
        <v>26607</v>
      </c>
      <c r="D54" s="41">
        <f t="shared" si="6"/>
        <v>14</v>
      </c>
      <c r="E54" s="42" t="str">
        <f t="shared" si="2"/>
        <v>GIJON</v>
      </c>
      <c r="F54" s="42">
        <f t="shared" si="7"/>
        <v>9251</v>
      </c>
      <c r="G54" s="42">
        <f t="shared" si="8"/>
        <v>11476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829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142319</v>
      </c>
      <c r="C56" s="41">
        <f t="shared" si="5"/>
        <v>79597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71529</v>
      </c>
      <c r="C57" s="41">
        <f t="shared" si="5"/>
        <v>13423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676267</v>
      </c>
      <c r="C59" s="41">
        <f t="shared" si="5"/>
        <v>711090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66312</v>
      </c>
      <c r="C60" s="41">
        <f t="shared" si="5"/>
        <v>75298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829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50383</v>
      </c>
      <c r="C63" s="41">
        <f t="shared" si="5"/>
        <v>63896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132</v>
      </c>
      <c r="C7" s="9">
        <v>115</v>
      </c>
      <c r="D7" s="9">
        <v>1029</v>
      </c>
      <c r="E7" s="9">
        <v>1053</v>
      </c>
      <c r="F7" s="10">
        <f>((E7*100)/D7)-100</f>
        <v>2.3323615160349789</v>
      </c>
      <c r="G7" s="1"/>
      <c r="H7" s="1"/>
      <c r="I7" s="1"/>
    </row>
    <row r="8" spans="1:12" x14ac:dyDescent="0.25">
      <c r="A8" s="11" t="s">
        <v>45</v>
      </c>
      <c r="B8" s="12">
        <v>85</v>
      </c>
      <c r="C8" s="12">
        <v>84</v>
      </c>
      <c r="D8" s="12">
        <v>763</v>
      </c>
      <c r="E8" s="12">
        <v>798</v>
      </c>
      <c r="F8" s="13">
        <f t="shared" ref="F8:F35" si="0">((E8*100)/D8)-100</f>
        <v>4.5871559633027488</v>
      </c>
      <c r="G8" s="1"/>
      <c r="H8" s="1"/>
      <c r="I8" s="1"/>
    </row>
    <row r="9" spans="1:12" x14ac:dyDescent="0.25">
      <c r="A9" s="8" t="s">
        <v>46</v>
      </c>
      <c r="B9" s="9">
        <v>104</v>
      </c>
      <c r="C9" s="9">
        <v>111</v>
      </c>
      <c r="D9" s="9">
        <v>1385</v>
      </c>
      <c r="E9" s="9">
        <v>1216</v>
      </c>
      <c r="F9" s="10">
        <f t="shared" si="0"/>
        <v>-12.202166064981952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65</v>
      </c>
      <c r="D10" s="12">
        <v>746</v>
      </c>
      <c r="E10" s="12">
        <v>726</v>
      </c>
      <c r="F10" s="13">
        <f t="shared" si="0"/>
        <v>-2.6809651474530796</v>
      </c>
      <c r="G10" s="1"/>
      <c r="H10" s="1"/>
      <c r="I10" s="1"/>
    </row>
    <row r="11" spans="1:12" x14ac:dyDescent="0.25">
      <c r="A11" s="8" t="s">
        <v>48</v>
      </c>
      <c r="B11" s="9">
        <v>2426</v>
      </c>
      <c r="C11" s="9">
        <v>2331</v>
      </c>
      <c r="D11" s="9">
        <v>24084</v>
      </c>
      <c r="E11" s="9">
        <v>21630</v>
      </c>
      <c r="F11" s="10">
        <f t="shared" si="0"/>
        <v>-10.189337319382162</v>
      </c>
      <c r="G11" s="1"/>
      <c r="H11" s="1"/>
      <c r="I11" s="1"/>
    </row>
    <row r="12" spans="1:12" x14ac:dyDescent="0.25">
      <c r="A12" s="11" t="s">
        <v>49</v>
      </c>
      <c r="B12" s="12">
        <v>134</v>
      </c>
      <c r="C12" s="12">
        <v>111</v>
      </c>
      <c r="D12" s="12">
        <v>1301</v>
      </c>
      <c r="E12" s="12">
        <v>997</v>
      </c>
      <c r="F12" s="13">
        <f t="shared" si="0"/>
        <v>-23.366641045349738</v>
      </c>
      <c r="G12" s="1"/>
      <c r="H12" s="1"/>
      <c r="I12" s="1"/>
    </row>
    <row r="13" spans="1:12" x14ac:dyDescent="0.25">
      <c r="A13" s="8" t="s">
        <v>50</v>
      </c>
      <c r="B13" s="9">
        <v>2410</v>
      </c>
      <c r="C13" s="9">
        <v>2123</v>
      </c>
      <c r="D13" s="9">
        <v>23851</v>
      </c>
      <c r="E13" s="9">
        <v>25339</v>
      </c>
      <c r="F13" s="10">
        <f t="shared" si="0"/>
        <v>6.2387321286319235</v>
      </c>
      <c r="G13" s="1"/>
      <c r="H13" s="1"/>
      <c r="I13" s="1"/>
    </row>
    <row r="14" spans="1:12" x14ac:dyDescent="0.25">
      <c r="A14" s="11" t="s">
        <v>51</v>
      </c>
      <c r="B14" s="12">
        <v>669</v>
      </c>
      <c r="C14" s="12">
        <v>700</v>
      </c>
      <c r="D14" s="12">
        <v>6770</v>
      </c>
      <c r="E14" s="12">
        <v>6615</v>
      </c>
      <c r="F14" s="13">
        <f t="shared" si="0"/>
        <v>-2.2895125553914397</v>
      </c>
      <c r="G14" s="1"/>
      <c r="H14" s="1"/>
      <c r="I14" s="1"/>
    </row>
    <row r="15" spans="1:12" x14ac:dyDescent="0.25">
      <c r="A15" s="8" t="s">
        <v>52</v>
      </c>
      <c r="B15" s="9">
        <v>207</v>
      </c>
      <c r="C15" s="9">
        <v>260</v>
      </c>
      <c r="D15" s="9">
        <v>2559</v>
      </c>
      <c r="E15" s="9">
        <v>2360</v>
      </c>
      <c r="F15" s="10">
        <f t="shared" si="0"/>
        <v>-7.7764751856193897</v>
      </c>
      <c r="G15" s="1"/>
      <c r="H15" s="1"/>
      <c r="I15" s="1"/>
    </row>
    <row r="16" spans="1:12" x14ac:dyDescent="0.25">
      <c r="A16" s="11" t="s">
        <v>53</v>
      </c>
      <c r="B16" s="12">
        <v>131</v>
      </c>
      <c r="C16" s="12">
        <v>160</v>
      </c>
      <c r="D16" s="12">
        <v>1149</v>
      </c>
      <c r="E16" s="12">
        <v>1426</v>
      </c>
      <c r="F16" s="13">
        <f t="shared" si="0"/>
        <v>24.107919930374237</v>
      </c>
      <c r="G16" s="1"/>
      <c r="H16" s="1"/>
      <c r="I16" s="1"/>
    </row>
    <row r="17" spans="1:9" x14ac:dyDescent="0.25">
      <c r="A17" s="8" t="s">
        <v>54</v>
      </c>
      <c r="B17" s="9">
        <v>133</v>
      </c>
      <c r="C17" s="9">
        <v>129</v>
      </c>
      <c r="D17" s="9">
        <v>1192</v>
      </c>
      <c r="E17" s="9">
        <v>1121</v>
      </c>
      <c r="F17" s="10">
        <f t="shared" si="0"/>
        <v>-5.9563758389261778</v>
      </c>
      <c r="G17" s="1"/>
      <c r="H17" s="1"/>
      <c r="I17" s="1"/>
    </row>
    <row r="18" spans="1:9" x14ac:dyDescent="0.25">
      <c r="A18" s="11" t="s">
        <v>55</v>
      </c>
      <c r="B18" s="12">
        <v>1136</v>
      </c>
      <c r="C18" s="12">
        <v>1054</v>
      </c>
      <c r="D18" s="12">
        <v>10709</v>
      </c>
      <c r="E18" s="12">
        <v>10957</v>
      </c>
      <c r="F18" s="13">
        <f t="shared" si="0"/>
        <v>2.3158091325053647</v>
      </c>
      <c r="G18" s="1"/>
      <c r="H18" s="1"/>
      <c r="I18" s="1"/>
    </row>
    <row r="19" spans="1:9" x14ac:dyDescent="0.25">
      <c r="A19" s="8" t="s">
        <v>56</v>
      </c>
      <c r="B19" s="9">
        <v>86</v>
      </c>
      <c r="C19" s="9">
        <v>108</v>
      </c>
      <c r="D19" s="9">
        <v>852</v>
      </c>
      <c r="E19" s="9">
        <v>911</v>
      </c>
      <c r="F19" s="10">
        <f t="shared" si="0"/>
        <v>6.9248826291079837</v>
      </c>
      <c r="G19" s="1"/>
      <c r="H19" s="1"/>
      <c r="I19" s="1"/>
    </row>
    <row r="20" spans="1:9" x14ac:dyDescent="0.25">
      <c r="A20" s="11" t="s">
        <v>57</v>
      </c>
      <c r="B20" s="12">
        <v>88</v>
      </c>
      <c r="C20" s="12">
        <v>118</v>
      </c>
      <c r="D20" s="12">
        <v>883</v>
      </c>
      <c r="E20" s="12">
        <v>952</v>
      </c>
      <c r="F20" s="13">
        <f t="shared" si="0"/>
        <v>7.8142695356738443</v>
      </c>
      <c r="G20" s="1"/>
      <c r="H20" s="1"/>
      <c r="I20" s="1"/>
    </row>
    <row r="21" spans="1:9" x14ac:dyDescent="0.25">
      <c r="A21" s="8" t="s">
        <v>58</v>
      </c>
      <c r="B21" s="9">
        <v>174</v>
      </c>
      <c r="C21" s="9">
        <v>176</v>
      </c>
      <c r="D21" s="9">
        <v>1528</v>
      </c>
      <c r="E21" s="9">
        <v>1676</v>
      </c>
      <c r="F21" s="10">
        <f t="shared" si="0"/>
        <v>9.685863874345543</v>
      </c>
      <c r="G21" s="1"/>
      <c r="H21" s="1"/>
      <c r="I21" s="1"/>
    </row>
    <row r="22" spans="1:9" x14ac:dyDescent="0.25">
      <c r="A22" s="11" t="s">
        <v>59</v>
      </c>
      <c r="B22" s="12">
        <v>1077</v>
      </c>
      <c r="C22" s="12">
        <v>1011</v>
      </c>
      <c r="D22" s="12">
        <v>9204</v>
      </c>
      <c r="E22" s="12">
        <v>9674</v>
      </c>
      <c r="F22" s="13">
        <f t="shared" si="0"/>
        <v>5.1064754454585</v>
      </c>
      <c r="G22" s="1"/>
      <c r="H22" s="1"/>
      <c r="I22" s="1"/>
    </row>
    <row r="23" spans="1:9" x14ac:dyDescent="0.25">
      <c r="A23" s="8" t="s">
        <v>60</v>
      </c>
      <c r="B23" s="9">
        <v>207</v>
      </c>
      <c r="C23" s="9">
        <v>143</v>
      </c>
      <c r="D23" s="9">
        <v>1626</v>
      </c>
      <c r="E23" s="9">
        <v>1600</v>
      </c>
      <c r="F23" s="10">
        <f t="shared" si="0"/>
        <v>-1.5990159901598986</v>
      </c>
      <c r="G23" s="1"/>
      <c r="H23" s="1"/>
      <c r="I23" s="1"/>
    </row>
    <row r="24" spans="1:9" x14ac:dyDescent="0.25">
      <c r="A24" s="11" t="s">
        <v>61</v>
      </c>
      <c r="B24" s="12">
        <v>50</v>
      </c>
      <c r="C24" s="12">
        <v>70</v>
      </c>
      <c r="D24" s="12">
        <v>537</v>
      </c>
      <c r="E24" s="12">
        <v>532</v>
      </c>
      <c r="F24" s="13">
        <f t="shared" si="0"/>
        <v>-0.93109869646183085</v>
      </c>
      <c r="G24" s="1"/>
      <c r="H24" s="1"/>
      <c r="I24" s="1"/>
    </row>
    <row r="25" spans="1:9" x14ac:dyDescent="0.25">
      <c r="A25" s="8" t="s">
        <v>62</v>
      </c>
      <c r="B25" s="9">
        <v>110</v>
      </c>
      <c r="C25" s="9">
        <v>119</v>
      </c>
      <c r="D25" s="9">
        <v>1127</v>
      </c>
      <c r="E25" s="9">
        <v>1324</v>
      </c>
      <c r="F25" s="10">
        <f t="shared" si="0"/>
        <v>17.480035492457858</v>
      </c>
      <c r="G25" s="1"/>
      <c r="H25" s="1"/>
      <c r="I25" s="1"/>
    </row>
    <row r="26" spans="1:9" x14ac:dyDescent="0.25">
      <c r="A26" s="11" t="s">
        <v>63</v>
      </c>
      <c r="B26" s="12">
        <v>66</v>
      </c>
      <c r="C26" s="12">
        <v>81</v>
      </c>
      <c r="D26" s="12">
        <v>435</v>
      </c>
      <c r="E26" s="12">
        <v>682</v>
      </c>
      <c r="F26" s="13">
        <f t="shared" si="0"/>
        <v>56.781609195402297</v>
      </c>
      <c r="G26" s="1"/>
      <c r="H26" s="1"/>
      <c r="I26" s="1"/>
    </row>
    <row r="27" spans="1:9" x14ac:dyDescent="0.25">
      <c r="A27" s="8" t="s">
        <v>64</v>
      </c>
      <c r="B27" s="9">
        <v>75</v>
      </c>
      <c r="C27" s="9">
        <v>74</v>
      </c>
      <c r="D27" s="9">
        <v>813</v>
      </c>
      <c r="E27" s="9">
        <v>760</v>
      </c>
      <c r="F27" s="10">
        <f t="shared" si="0"/>
        <v>-6.5190651906519008</v>
      </c>
      <c r="G27" s="1"/>
      <c r="H27" s="1"/>
      <c r="I27" s="1"/>
    </row>
    <row r="28" spans="1:9" x14ac:dyDescent="0.25">
      <c r="A28" s="11" t="s">
        <v>65</v>
      </c>
      <c r="B28" s="12">
        <v>1217</v>
      </c>
      <c r="C28" s="12">
        <v>1069</v>
      </c>
      <c r="D28" s="12">
        <v>12098</v>
      </c>
      <c r="E28" s="12">
        <v>10582</v>
      </c>
      <c r="F28" s="13">
        <f t="shared" si="0"/>
        <v>-12.530996858984963</v>
      </c>
      <c r="G28" s="1"/>
      <c r="H28" s="1"/>
      <c r="I28" s="1"/>
    </row>
    <row r="29" spans="1:9" x14ac:dyDescent="0.25">
      <c r="A29" s="8" t="s">
        <v>66</v>
      </c>
      <c r="B29" s="9">
        <v>134</v>
      </c>
      <c r="C29" s="9">
        <v>123</v>
      </c>
      <c r="D29" s="9">
        <v>1203</v>
      </c>
      <c r="E29" s="9">
        <v>1089</v>
      </c>
      <c r="F29" s="10">
        <f t="shared" si="0"/>
        <v>-9.4763092269326705</v>
      </c>
      <c r="G29" s="1"/>
      <c r="H29" s="1"/>
      <c r="I29" s="1"/>
    </row>
    <row r="30" spans="1:9" x14ac:dyDescent="0.25">
      <c r="A30" s="11" t="s">
        <v>67</v>
      </c>
      <c r="B30" s="12">
        <v>98</v>
      </c>
      <c r="C30" s="12">
        <v>113</v>
      </c>
      <c r="D30" s="12">
        <v>1003</v>
      </c>
      <c r="E30" s="12">
        <v>944</v>
      </c>
      <c r="F30" s="13">
        <f t="shared" si="0"/>
        <v>-5.8823529411764639</v>
      </c>
      <c r="G30" s="1"/>
      <c r="H30" s="1"/>
      <c r="I30" s="1"/>
    </row>
    <row r="31" spans="1:9" x14ac:dyDescent="0.25">
      <c r="A31" s="8" t="s">
        <v>68</v>
      </c>
      <c r="B31" s="9">
        <v>245</v>
      </c>
      <c r="C31" s="9">
        <v>262</v>
      </c>
      <c r="D31" s="9">
        <v>2507</v>
      </c>
      <c r="E31" s="9">
        <v>2432</v>
      </c>
      <c r="F31" s="10">
        <f t="shared" si="0"/>
        <v>-2.991623454327879</v>
      </c>
      <c r="G31" s="1"/>
      <c r="H31" s="1"/>
      <c r="I31" s="1"/>
    </row>
    <row r="32" spans="1:9" x14ac:dyDescent="0.25">
      <c r="A32" s="11" t="s">
        <v>69</v>
      </c>
      <c r="B32" s="12">
        <v>584</v>
      </c>
      <c r="C32" s="12">
        <v>623</v>
      </c>
      <c r="D32" s="12">
        <v>5810</v>
      </c>
      <c r="E32" s="12">
        <v>5848</v>
      </c>
      <c r="F32" s="13">
        <f t="shared" si="0"/>
        <v>0.65404475043028754</v>
      </c>
      <c r="G32" s="1"/>
      <c r="H32" s="1"/>
      <c r="I32" s="1"/>
    </row>
    <row r="33" spans="1:9" x14ac:dyDescent="0.25">
      <c r="A33" s="8" t="s">
        <v>70</v>
      </c>
      <c r="B33" s="9">
        <v>166</v>
      </c>
      <c r="C33" s="9">
        <v>150</v>
      </c>
      <c r="D33" s="9">
        <v>1627</v>
      </c>
      <c r="E33" s="9">
        <v>1363</v>
      </c>
      <c r="F33" s="10">
        <f t="shared" si="0"/>
        <v>-16.226183159188693</v>
      </c>
      <c r="G33" s="1"/>
      <c r="H33" s="1"/>
      <c r="I33" s="1"/>
    </row>
    <row r="34" spans="1:9" x14ac:dyDescent="0.25">
      <c r="A34" s="11" t="s">
        <v>71</v>
      </c>
      <c r="B34" s="12">
        <v>28</v>
      </c>
      <c r="C34" s="12">
        <v>24</v>
      </c>
      <c r="D34" s="12">
        <v>189</v>
      </c>
      <c r="E34" s="12">
        <v>225</v>
      </c>
      <c r="F34" s="13">
        <f t="shared" si="0"/>
        <v>19.047619047619051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12041</v>
      </c>
      <c r="C35" s="15">
        <f t="shared" ref="C35:E35" si="1">SUM(C7:C34)</f>
        <v>11507</v>
      </c>
      <c r="D35" s="15">
        <f t="shared" si="1"/>
        <v>116980</v>
      </c>
      <c r="E35" s="15">
        <f t="shared" si="1"/>
        <v>114832</v>
      </c>
      <c r="F35" s="16">
        <f t="shared" si="0"/>
        <v>-1.8362113181740511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1053</v>
      </c>
      <c r="C38" s="41">
        <f>D7</f>
        <v>1029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25339</v>
      </c>
      <c r="G38" s="42">
        <f>LOOKUP(E38,$A$38:$A$65,$C$38:$C$65)</f>
        <v>23851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798</v>
      </c>
      <c r="C39" s="41">
        <f t="shared" ref="C39:C65" si="5">D8</f>
        <v>763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21630</v>
      </c>
      <c r="G39" s="42">
        <f t="shared" ref="G39:G65" si="8">LOOKUP(E39,$A$38:$A$65,$C$38:$C$65)</f>
        <v>24084</v>
      </c>
    </row>
    <row r="40" spans="1:9" x14ac:dyDescent="0.25">
      <c r="A40" s="42" t="str">
        <f t="shared" si="3"/>
        <v>ALMERIA</v>
      </c>
      <c r="B40" s="41">
        <f t="shared" si="4"/>
        <v>1216</v>
      </c>
      <c r="C40" s="41">
        <f t="shared" si="5"/>
        <v>1385</v>
      </c>
      <c r="D40" s="41">
        <f t="shared" si="6"/>
        <v>15</v>
      </c>
      <c r="E40" s="42" t="str">
        <f t="shared" si="2"/>
        <v>CEUTA</v>
      </c>
      <c r="F40" s="42">
        <f t="shared" si="7"/>
        <v>10957</v>
      </c>
      <c r="G40" s="42">
        <f t="shared" si="8"/>
        <v>10709</v>
      </c>
    </row>
    <row r="41" spans="1:9" x14ac:dyDescent="0.25">
      <c r="A41" s="42" t="str">
        <f t="shared" si="3"/>
        <v>AVILES</v>
      </c>
      <c r="B41" s="41">
        <f t="shared" si="4"/>
        <v>726</v>
      </c>
      <c r="C41" s="41">
        <f t="shared" si="5"/>
        <v>746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10582</v>
      </c>
      <c r="G41" s="42">
        <f t="shared" si="8"/>
        <v>12098</v>
      </c>
    </row>
    <row r="42" spans="1:9" x14ac:dyDescent="0.25">
      <c r="A42" s="42" t="str">
        <f t="shared" si="3"/>
        <v>BAHIA DE ALGECIRAS</v>
      </c>
      <c r="B42" s="41">
        <f t="shared" si="4"/>
        <v>21630</v>
      </c>
      <c r="C42" s="41">
        <f t="shared" si="5"/>
        <v>24084</v>
      </c>
      <c r="D42" s="41">
        <f t="shared" si="6"/>
        <v>2</v>
      </c>
      <c r="E42" s="42" t="str">
        <f t="shared" si="2"/>
        <v>LAS PALMAS</v>
      </c>
      <c r="F42" s="42">
        <f t="shared" si="7"/>
        <v>9674</v>
      </c>
      <c r="G42" s="42">
        <f t="shared" si="8"/>
        <v>9204</v>
      </c>
    </row>
    <row r="43" spans="1:9" x14ac:dyDescent="0.25">
      <c r="A43" s="42" t="str">
        <f t="shared" si="3"/>
        <v>BAHIA DE CADIZ</v>
      </c>
      <c r="B43" s="41">
        <f t="shared" si="4"/>
        <v>997</v>
      </c>
      <c r="C43" s="41">
        <f t="shared" si="5"/>
        <v>1301</v>
      </c>
      <c r="D43" s="41">
        <f t="shared" si="6"/>
        <v>19</v>
      </c>
      <c r="E43" s="42" t="str">
        <f t="shared" si="2"/>
        <v>BARCELONA</v>
      </c>
      <c r="F43" s="42">
        <f t="shared" si="7"/>
        <v>6615</v>
      </c>
      <c r="G43" s="42">
        <f t="shared" si="8"/>
        <v>6770</v>
      </c>
    </row>
    <row r="44" spans="1:9" x14ac:dyDescent="0.25">
      <c r="A44" s="42" t="str">
        <f t="shared" si="3"/>
        <v>BALEARES</v>
      </c>
      <c r="B44" s="41">
        <f t="shared" si="4"/>
        <v>25339</v>
      </c>
      <c r="C44" s="41">
        <f t="shared" si="5"/>
        <v>23851</v>
      </c>
      <c r="D44" s="41">
        <f t="shared" si="6"/>
        <v>1</v>
      </c>
      <c r="E44" s="42" t="str">
        <f t="shared" si="2"/>
        <v>VALENCIA</v>
      </c>
      <c r="F44" s="42">
        <f t="shared" si="7"/>
        <v>5848</v>
      </c>
      <c r="G44" s="42">
        <f t="shared" si="8"/>
        <v>5810</v>
      </c>
    </row>
    <row r="45" spans="1:9" x14ac:dyDescent="0.25">
      <c r="A45" s="42" t="str">
        <f t="shared" si="3"/>
        <v>BARCELONA</v>
      </c>
      <c r="B45" s="41">
        <f t="shared" si="4"/>
        <v>6615</v>
      </c>
      <c r="C45" s="41">
        <f t="shared" si="5"/>
        <v>6770</v>
      </c>
      <c r="D45" s="41">
        <f t="shared" si="6"/>
        <v>6</v>
      </c>
      <c r="E45" s="42" t="str">
        <f t="shared" si="2"/>
        <v>TARRAGONA</v>
      </c>
      <c r="F45" s="42">
        <f t="shared" si="7"/>
        <v>2432</v>
      </c>
      <c r="G45" s="42">
        <f t="shared" si="8"/>
        <v>2507</v>
      </c>
    </row>
    <row r="46" spans="1:9" x14ac:dyDescent="0.25">
      <c r="A46" s="42" t="str">
        <f t="shared" si="3"/>
        <v>BILBAO</v>
      </c>
      <c r="B46" s="41">
        <f t="shared" si="4"/>
        <v>2360</v>
      </c>
      <c r="C46" s="41">
        <f t="shared" si="5"/>
        <v>2559</v>
      </c>
      <c r="D46" s="41">
        <f t="shared" si="6"/>
        <v>9</v>
      </c>
      <c r="E46" s="42" t="str">
        <f t="shared" si="2"/>
        <v>BILBAO</v>
      </c>
      <c r="F46" s="42">
        <f t="shared" si="7"/>
        <v>2360</v>
      </c>
      <c r="G46" s="42">
        <f t="shared" si="8"/>
        <v>2559</v>
      </c>
    </row>
    <row r="47" spans="1:9" x14ac:dyDescent="0.25">
      <c r="A47" s="42" t="str">
        <f t="shared" si="3"/>
        <v>CARTAGENA</v>
      </c>
      <c r="B47" s="41">
        <f t="shared" si="4"/>
        <v>1426</v>
      </c>
      <c r="C47" s="41">
        <f t="shared" si="5"/>
        <v>1149</v>
      </c>
      <c r="D47" s="41">
        <f t="shared" si="6"/>
        <v>12</v>
      </c>
      <c r="E47" s="42" t="str">
        <f t="shared" si="2"/>
        <v>HUELVA</v>
      </c>
      <c r="F47" s="42">
        <f t="shared" si="7"/>
        <v>1676</v>
      </c>
      <c r="G47" s="42">
        <f t="shared" si="8"/>
        <v>1528</v>
      </c>
    </row>
    <row r="48" spans="1:9" x14ac:dyDescent="0.25">
      <c r="A48" s="42" t="str">
        <f t="shared" si="3"/>
        <v>CASTELLON</v>
      </c>
      <c r="B48" s="41">
        <f t="shared" si="4"/>
        <v>1121</v>
      </c>
      <c r="C48" s="41">
        <f t="shared" si="5"/>
        <v>1192</v>
      </c>
      <c r="D48" s="41">
        <f t="shared" si="6"/>
        <v>16</v>
      </c>
      <c r="E48" s="42" t="str">
        <f t="shared" si="2"/>
        <v>MALAGA</v>
      </c>
      <c r="F48" s="42">
        <f t="shared" si="7"/>
        <v>1600</v>
      </c>
      <c r="G48" s="42">
        <f t="shared" si="8"/>
        <v>1626</v>
      </c>
    </row>
    <row r="49" spans="1:7" x14ac:dyDescent="0.25">
      <c r="A49" s="42" t="str">
        <f t="shared" si="3"/>
        <v>CEUTA</v>
      </c>
      <c r="B49" s="41">
        <f t="shared" si="4"/>
        <v>10957</v>
      </c>
      <c r="C49" s="41">
        <f t="shared" si="5"/>
        <v>10709</v>
      </c>
      <c r="D49" s="41">
        <f t="shared" si="6"/>
        <v>3</v>
      </c>
      <c r="E49" s="42" t="str">
        <f t="shared" si="2"/>
        <v>CARTAGENA</v>
      </c>
      <c r="F49" s="42">
        <f t="shared" si="7"/>
        <v>1426</v>
      </c>
      <c r="G49" s="42">
        <f t="shared" si="8"/>
        <v>1149</v>
      </c>
    </row>
    <row r="50" spans="1:7" x14ac:dyDescent="0.25">
      <c r="A50" s="42" t="str">
        <f t="shared" si="3"/>
        <v>FERROL-SAN CIBRAO</v>
      </c>
      <c r="B50" s="41">
        <f t="shared" si="4"/>
        <v>911</v>
      </c>
      <c r="C50" s="41">
        <f t="shared" si="5"/>
        <v>852</v>
      </c>
      <c r="D50" s="41">
        <f t="shared" si="6"/>
        <v>22</v>
      </c>
      <c r="E50" s="42" t="str">
        <f t="shared" si="2"/>
        <v>VIGO</v>
      </c>
      <c r="F50" s="42">
        <f t="shared" si="7"/>
        <v>1363</v>
      </c>
      <c r="G50" s="42">
        <f t="shared" si="8"/>
        <v>1627</v>
      </c>
    </row>
    <row r="51" spans="1:7" x14ac:dyDescent="0.25">
      <c r="A51" s="42" t="str">
        <f t="shared" si="3"/>
        <v>GIJON</v>
      </c>
      <c r="B51" s="41">
        <f t="shared" si="4"/>
        <v>952</v>
      </c>
      <c r="C51" s="41">
        <f t="shared" si="5"/>
        <v>883</v>
      </c>
      <c r="D51" s="41">
        <f t="shared" si="6"/>
        <v>20</v>
      </c>
      <c r="E51" s="42" t="str">
        <f t="shared" si="2"/>
        <v>MELILLA</v>
      </c>
      <c r="F51" s="42">
        <f t="shared" si="7"/>
        <v>1324</v>
      </c>
      <c r="G51" s="42">
        <f t="shared" si="8"/>
        <v>1127</v>
      </c>
    </row>
    <row r="52" spans="1:7" x14ac:dyDescent="0.25">
      <c r="A52" s="42" t="str">
        <f t="shared" si="3"/>
        <v>HUELVA</v>
      </c>
      <c r="B52" s="41">
        <f t="shared" si="4"/>
        <v>1676</v>
      </c>
      <c r="C52" s="41">
        <f t="shared" si="5"/>
        <v>1528</v>
      </c>
      <c r="D52" s="41">
        <f t="shared" si="6"/>
        <v>10</v>
      </c>
      <c r="E52" s="42" t="str">
        <f t="shared" si="2"/>
        <v>ALMERIA</v>
      </c>
      <c r="F52" s="42">
        <f t="shared" si="7"/>
        <v>1216</v>
      </c>
      <c r="G52" s="42">
        <f t="shared" si="8"/>
        <v>1385</v>
      </c>
    </row>
    <row r="53" spans="1:7" x14ac:dyDescent="0.25">
      <c r="A53" s="42" t="str">
        <f t="shared" si="3"/>
        <v>LAS PALMAS</v>
      </c>
      <c r="B53" s="41">
        <f t="shared" si="4"/>
        <v>9674</v>
      </c>
      <c r="C53" s="41">
        <f t="shared" si="5"/>
        <v>9204</v>
      </c>
      <c r="D53" s="41">
        <f t="shared" si="6"/>
        <v>5</v>
      </c>
      <c r="E53" s="42" t="str">
        <f t="shared" si="2"/>
        <v>CASTELLON</v>
      </c>
      <c r="F53" s="42">
        <f t="shared" si="7"/>
        <v>1121</v>
      </c>
      <c r="G53" s="42">
        <f t="shared" si="8"/>
        <v>1192</v>
      </c>
    </row>
    <row r="54" spans="1:7" x14ac:dyDescent="0.25">
      <c r="A54" s="42" t="str">
        <f t="shared" si="3"/>
        <v>MALAGA</v>
      </c>
      <c r="B54" s="41">
        <f t="shared" si="4"/>
        <v>1600</v>
      </c>
      <c r="C54" s="41">
        <f t="shared" si="5"/>
        <v>1626</v>
      </c>
      <c r="D54" s="41">
        <f t="shared" si="6"/>
        <v>11</v>
      </c>
      <c r="E54" s="42" t="str">
        <f t="shared" si="2"/>
        <v>SANTANDER</v>
      </c>
      <c r="F54" s="42">
        <f t="shared" si="7"/>
        <v>1089</v>
      </c>
      <c r="G54" s="42">
        <f t="shared" si="8"/>
        <v>1203</v>
      </c>
    </row>
    <row r="55" spans="1:7" x14ac:dyDescent="0.25">
      <c r="A55" s="42" t="str">
        <f t="shared" si="3"/>
        <v>MARIN Y RIA DE PONTEVEDRA</v>
      </c>
      <c r="B55" s="41">
        <f t="shared" si="4"/>
        <v>532</v>
      </c>
      <c r="C55" s="41">
        <f t="shared" si="5"/>
        <v>537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1053</v>
      </c>
      <c r="G55" s="42">
        <f t="shared" si="8"/>
        <v>1029</v>
      </c>
    </row>
    <row r="56" spans="1:7" x14ac:dyDescent="0.25">
      <c r="A56" s="42" t="str">
        <f t="shared" si="3"/>
        <v>MELILLA</v>
      </c>
      <c r="B56" s="41">
        <f t="shared" si="4"/>
        <v>1324</v>
      </c>
      <c r="C56" s="41">
        <f t="shared" si="5"/>
        <v>1127</v>
      </c>
      <c r="D56" s="41">
        <f t="shared" si="6"/>
        <v>14</v>
      </c>
      <c r="E56" s="42" t="str">
        <f t="shared" si="2"/>
        <v>BAHIA DE CADIZ</v>
      </c>
      <c r="F56" s="42">
        <f t="shared" si="9"/>
        <v>997</v>
      </c>
      <c r="G56" s="42">
        <f t="shared" si="8"/>
        <v>1301</v>
      </c>
    </row>
    <row r="57" spans="1:7" x14ac:dyDescent="0.25">
      <c r="A57" s="42" t="str">
        <f t="shared" si="3"/>
        <v>MOTRIL</v>
      </c>
      <c r="B57" s="41">
        <f t="shared" si="4"/>
        <v>682</v>
      </c>
      <c r="C57" s="41">
        <f t="shared" si="5"/>
        <v>435</v>
      </c>
      <c r="D57" s="41">
        <f t="shared" si="6"/>
        <v>26</v>
      </c>
      <c r="E57" s="42" t="str">
        <f t="shared" si="2"/>
        <v>GIJON</v>
      </c>
      <c r="F57" s="42">
        <f t="shared" si="9"/>
        <v>952</v>
      </c>
      <c r="G57" s="42">
        <f t="shared" si="8"/>
        <v>883</v>
      </c>
    </row>
    <row r="58" spans="1:7" x14ac:dyDescent="0.25">
      <c r="A58" s="42" t="str">
        <f t="shared" si="3"/>
        <v>PASAIA</v>
      </c>
      <c r="B58" s="41">
        <f t="shared" si="4"/>
        <v>760</v>
      </c>
      <c r="C58" s="41">
        <f t="shared" si="5"/>
        <v>813</v>
      </c>
      <c r="D58" s="41">
        <f t="shared" si="6"/>
        <v>24</v>
      </c>
      <c r="E58" s="42" t="str">
        <f t="shared" si="2"/>
        <v>SEVILLA</v>
      </c>
      <c r="F58" s="42">
        <f t="shared" si="9"/>
        <v>944</v>
      </c>
      <c r="G58" s="42">
        <f t="shared" si="8"/>
        <v>1003</v>
      </c>
    </row>
    <row r="59" spans="1:7" x14ac:dyDescent="0.25">
      <c r="A59" s="42" t="str">
        <f t="shared" si="3"/>
        <v>SANTA CRUZ DE TENERIFE</v>
      </c>
      <c r="B59" s="41">
        <f t="shared" si="4"/>
        <v>10582</v>
      </c>
      <c r="C59" s="41">
        <f t="shared" si="5"/>
        <v>12098</v>
      </c>
      <c r="D59" s="41">
        <f t="shared" si="6"/>
        <v>4</v>
      </c>
      <c r="E59" s="42" t="str">
        <f t="shared" si="2"/>
        <v>FERROL-SAN CIBRAO</v>
      </c>
      <c r="F59" s="42">
        <f t="shared" si="9"/>
        <v>911</v>
      </c>
      <c r="G59" s="42">
        <f t="shared" si="8"/>
        <v>852</v>
      </c>
    </row>
    <row r="60" spans="1:7" x14ac:dyDescent="0.25">
      <c r="A60" s="42" t="str">
        <f t="shared" si="3"/>
        <v>SANTANDER</v>
      </c>
      <c r="B60" s="41">
        <f t="shared" si="4"/>
        <v>1089</v>
      </c>
      <c r="C60" s="41">
        <f t="shared" si="5"/>
        <v>1203</v>
      </c>
      <c r="D60" s="41">
        <f t="shared" si="6"/>
        <v>17</v>
      </c>
      <c r="E60" s="42" t="str">
        <f t="shared" si="2"/>
        <v>ALICANTE</v>
      </c>
      <c r="F60" s="42">
        <f t="shared" si="9"/>
        <v>798</v>
      </c>
      <c r="G60" s="42">
        <f t="shared" si="8"/>
        <v>763</v>
      </c>
    </row>
    <row r="61" spans="1:7" x14ac:dyDescent="0.25">
      <c r="A61" s="42" t="str">
        <f t="shared" si="3"/>
        <v>SEVILLA</v>
      </c>
      <c r="B61" s="41">
        <f t="shared" si="4"/>
        <v>944</v>
      </c>
      <c r="C61" s="41">
        <f t="shared" si="5"/>
        <v>1003</v>
      </c>
      <c r="D61" s="41">
        <f t="shared" si="6"/>
        <v>21</v>
      </c>
      <c r="E61" s="42" t="str">
        <f t="shared" si="2"/>
        <v>PASAIA</v>
      </c>
      <c r="F61" s="42">
        <f t="shared" si="9"/>
        <v>760</v>
      </c>
      <c r="G61" s="42">
        <f t="shared" si="8"/>
        <v>813</v>
      </c>
    </row>
    <row r="62" spans="1:7" x14ac:dyDescent="0.25">
      <c r="A62" s="42" t="str">
        <f t="shared" si="3"/>
        <v>TARRAGONA</v>
      </c>
      <c r="B62" s="41">
        <f t="shared" si="4"/>
        <v>2432</v>
      </c>
      <c r="C62" s="41">
        <f t="shared" si="5"/>
        <v>2507</v>
      </c>
      <c r="D62" s="41">
        <f t="shared" si="6"/>
        <v>8</v>
      </c>
      <c r="E62" s="42" t="str">
        <f t="shared" si="2"/>
        <v>AVILES</v>
      </c>
      <c r="F62" s="42">
        <f t="shared" si="9"/>
        <v>726</v>
      </c>
      <c r="G62" s="42">
        <f t="shared" si="8"/>
        <v>746</v>
      </c>
    </row>
    <row r="63" spans="1:7" x14ac:dyDescent="0.25">
      <c r="A63" s="42" t="str">
        <f t="shared" si="3"/>
        <v>VALENCIA</v>
      </c>
      <c r="B63" s="41">
        <f t="shared" si="4"/>
        <v>5848</v>
      </c>
      <c r="C63" s="41">
        <f t="shared" si="5"/>
        <v>5810</v>
      </c>
      <c r="D63" s="41">
        <f t="shared" si="6"/>
        <v>7</v>
      </c>
      <c r="E63" s="42" t="str">
        <f t="shared" si="2"/>
        <v>MOTRIL</v>
      </c>
      <c r="F63" s="42">
        <f t="shared" si="9"/>
        <v>682</v>
      </c>
      <c r="G63" s="42">
        <f t="shared" si="8"/>
        <v>435</v>
      </c>
    </row>
    <row r="64" spans="1:7" x14ac:dyDescent="0.25">
      <c r="A64" s="42" t="str">
        <f t="shared" si="3"/>
        <v>VIGO</v>
      </c>
      <c r="B64" s="41">
        <f t="shared" si="4"/>
        <v>1363</v>
      </c>
      <c r="C64" s="41">
        <f t="shared" si="5"/>
        <v>1627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532</v>
      </c>
      <c r="G64" s="42">
        <f t="shared" si="8"/>
        <v>537</v>
      </c>
    </row>
    <row r="65" spans="1:7" x14ac:dyDescent="0.25">
      <c r="A65" s="42" t="str">
        <f t="shared" si="3"/>
        <v>VILAGARCIA</v>
      </c>
      <c r="B65" s="41">
        <f t="shared" si="4"/>
        <v>225</v>
      </c>
      <c r="C65" s="41">
        <f t="shared" si="5"/>
        <v>189</v>
      </c>
      <c r="D65" s="41">
        <f t="shared" si="6"/>
        <v>28</v>
      </c>
      <c r="E65" s="42" t="str">
        <f t="shared" si="2"/>
        <v>VILAGARCIA</v>
      </c>
      <c r="F65" s="42">
        <f t="shared" si="9"/>
        <v>225</v>
      </c>
      <c r="G65" s="42">
        <f t="shared" si="8"/>
        <v>189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Octubre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41243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1817068</v>
      </c>
      <c r="C7" s="9">
        <v>1603757</v>
      </c>
      <c r="D7" s="9">
        <v>13094513</v>
      </c>
      <c r="E7" s="9">
        <v>15173784</v>
      </c>
      <c r="F7" s="10">
        <f>((E7*100)/D7)-100</f>
        <v>15.878948686369625</v>
      </c>
      <c r="G7" s="1"/>
      <c r="H7" s="1"/>
      <c r="I7" s="1"/>
    </row>
    <row r="8" spans="1:12" x14ac:dyDescent="0.25">
      <c r="A8" s="11" t="s">
        <v>45</v>
      </c>
      <c r="B8" s="12">
        <v>1632943</v>
      </c>
      <c r="C8" s="12">
        <v>1314799</v>
      </c>
      <c r="D8" s="12">
        <v>11478207</v>
      </c>
      <c r="E8" s="12">
        <v>10852165</v>
      </c>
      <c r="F8" s="13">
        <f t="shared" ref="F8:F35" si="0">((E8*100)/D8)-100</f>
        <v>-5.4541793853343137</v>
      </c>
      <c r="G8" s="1"/>
      <c r="H8" s="1"/>
      <c r="I8" s="1"/>
    </row>
    <row r="9" spans="1:12" x14ac:dyDescent="0.25">
      <c r="A9" s="8" t="s">
        <v>46</v>
      </c>
      <c r="B9" s="9">
        <v>1723908</v>
      </c>
      <c r="C9" s="9">
        <v>1779510</v>
      </c>
      <c r="D9" s="9">
        <v>20735798</v>
      </c>
      <c r="E9" s="9">
        <v>18763832</v>
      </c>
      <c r="F9" s="10">
        <f t="shared" si="0"/>
        <v>-9.5099595395364105</v>
      </c>
      <c r="G9" s="1"/>
      <c r="H9" s="1"/>
      <c r="I9" s="1"/>
    </row>
    <row r="10" spans="1:12" x14ac:dyDescent="0.25">
      <c r="A10" s="11" t="s">
        <v>47</v>
      </c>
      <c r="B10" s="12">
        <v>468999</v>
      </c>
      <c r="C10" s="12">
        <v>522443</v>
      </c>
      <c r="D10" s="12">
        <v>4669394</v>
      </c>
      <c r="E10" s="12">
        <v>4673262</v>
      </c>
      <c r="F10" s="13">
        <f t="shared" si="0"/>
        <v>8.2837301799756347E-2</v>
      </c>
      <c r="G10" s="1"/>
      <c r="H10" s="1"/>
      <c r="I10" s="1"/>
    </row>
    <row r="11" spans="1:12" x14ac:dyDescent="0.25">
      <c r="A11" s="8" t="s">
        <v>48</v>
      </c>
      <c r="B11" s="9">
        <v>28929129</v>
      </c>
      <c r="C11" s="9">
        <v>30914839</v>
      </c>
      <c r="D11" s="9">
        <v>274603503</v>
      </c>
      <c r="E11" s="9">
        <v>284583146</v>
      </c>
      <c r="F11" s="10">
        <f t="shared" si="0"/>
        <v>3.6342009082090954</v>
      </c>
      <c r="G11" s="1"/>
      <c r="H11" s="1"/>
      <c r="I11" s="1"/>
    </row>
    <row r="12" spans="1:12" x14ac:dyDescent="0.25">
      <c r="A12" s="11" t="s">
        <v>49</v>
      </c>
      <c r="B12" s="12">
        <v>3552825</v>
      </c>
      <c r="C12" s="12">
        <v>2989787</v>
      </c>
      <c r="D12" s="12">
        <v>24846349</v>
      </c>
      <c r="E12" s="12">
        <v>20712701</v>
      </c>
      <c r="F12" s="13">
        <f t="shared" si="0"/>
        <v>-16.636842700712279</v>
      </c>
      <c r="G12" s="1"/>
      <c r="H12" s="1"/>
      <c r="I12" s="1"/>
    </row>
    <row r="13" spans="1:12" x14ac:dyDescent="0.25">
      <c r="A13" s="8" t="s">
        <v>50</v>
      </c>
      <c r="B13" s="9">
        <v>15674211</v>
      </c>
      <c r="C13" s="9">
        <v>12260461</v>
      </c>
      <c r="D13" s="9">
        <v>147348145</v>
      </c>
      <c r="E13" s="9">
        <v>123918735</v>
      </c>
      <c r="F13" s="10">
        <f t="shared" si="0"/>
        <v>-15.900715954042042</v>
      </c>
      <c r="G13" s="1"/>
      <c r="H13" s="1"/>
      <c r="I13" s="1"/>
    </row>
    <row r="14" spans="1:12" x14ac:dyDescent="0.25">
      <c r="A14" s="11" t="s">
        <v>51</v>
      </c>
      <c r="B14" s="12">
        <v>23682084</v>
      </c>
      <c r="C14" s="12">
        <v>25340911</v>
      </c>
      <c r="D14" s="12">
        <v>226650172</v>
      </c>
      <c r="E14" s="12">
        <v>222333378</v>
      </c>
      <c r="F14" s="13">
        <f t="shared" si="0"/>
        <v>-1.9046065405147772</v>
      </c>
      <c r="G14" s="1"/>
      <c r="H14" s="1"/>
      <c r="I14" s="1"/>
    </row>
    <row r="15" spans="1:12" x14ac:dyDescent="0.25">
      <c r="A15" s="8" t="s">
        <v>52</v>
      </c>
      <c r="B15" s="9">
        <v>3060107</v>
      </c>
      <c r="C15" s="9">
        <v>3573086</v>
      </c>
      <c r="D15" s="9">
        <v>35867833</v>
      </c>
      <c r="E15" s="9">
        <v>33609490</v>
      </c>
      <c r="F15" s="10">
        <f t="shared" si="0"/>
        <v>-6.2962906066837121</v>
      </c>
      <c r="G15" s="1"/>
      <c r="H15" s="1"/>
      <c r="I15" s="1"/>
    </row>
    <row r="16" spans="1:12" x14ac:dyDescent="0.25">
      <c r="A16" s="11" t="s">
        <v>53</v>
      </c>
      <c r="B16" s="12">
        <v>3132859</v>
      </c>
      <c r="C16" s="12">
        <v>3319272</v>
      </c>
      <c r="D16" s="12">
        <v>22768966</v>
      </c>
      <c r="E16" s="12">
        <v>28512582</v>
      </c>
      <c r="F16" s="13">
        <f t="shared" si="0"/>
        <v>25.225633873756053</v>
      </c>
      <c r="G16" s="1"/>
      <c r="H16" s="1"/>
      <c r="I16" s="1"/>
    </row>
    <row r="17" spans="1:9" x14ac:dyDescent="0.25">
      <c r="A17" s="8" t="s">
        <v>54</v>
      </c>
      <c r="B17" s="9">
        <v>1238456</v>
      </c>
      <c r="C17" s="9">
        <v>1713165</v>
      </c>
      <c r="D17" s="9">
        <v>13476183</v>
      </c>
      <c r="E17" s="9">
        <v>13554966</v>
      </c>
      <c r="F17" s="10">
        <f t="shared" si="0"/>
        <v>0.5846091582460673</v>
      </c>
      <c r="G17" s="1"/>
      <c r="H17" s="1"/>
      <c r="I17" s="1"/>
    </row>
    <row r="18" spans="1:9" x14ac:dyDescent="0.25">
      <c r="A18" s="11" t="s">
        <v>55</v>
      </c>
      <c r="B18" s="12">
        <v>5518544</v>
      </c>
      <c r="C18" s="12">
        <v>5389331</v>
      </c>
      <c r="D18" s="12">
        <v>54643543</v>
      </c>
      <c r="E18" s="12">
        <v>57401032</v>
      </c>
      <c r="F18" s="13">
        <f t="shared" si="0"/>
        <v>5.0463217584555196</v>
      </c>
      <c r="G18" s="1"/>
      <c r="H18" s="1"/>
      <c r="I18" s="1"/>
    </row>
    <row r="19" spans="1:9" x14ac:dyDescent="0.25">
      <c r="A19" s="8" t="s">
        <v>56</v>
      </c>
      <c r="B19" s="9">
        <v>1040430</v>
      </c>
      <c r="C19" s="9">
        <v>1700320</v>
      </c>
      <c r="D19" s="9">
        <v>11472919</v>
      </c>
      <c r="E19" s="9">
        <v>13629358</v>
      </c>
      <c r="F19" s="10">
        <f t="shared" si="0"/>
        <v>18.795905383799891</v>
      </c>
      <c r="G19" s="1"/>
      <c r="H19" s="1"/>
      <c r="I19" s="1"/>
    </row>
    <row r="20" spans="1:9" x14ac:dyDescent="0.25">
      <c r="A20" s="11" t="s">
        <v>57</v>
      </c>
      <c r="B20" s="12">
        <v>1578874</v>
      </c>
      <c r="C20" s="12">
        <v>1747709</v>
      </c>
      <c r="D20" s="12">
        <v>14429886</v>
      </c>
      <c r="E20" s="12">
        <v>15510599</v>
      </c>
      <c r="F20" s="13">
        <f t="shared" si="0"/>
        <v>7.489407747226835</v>
      </c>
      <c r="G20" s="1"/>
      <c r="H20" s="1"/>
      <c r="I20" s="1"/>
    </row>
    <row r="21" spans="1:9" x14ac:dyDescent="0.25">
      <c r="A21" s="8" t="s">
        <v>58</v>
      </c>
      <c r="B21" s="9">
        <v>2527633</v>
      </c>
      <c r="C21" s="9">
        <v>2173059</v>
      </c>
      <c r="D21" s="9">
        <v>22668352</v>
      </c>
      <c r="E21" s="9">
        <v>25360257</v>
      </c>
      <c r="F21" s="10">
        <f t="shared" si="0"/>
        <v>11.875168516882042</v>
      </c>
      <c r="G21" s="1"/>
      <c r="H21" s="1"/>
      <c r="I21" s="1"/>
    </row>
    <row r="22" spans="1:9" x14ac:dyDescent="0.25">
      <c r="A22" s="11" t="s">
        <v>59</v>
      </c>
      <c r="B22" s="12">
        <v>20286638</v>
      </c>
      <c r="C22" s="12">
        <v>19636651</v>
      </c>
      <c r="D22" s="12">
        <v>172731070</v>
      </c>
      <c r="E22" s="12">
        <v>187316348</v>
      </c>
      <c r="F22" s="13">
        <f t="shared" si="0"/>
        <v>8.4439226828155398</v>
      </c>
      <c r="G22" s="1"/>
      <c r="H22" s="1"/>
      <c r="I22" s="1"/>
    </row>
    <row r="23" spans="1:9" x14ac:dyDescent="0.25">
      <c r="A23" s="8" t="s">
        <v>60</v>
      </c>
      <c r="B23" s="9">
        <v>6606042</v>
      </c>
      <c r="C23" s="9">
        <v>4399615</v>
      </c>
      <c r="D23" s="9">
        <v>39231629</v>
      </c>
      <c r="E23" s="9">
        <v>40296717</v>
      </c>
      <c r="F23" s="10">
        <f t="shared" si="0"/>
        <v>2.7148706978239403</v>
      </c>
      <c r="G23" s="1"/>
      <c r="H23" s="1"/>
      <c r="I23" s="1"/>
    </row>
    <row r="24" spans="1:9" x14ac:dyDescent="0.25">
      <c r="A24" s="11" t="s">
        <v>61</v>
      </c>
      <c r="B24" s="12">
        <v>210079</v>
      </c>
      <c r="C24" s="12">
        <v>515916</v>
      </c>
      <c r="D24" s="12">
        <v>3092817</v>
      </c>
      <c r="E24" s="12">
        <v>4479423</v>
      </c>
      <c r="F24" s="13">
        <f t="shared" si="0"/>
        <v>44.833108457435401</v>
      </c>
      <c r="G24" s="1"/>
      <c r="H24" s="1"/>
      <c r="I24" s="1"/>
    </row>
    <row r="25" spans="1:9" x14ac:dyDescent="0.25">
      <c r="A25" s="8" t="s">
        <v>62</v>
      </c>
      <c r="B25" s="9">
        <v>2031373</v>
      </c>
      <c r="C25" s="9">
        <v>2428995</v>
      </c>
      <c r="D25" s="9">
        <v>14631701</v>
      </c>
      <c r="E25" s="9">
        <v>22912225</v>
      </c>
      <c r="F25" s="10">
        <f t="shared" si="0"/>
        <v>56.593037268872564</v>
      </c>
      <c r="G25" s="1"/>
      <c r="H25" s="1"/>
      <c r="I25" s="1"/>
    </row>
    <row r="26" spans="1:9" x14ac:dyDescent="0.25">
      <c r="A26" s="11" t="s">
        <v>63</v>
      </c>
      <c r="B26" s="12">
        <v>749462</v>
      </c>
      <c r="C26" s="12">
        <v>1237950</v>
      </c>
      <c r="D26" s="12">
        <v>4553103</v>
      </c>
      <c r="E26" s="12">
        <v>10359593</v>
      </c>
      <c r="F26" s="13">
        <f t="shared" si="0"/>
        <v>127.5281934100766</v>
      </c>
      <c r="G26" s="1"/>
      <c r="H26" s="1"/>
      <c r="I26" s="1"/>
    </row>
    <row r="27" spans="1:9" x14ac:dyDescent="0.25">
      <c r="A27" s="8" t="s">
        <v>64</v>
      </c>
      <c r="B27" s="9">
        <v>512110</v>
      </c>
      <c r="C27" s="9">
        <v>499743</v>
      </c>
      <c r="D27" s="9">
        <v>5272228</v>
      </c>
      <c r="E27" s="9">
        <v>4807495</v>
      </c>
      <c r="F27" s="10">
        <f t="shared" si="0"/>
        <v>-8.8147363884869918</v>
      </c>
      <c r="G27" s="1"/>
      <c r="H27" s="1"/>
      <c r="I27" s="1"/>
    </row>
    <row r="28" spans="1:9" x14ac:dyDescent="0.25">
      <c r="A28" s="11" t="s">
        <v>65</v>
      </c>
      <c r="B28" s="12">
        <v>17808634</v>
      </c>
      <c r="C28" s="12">
        <v>16697950</v>
      </c>
      <c r="D28" s="12">
        <v>169418237</v>
      </c>
      <c r="E28" s="12">
        <v>159805975</v>
      </c>
      <c r="F28" s="13">
        <f t="shared" si="0"/>
        <v>-5.673687892289891</v>
      </c>
      <c r="G28" s="1"/>
      <c r="H28" s="1"/>
      <c r="I28" s="1"/>
    </row>
    <row r="29" spans="1:9" x14ac:dyDescent="0.25">
      <c r="A29" s="8" t="s">
        <v>66</v>
      </c>
      <c r="B29" s="9">
        <v>1905630</v>
      </c>
      <c r="C29" s="9">
        <v>1887403</v>
      </c>
      <c r="D29" s="9">
        <v>18269945</v>
      </c>
      <c r="E29" s="9">
        <v>16937320</v>
      </c>
      <c r="F29" s="10">
        <f t="shared" si="0"/>
        <v>-7.2940832607870476</v>
      </c>
      <c r="G29" s="1"/>
      <c r="H29" s="1"/>
      <c r="I29" s="1"/>
    </row>
    <row r="30" spans="1:9" x14ac:dyDescent="0.25">
      <c r="A30" s="11" t="s">
        <v>67</v>
      </c>
      <c r="B30" s="12">
        <v>448385</v>
      </c>
      <c r="C30" s="12">
        <v>499402</v>
      </c>
      <c r="D30" s="12">
        <v>4707753</v>
      </c>
      <c r="E30" s="12">
        <v>4444160</v>
      </c>
      <c r="F30" s="13">
        <f t="shared" si="0"/>
        <v>-5.5991255276137082</v>
      </c>
      <c r="G30" s="1"/>
      <c r="H30" s="1"/>
      <c r="I30" s="1"/>
    </row>
    <row r="31" spans="1:9" x14ac:dyDescent="0.25">
      <c r="A31" s="8" t="s">
        <v>68</v>
      </c>
      <c r="B31" s="9">
        <v>3605657</v>
      </c>
      <c r="C31" s="9">
        <v>3649501</v>
      </c>
      <c r="D31" s="9">
        <v>36697510</v>
      </c>
      <c r="E31" s="9">
        <v>36063865</v>
      </c>
      <c r="F31" s="10">
        <f t="shared" si="0"/>
        <v>-1.726670283624145</v>
      </c>
      <c r="G31" s="1"/>
      <c r="H31" s="1"/>
      <c r="I31" s="1"/>
    </row>
    <row r="32" spans="1:9" x14ac:dyDescent="0.25">
      <c r="A32" s="11" t="s">
        <v>69</v>
      </c>
      <c r="B32" s="12">
        <v>17824639</v>
      </c>
      <c r="C32" s="12">
        <v>19246144</v>
      </c>
      <c r="D32" s="12">
        <v>167961623</v>
      </c>
      <c r="E32" s="12">
        <v>175117333</v>
      </c>
      <c r="F32" s="13">
        <f t="shared" si="0"/>
        <v>4.2603243956507839</v>
      </c>
      <c r="G32" s="1"/>
      <c r="H32" s="1"/>
      <c r="I32" s="1"/>
    </row>
    <row r="33" spans="1:9" x14ac:dyDescent="0.25">
      <c r="A33" s="8" t="s">
        <v>70</v>
      </c>
      <c r="B33" s="9">
        <v>3055675</v>
      </c>
      <c r="C33" s="9">
        <v>3417938</v>
      </c>
      <c r="D33" s="9">
        <v>28544251</v>
      </c>
      <c r="E33" s="9">
        <v>27020927</v>
      </c>
      <c r="F33" s="10">
        <f t="shared" si="0"/>
        <v>-5.3367103589440887</v>
      </c>
      <c r="G33" s="1"/>
      <c r="H33" s="1"/>
      <c r="I33" s="1"/>
    </row>
    <row r="34" spans="1:9" x14ac:dyDescent="0.25">
      <c r="A34" s="11" t="s">
        <v>71</v>
      </c>
      <c r="B34" s="12">
        <v>185174</v>
      </c>
      <c r="C34" s="12">
        <v>124850</v>
      </c>
      <c r="D34" s="12">
        <v>1157429</v>
      </c>
      <c r="E34" s="12">
        <v>1426483</v>
      </c>
      <c r="F34" s="13">
        <f t="shared" si="0"/>
        <v>23.245831925759589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170807568</v>
      </c>
      <c r="C35" s="15">
        <f t="shared" ref="C35:E35" si="1">SUM(C7:C34)</f>
        <v>170584507</v>
      </c>
      <c r="D35" s="15">
        <f t="shared" si="1"/>
        <v>1565023059</v>
      </c>
      <c r="E35" s="15">
        <f t="shared" si="1"/>
        <v>1579577151</v>
      </c>
      <c r="F35" s="16">
        <f t="shared" si="0"/>
        <v>0.92996022750614316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15173784</v>
      </c>
      <c r="C38" s="41">
        <f>D7</f>
        <v>13094513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284583146</v>
      </c>
      <c r="G38" s="42">
        <f>LOOKUP(E38,$A$38:$A$65,$C$38:$C$65)</f>
        <v>274603503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10852165</v>
      </c>
      <c r="C39" s="41">
        <f t="shared" ref="C39:C65" si="5">D8</f>
        <v>11478207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222333378</v>
      </c>
      <c r="G39" s="42">
        <f t="shared" ref="G39:G65" si="8">LOOKUP(E39,$A$38:$A$65,$C$38:$C$65)</f>
        <v>226650172</v>
      </c>
    </row>
    <row r="40" spans="1:9" x14ac:dyDescent="0.25">
      <c r="A40" s="42" t="str">
        <f t="shared" si="3"/>
        <v>ALMERIA</v>
      </c>
      <c r="B40" s="41">
        <f t="shared" si="4"/>
        <v>18763832</v>
      </c>
      <c r="C40" s="41">
        <f t="shared" si="5"/>
        <v>20735798</v>
      </c>
      <c r="D40" s="41">
        <f t="shared" si="6"/>
        <v>16</v>
      </c>
      <c r="E40" s="42" t="str">
        <f t="shared" si="2"/>
        <v>LAS PALMAS</v>
      </c>
      <c r="F40" s="42">
        <f t="shared" si="7"/>
        <v>187316348</v>
      </c>
      <c r="G40" s="42">
        <f t="shared" si="8"/>
        <v>172731070</v>
      </c>
    </row>
    <row r="41" spans="1:9" x14ac:dyDescent="0.25">
      <c r="A41" s="42" t="str">
        <f t="shared" si="3"/>
        <v>AVILES</v>
      </c>
      <c r="B41" s="41">
        <f t="shared" si="4"/>
        <v>4673262</v>
      </c>
      <c r="C41" s="41">
        <f t="shared" si="5"/>
        <v>4669394</v>
      </c>
      <c r="D41" s="41">
        <f t="shared" si="6"/>
        <v>25</v>
      </c>
      <c r="E41" s="42" t="str">
        <f t="shared" si="2"/>
        <v>VALENCIA</v>
      </c>
      <c r="F41" s="42">
        <f t="shared" si="7"/>
        <v>175117333</v>
      </c>
      <c r="G41" s="42">
        <f t="shared" si="8"/>
        <v>167961623</v>
      </c>
    </row>
    <row r="42" spans="1:9" x14ac:dyDescent="0.25">
      <c r="A42" s="42" t="str">
        <f t="shared" si="3"/>
        <v>BAHIA DE ALGECIRAS</v>
      </c>
      <c r="B42" s="41">
        <f t="shared" si="4"/>
        <v>284583146</v>
      </c>
      <c r="C42" s="41">
        <f t="shared" si="5"/>
        <v>274603503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159805975</v>
      </c>
      <c r="G42" s="42">
        <f t="shared" si="8"/>
        <v>169418237</v>
      </c>
    </row>
    <row r="43" spans="1:9" x14ac:dyDescent="0.25">
      <c r="A43" s="42" t="str">
        <f t="shared" si="3"/>
        <v>BAHIA DE CADIZ</v>
      </c>
      <c r="B43" s="41">
        <f t="shared" si="4"/>
        <v>20712701</v>
      </c>
      <c r="C43" s="41">
        <f t="shared" si="5"/>
        <v>24846349</v>
      </c>
      <c r="D43" s="41">
        <f t="shared" si="6"/>
        <v>15</v>
      </c>
      <c r="E43" s="42" t="str">
        <f t="shared" si="2"/>
        <v>BALEARES</v>
      </c>
      <c r="F43" s="42">
        <f t="shared" si="7"/>
        <v>123918735</v>
      </c>
      <c r="G43" s="42">
        <f t="shared" si="8"/>
        <v>147348145</v>
      </c>
    </row>
    <row r="44" spans="1:9" x14ac:dyDescent="0.25">
      <c r="A44" s="42" t="str">
        <f t="shared" si="3"/>
        <v>BALEARES</v>
      </c>
      <c r="B44" s="41">
        <f t="shared" si="4"/>
        <v>123918735</v>
      </c>
      <c r="C44" s="41">
        <f t="shared" si="5"/>
        <v>147348145</v>
      </c>
      <c r="D44" s="41">
        <f t="shared" si="6"/>
        <v>6</v>
      </c>
      <c r="E44" s="42" t="str">
        <f t="shared" si="2"/>
        <v>CEUTA</v>
      </c>
      <c r="F44" s="42">
        <f t="shared" si="7"/>
        <v>57401032</v>
      </c>
      <c r="G44" s="42">
        <f t="shared" si="8"/>
        <v>54643543</v>
      </c>
    </row>
    <row r="45" spans="1:9" x14ac:dyDescent="0.25">
      <c r="A45" s="42" t="str">
        <f t="shared" si="3"/>
        <v>BARCELONA</v>
      </c>
      <c r="B45" s="41">
        <f t="shared" si="4"/>
        <v>222333378</v>
      </c>
      <c r="C45" s="41">
        <f t="shared" si="5"/>
        <v>226650172</v>
      </c>
      <c r="D45" s="41">
        <f t="shared" si="6"/>
        <v>2</v>
      </c>
      <c r="E45" s="42" t="str">
        <f t="shared" si="2"/>
        <v>MALAGA</v>
      </c>
      <c r="F45" s="42">
        <f t="shared" si="7"/>
        <v>40296717</v>
      </c>
      <c r="G45" s="42">
        <f t="shared" si="8"/>
        <v>39231629</v>
      </c>
    </row>
    <row r="46" spans="1:9" x14ac:dyDescent="0.25">
      <c r="A46" s="42" t="str">
        <f t="shared" si="3"/>
        <v>BILBAO</v>
      </c>
      <c r="B46" s="41">
        <f t="shared" si="4"/>
        <v>33609490</v>
      </c>
      <c r="C46" s="41">
        <f t="shared" si="5"/>
        <v>35867833</v>
      </c>
      <c r="D46" s="41">
        <f t="shared" si="6"/>
        <v>10</v>
      </c>
      <c r="E46" s="42" t="str">
        <f t="shared" si="2"/>
        <v>TARRAGONA</v>
      </c>
      <c r="F46" s="42">
        <f t="shared" si="7"/>
        <v>36063865</v>
      </c>
      <c r="G46" s="42">
        <f t="shared" si="8"/>
        <v>36697510</v>
      </c>
    </row>
    <row r="47" spans="1:9" x14ac:dyDescent="0.25">
      <c r="A47" s="42" t="str">
        <f t="shared" si="3"/>
        <v>CARTAGENA</v>
      </c>
      <c r="B47" s="41">
        <f t="shared" si="4"/>
        <v>28512582</v>
      </c>
      <c r="C47" s="41">
        <f t="shared" si="5"/>
        <v>22768966</v>
      </c>
      <c r="D47" s="41">
        <f t="shared" si="6"/>
        <v>11</v>
      </c>
      <c r="E47" s="42" t="str">
        <f t="shared" si="2"/>
        <v>BILBAO</v>
      </c>
      <c r="F47" s="42">
        <f t="shared" si="7"/>
        <v>33609490</v>
      </c>
      <c r="G47" s="42">
        <f t="shared" si="8"/>
        <v>35867833</v>
      </c>
    </row>
    <row r="48" spans="1:9" x14ac:dyDescent="0.25">
      <c r="A48" s="42" t="str">
        <f t="shared" si="3"/>
        <v>CASTELLON</v>
      </c>
      <c r="B48" s="41">
        <f t="shared" si="4"/>
        <v>13554966</v>
      </c>
      <c r="C48" s="41">
        <f t="shared" si="5"/>
        <v>13476183</v>
      </c>
      <c r="D48" s="41">
        <f t="shared" si="6"/>
        <v>21</v>
      </c>
      <c r="E48" s="42" t="str">
        <f t="shared" si="2"/>
        <v>CARTAGENA</v>
      </c>
      <c r="F48" s="42">
        <f t="shared" si="7"/>
        <v>28512582</v>
      </c>
      <c r="G48" s="42">
        <f t="shared" si="8"/>
        <v>22768966</v>
      </c>
    </row>
    <row r="49" spans="1:7" x14ac:dyDescent="0.25">
      <c r="A49" s="42" t="str">
        <f t="shared" si="3"/>
        <v>CEUTA</v>
      </c>
      <c r="B49" s="41">
        <f t="shared" si="4"/>
        <v>57401032</v>
      </c>
      <c r="C49" s="41">
        <f t="shared" si="5"/>
        <v>54643543</v>
      </c>
      <c r="D49" s="41">
        <f t="shared" si="6"/>
        <v>7</v>
      </c>
      <c r="E49" s="42" t="str">
        <f t="shared" si="2"/>
        <v>VIGO</v>
      </c>
      <c r="F49" s="42">
        <f t="shared" si="7"/>
        <v>27020927</v>
      </c>
      <c r="G49" s="42">
        <f t="shared" si="8"/>
        <v>28544251</v>
      </c>
    </row>
    <row r="50" spans="1:7" x14ac:dyDescent="0.25">
      <c r="A50" s="42" t="str">
        <f t="shared" si="3"/>
        <v>FERROL-SAN CIBRAO</v>
      </c>
      <c r="B50" s="41">
        <f t="shared" si="4"/>
        <v>13629358</v>
      </c>
      <c r="C50" s="41">
        <f t="shared" si="5"/>
        <v>11472919</v>
      </c>
      <c r="D50" s="41">
        <f t="shared" si="6"/>
        <v>20</v>
      </c>
      <c r="E50" s="42" t="str">
        <f t="shared" si="2"/>
        <v>HUELVA</v>
      </c>
      <c r="F50" s="42">
        <f t="shared" si="7"/>
        <v>25360257</v>
      </c>
      <c r="G50" s="42">
        <f t="shared" si="8"/>
        <v>22668352</v>
      </c>
    </row>
    <row r="51" spans="1:7" x14ac:dyDescent="0.25">
      <c r="A51" s="42" t="str">
        <f t="shared" si="3"/>
        <v>GIJON</v>
      </c>
      <c r="B51" s="41">
        <f t="shared" si="4"/>
        <v>15510599</v>
      </c>
      <c r="C51" s="41">
        <f t="shared" si="5"/>
        <v>14429886</v>
      </c>
      <c r="D51" s="41">
        <f t="shared" si="6"/>
        <v>18</v>
      </c>
      <c r="E51" s="42" t="str">
        <f t="shared" si="2"/>
        <v>MELILLA</v>
      </c>
      <c r="F51" s="42">
        <f t="shared" si="7"/>
        <v>22912225</v>
      </c>
      <c r="G51" s="42">
        <f t="shared" si="8"/>
        <v>14631701</v>
      </c>
    </row>
    <row r="52" spans="1:7" x14ac:dyDescent="0.25">
      <c r="A52" s="42" t="str">
        <f t="shared" si="3"/>
        <v>HUELVA</v>
      </c>
      <c r="B52" s="41">
        <f t="shared" si="4"/>
        <v>25360257</v>
      </c>
      <c r="C52" s="41">
        <f t="shared" si="5"/>
        <v>22668352</v>
      </c>
      <c r="D52" s="41">
        <f t="shared" si="6"/>
        <v>13</v>
      </c>
      <c r="E52" s="42" t="str">
        <f t="shared" si="2"/>
        <v>BAHIA DE CADIZ</v>
      </c>
      <c r="F52" s="42">
        <f t="shared" si="7"/>
        <v>20712701</v>
      </c>
      <c r="G52" s="42">
        <f t="shared" si="8"/>
        <v>24846349</v>
      </c>
    </row>
    <row r="53" spans="1:7" x14ac:dyDescent="0.25">
      <c r="A53" s="42" t="str">
        <f t="shared" si="3"/>
        <v>LAS PALMAS</v>
      </c>
      <c r="B53" s="41">
        <f t="shared" si="4"/>
        <v>187316348</v>
      </c>
      <c r="C53" s="41">
        <f t="shared" si="5"/>
        <v>172731070</v>
      </c>
      <c r="D53" s="41">
        <f t="shared" si="6"/>
        <v>3</v>
      </c>
      <c r="E53" s="42" t="str">
        <f t="shared" si="2"/>
        <v>ALMERIA</v>
      </c>
      <c r="F53" s="42">
        <f t="shared" si="7"/>
        <v>18763832</v>
      </c>
      <c r="G53" s="42">
        <f t="shared" si="8"/>
        <v>20735798</v>
      </c>
    </row>
    <row r="54" spans="1:7" x14ac:dyDescent="0.25">
      <c r="A54" s="42" t="str">
        <f t="shared" si="3"/>
        <v>MALAGA</v>
      </c>
      <c r="B54" s="41">
        <f t="shared" si="4"/>
        <v>40296717</v>
      </c>
      <c r="C54" s="41">
        <f t="shared" si="5"/>
        <v>39231629</v>
      </c>
      <c r="D54" s="41">
        <f t="shared" si="6"/>
        <v>8</v>
      </c>
      <c r="E54" s="42" t="str">
        <f t="shared" si="2"/>
        <v>SANTANDER</v>
      </c>
      <c r="F54" s="42">
        <f t="shared" si="7"/>
        <v>16937320</v>
      </c>
      <c r="G54" s="42">
        <f t="shared" si="8"/>
        <v>18269945</v>
      </c>
    </row>
    <row r="55" spans="1:7" x14ac:dyDescent="0.25">
      <c r="A55" s="42" t="str">
        <f t="shared" si="3"/>
        <v>MARIN Y RIA DE PONTEVEDRA</v>
      </c>
      <c r="B55" s="41">
        <f t="shared" si="4"/>
        <v>4479423</v>
      </c>
      <c r="C55" s="41">
        <f t="shared" si="5"/>
        <v>3092817</v>
      </c>
      <c r="D55" s="41">
        <f t="shared" si="6"/>
        <v>26</v>
      </c>
      <c r="E55" s="42" t="str">
        <f t="shared" si="2"/>
        <v>GIJON</v>
      </c>
      <c r="F55" s="42">
        <f t="shared" ref="F55:F65" si="9">LOOKUP(E55,$A$38:$A$65,$B$38:$B$65)</f>
        <v>15510599</v>
      </c>
      <c r="G55" s="42">
        <f t="shared" si="8"/>
        <v>14429886</v>
      </c>
    </row>
    <row r="56" spans="1:7" x14ac:dyDescent="0.25">
      <c r="A56" s="42" t="str">
        <f t="shared" si="3"/>
        <v>MELILLA</v>
      </c>
      <c r="B56" s="41">
        <f t="shared" si="4"/>
        <v>22912225</v>
      </c>
      <c r="C56" s="41">
        <f t="shared" si="5"/>
        <v>14631701</v>
      </c>
      <c r="D56" s="41">
        <f t="shared" si="6"/>
        <v>14</v>
      </c>
      <c r="E56" s="42" t="str">
        <f t="shared" si="2"/>
        <v>A CORUÑA</v>
      </c>
      <c r="F56" s="42">
        <f t="shared" si="9"/>
        <v>15173784</v>
      </c>
      <c r="G56" s="42">
        <f t="shared" si="8"/>
        <v>13094513</v>
      </c>
    </row>
    <row r="57" spans="1:7" x14ac:dyDescent="0.25">
      <c r="A57" s="42" t="str">
        <f t="shared" si="3"/>
        <v>MOTRIL</v>
      </c>
      <c r="B57" s="41">
        <f t="shared" si="4"/>
        <v>10359593</v>
      </c>
      <c r="C57" s="41">
        <f t="shared" si="5"/>
        <v>4553103</v>
      </c>
      <c r="D57" s="41">
        <f t="shared" si="6"/>
        <v>23</v>
      </c>
      <c r="E57" s="42" t="str">
        <f t="shared" si="2"/>
        <v>FERROL-SAN CIBRAO</v>
      </c>
      <c r="F57" s="42">
        <f t="shared" si="9"/>
        <v>13629358</v>
      </c>
      <c r="G57" s="42">
        <f t="shared" si="8"/>
        <v>11472919</v>
      </c>
    </row>
    <row r="58" spans="1:7" x14ac:dyDescent="0.25">
      <c r="A58" s="42" t="str">
        <f t="shared" si="3"/>
        <v>PASAIA</v>
      </c>
      <c r="B58" s="41">
        <f t="shared" si="4"/>
        <v>4807495</v>
      </c>
      <c r="C58" s="41">
        <f t="shared" si="5"/>
        <v>5272228</v>
      </c>
      <c r="D58" s="41">
        <f t="shared" si="6"/>
        <v>24</v>
      </c>
      <c r="E58" s="42" t="str">
        <f t="shared" si="2"/>
        <v>CASTELLON</v>
      </c>
      <c r="F58" s="42">
        <f t="shared" si="9"/>
        <v>13554966</v>
      </c>
      <c r="G58" s="42">
        <f t="shared" si="8"/>
        <v>13476183</v>
      </c>
    </row>
    <row r="59" spans="1:7" x14ac:dyDescent="0.25">
      <c r="A59" s="42" t="str">
        <f t="shared" si="3"/>
        <v>SANTA CRUZ DE TENERIFE</v>
      </c>
      <c r="B59" s="41">
        <f t="shared" si="4"/>
        <v>159805975</v>
      </c>
      <c r="C59" s="41">
        <f t="shared" si="5"/>
        <v>169418237</v>
      </c>
      <c r="D59" s="41">
        <f t="shared" si="6"/>
        <v>5</v>
      </c>
      <c r="E59" s="42" t="str">
        <f t="shared" si="2"/>
        <v>ALICANTE</v>
      </c>
      <c r="F59" s="42">
        <f t="shared" si="9"/>
        <v>10852165</v>
      </c>
      <c r="G59" s="42">
        <f t="shared" si="8"/>
        <v>11478207</v>
      </c>
    </row>
    <row r="60" spans="1:7" x14ac:dyDescent="0.25">
      <c r="A60" s="42" t="str">
        <f t="shared" si="3"/>
        <v>SANTANDER</v>
      </c>
      <c r="B60" s="41">
        <f t="shared" si="4"/>
        <v>16937320</v>
      </c>
      <c r="C60" s="41">
        <f t="shared" si="5"/>
        <v>18269945</v>
      </c>
      <c r="D60" s="41">
        <f t="shared" si="6"/>
        <v>17</v>
      </c>
      <c r="E60" s="42" t="str">
        <f t="shared" si="2"/>
        <v>MOTRIL</v>
      </c>
      <c r="F60" s="42">
        <f t="shared" si="9"/>
        <v>10359593</v>
      </c>
      <c r="G60" s="42">
        <f t="shared" si="8"/>
        <v>4553103</v>
      </c>
    </row>
    <row r="61" spans="1:7" x14ac:dyDescent="0.25">
      <c r="A61" s="42" t="str">
        <f t="shared" si="3"/>
        <v>SEVILLA</v>
      </c>
      <c r="B61" s="41">
        <f t="shared" si="4"/>
        <v>4444160</v>
      </c>
      <c r="C61" s="41">
        <f t="shared" si="5"/>
        <v>4707753</v>
      </c>
      <c r="D61" s="41">
        <f t="shared" si="6"/>
        <v>27</v>
      </c>
      <c r="E61" s="42" t="str">
        <f t="shared" si="2"/>
        <v>PASAIA</v>
      </c>
      <c r="F61" s="42">
        <f t="shared" si="9"/>
        <v>4807495</v>
      </c>
      <c r="G61" s="42">
        <f t="shared" si="8"/>
        <v>5272228</v>
      </c>
    </row>
    <row r="62" spans="1:7" x14ac:dyDescent="0.25">
      <c r="A62" s="42" t="str">
        <f t="shared" si="3"/>
        <v>TARRAGONA</v>
      </c>
      <c r="B62" s="41">
        <f t="shared" si="4"/>
        <v>36063865</v>
      </c>
      <c r="C62" s="41">
        <f t="shared" si="5"/>
        <v>36697510</v>
      </c>
      <c r="D62" s="41">
        <f t="shared" si="6"/>
        <v>9</v>
      </c>
      <c r="E62" s="42" t="str">
        <f t="shared" si="2"/>
        <v>AVILES</v>
      </c>
      <c r="F62" s="42">
        <f t="shared" si="9"/>
        <v>4673262</v>
      </c>
      <c r="G62" s="42">
        <f t="shared" si="8"/>
        <v>4669394</v>
      </c>
    </row>
    <row r="63" spans="1:7" x14ac:dyDescent="0.25">
      <c r="A63" s="42" t="str">
        <f t="shared" si="3"/>
        <v>VALENCIA</v>
      </c>
      <c r="B63" s="41">
        <f t="shared" si="4"/>
        <v>175117333</v>
      </c>
      <c r="C63" s="41">
        <f t="shared" si="5"/>
        <v>167961623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4479423</v>
      </c>
      <c r="G63" s="42">
        <f t="shared" si="8"/>
        <v>3092817</v>
      </c>
    </row>
    <row r="64" spans="1:7" x14ac:dyDescent="0.25">
      <c r="A64" s="42" t="str">
        <f t="shared" si="3"/>
        <v>VIGO</v>
      </c>
      <c r="B64" s="41">
        <f t="shared" si="4"/>
        <v>27020927</v>
      </c>
      <c r="C64" s="41">
        <f t="shared" si="5"/>
        <v>28544251</v>
      </c>
      <c r="D64" s="41">
        <f t="shared" si="6"/>
        <v>12</v>
      </c>
      <c r="E64" s="42" t="str">
        <f t="shared" si="2"/>
        <v>SEVILLA</v>
      </c>
      <c r="F64" s="42">
        <f t="shared" si="9"/>
        <v>4444160</v>
      </c>
      <c r="G64" s="42">
        <f t="shared" si="8"/>
        <v>4707753</v>
      </c>
    </row>
    <row r="65" spans="1:7" x14ac:dyDescent="0.25">
      <c r="A65" s="42" t="str">
        <f t="shared" si="3"/>
        <v>VILAGARCIA</v>
      </c>
      <c r="B65" s="41">
        <f t="shared" si="4"/>
        <v>1426483</v>
      </c>
      <c r="C65" s="41">
        <f t="shared" si="5"/>
        <v>1157429</v>
      </c>
      <c r="D65" s="41">
        <f t="shared" si="6"/>
        <v>28</v>
      </c>
      <c r="E65" s="42" t="str">
        <f t="shared" si="2"/>
        <v>VILAGARCIA</v>
      </c>
      <c r="F65" s="42">
        <f t="shared" si="9"/>
        <v>1426483</v>
      </c>
      <c r="G65" s="42">
        <f t="shared" si="8"/>
        <v>1157429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Octubre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41243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14</v>
      </c>
      <c r="C7" s="51">
        <v>12</v>
      </c>
      <c r="D7" s="51">
        <v>72</v>
      </c>
      <c r="E7" s="51">
        <v>88</v>
      </c>
      <c r="F7" s="52">
        <f>((E7*100)/D7)-100</f>
        <v>22.222222222222229</v>
      </c>
      <c r="G7" s="53"/>
      <c r="H7" s="53"/>
      <c r="I7" s="53"/>
    </row>
    <row r="8" spans="1:12" x14ac:dyDescent="0.25">
      <c r="A8" s="54" t="s">
        <v>45</v>
      </c>
      <c r="B8" s="55">
        <v>13</v>
      </c>
      <c r="C8" s="55">
        <v>9</v>
      </c>
      <c r="D8" s="55">
        <v>52</v>
      </c>
      <c r="E8" s="55">
        <v>41</v>
      </c>
      <c r="F8" s="56">
        <f t="shared" ref="F8:F35" si="0">((E8*100)/D8)-100</f>
        <v>-21.15384615384616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2</v>
      </c>
      <c r="D9" s="51">
        <v>36</v>
      </c>
      <c r="E9" s="51">
        <v>23</v>
      </c>
      <c r="F9" s="52">
        <f t="shared" si="0"/>
        <v>-36.111111111111114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1</v>
      </c>
      <c r="D10" s="55">
        <v>0</v>
      </c>
      <c r="E10" s="55">
        <v>2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39</v>
      </c>
      <c r="C12" s="55">
        <v>43</v>
      </c>
      <c r="D12" s="55">
        <v>259</v>
      </c>
      <c r="E12" s="55">
        <v>235</v>
      </c>
      <c r="F12" s="56">
        <f t="shared" si="0"/>
        <v>-9.2664092664092692</v>
      </c>
      <c r="G12" s="53"/>
      <c r="H12" s="53"/>
      <c r="I12" s="53"/>
    </row>
    <row r="13" spans="1:12" x14ac:dyDescent="0.25">
      <c r="A13" s="50" t="s">
        <v>50</v>
      </c>
      <c r="B13" s="51">
        <v>107</v>
      </c>
      <c r="C13" s="51">
        <v>102</v>
      </c>
      <c r="D13" s="51">
        <v>698</v>
      </c>
      <c r="E13" s="51">
        <v>579</v>
      </c>
      <c r="F13" s="52">
        <f t="shared" si="0"/>
        <v>-17.048710601719193</v>
      </c>
      <c r="G13" s="53"/>
      <c r="H13" s="53"/>
      <c r="I13" s="53"/>
    </row>
    <row r="14" spans="1:12" x14ac:dyDescent="0.25">
      <c r="A14" s="54" t="s">
        <v>51</v>
      </c>
      <c r="B14" s="55">
        <v>108</v>
      </c>
      <c r="C14" s="55">
        <v>107</v>
      </c>
      <c r="D14" s="55">
        <v>784</v>
      </c>
      <c r="E14" s="55">
        <v>677</v>
      </c>
      <c r="F14" s="56">
        <f t="shared" si="0"/>
        <v>-13.647959183673464</v>
      </c>
      <c r="G14" s="53"/>
      <c r="H14" s="53"/>
      <c r="I14" s="53"/>
    </row>
    <row r="15" spans="1:12" x14ac:dyDescent="0.25">
      <c r="A15" s="50" t="s">
        <v>52</v>
      </c>
      <c r="B15" s="51">
        <v>2</v>
      </c>
      <c r="C15" s="51">
        <v>7</v>
      </c>
      <c r="D15" s="51">
        <v>51</v>
      </c>
      <c r="E15" s="51">
        <v>48</v>
      </c>
      <c r="F15" s="52">
        <f t="shared" si="0"/>
        <v>-5.8823529411764639</v>
      </c>
      <c r="G15" s="53"/>
      <c r="H15" s="53"/>
      <c r="I15" s="53"/>
    </row>
    <row r="16" spans="1:12" x14ac:dyDescent="0.25">
      <c r="A16" s="54" t="s">
        <v>53</v>
      </c>
      <c r="B16" s="55">
        <v>17</v>
      </c>
      <c r="C16" s="55">
        <v>14</v>
      </c>
      <c r="D16" s="55">
        <v>66</v>
      </c>
      <c r="E16" s="55">
        <v>64</v>
      </c>
      <c r="F16" s="56">
        <f t="shared" si="0"/>
        <v>-3.0303030303030312</v>
      </c>
      <c r="G16" s="53"/>
      <c r="H16" s="53"/>
      <c r="I16" s="53"/>
    </row>
    <row r="17" spans="1:9" x14ac:dyDescent="0.25">
      <c r="A17" s="50" t="s">
        <v>54</v>
      </c>
      <c r="B17" s="51">
        <v>1</v>
      </c>
      <c r="C17" s="51">
        <v>1</v>
      </c>
      <c r="D17" s="51">
        <v>1</v>
      </c>
      <c r="E17" s="51">
        <v>2</v>
      </c>
      <c r="F17" s="52">
        <f t="shared" si="0"/>
        <v>100</v>
      </c>
      <c r="G17" s="53"/>
      <c r="H17" s="53"/>
      <c r="I17" s="53"/>
    </row>
    <row r="18" spans="1:9" x14ac:dyDescent="0.25">
      <c r="A18" s="54" t="s">
        <v>55</v>
      </c>
      <c r="B18" s="55">
        <v>2</v>
      </c>
      <c r="C18" s="55">
        <v>2</v>
      </c>
      <c r="D18" s="55">
        <v>6</v>
      </c>
      <c r="E18" s="55">
        <v>6</v>
      </c>
      <c r="F18" s="56">
        <f t="shared" si="0"/>
        <v>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1</v>
      </c>
      <c r="D19" s="51">
        <v>3</v>
      </c>
      <c r="E19" s="51">
        <v>8</v>
      </c>
      <c r="F19" s="52">
        <f t="shared" si="0"/>
        <v>166.66666666666669</v>
      </c>
      <c r="G19" s="53"/>
      <c r="H19" s="53"/>
      <c r="I19" s="53"/>
    </row>
    <row r="20" spans="1:9" x14ac:dyDescent="0.25">
      <c r="A20" s="54" t="s">
        <v>57</v>
      </c>
      <c r="B20" s="55">
        <v>0</v>
      </c>
      <c r="C20" s="55">
        <v>2</v>
      </c>
      <c r="D20" s="55">
        <v>8</v>
      </c>
      <c r="E20" s="55">
        <v>9</v>
      </c>
      <c r="F20" s="56">
        <f t="shared" si="0"/>
        <v>12.5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2</v>
      </c>
      <c r="D21" s="51">
        <v>1</v>
      </c>
      <c r="E21" s="51">
        <v>3</v>
      </c>
      <c r="F21" s="57">
        <f t="shared" si="0"/>
        <v>200</v>
      </c>
      <c r="G21" s="53"/>
      <c r="H21" s="53"/>
      <c r="I21" s="53"/>
    </row>
    <row r="22" spans="1:9" x14ac:dyDescent="0.25">
      <c r="A22" s="54" t="s">
        <v>59</v>
      </c>
      <c r="B22" s="55">
        <v>37</v>
      </c>
      <c r="C22" s="55">
        <v>64</v>
      </c>
      <c r="D22" s="55">
        <v>271</v>
      </c>
      <c r="E22" s="55">
        <v>322</v>
      </c>
      <c r="F22" s="56">
        <f t="shared" si="0"/>
        <v>18.819188191881921</v>
      </c>
      <c r="G22" s="53"/>
      <c r="H22" s="53"/>
      <c r="I22" s="53"/>
    </row>
    <row r="23" spans="1:9" x14ac:dyDescent="0.25">
      <c r="A23" s="50" t="s">
        <v>60</v>
      </c>
      <c r="B23" s="51">
        <v>52</v>
      </c>
      <c r="C23" s="51">
        <v>45</v>
      </c>
      <c r="D23" s="51">
        <v>254</v>
      </c>
      <c r="E23" s="51">
        <v>242</v>
      </c>
      <c r="F23" s="52">
        <f t="shared" si="0"/>
        <v>-4.7244094488189035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2</v>
      </c>
      <c r="D25" s="51">
        <v>2</v>
      </c>
      <c r="E25" s="51">
        <v>4</v>
      </c>
      <c r="F25" s="52">
        <f t="shared" si="0"/>
        <v>100</v>
      </c>
      <c r="G25" s="53"/>
      <c r="H25" s="53"/>
      <c r="I25" s="53"/>
    </row>
    <row r="26" spans="1:9" x14ac:dyDescent="0.25">
      <c r="A26" s="54" t="s">
        <v>63</v>
      </c>
      <c r="B26" s="55">
        <v>3</v>
      </c>
      <c r="C26" s="55">
        <v>5</v>
      </c>
      <c r="D26" s="55">
        <v>22</v>
      </c>
      <c r="E26" s="55">
        <v>22</v>
      </c>
      <c r="F26" s="56">
        <f t="shared" si="0"/>
        <v>0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39</v>
      </c>
      <c r="C28" s="55">
        <v>54</v>
      </c>
      <c r="D28" s="55">
        <v>267</v>
      </c>
      <c r="E28" s="55">
        <v>335</v>
      </c>
      <c r="F28" s="56">
        <f t="shared" si="0"/>
        <v>25.468164794007492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2</v>
      </c>
      <c r="D29" s="51">
        <v>7</v>
      </c>
      <c r="E29" s="51">
        <v>10</v>
      </c>
      <c r="F29" s="52">
        <f t="shared" si="0"/>
        <v>42.857142857142861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6</v>
      </c>
      <c r="D30" s="55">
        <v>49</v>
      </c>
      <c r="E30" s="55">
        <v>45</v>
      </c>
      <c r="F30" s="56">
        <f t="shared" si="0"/>
        <v>-8.1632653061224545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1</v>
      </c>
      <c r="D31" s="51">
        <v>0</v>
      </c>
      <c r="E31" s="51">
        <v>1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35</v>
      </c>
      <c r="C32" s="55">
        <v>36</v>
      </c>
      <c r="D32" s="55">
        <v>181</v>
      </c>
      <c r="E32" s="55">
        <v>179</v>
      </c>
      <c r="F32" s="56">
        <f t="shared" si="0"/>
        <v>-1.1049723756906076</v>
      </c>
      <c r="G32" s="53"/>
      <c r="H32" s="53"/>
      <c r="I32" s="53"/>
    </row>
    <row r="33" spans="1:9" x14ac:dyDescent="0.25">
      <c r="A33" s="50" t="s">
        <v>70</v>
      </c>
      <c r="B33" s="51">
        <v>11</v>
      </c>
      <c r="C33" s="51">
        <v>13</v>
      </c>
      <c r="D33" s="51">
        <v>107</v>
      </c>
      <c r="E33" s="51">
        <v>86</v>
      </c>
      <c r="F33" s="52">
        <f t="shared" si="0"/>
        <v>-19.626168224299064</v>
      </c>
      <c r="G33" s="53"/>
      <c r="H33" s="53"/>
      <c r="I33" s="53"/>
    </row>
    <row r="34" spans="1:9" x14ac:dyDescent="0.25">
      <c r="A34" s="54" t="s">
        <v>71</v>
      </c>
      <c r="B34" s="55">
        <v>1</v>
      </c>
      <c r="C34" s="55">
        <v>0</v>
      </c>
      <c r="D34" s="55">
        <v>12</v>
      </c>
      <c r="E34" s="55">
        <v>7</v>
      </c>
      <c r="F34" s="56">
        <f t="shared" si="0"/>
        <v>-41.666666666666664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489</v>
      </c>
      <c r="C35" s="60">
        <f t="shared" ref="C35:E35" si="1">SUM(C7:C34)</f>
        <v>533</v>
      </c>
      <c r="D35" s="60">
        <f t="shared" si="1"/>
        <v>3209</v>
      </c>
      <c r="E35" s="60">
        <f t="shared" si="1"/>
        <v>3038</v>
      </c>
      <c r="F35" s="61">
        <f t="shared" si="0"/>
        <v>-5.3287628544718046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88</v>
      </c>
      <c r="C38" s="63">
        <f>D7</f>
        <v>72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BARCELONA</v>
      </c>
      <c r="F38" s="62">
        <f>LOOKUP(E38,$A$38:$A$65,$B$38:$B$65)</f>
        <v>677</v>
      </c>
      <c r="G38" s="62">
        <f>LOOKUP(E38,$A$38:$A$65,$C$38:$C$65)</f>
        <v>784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41</v>
      </c>
      <c r="C39" s="63">
        <f t="shared" ref="C39:C65" si="5">D8</f>
        <v>52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579</v>
      </c>
      <c r="G39" s="62">
        <f t="shared" ref="G39:G65" si="8">LOOKUP(E39,$A$38:$A$65,$C$38:$C$65)</f>
        <v>698</v>
      </c>
    </row>
    <row r="40" spans="1:9" x14ac:dyDescent="0.25">
      <c r="A40" s="62" t="str">
        <f t="shared" si="3"/>
        <v>ALMERIA</v>
      </c>
      <c r="B40" s="63">
        <f t="shared" si="4"/>
        <v>23</v>
      </c>
      <c r="C40" s="63">
        <f t="shared" si="5"/>
        <v>36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335</v>
      </c>
      <c r="G40" s="62">
        <f t="shared" si="8"/>
        <v>267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0</v>
      </c>
      <c r="D41" s="63">
        <f t="shared" si="6"/>
        <v>24</v>
      </c>
      <c r="E41" s="62" t="str">
        <f t="shared" si="2"/>
        <v>LAS PALMAS</v>
      </c>
      <c r="F41" s="62">
        <f t="shared" si="7"/>
        <v>322</v>
      </c>
      <c r="G41" s="62">
        <f t="shared" si="8"/>
        <v>271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242</v>
      </c>
      <c r="G42" s="62">
        <f t="shared" si="8"/>
        <v>254</v>
      </c>
    </row>
    <row r="43" spans="1:9" x14ac:dyDescent="0.25">
      <c r="A43" s="62" t="str">
        <f t="shared" si="3"/>
        <v>BAHIA DE CADIZ</v>
      </c>
      <c r="B43" s="63">
        <f t="shared" si="4"/>
        <v>235</v>
      </c>
      <c r="C43" s="63">
        <f t="shared" si="5"/>
        <v>259</v>
      </c>
      <c r="D43" s="63">
        <f t="shared" si="6"/>
        <v>6</v>
      </c>
      <c r="E43" s="62" t="str">
        <f t="shared" si="2"/>
        <v>BAHIA DE CADIZ</v>
      </c>
      <c r="F43" s="62">
        <f t="shared" si="7"/>
        <v>235</v>
      </c>
      <c r="G43" s="62">
        <f t="shared" si="8"/>
        <v>259</v>
      </c>
    </row>
    <row r="44" spans="1:9" x14ac:dyDescent="0.25">
      <c r="A44" s="62" t="str">
        <f t="shared" si="3"/>
        <v>BALEARES</v>
      </c>
      <c r="B44" s="63">
        <f t="shared" si="4"/>
        <v>579</v>
      </c>
      <c r="C44" s="63">
        <f t="shared" si="5"/>
        <v>698</v>
      </c>
      <c r="D44" s="63">
        <f t="shared" si="6"/>
        <v>2</v>
      </c>
      <c r="E44" s="62" t="str">
        <f t="shared" si="2"/>
        <v>VALENCIA</v>
      </c>
      <c r="F44" s="62">
        <f t="shared" si="7"/>
        <v>179</v>
      </c>
      <c r="G44" s="62">
        <f t="shared" si="8"/>
        <v>181</v>
      </c>
    </row>
    <row r="45" spans="1:9" x14ac:dyDescent="0.25">
      <c r="A45" s="62" t="str">
        <f t="shared" si="3"/>
        <v>BARCELONA</v>
      </c>
      <c r="B45" s="63">
        <f t="shared" si="4"/>
        <v>677</v>
      </c>
      <c r="C45" s="63">
        <f t="shared" si="5"/>
        <v>784</v>
      </c>
      <c r="D45" s="63">
        <f t="shared" si="6"/>
        <v>1</v>
      </c>
      <c r="E45" s="62" t="str">
        <f>INDEX($A$38:$B$65,MATCH(ROW()-37,$D$38:$D$65,0),1)</f>
        <v>A CORUÑA</v>
      </c>
      <c r="F45" s="62">
        <f t="shared" si="7"/>
        <v>88</v>
      </c>
      <c r="G45" s="62">
        <f t="shared" si="8"/>
        <v>72</v>
      </c>
    </row>
    <row r="46" spans="1:9" x14ac:dyDescent="0.25">
      <c r="A46" s="62" t="str">
        <f t="shared" si="3"/>
        <v>BILBAO</v>
      </c>
      <c r="B46" s="63">
        <f t="shared" si="4"/>
        <v>48</v>
      </c>
      <c r="C46" s="63">
        <f t="shared" si="5"/>
        <v>51</v>
      </c>
      <c r="D46" s="63">
        <f t="shared" si="6"/>
        <v>11</v>
      </c>
      <c r="E46" s="62" t="str">
        <f>A47</f>
        <v>CARTAGENA</v>
      </c>
      <c r="F46" s="62">
        <f>LOOKUP(E46,$A$38:$A$65,$B$38:$B$65)</f>
        <v>64</v>
      </c>
      <c r="G46" s="62">
        <f>LOOKUP(E46,$A$38:$A$65,$C$38:$C$65)</f>
        <v>66</v>
      </c>
    </row>
    <row r="47" spans="1:9" x14ac:dyDescent="0.25">
      <c r="A47" s="62" t="str">
        <f t="shared" si="3"/>
        <v>CARTAGENA</v>
      </c>
      <c r="B47" s="63">
        <f t="shared" si="4"/>
        <v>64</v>
      </c>
      <c r="C47" s="63">
        <f t="shared" si="5"/>
        <v>66</v>
      </c>
      <c r="D47" s="63">
        <f t="shared" si="6"/>
        <v>10</v>
      </c>
      <c r="E47" s="62" t="str">
        <f t="shared" si="2"/>
        <v>CARTAGENA</v>
      </c>
      <c r="F47" s="62">
        <f t="shared" si="7"/>
        <v>64</v>
      </c>
      <c r="G47" s="62">
        <f t="shared" si="8"/>
        <v>66</v>
      </c>
    </row>
    <row r="48" spans="1:9" x14ac:dyDescent="0.25">
      <c r="A48" s="62" t="str">
        <f t="shared" si="3"/>
        <v>CASTELLON</v>
      </c>
      <c r="B48" s="63">
        <f t="shared" si="4"/>
        <v>2</v>
      </c>
      <c r="C48" s="63">
        <f t="shared" si="5"/>
        <v>1</v>
      </c>
      <c r="D48" s="63">
        <f t="shared" si="6"/>
        <v>24</v>
      </c>
      <c r="E48" s="62" t="str">
        <f t="shared" si="2"/>
        <v>BILBAO</v>
      </c>
      <c r="F48" s="62">
        <f t="shared" si="7"/>
        <v>48</v>
      </c>
      <c r="G48" s="62">
        <f t="shared" si="8"/>
        <v>51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6</v>
      </c>
      <c r="D49" s="63">
        <f t="shared" si="6"/>
        <v>20</v>
      </c>
      <c r="E49" s="62" t="str">
        <f t="shared" si="2"/>
        <v>SEVILLA</v>
      </c>
      <c r="F49" s="62">
        <f t="shared" si="7"/>
        <v>45</v>
      </c>
      <c r="G49" s="62">
        <f t="shared" si="8"/>
        <v>49</v>
      </c>
    </row>
    <row r="50" spans="1:7" x14ac:dyDescent="0.25">
      <c r="A50" s="62" t="str">
        <f t="shared" si="3"/>
        <v>FERROL-SAN CIBRAO</v>
      </c>
      <c r="B50" s="63">
        <f t="shared" si="4"/>
        <v>8</v>
      </c>
      <c r="C50" s="63">
        <f t="shared" si="5"/>
        <v>3</v>
      </c>
      <c r="D50" s="63">
        <f t="shared" si="6"/>
        <v>18</v>
      </c>
      <c r="E50" s="62" t="str">
        <f t="shared" si="2"/>
        <v>ALICANTE</v>
      </c>
      <c r="F50" s="62">
        <f t="shared" si="7"/>
        <v>41</v>
      </c>
      <c r="G50" s="62">
        <f t="shared" si="8"/>
        <v>52</v>
      </c>
    </row>
    <row r="51" spans="1:7" x14ac:dyDescent="0.25">
      <c r="A51" s="62" t="str">
        <f t="shared" si="3"/>
        <v>GIJON</v>
      </c>
      <c r="B51" s="63">
        <f t="shared" si="4"/>
        <v>9</v>
      </c>
      <c r="C51" s="63">
        <f t="shared" si="5"/>
        <v>8</v>
      </c>
      <c r="D51" s="63">
        <f t="shared" si="6"/>
        <v>17</v>
      </c>
      <c r="E51" s="62" t="str">
        <f t="shared" si="2"/>
        <v>ALMERIA</v>
      </c>
      <c r="F51" s="62">
        <f t="shared" si="7"/>
        <v>23</v>
      </c>
      <c r="G51" s="62">
        <f t="shared" si="8"/>
        <v>36</v>
      </c>
    </row>
    <row r="52" spans="1:7" x14ac:dyDescent="0.25">
      <c r="A52" s="62" t="str">
        <f t="shared" si="3"/>
        <v>HUELVA</v>
      </c>
      <c r="B52" s="63">
        <f t="shared" si="4"/>
        <v>3</v>
      </c>
      <c r="C52" s="63">
        <f t="shared" si="5"/>
        <v>1</v>
      </c>
      <c r="D52" s="63">
        <f t="shared" si="6"/>
        <v>22</v>
      </c>
      <c r="E52" s="62" t="str">
        <f t="shared" si="2"/>
        <v>MOTRIL</v>
      </c>
      <c r="F52" s="62">
        <f t="shared" si="7"/>
        <v>22</v>
      </c>
      <c r="G52" s="62">
        <f t="shared" si="8"/>
        <v>22</v>
      </c>
    </row>
    <row r="53" spans="1:7" x14ac:dyDescent="0.25">
      <c r="A53" s="62" t="str">
        <f t="shared" si="3"/>
        <v>LAS PALMAS</v>
      </c>
      <c r="B53" s="63">
        <f t="shared" si="4"/>
        <v>322</v>
      </c>
      <c r="C53" s="63">
        <f t="shared" si="5"/>
        <v>271</v>
      </c>
      <c r="D53" s="63">
        <f t="shared" si="6"/>
        <v>4</v>
      </c>
      <c r="E53" s="62" t="str">
        <f t="shared" si="2"/>
        <v>SANTANDER</v>
      </c>
      <c r="F53" s="62">
        <f t="shared" si="7"/>
        <v>10</v>
      </c>
      <c r="G53" s="62">
        <f t="shared" si="8"/>
        <v>7</v>
      </c>
    </row>
    <row r="54" spans="1:7" x14ac:dyDescent="0.25">
      <c r="A54" s="62" t="str">
        <f t="shared" si="3"/>
        <v>MALAGA</v>
      </c>
      <c r="B54" s="63">
        <f t="shared" si="4"/>
        <v>242</v>
      </c>
      <c r="C54" s="63">
        <f t="shared" si="5"/>
        <v>254</v>
      </c>
      <c r="D54" s="63">
        <f t="shared" si="6"/>
        <v>5</v>
      </c>
      <c r="E54" s="62" t="str">
        <f t="shared" si="2"/>
        <v>GIJON</v>
      </c>
      <c r="F54" s="62">
        <f t="shared" si="7"/>
        <v>9</v>
      </c>
      <c r="G54" s="62">
        <f t="shared" si="8"/>
        <v>8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FERROL-SAN CIBRAO</v>
      </c>
      <c r="F55" s="62">
        <f t="shared" ref="F55:F65" si="9">LOOKUP(E55,$A$38:$A$65,$B$38:$B$65)</f>
        <v>8</v>
      </c>
      <c r="G55" s="62">
        <f t="shared" si="8"/>
        <v>3</v>
      </c>
    </row>
    <row r="56" spans="1:7" x14ac:dyDescent="0.25">
      <c r="A56" s="62" t="str">
        <f t="shared" si="3"/>
        <v>MELILLA</v>
      </c>
      <c r="B56" s="63">
        <f t="shared" si="4"/>
        <v>4</v>
      </c>
      <c r="C56" s="63">
        <f t="shared" si="5"/>
        <v>2</v>
      </c>
      <c r="D56" s="63">
        <f t="shared" si="6"/>
        <v>21</v>
      </c>
      <c r="E56" s="62" t="str">
        <f t="shared" si="2"/>
        <v>VILAGARCIA</v>
      </c>
      <c r="F56" s="62">
        <f t="shared" si="9"/>
        <v>7</v>
      </c>
      <c r="G56" s="62">
        <f t="shared" si="8"/>
        <v>12</v>
      </c>
    </row>
    <row r="57" spans="1:7" x14ac:dyDescent="0.25">
      <c r="A57" s="62" t="str">
        <f t="shared" si="3"/>
        <v>MOTRIL</v>
      </c>
      <c r="B57" s="63">
        <f t="shared" si="4"/>
        <v>22</v>
      </c>
      <c r="C57" s="63">
        <f t="shared" si="5"/>
        <v>22</v>
      </c>
      <c r="D57" s="63">
        <f t="shared" si="6"/>
        <v>15</v>
      </c>
      <c r="E57" s="62" t="str">
        <f t="shared" si="2"/>
        <v>CEUTA</v>
      </c>
      <c r="F57" s="62">
        <f t="shared" si="9"/>
        <v>6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MELILLA</v>
      </c>
      <c r="F58" s="62">
        <f t="shared" si="9"/>
        <v>4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335</v>
      </c>
      <c r="C59" s="63">
        <f t="shared" si="5"/>
        <v>267</v>
      </c>
      <c r="D59" s="63">
        <f t="shared" si="6"/>
        <v>3</v>
      </c>
      <c r="E59" s="62" t="str">
        <f t="shared" si="2"/>
        <v>HUELVA</v>
      </c>
      <c r="F59" s="62">
        <f t="shared" si="9"/>
        <v>3</v>
      </c>
      <c r="G59" s="62">
        <f t="shared" si="8"/>
        <v>1</v>
      </c>
    </row>
    <row r="60" spans="1:7" x14ac:dyDescent="0.25">
      <c r="A60" s="62" t="str">
        <f t="shared" si="3"/>
        <v>SANTANDER</v>
      </c>
      <c r="B60" s="63">
        <f t="shared" si="4"/>
        <v>10</v>
      </c>
      <c r="C60" s="63">
        <f t="shared" si="5"/>
        <v>7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45</v>
      </c>
      <c r="C61" s="63">
        <f t="shared" si="5"/>
        <v>49</v>
      </c>
      <c r="D61" s="63">
        <f t="shared" si="6"/>
        <v>12</v>
      </c>
      <c r="E61" s="62" t="str">
        <f t="shared" si="2"/>
        <v>AVILES</v>
      </c>
      <c r="F61" s="62">
        <f t="shared" si="9"/>
        <v>2</v>
      </c>
      <c r="G61" s="62">
        <f t="shared" si="8"/>
        <v>0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0</v>
      </c>
      <c r="D62" s="63">
        <f t="shared" si="6"/>
        <v>25</v>
      </c>
      <c r="E62" s="62" t="str">
        <f t="shared" si="2"/>
        <v>TARRAGONA</v>
      </c>
      <c r="F62" s="62">
        <f t="shared" si="9"/>
        <v>1</v>
      </c>
      <c r="G62" s="62">
        <f t="shared" si="8"/>
        <v>0</v>
      </c>
    </row>
    <row r="63" spans="1:7" x14ac:dyDescent="0.25">
      <c r="A63" s="62" t="str">
        <f t="shared" si="3"/>
        <v>VALENCIA</v>
      </c>
      <c r="B63" s="63">
        <f t="shared" si="4"/>
        <v>179</v>
      </c>
      <c r="C63" s="63">
        <f t="shared" si="5"/>
        <v>181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86</v>
      </c>
      <c r="C64" s="63">
        <f t="shared" si="5"/>
        <v>107</v>
      </c>
      <c r="D64" s="63">
        <f t="shared" si="6"/>
        <v>9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7</v>
      </c>
      <c r="C65" s="63">
        <f t="shared" si="5"/>
        <v>12</v>
      </c>
      <c r="D65" s="63">
        <f t="shared" si="6"/>
        <v>19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05570175-253D-4C0D-B69B-7DE07BE2E52B}"/>
</file>

<file path=customXml/itemProps2.xml><?xml version="1.0" encoding="utf-8"?>
<ds:datastoreItem xmlns:ds="http://schemas.openxmlformats.org/officeDocument/2006/customXml" ds:itemID="{47B36093-E0FA-4930-B218-AD7F52317AA7}"/>
</file>

<file path=customXml/itemProps3.xml><?xml version="1.0" encoding="utf-8"?>
<ds:datastoreItem xmlns:ds="http://schemas.openxmlformats.org/officeDocument/2006/customXml" ds:itemID="{889143C3-6004-4B57-8C8E-57D33D79D6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2017-09-26T11:47:05Z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