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3.xml" ContentType="application/vnd.openxmlformats-officedocument.drawing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worksheets/sheet2.xml" ContentType="application/vnd.openxmlformats-officedocument.spreadsheetml.worksheet+xml"/>
  <Override PartName="/xl/charts/colors20.xml" ContentType="application/vnd.ms-office.chartcolorstyle+xml"/>
  <Override PartName="/xl/charts/style20.xml" ContentType="application/vnd.ms-office.chartstyle+xml"/>
  <Override PartName="/xl/charts/chart20.xml" ContentType="application/vnd.openxmlformats-officedocument.drawingml.chart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6.xml" ContentType="application/vnd.ms-office.chartstyle+xml"/>
  <Override PartName="/xl/charts/chart16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worksheets/sheet1.xml" ContentType="application/vnd.openxmlformats-officedocument.spreadsheetml.workshee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7.xml" ContentType="application/vnd.openxmlformats-officedocument.drawing+xml"/>
  <Override PartName="/xl/charts/colors14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drawings/drawing16.xml" ContentType="application/vnd.openxmlformats-officedocument.drawing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charts/colors6.xml" ContentType="application/vnd.ms-office.chartcolor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chart8.xml" ContentType="application/vnd.openxmlformats-officedocument.drawingml.chart+xml"/>
  <Override PartName="/xl/charts/style8.xml" ContentType="application/vnd.ms-office.chartstyle+xml"/>
  <Override PartName="/xl/drawings/drawing9.xml" ContentType="application/vnd.openxmlformats-officedocument.drawing+xml"/>
  <Override PartName="/xl/charts/colors9.xml" ContentType="application/vnd.ms-office.chartcolorstyle+xml"/>
  <Override PartName="/xl/drawings/drawing10.xml" ContentType="application/vnd.openxmlformats-officedocument.drawing+xml"/>
  <Override PartName="/xl/charts/colors8.xml" ContentType="application/vnd.ms-office.chartcolor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TEUS nacional y exterior" sheetId="29" r:id="rId17"/>
    <sheet name="Pasajeros total" sheetId="21" r:id="rId18"/>
    <sheet name="Pasajeros crucero" sheetId="22" r:id="rId19"/>
    <sheet name="Vehículos régimen pasaje" sheetId="23" r:id="rId20"/>
    <sheet name="Buques número" sheetId="24" r:id="rId21"/>
    <sheet name="Buques GT" sheetId="25" r:id="rId22"/>
    <sheet name="Cruceros" sheetId="26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6" i="29" l="1"/>
  <c r="D6" i="29"/>
  <c r="C6" i="29"/>
  <c r="B6" i="29"/>
  <c r="E6" i="28"/>
  <c r="D6" i="28"/>
  <c r="C6" i="28"/>
  <c r="B6" i="28"/>
  <c r="E6" i="27"/>
  <c r="D6" i="27"/>
  <c r="C6" i="27"/>
  <c r="B6" i="27"/>
  <c r="I26" i="4" l="1"/>
  <c r="I27" i="4"/>
  <c r="I28" i="4"/>
  <c r="I29" i="4"/>
  <c r="I30" i="4"/>
  <c r="I31" i="4"/>
  <c r="I32" i="4"/>
  <c r="I33" i="4"/>
  <c r="I34" i="4"/>
  <c r="E46" i="26" l="1"/>
  <c r="L5" i="29" l="1"/>
  <c r="B5" i="29"/>
  <c r="C65" i="29"/>
  <c r="B65" i="29"/>
  <c r="A65" i="29"/>
  <c r="C64" i="29"/>
  <c r="B64" i="29"/>
  <c r="A64" i="29"/>
  <c r="C63" i="29"/>
  <c r="B63" i="29"/>
  <c r="A63" i="29"/>
  <c r="C62" i="29"/>
  <c r="B62" i="29"/>
  <c r="A62" i="29"/>
  <c r="C61" i="29"/>
  <c r="B61" i="29"/>
  <c r="A61" i="29"/>
  <c r="C60" i="29"/>
  <c r="B60" i="29"/>
  <c r="A60" i="29"/>
  <c r="C59" i="29"/>
  <c r="B59" i="29"/>
  <c r="A59" i="29"/>
  <c r="C58" i="29"/>
  <c r="B58" i="29"/>
  <c r="A58" i="29"/>
  <c r="C57" i="29"/>
  <c r="B57" i="29"/>
  <c r="A57" i="29"/>
  <c r="C56" i="29"/>
  <c r="B56" i="29"/>
  <c r="A56" i="29"/>
  <c r="C55" i="29"/>
  <c r="B55" i="29"/>
  <c r="A55" i="29"/>
  <c r="C54" i="29"/>
  <c r="B54" i="29"/>
  <c r="A54" i="29"/>
  <c r="C53" i="29"/>
  <c r="B53" i="29"/>
  <c r="A53" i="29"/>
  <c r="C52" i="29"/>
  <c r="B52" i="29"/>
  <c r="A52" i="29"/>
  <c r="C51" i="29"/>
  <c r="B51" i="29"/>
  <c r="A51" i="29"/>
  <c r="C50" i="29"/>
  <c r="B50" i="29"/>
  <c r="A50" i="29"/>
  <c r="C49" i="29"/>
  <c r="B49" i="29"/>
  <c r="A49" i="29"/>
  <c r="C48" i="29"/>
  <c r="B48" i="29"/>
  <c r="A48" i="29"/>
  <c r="C47" i="29"/>
  <c r="B47" i="29"/>
  <c r="A47" i="29"/>
  <c r="C46" i="29"/>
  <c r="B46" i="29"/>
  <c r="A46" i="29"/>
  <c r="C45" i="29"/>
  <c r="B45" i="29"/>
  <c r="A45" i="29"/>
  <c r="C44" i="29"/>
  <c r="B44" i="29"/>
  <c r="A44" i="29"/>
  <c r="C43" i="29"/>
  <c r="B43" i="29"/>
  <c r="A43" i="29"/>
  <c r="C42" i="29"/>
  <c r="B42" i="29"/>
  <c r="A42" i="29"/>
  <c r="C41" i="29"/>
  <c r="B41" i="29"/>
  <c r="A41" i="29"/>
  <c r="C40" i="29"/>
  <c r="B40" i="29"/>
  <c r="A40" i="29"/>
  <c r="C39" i="29"/>
  <c r="B39" i="29"/>
  <c r="A39" i="29"/>
  <c r="C38" i="29"/>
  <c r="B38" i="29"/>
  <c r="A38" i="29"/>
  <c r="C37" i="29"/>
  <c r="G37" i="29" s="1"/>
  <c r="B37" i="29"/>
  <c r="F37" i="29" s="1"/>
  <c r="E35" i="29"/>
  <c r="D35" i="29"/>
  <c r="C35" i="29"/>
  <c r="B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D45" i="29" l="1"/>
  <c r="D53" i="29"/>
  <c r="D61" i="29"/>
  <c r="D63" i="29"/>
  <c r="D38" i="29"/>
  <c r="D41" i="29"/>
  <c r="D46" i="29"/>
  <c r="D49" i="29"/>
  <c r="D54" i="29"/>
  <c r="D55" i="29"/>
  <c r="D39" i="29"/>
  <c r="D57" i="29"/>
  <c r="D62" i="29"/>
  <c r="F35" i="29"/>
  <c r="D42" i="29"/>
  <c r="D47" i="29"/>
  <c r="D65" i="29"/>
  <c r="D44" i="29"/>
  <c r="D50" i="29"/>
  <c r="D52" i="29"/>
  <c r="D58" i="29"/>
  <c r="D60" i="29"/>
  <c r="D64" i="29"/>
  <c r="D40" i="29"/>
  <c r="D48" i="29"/>
  <c r="D56" i="29"/>
  <c r="D43" i="29"/>
  <c r="D51" i="29"/>
  <c r="D59" i="29"/>
  <c r="E65" i="29" l="1"/>
  <c r="F65" i="29" s="1"/>
  <c r="E46" i="29"/>
  <c r="G46" i="29" s="1"/>
  <c r="E61" i="29"/>
  <c r="F61" i="29" s="1"/>
  <c r="E53" i="29"/>
  <c r="F53" i="29" s="1"/>
  <c r="E42" i="29"/>
  <c r="E48" i="29"/>
  <c r="E45" i="29"/>
  <c r="E50" i="29"/>
  <c r="E56" i="29"/>
  <c r="E43" i="29"/>
  <c r="E58" i="29"/>
  <c r="E64" i="29"/>
  <c r="E38" i="29"/>
  <c r="E44" i="29"/>
  <c r="E41" i="29"/>
  <c r="E39" i="29"/>
  <c r="E52" i="29"/>
  <c r="E49" i="29"/>
  <c r="E47" i="29"/>
  <c r="E62" i="29"/>
  <c r="E60" i="29"/>
  <c r="E57" i="29"/>
  <c r="E55" i="29"/>
  <c r="E51" i="29"/>
  <c r="G65" i="29"/>
  <c r="E63" i="29"/>
  <c r="E54" i="29"/>
  <c r="E59" i="29"/>
  <c r="E40" i="29"/>
  <c r="F46" i="29" l="1"/>
  <c r="G53" i="29"/>
  <c r="G61" i="29"/>
  <c r="G51" i="29"/>
  <c r="F51" i="29"/>
  <c r="G39" i="29"/>
  <c r="F39" i="29"/>
  <c r="G50" i="29"/>
  <c r="F50" i="29"/>
  <c r="G55" i="29"/>
  <c r="F55" i="29"/>
  <c r="G41" i="29"/>
  <c r="F41" i="29"/>
  <c r="G45" i="29"/>
  <c r="F45" i="29"/>
  <c r="F40" i="29"/>
  <c r="G40" i="29"/>
  <c r="G57" i="29"/>
  <c r="F57" i="29"/>
  <c r="G44" i="29"/>
  <c r="F44" i="29"/>
  <c r="F48" i="29"/>
  <c r="G48" i="29"/>
  <c r="G59" i="29"/>
  <c r="F59" i="29"/>
  <c r="G60" i="29"/>
  <c r="F60" i="29"/>
  <c r="G38" i="29"/>
  <c r="F38" i="29"/>
  <c r="G42" i="29"/>
  <c r="F42" i="29"/>
  <c r="G54" i="29"/>
  <c r="F54" i="29"/>
  <c r="G62" i="29"/>
  <c r="F62" i="29"/>
  <c r="F64" i="29"/>
  <c r="G64" i="29"/>
  <c r="G63" i="29"/>
  <c r="F63" i="29"/>
  <c r="G47" i="29"/>
  <c r="F47" i="29"/>
  <c r="G58" i="29"/>
  <c r="F58" i="29"/>
  <c r="G49" i="29"/>
  <c r="F49" i="29"/>
  <c r="G43" i="29"/>
  <c r="F43" i="29"/>
  <c r="G52" i="29"/>
  <c r="F52" i="29"/>
  <c r="F56" i="29"/>
  <c r="G56" i="29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D40" i="27" s="1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F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F63" i="27"/>
  <c r="F46" i="27"/>
  <c r="E57" i="27"/>
  <c r="E44" i="27"/>
  <c r="E40" i="27"/>
  <c r="E50" i="27"/>
  <c r="E60" i="27"/>
  <c r="E48" i="27"/>
  <c r="E58" i="27"/>
  <c r="E41" i="27"/>
  <c r="E61" i="27"/>
  <c r="E51" i="27"/>
  <c r="G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G55" i="27"/>
  <c r="F65" i="28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G46" i="26" s="1"/>
  <c r="B47" i="26"/>
  <c r="F46" i="26" s="1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45" i="26" l="1"/>
  <c r="F35" i="23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62" i="26"/>
  <c r="E52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14" i="4"/>
  <c r="I22" i="4"/>
  <c r="I24" i="4"/>
  <c r="I9" i="4"/>
  <c r="I12" i="4"/>
  <c r="I15" i="4"/>
  <c r="I11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<sst xmlns="http://schemas.openxmlformats.org/spreadsheetml/2006/main" count="755" uniqueCount="99">
  <si>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</si>
  <si>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</si>
  <si>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</si>
  <si>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</si>
  <si>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</si>
  <si>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</si>
  <si>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</si>
  <si>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</si>
  <si>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</si>
  <si>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</si>
  <si>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</si>
  <si>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</si>
  <si>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</si>
  <si>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</si>
  <si>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</si>
  <si>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</si>
  <si>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</si>
  <si>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</si>
  <si>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</si>
  <si>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</si>
  <si>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</si>
  <si>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</si>
  <si>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</si>
  <si>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</si>
  <si>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</si>
  <si>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</si>
  <si>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</si>
  <si>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</si>
  <si>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</si>
  <si>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</si>
  <si>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</si>
  <si>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</si>
  <si>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</si>
  <si>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</si>
  <si>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</si>
  <si>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</si>
  <si>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</si>
  <si>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</si>
  <si>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</si>
  <si>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</si>
  <si>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</si>
  <si>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</si>
  <si>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</si>
  <si>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</si>
  <si>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</si>
  <si>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</si>
  <si>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</si>
  <si>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</si>
  <si>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</si>
  <si>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</si>
  <si>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</si>
  <si>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</si>
  <si>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</si>
  <si>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</si>
  <si>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</si>
  <si>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</si>
  <si>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</si>
  <si>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</si>
  <si>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</si>
  <si>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</si>
  <si>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</si>
  <si>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</si>
  <si>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</si>
  <si>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</si>
  <si>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</si>
  <si>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</si>
  <si>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</si>
  <si>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</si>
  <si>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</si>
  <si>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</si>
  <si>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</si>
  <si>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</si>
  <si>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</si>
  <si>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</si>
  <si>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</si>
  <si>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</si>
  <si>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</si>
  <si>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</si>
  <si>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</si>
  <si>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</si>
  <si>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</si>
  <si>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</si>
  <si>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</si>
  <si>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</si>
  <si>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</si>
  <si>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</si>
  <si>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</si>
  <si>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</si>
  <si>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</si>
  <si>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</si>
  <si>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</si>
  <si>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</si>
  <si>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</si>
  <si>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</si>
  <si>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</si>
  <si>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</si>
  <si>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10.4. CONTENEDORES NACIONAL Y EXTERIOR (TEUS)</t>
  </si>
  <si>
    <r>
      <t>Autoridad Portuaria</t>
    </r>
    <r>
      <rPr>
        <sz val="11"/>
        <color theme="1"/>
        <rFont val="Calibri"/>
        <family val="2"/>
        <scheme val="minor"/>
      </rPr>
      <t xml:space="preserve"> </t>
    </r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</si>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</sst>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rgb="FF363636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104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5" fillId="0" borderId="0" xfId="0" applyFont="1" applyAlignment="1"/>
    <xf numFmtId="0" fontId="28" fillId="0" borderId="0" xfId="0" applyFont="1"/>
    <xf numFmtId="14" fontId="29" fillId="0" borderId="0" xfId="0" applyNumberFormat="1" applyFont="1" applyAlignment="1">
      <alignment horizontal="right"/>
    </xf>
    <xf numFmtId="0" fontId="26" fillId="6" borderId="9" xfId="0" applyFont="1" applyFill="1" applyBorder="1" applyAlignment="1">
      <alignment horizontal="center"/>
    </xf>
    <xf numFmtId="0" fontId="30" fillId="2" borderId="9" xfId="0" applyFont="1" applyFill="1" applyBorder="1" applyAlignment="1">
      <alignment horizontal="left"/>
    </xf>
    <xf numFmtId="3" fontId="31" fillId="2" borderId="9" xfId="0" applyNumberFormat="1" applyFont="1" applyFill="1" applyBorder="1" applyAlignment="1">
      <alignment horizontal="right"/>
    </xf>
    <xf numFmtId="4" fontId="31" fillId="2" borderId="9" xfId="0" applyNumberFormat="1" applyFont="1" applyFill="1" applyBorder="1" applyAlignment="1">
      <alignment horizontal="right"/>
    </xf>
    <xf numFmtId="4" fontId="28" fillId="0" borderId="0" xfId="0" applyNumberFormat="1" applyFont="1"/>
    <xf numFmtId="0" fontId="30" fillId="5" borderId="9" xfId="0" applyFont="1" applyFill="1" applyBorder="1" applyAlignment="1">
      <alignment horizontal="left"/>
    </xf>
    <xf numFmtId="3" fontId="31" fillId="5" borderId="9" xfId="0" applyNumberFormat="1" applyFont="1" applyFill="1" applyBorder="1" applyAlignment="1">
      <alignment horizontal="right"/>
    </xf>
    <xf numFmtId="4" fontId="31" fillId="5" borderId="9" xfId="0" applyNumberFormat="1" applyFont="1" applyFill="1" applyBorder="1" applyAlignment="1">
      <alignment horizontal="right"/>
    </xf>
    <xf numFmtId="4" fontId="32" fillId="2" borderId="9" xfId="0" applyNumberFormat="1" applyFont="1" applyFill="1" applyBorder="1" applyAlignment="1">
      <alignment horizontal="right"/>
    </xf>
    <xf numFmtId="4" fontId="32" fillId="5" borderId="9" xfId="0" applyNumberFormat="1" applyFont="1" applyFill="1" applyBorder="1" applyAlignment="1">
      <alignment horizontal="right"/>
    </xf>
    <xf numFmtId="0" fontId="29" fillId="6" borderId="9" xfId="0" applyFont="1" applyFill="1" applyBorder="1" applyAlignment="1">
      <alignment horizontal="left"/>
    </xf>
    <xf numFmtId="3" fontId="29" fillId="6" borderId="9" xfId="0" applyNumberFormat="1" applyFont="1" applyFill="1" applyBorder="1" applyAlignment="1">
      <alignment horizontal="right"/>
    </xf>
    <xf numFmtId="4" fontId="29" fillId="6" borderId="9" xfId="0" applyNumberFormat="1" applyFont="1" applyFill="1" applyBorder="1" applyAlignment="1">
      <alignment horizontal="right"/>
    </xf>
    <xf numFmtId="0" fontId="33" fillId="0" borderId="0" xfId="0" applyFont="1"/>
    <xf numFmtId="3" fontId="33" fillId="0" borderId="0" xfId="0" applyNumberFormat="1" applyFont="1"/>
    <xf numFmtId="0" fontId="28" fillId="0" borderId="6" xfId="0" applyFont="1" applyBorder="1"/>
    <xf numFmtId="0" fontId="28" fillId="0" borderId="7" xfId="0" applyFont="1" applyBorder="1"/>
    <xf numFmtId="0" fontId="28" fillId="0" borderId="8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7" fillId="6" borderId="9" xfId="0" applyFont="1" applyFill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6" fillId="6" borderId="9" xfId="0" applyFont="1" applyFill="1" applyBorder="1" applyAlignment="1">
      <alignment horizontal="left" vertical="center"/>
    </xf>
    <xf numFmtId="0" fontId="28" fillId="0" borderId="9" xfId="0" applyFont="1" applyBorder="1" applyAlignment="1"/>
    <xf numFmtId="0" fontId="34" fillId="0" borderId="0" xfId="0" applyFont="1"/>
    <xf numFmtId="0" fontId="35" fillId="0" borderId="0" xfId="0" applyFont="1" applyAlignment="1"/>
    <xf numFmtId="0" fontId="36" fillId="0" borderId="0" xfId="0" applyFont="1"/>
    <xf numFmtId="14" fontId="37" fillId="0" borderId="0" xfId="0" applyNumberFormat="1" applyFont="1" applyAlignment="1">
      <alignment horizontal="right"/>
    </xf>
    <xf numFmtId="0" fontId="34" fillId="4" borderId="0" xfId="0" applyFont="1" applyFill="1" applyAlignment="1">
      <alignment horizontal="center" vertical="center"/>
    </xf>
    <xf numFmtId="0" fontId="34" fillId="0" borderId="0" xfId="0" applyFont="1" applyAlignment="1"/>
    <xf numFmtId="0" fontId="34" fillId="4" borderId="5" xfId="0" applyFont="1" applyFill="1" applyBorder="1" applyAlignment="1">
      <alignment horizontal="center"/>
    </xf>
    <xf numFmtId="0" fontId="34" fillId="0" borderId="5" xfId="0" applyFont="1" applyBorder="1" applyAlignment="1">
      <alignment horizontal="center"/>
    </xf>
    <xf numFmtId="0" fontId="34" fillId="0" borderId="5" xfId="0" applyFont="1" applyBorder="1" applyAlignment="1"/>
    <xf numFmtId="0" fontId="38" fillId="4" borderId="1" xfId="0" applyFont="1" applyFill="1" applyBorder="1" applyAlignment="1">
      <alignment horizontal="center"/>
    </xf>
    <xf numFmtId="0" fontId="38" fillId="2" borderId="2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/>
    </xf>
    <xf numFmtId="3" fontId="38" fillId="2" borderId="1" xfId="0" applyNumberFormat="1" applyFont="1" applyFill="1" applyBorder="1" applyAlignment="1">
      <alignment horizontal="right"/>
    </xf>
    <xf numFmtId="4" fontId="38" fillId="2" borderId="1" xfId="0" applyNumberFormat="1" applyFont="1" applyFill="1" applyBorder="1" applyAlignment="1">
      <alignment horizontal="right"/>
    </xf>
    <xf numFmtId="0" fontId="38" fillId="2" borderId="3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/>
    </xf>
    <xf numFmtId="3" fontId="39" fillId="5" borderId="1" xfId="0" applyNumberFormat="1" applyFont="1" applyFill="1" applyBorder="1" applyAlignment="1">
      <alignment horizontal="right"/>
    </xf>
    <xf numFmtId="4" fontId="39" fillId="5" borderId="1" xfId="0" applyNumberFormat="1" applyFont="1" applyFill="1" applyBorder="1" applyAlignment="1">
      <alignment horizontal="right"/>
    </xf>
    <xf numFmtId="0" fontId="38" fillId="2" borderId="1" xfId="0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4" borderId="0" xfId="0" applyFont="1" applyFill="1" applyAlignment="1">
      <alignment horizontal="center" vertical="center"/>
    </xf>
    <xf numFmtId="0" fontId="38" fillId="4" borderId="1" xfId="0" applyFont="1" applyFill="1" applyBorder="1" applyAlignment="1">
      <alignment horizontal="right"/>
    </xf>
    <xf numFmtId="3" fontId="39" fillId="4" borderId="1" xfId="0" applyNumberFormat="1" applyFont="1" applyFill="1" applyBorder="1" applyAlignment="1">
      <alignment horizontal="right"/>
    </xf>
    <xf numFmtId="4" fontId="39" fillId="4" borderId="1" xfId="0" applyNumberFormat="1" applyFont="1" applyFill="1" applyBorder="1" applyAlignment="1">
      <alignment horizontal="right"/>
    </xf>
    <xf numFmtId="4" fontId="34" fillId="0" borderId="0" xfId="0" applyNumberFormat="1" applyFont="1"/>
    <xf numFmtId="0" fontId="38" fillId="2" borderId="4" xfId="0" applyFont="1" applyFill="1" applyBorder="1" applyAlignment="1">
      <alignment horizontal="center"/>
    </xf>
    <xf numFmtId="0" fontId="38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81031254</c:v>
                </c:pt>
                <c:pt idx="1">
                  <c:v>60476336</c:v>
                </c:pt>
                <c:pt idx="2">
                  <c:v>39218567</c:v>
                </c:pt>
                <c:pt idx="3">
                  <c:v>30545698</c:v>
                </c:pt>
                <c:pt idx="4">
                  <c:v>27789392</c:v>
                </c:pt>
                <c:pt idx="5">
                  <c:v>26670613</c:v>
                </c:pt>
                <c:pt idx="6">
                  <c:v>25139325</c:v>
                </c:pt>
                <c:pt idx="7">
                  <c:v>22873736</c:v>
                </c:pt>
                <c:pt idx="8">
                  <c:v>15461208</c:v>
                </c:pt>
                <c:pt idx="9">
                  <c:v>13293098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71448307</c:v>
                </c:pt>
                <c:pt idx="1">
                  <c:v>60401822</c:v>
                </c:pt>
                <c:pt idx="2">
                  <c:v>40713790</c:v>
                </c:pt>
                <c:pt idx="3">
                  <c:v>29295951</c:v>
                </c:pt>
                <c:pt idx="4">
                  <c:v>20304588</c:v>
                </c:pt>
                <c:pt idx="5">
                  <c:v>29554879</c:v>
                </c:pt>
                <c:pt idx="6">
                  <c:v>23114153</c:v>
                </c:pt>
                <c:pt idx="7">
                  <c:v>23223501</c:v>
                </c:pt>
                <c:pt idx="8">
                  <c:v>14093991</c:v>
                </c:pt>
                <c:pt idx="9">
                  <c:v>13415243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75930151</c:v>
                </c:pt>
                <c:pt idx="1">
                  <c:v>60005534</c:v>
                </c:pt>
                <c:pt idx="2">
                  <c:v>38139290</c:v>
                </c:pt>
                <c:pt idx="3">
                  <c:v>30401198</c:v>
                </c:pt>
                <c:pt idx="4">
                  <c:v>27503662</c:v>
                </c:pt>
                <c:pt idx="5">
                  <c:v>26142071</c:v>
                </c:pt>
                <c:pt idx="6">
                  <c:v>25043683</c:v>
                </c:pt>
                <c:pt idx="7">
                  <c:v>20634553</c:v>
                </c:pt>
                <c:pt idx="8">
                  <c:v>15364199</c:v>
                </c:pt>
                <c:pt idx="9">
                  <c:v>12668292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TARRAGONA</c:v>
                </c:pt>
                <c:pt idx="4">
                  <c:v>CARTAGENA</c:v>
                </c:pt>
                <c:pt idx="5">
                  <c:v>BILBAO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FERROL-SAN CIBRAO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66258872</c:v>
                </c:pt>
                <c:pt idx="1">
                  <c:v>60135086</c:v>
                </c:pt>
                <c:pt idx="2">
                  <c:v>39677476</c:v>
                </c:pt>
                <c:pt idx="3">
                  <c:v>29152168</c:v>
                </c:pt>
                <c:pt idx="4">
                  <c:v>20236975</c:v>
                </c:pt>
                <c:pt idx="5">
                  <c:v>29290200</c:v>
                </c:pt>
                <c:pt idx="6">
                  <c:v>22927946</c:v>
                </c:pt>
                <c:pt idx="7">
                  <c:v>20963819</c:v>
                </c:pt>
                <c:pt idx="8">
                  <c:v>13996929</c:v>
                </c:pt>
                <c:pt idx="9">
                  <c:v>10802253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22072912</c:v>
                </c:pt>
                <c:pt idx="1">
                  <c:v>21026891</c:v>
                </c:pt>
                <c:pt idx="2">
                  <c:v>20322619</c:v>
                </c:pt>
                <c:pt idx="3">
                  <c:v>17530599</c:v>
                </c:pt>
                <c:pt idx="4">
                  <c:v>13503351</c:v>
                </c:pt>
                <c:pt idx="5">
                  <c:v>9504407</c:v>
                </c:pt>
                <c:pt idx="6">
                  <c:v>6715164</c:v>
                </c:pt>
                <c:pt idx="7">
                  <c:v>6627584</c:v>
                </c:pt>
                <c:pt idx="8">
                  <c:v>6506763</c:v>
                </c:pt>
                <c:pt idx="9">
                  <c:v>4023586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CARTAGENA</c:v>
                </c:pt>
                <c:pt idx="1">
                  <c:v>BAHIA DE ALGECIRAS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15906835</c:v>
                </c:pt>
                <c:pt idx="1">
                  <c:v>20799246</c:v>
                </c:pt>
                <c:pt idx="2">
                  <c:v>18993913</c:v>
                </c:pt>
                <c:pt idx="3">
                  <c:v>17158002</c:v>
                </c:pt>
                <c:pt idx="4">
                  <c:v>16637502</c:v>
                </c:pt>
                <c:pt idx="5">
                  <c:v>9905355</c:v>
                </c:pt>
                <c:pt idx="6">
                  <c:v>6577354</c:v>
                </c:pt>
                <c:pt idx="7">
                  <c:v>6247713</c:v>
                </c:pt>
                <c:pt idx="8">
                  <c:v>7048891</c:v>
                </c:pt>
                <c:pt idx="9">
                  <c:v>4557498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12974741</c:v>
                </c:pt>
                <c:pt idx="1">
                  <c:v>9987512</c:v>
                </c:pt>
                <c:pt idx="2">
                  <c:v>9722283</c:v>
                </c:pt>
                <c:pt idx="3">
                  <c:v>4501096</c:v>
                </c:pt>
                <c:pt idx="4">
                  <c:v>4461861</c:v>
                </c:pt>
                <c:pt idx="5">
                  <c:v>4363863</c:v>
                </c:pt>
                <c:pt idx="6">
                  <c:v>4091598</c:v>
                </c:pt>
                <c:pt idx="7">
                  <c:v>3969796</c:v>
                </c:pt>
                <c:pt idx="8">
                  <c:v>3751125</c:v>
                </c:pt>
                <c:pt idx="9">
                  <c:v>3078103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CARTAGENA</c:v>
                </c:pt>
                <c:pt idx="4">
                  <c:v>ALMERIA</c:v>
                </c:pt>
                <c:pt idx="5">
                  <c:v>BARCELONA</c:v>
                </c:pt>
                <c:pt idx="6">
                  <c:v>HUELVA</c:v>
                </c:pt>
                <c:pt idx="7">
                  <c:v>BILBAO</c:v>
                </c:pt>
                <c:pt idx="8">
                  <c:v>A CORUÑA</c:v>
                </c:pt>
                <c:pt idx="9">
                  <c:v>AVILES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11753521</c:v>
                </c:pt>
                <c:pt idx="1">
                  <c:v>8561704</c:v>
                </c:pt>
                <c:pt idx="2">
                  <c:v>7776570</c:v>
                </c:pt>
                <c:pt idx="3">
                  <c:v>3290748</c:v>
                </c:pt>
                <c:pt idx="4">
                  <c:v>3538957</c:v>
                </c:pt>
                <c:pt idx="5">
                  <c:v>3247438</c:v>
                </c:pt>
                <c:pt idx="6">
                  <c:v>3555876</c:v>
                </c:pt>
                <c:pt idx="7">
                  <c:v>3744917</c:v>
                </c:pt>
                <c:pt idx="8">
                  <c:v>3185324</c:v>
                </c:pt>
                <c:pt idx="9">
                  <c:v>3165515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54679637</c:v>
                </c:pt>
                <c:pt idx="1">
                  <c:v>53233487</c:v>
                </c:pt>
                <c:pt idx="2">
                  <c:v>24271020</c:v>
                </c:pt>
                <c:pt idx="3">
                  <c:v>16259833</c:v>
                </c:pt>
                <c:pt idx="4">
                  <c:v>8668924</c:v>
                </c:pt>
                <c:pt idx="5">
                  <c:v>7834731</c:v>
                </c:pt>
                <c:pt idx="6">
                  <c:v>5168406</c:v>
                </c:pt>
                <c:pt idx="7">
                  <c:v>4039142</c:v>
                </c:pt>
                <c:pt idx="8">
                  <c:v>3083442</c:v>
                </c:pt>
                <c:pt idx="9">
                  <c:v>2883087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BALEARES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53806943</c:v>
                </c:pt>
                <c:pt idx="1">
                  <c:v>44182178</c:v>
                </c:pt>
                <c:pt idx="2">
                  <c:v>26524683</c:v>
                </c:pt>
                <c:pt idx="3">
                  <c:v>15907241</c:v>
                </c:pt>
                <c:pt idx="4">
                  <c:v>8907781</c:v>
                </c:pt>
                <c:pt idx="5">
                  <c:v>7454417</c:v>
                </c:pt>
                <c:pt idx="6">
                  <c:v>5304633</c:v>
                </c:pt>
                <c:pt idx="7">
                  <c:v>3566564</c:v>
                </c:pt>
                <c:pt idx="8">
                  <c:v>3180368</c:v>
                </c:pt>
                <c:pt idx="9">
                  <c:v>3432462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72366</c:v>
                </c:pt>
                <c:pt idx="1">
                  <c:v>40974</c:v>
                </c:pt>
                <c:pt idx="2">
                  <c:v>22150</c:v>
                </c:pt>
                <c:pt idx="3">
                  <c:v>18274</c:v>
                </c:pt>
                <c:pt idx="4">
                  <c:v>11467</c:v>
                </c:pt>
                <c:pt idx="5">
                  <c:v>7944</c:v>
                </c:pt>
                <c:pt idx="6">
                  <c:v>6681</c:v>
                </c:pt>
                <c:pt idx="7">
                  <c:v>5645</c:v>
                </c:pt>
                <c:pt idx="8">
                  <c:v>4988</c:v>
                </c:pt>
                <c:pt idx="9">
                  <c:v>4492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ALMERIA</c:v>
                </c:pt>
                <c:pt idx="8">
                  <c:v>SANTANDER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73522</c:v>
                </c:pt>
                <c:pt idx="1">
                  <c:v>39486</c:v>
                </c:pt>
                <c:pt idx="2">
                  <c:v>21600</c:v>
                </c:pt>
                <c:pt idx="3">
                  <c:v>17705</c:v>
                </c:pt>
                <c:pt idx="4">
                  <c:v>13668</c:v>
                </c:pt>
                <c:pt idx="5">
                  <c:v>8536</c:v>
                </c:pt>
                <c:pt idx="6">
                  <c:v>5229</c:v>
                </c:pt>
                <c:pt idx="7">
                  <c:v>4123</c:v>
                </c:pt>
                <c:pt idx="8">
                  <c:v>6379</c:v>
                </c:pt>
                <c:pt idx="9">
                  <c:v>4541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2824540</c:v>
                </c:pt>
                <c:pt idx="1">
                  <c:v>2239089</c:v>
                </c:pt>
                <c:pt idx="2">
                  <c:v>1077952</c:v>
                </c:pt>
                <c:pt idx="3">
                  <c:v>856221</c:v>
                </c:pt>
                <c:pt idx="4">
                  <c:v>650898</c:v>
                </c:pt>
                <c:pt idx="5">
                  <c:v>469081</c:v>
                </c:pt>
                <c:pt idx="6">
                  <c:v>228445</c:v>
                </c:pt>
                <c:pt idx="7">
                  <c:v>211628</c:v>
                </c:pt>
                <c:pt idx="8">
                  <c:v>111872</c:v>
                </c:pt>
                <c:pt idx="9">
                  <c:v>102977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VIGO</c:v>
                </c:pt>
                <c:pt idx="7">
                  <c:v>BALEARES</c:v>
                </c:pt>
                <c:pt idx="8">
                  <c:v>BILBAO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3145825</c:v>
                </c:pt>
                <c:pt idx="1">
                  <c:v>2253794</c:v>
                </c:pt>
                <c:pt idx="2">
                  <c:v>1033281</c:v>
                </c:pt>
                <c:pt idx="3">
                  <c:v>849055</c:v>
                </c:pt>
                <c:pt idx="4">
                  <c:v>674459</c:v>
                </c:pt>
                <c:pt idx="5">
                  <c:v>264397</c:v>
                </c:pt>
                <c:pt idx="6">
                  <c:v>252236</c:v>
                </c:pt>
                <c:pt idx="7">
                  <c:v>254262</c:v>
                </c:pt>
                <c:pt idx="8">
                  <c:v>120470</c:v>
                </c:pt>
                <c:pt idx="9">
                  <c:v>140348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45745653</c:v>
                </c:pt>
                <c:pt idx="1">
                  <c:v>30737251</c:v>
                </c:pt>
                <c:pt idx="2">
                  <c:v>10626056</c:v>
                </c:pt>
                <c:pt idx="3">
                  <c:v>4950860</c:v>
                </c:pt>
                <c:pt idx="4">
                  <c:v>4435935</c:v>
                </c:pt>
                <c:pt idx="5">
                  <c:v>3340205</c:v>
                </c:pt>
                <c:pt idx="6">
                  <c:v>1790506</c:v>
                </c:pt>
                <c:pt idx="7">
                  <c:v>854647</c:v>
                </c:pt>
                <c:pt idx="8">
                  <c:v>587480</c:v>
                </c:pt>
                <c:pt idx="9">
                  <c:v>307208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TARRAGONA</c:v>
                </c:pt>
                <c:pt idx="4">
                  <c:v>BARCELONA</c:v>
                </c:pt>
                <c:pt idx="5">
                  <c:v>MALAGA</c:v>
                </c:pt>
                <c:pt idx="6">
                  <c:v>HUELVA</c:v>
                </c:pt>
                <c:pt idx="7">
                  <c:v>GIJON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37594672</c:v>
                </c:pt>
                <c:pt idx="1">
                  <c:v>30456805</c:v>
                </c:pt>
                <c:pt idx="2">
                  <c:v>10309755</c:v>
                </c:pt>
                <c:pt idx="3">
                  <c:v>4845708</c:v>
                </c:pt>
                <c:pt idx="4">
                  <c:v>6662492</c:v>
                </c:pt>
                <c:pt idx="5">
                  <c:v>2927067</c:v>
                </c:pt>
                <c:pt idx="6">
                  <c:v>1254084</c:v>
                </c:pt>
                <c:pt idx="7">
                  <c:v>777652</c:v>
                </c:pt>
                <c:pt idx="8">
                  <c:v>363326</c:v>
                </c:pt>
                <c:pt idx="9">
                  <c:v>306678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45426784</c:v>
                </c:pt>
                <c:pt idx="1">
                  <c:v>30544732</c:v>
                </c:pt>
                <c:pt idx="2">
                  <c:v>10070727</c:v>
                </c:pt>
                <c:pt idx="3">
                  <c:v>3800263</c:v>
                </c:pt>
                <c:pt idx="4">
                  <c:v>3340205</c:v>
                </c:pt>
                <c:pt idx="5">
                  <c:v>1217313</c:v>
                </c:pt>
                <c:pt idx="6">
                  <c:v>135836</c:v>
                </c:pt>
                <c:pt idx="7">
                  <c:v>58181</c:v>
                </c:pt>
                <c:pt idx="8">
                  <c:v>45415</c:v>
                </c:pt>
                <c:pt idx="9">
                  <c:v>23359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TARRAGONA</c:v>
                </c:pt>
                <c:pt idx="6">
                  <c:v>VIGO</c:v>
                </c:pt>
                <c:pt idx="7">
                  <c:v>SANTA CRUZ DE TENERIFE</c:v>
                </c:pt>
                <c:pt idx="8">
                  <c:v>ALICANTE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37374314</c:v>
                </c:pt>
                <c:pt idx="1">
                  <c:v>30411412</c:v>
                </c:pt>
                <c:pt idx="2">
                  <c:v>9819410</c:v>
                </c:pt>
                <c:pt idx="3">
                  <c:v>6260834</c:v>
                </c:pt>
                <c:pt idx="4">
                  <c:v>2927067</c:v>
                </c:pt>
                <c:pt idx="5">
                  <c:v>1595908</c:v>
                </c:pt>
                <c:pt idx="6">
                  <c:v>155962</c:v>
                </c:pt>
                <c:pt idx="7">
                  <c:v>111363</c:v>
                </c:pt>
                <c:pt idx="8">
                  <c:v>24341</c:v>
                </c:pt>
                <c:pt idx="9">
                  <c:v>37418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48287363</c:v>
                </c:pt>
                <c:pt idx="1">
                  <c:v>47688506</c:v>
                </c:pt>
                <c:pt idx="2">
                  <c:v>15923402</c:v>
                </c:pt>
                <c:pt idx="3">
                  <c:v>12950632</c:v>
                </c:pt>
                <c:pt idx="4">
                  <c:v>5746713</c:v>
                </c:pt>
                <c:pt idx="5">
                  <c:v>3667407</c:v>
                </c:pt>
                <c:pt idx="6">
                  <c:v>2295418</c:v>
                </c:pt>
                <c:pt idx="7">
                  <c:v>2060661</c:v>
                </c:pt>
                <c:pt idx="8">
                  <c:v>1924100</c:v>
                </c:pt>
                <c:pt idx="9">
                  <c:v>1890668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TARRAGONA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39839024</c:v>
                </c:pt>
                <c:pt idx="1">
                  <c:v>46723106</c:v>
                </c:pt>
                <c:pt idx="2">
                  <c:v>18348850</c:v>
                </c:pt>
                <c:pt idx="3">
                  <c:v>12848389</c:v>
                </c:pt>
                <c:pt idx="4">
                  <c:v>5494818</c:v>
                </c:pt>
                <c:pt idx="5">
                  <c:v>3156285</c:v>
                </c:pt>
                <c:pt idx="6">
                  <c:v>2439191</c:v>
                </c:pt>
                <c:pt idx="7">
                  <c:v>2133012</c:v>
                </c:pt>
                <c:pt idx="8">
                  <c:v>1576240</c:v>
                </c:pt>
                <c:pt idx="9">
                  <c:v>2371072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CEUTA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8238773</c:v>
                </c:pt>
                <c:pt idx="1">
                  <c:v>7716694</c:v>
                </c:pt>
                <c:pt idx="2">
                  <c:v>5155389</c:v>
                </c:pt>
                <c:pt idx="3">
                  <c:v>4697940</c:v>
                </c:pt>
                <c:pt idx="4">
                  <c:v>3082157</c:v>
                </c:pt>
                <c:pt idx="5">
                  <c:v>2522714</c:v>
                </c:pt>
                <c:pt idx="6">
                  <c:v>1094139</c:v>
                </c:pt>
                <c:pt idx="7">
                  <c:v>859276</c:v>
                </c:pt>
                <c:pt idx="8">
                  <c:v>844744</c:v>
                </c:pt>
                <c:pt idx="9">
                  <c:v>843612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BILBAO</c:v>
                </c:pt>
                <c:pt idx="8">
                  <c:v>CEUTA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8143701</c:v>
                </c:pt>
                <c:pt idx="1">
                  <c:v>7361545</c:v>
                </c:pt>
                <c:pt idx="2">
                  <c:v>5194483</c:v>
                </c:pt>
                <c:pt idx="3">
                  <c:v>4237614</c:v>
                </c:pt>
                <c:pt idx="4">
                  <c:v>3035290</c:v>
                </c:pt>
                <c:pt idx="5">
                  <c:v>2382505</c:v>
                </c:pt>
                <c:pt idx="6">
                  <c:v>1203840</c:v>
                </c:pt>
                <c:pt idx="7">
                  <c:v>857799</c:v>
                </c:pt>
                <c:pt idx="8">
                  <c:v>781599</c:v>
                </c:pt>
                <c:pt idx="9">
                  <c:v>955533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4469754</c:v>
                </c:pt>
                <c:pt idx="1">
                  <c:v>4114231</c:v>
                </c:pt>
                <c:pt idx="2">
                  <c:v>1756429</c:v>
                </c:pt>
                <c:pt idx="3">
                  <c:v>1207939</c:v>
                </c:pt>
                <c:pt idx="4">
                  <c:v>610133</c:v>
                </c:pt>
                <c:pt idx="5">
                  <c:v>336265</c:v>
                </c:pt>
                <c:pt idx="6">
                  <c:v>322100</c:v>
                </c:pt>
                <c:pt idx="7">
                  <c:v>198517</c:v>
                </c:pt>
                <c:pt idx="8">
                  <c:v>188872</c:v>
                </c:pt>
                <c:pt idx="9">
                  <c:v>160934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4327371</c:v>
                </c:pt>
                <c:pt idx="1">
                  <c:v>3602631</c:v>
                </c:pt>
                <c:pt idx="2">
                  <c:v>2033549</c:v>
                </c:pt>
                <c:pt idx="3">
                  <c:v>1296978</c:v>
                </c:pt>
                <c:pt idx="4">
                  <c:v>572785</c:v>
                </c:pt>
                <c:pt idx="5">
                  <c:v>476997</c:v>
                </c:pt>
                <c:pt idx="6">
                  <c:v>349273</c:v>
                </c:pt>
                <c:pt idx="7">
                  <c:v>212120</c:v>
                </c:pt>
                <c:pt idx="8">
                  <c:v>225748</c:v>
                </c:pt>
                <c:pt idx="9">
                  <c:v>130963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4095074</c:v>
                </c:pt>
                <c:pt idx="1">
                  <c:v>3755121</c:v>
                </c:pt>
                <c:pt idx="2">
                  <c:v>1612491.5</c:v>
                </c:pt>
                <c:pt idx="3">
                  <c:v>1115809</c:v>
                </c:pt>
                <c:pt idx="4">
                  <c:v>549210.5</c:v>
                </c:pt>
                <c:pt idx="5">
                  <c:v>328035</c:v>
                </c:pt>
                <c:pt idx="6">
                  <c:v>294016</c:v>
                </c:pt>
                <c:pt idx="7">
                  <c:v>184127.5</c:v>
                </c:pt>
                <c:pt idx="8">
                  <c:v>173969</c:v>
                </c:pt>
                <c:pt idx="9">
                  <c:v>147271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CASTELLON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3971914</c:v>
                </c:pt>
                <c:pt idx="1">
                  <c:v>3174419</c:v>
                </c:pt>
                <c:pt idx="2">
                  <c:v>1874556</c:v>
                </c:pt>
                <c:pt idx="3">
                  <c:v>1186952</c:v>
                </c:pt>
                <c:pt idx="4">
                  <c:v>516402.25</c:v>
                </c:pt>
                <c:pt idx="5">
                  <c:v>412216</c:v>
                </c:pt>
                <c:pt idx="6">
                  <c:v>319162</c:v>
                </c:pt>
                <c:pt idx="7">
                  <c:v>196158.5</c:v>
                </c:pt>
                <c:pt idx="8">
                  <c:v>209436</c:v>
                </c:pt>
                <c:pt idx="9">
                  <c:v>119490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311371</c:v>
                </c:pt>
                <c:pt idx="1">
                  <c:v>254393</c:v>
                </c:pt>
                <c:pt idx="2">
                  <c:v>148879.5</c:v>
                </c:pt>
                <c:pt idx="3">
                  <c:v>130705</c:v>
                </c:pt>
                <c:pt idx="4">
                  <c:v>123471</c:v>
                </c:pt>
                <c:pt idx="5">
                  <c:v>107030</c:v>
                </c:pt>
                <c:pt idx="6">
                  <c:v>56611.75</c:v>
                </c:pt>
                <c:pt idx="7">
                  <c:v>53779</c:v>
                </c:pt>
                <c:pt idx="8">
                  <c:v>33494.5</c:v>
                </c:pt>
                <c:pt idx="9">
                  <c:v>22863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BILBAO</c:v>
                </c:pt>
                <c:pt idx="7">
                  <c:v>BALEARES</c:v>
                </c:pt>
                <c:pt idx="8">
                  <c:v>BAHIA DE CADIZ</c:v>
                </c:pt>
                <c:pt idx="9">
                  <c:v>VILAGARCIA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322108</c:v>
                </c:pt>
                <c:pt idx="1">
                  <c:v>271164</c:v>
                </c:pt>
                <c:pt idx="2">
                  <c:v>171841</c:v>
                </c:pt>
                <c:pt idx="3">
                  <c:v>139566</c:v>
                </c:pt>
                <c:pt idx="4">
                  <c:v>129224</c:v>
                </c:pt>
                <c:pt idx="5">
                  <c:v>102349</c:v>
                </c:pt>
                <c:pt idx="6">
                  <c:v>45678.25</c:v>
                </c:pt>
                <c:pt idx="7">
                  <c:v>63648</c:v>
                </c:pt>
                <c:pt idx="8">
                  <c:v>34461.5</c:v>
                </c:pt>
                <c:pt idx="9">
                  <c:v>9336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1868222</c:v>
                </c:pt>
                <c:pt idx="1">
                  <c:v>1057246</c:v>
                </c:pt>
                <c:pt idx="2">
                  <c:v>491499.25</c:v>
                </c:pt>
                <c:pt idx="3">
                  <c:v>310471</c:v>
                </c:pt>
                <c:pt idx="4">
                  <c:v>153818.5</c:v>
                </c:pt>
                <c:pt idx="5">
                  <c:v>141188</c:v>
                </c:pt>
                <c:pt idx="6">
                  <c:v>72348</c:v>
                </c:pt>
                <c:pt idx="7">
                  <c:v>57410</c:v>
                </c:pt>
                <c:pt idx="8">
                  <c:v>53706</c:v>
                </c:pt>
                <c:pt idx="9">
                  <c:v>45716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VIGO</c:v>
                </c:pt>
                <c:pt idx="5">
                  <c:v>CASTELLON</c:v>
                </c:pt>
                <c:pt idx="6">
                  <c:v>LAS PALMAS</c:v>
                </c:pt>
                <c:pt idx="7">
                  <c:v>TARRAGONA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1789381</c:v>
                </c:pt>
                <c:pt idx="1">
                  <c:v>1087734.5</c:v>
                </c:pt>
                <c:pt idx="2">
                  <c:v>467899.75</c:v>
                </c:pt>
                <c:pt idx="3">
                  <c:v>213872</c:v>
                </c:pt>
                <c:pt idx="4">
                  <c:v>159843.5</c:v>
                </c:pt>
                <c:pt idx="5">
                  <c:v>113741</c:v>
                </c:pt>
                <c:pt idx="6">
                  <c:v>90670</c:v>
                </c:pt>
                <c:pt idx="7">
                  <c:v>55240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1998927</c:v>
                </c:pt>
                <c:pt idx="1">
                  <c:v>1206198.5</c:v>
                </c:pt>
                <c:pt idx="2">
                  <c:v>548111</c:v>
                </c:pt>
                <c:pt idx="3">
                  <c:v>383986</c:v>
                </c:pt>
                <c:pt idx="4">
                  <c:v>332671</c:v>
                </c:pt>
                <c:pt idx="5">
                  <c:v>289518</c:v>
                </c:pt>
                <c:pt idx="6">
                  <c:v>176085.5</c:v>
                </c:pt>
                <c:pt idx="7">
                  <c:v>146517</c:v>
                </c:pt>
                <c:pt idx="8">
                  <c:v>142715</c:v>
                </c:pt>
                <c:pt idx="9">
                  <c:v>142578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CF-4948-A443-2D69BEA0E1FA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CASTELLON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1928947</c:v>
                </c:pt>
                <c:pt idx="1">
                  <c:v>1259601.5</c:v>
                </c:pt>
                <c:pt idx="2">
                  <c:v>513578</c:v>
                </c:pt>
                <c:pt idx="3">
                  <c:v>412987</c:v>
                </c:pt>
                <c:pt idx="4">
                  <c:v>232812</c:v>
                </c:pt>
                <c:pt idx="5">
                  <c:v>309067</c:v>
                </c:pt>
                <c:pt idx="6">
                  <c:v>187316.5</c:v>
                </c:pt>
                <c:pt idx="7">
                  <c:v>118244</c:v>
                </c:pt>
                <c:pt idx="8">
                  <c:v>150073</c:v>
                </c:pt>
                <c:pt idx="9">
                  <c:v>140863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CF-4948-A443-2D69BEA0E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VALENCIA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4982587</c:v>
                </c:pt>
                <c:pt idx="1">
                  <c:v>4447843</c:v>
                </c:pt>
                <c:pt idx="2">
                  <c:v>4153842</c:v>
                </c:pt>
                <c:pt idx="3">
                  <c:v>3290897</c:v>
                </c:pt>
                <c:pt idx="4">
                  <c:v>1732715</c:v>
                </c:pt>
                <c:pt idx="5">
                  <c:v>1720065</c:v>
                </c:pt>
                <c:pt idx="6">
                  <c:v>840944</c:v>
                </c:pt>
                <c:pt idx="7">
                  <c:v>758953</c:v>
                </c:pt>
                <c:pt idx="8">
                  <c:v>755677</c:v>
                </c:pt>
                <c:pt idx="9">
                  <c:v>684379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MALAGA</c:v>
                </c:pt>
                <c:pt idx="7">
                  <c:v>VALENCIA</c:v>
                </c:pt>
                <c:pt idx="8">
                  <c:v>MELILLA</c:v>
                </c:pt>
                <c:pt idx="9">
                  <c:v>ALMERIA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5486932</c:v>
                </c:pt>
                <c:pt idx="1">
                  <c:v>4115058</c:v>
                </c:pt>
                <c:pt idx="2">
                  <c:v>4466626</c:v>
                </c:pt>
                <c:pt idx="3">
                  <c:v>3690974</c:v>
                </c:pt>
                <c:pt idx="4">
                  <c:v>1660202</c:v>
                </c:pt>
                <c:pt idx="5">
                  <c:v>1462469</c:v>
                </c:pt>
                <c:pt idx="6">
                  <c:v>885846</c:v>
                </c:pt>
                <c:pt idx="7">
                  <c:v>687279</c:v>
                </c:pt>
                <c:pt idx="8">
                  <c:v>593412</c:v>
                </c:pt>
                <c:pt idx="9">
                  <c:v>869743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2317040</c:v>
                </c:pt>
                <c:pt idx="1">
                  <c:v>1254046</c:v>
                </c:pt>
                <c:pt idx="2">
                  <c:v>758238</c:v>
                </c:pt>
                <c:pt idx="3">
                  <c:v>746687</c:v>
                </c:pt>
                <c:pt idx="4">
                  <c:v>610039</c:v>
                </c:pt>
                <c:pt idx="5">
                  <c:v>477121</c:v>
                </c:pt>
                <c:pt idx="6">
                  <c:v>316883</c:v>
                </c:pt>
                <c:pt idx="7">
                  <c:v>227378</c:v>
                </c:pt>
                <c:pt idx="8">
                  <c:v>139151</c:v>
                </c:pt>
                <c:pt idx="9">
                  <c:v>83385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2575159</c:v>
                </c:pt>
                <c:pt idx="1">
                  <c:v>1595257</c:v>
                </c:pt>
                <c:pt idx="2">
                  <c:v>695829</c:v>
                </c:pt>
                <c:pt idx="3">
                  <c:v>635100</c:v>
                </c:pt>
                <c:pt idx="4">
                  <c:v>603578</c:v>
                </c:pt>
                <c:pt idx="5">
                  <c:v>367628</c:v>
                </c:pt>
                <c:pt idx="6">
                  <c:v>357401</c:v>
                </c:pt>
                <c:pt idx="7">
                  <c:v>242342</c:v>
                </c:pt>
                <c:pt idx="8">
                  <c:v>121367</c:v>
                </c:pt>
                <c:pt idx="9">
                  <c:v>83050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1001211</c:v>
                </c:pt>
                <c:pt idx="1">
                  <c:v>731645</c:v>
                </c:pt>
                <c:pt idx="2">
                  <c:v>350579</c:v>
                </c:pt>
                <c:pt idx="3">
                  <c:v>342566</c:v>
                </c:pt>
                <c:pt idx="4">
                  <c:v>290505</c:v>
                </c:pt>
                <c:pt idx="5">
                  <c:v>253560</c:v>
                </c:pt>
                <c:pt idx="6">
                  <c:v>151707</c:v>
                </c:pt>
                <c:pt idx="7">
                  <c:v>139238</c:v>
                </c:pt>
                <c:pt idx="8">
                  <c:v>75618</c:v>
                </c:pt>
                <c:pt idx="9">
                  <c:v>68215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MOTRIL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1013446</c:v>
                </c:pt>
                <c:pt idx="1">
                  <c:v>770435</c:v>
                </c:pt>
                <c:pt idx="2">
                  <c:v>337393</c:v>
                </c:pt>
                <c:pt idx="3">
                  <c:v>376443</c:v>
                </c:pt>
                <c:pt idx="4">
                  <c:v>237192</c:v>
                </c:pt>
                <c:pt idx="5">
                  <c:v>273149</c:v>
                </c:pt>
                <c:pt idx="6">
                  <c:v>86870</c:v>
                </c:pt>
                <c:pt idx="7">
                  <c:v>162900</c:v>
                </c:pt>
                <c:pt idx="8">
                  <c:v>16005</c:v>
                </c:pt>
                <c:pt idx="9">
                  <c:v>79020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26643</c:v>
                </c:pt>
                <c:pt idx="1">
                  <c:v>23665</c:v>
                </c:pt>
                <c:pt idx="2">
                  <c:v>11919</c:v>
                </c:pt>
                <c:pt idx="3">
                  <c:v>11668</c:v>
                </c:pt>
                <c:pt idx="4">
                  <c:v>10661</c:v>
                </c:pt>
                <c:pt idx="5">
                  <c:v>7212</c:v>
                </c:pt>
                <c:pt idx="6">
                  <c:v>6414</c:v>
                </c:pt>
                <c:pt idx="7">
                  <c:v>2651</c:v>
                </c:pt>
                <c:pt idx="8">
                  <c:v>2581</c:v>
                </c:pt>
                <c:pt idx="9">
                  <c:v>1801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CEUTA</c:v>
                </c:pt>
                <c:pt idx="3">
                  <c:v>SANTA CRUZ DE TENERIFE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25512</c:v>
                </c:pt>
                <c:pt idx="1">
                  <c:v>26302</c:v>
                </c:pt>
                <c:pt idx="2">
                  <c:v>11880</c:v>
                </c:pt>
                <c:pt idx="3">
                  <c:v>13374</c:v>
                </c:pt>
                <c:pt idx="4">
                  <c:v>10375</c:v>
                </c:pt>
                <c:pt idx="5">
                  <c:v>7410</c:v>
                </c:pt>
                <c:pt idx="6">
                  <c:v>6380</c:v>
                </c:pt>
                <c:pt idx="7">
                  <c:v>2737</c:v>
                </c:pt>
                <c:pt idx="8">
                  <c:v>2787</c:v>
                </c:pt>
                <c:pt idx="9">
                  <c:v>1718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348160898</c:v>
                </c:pt>
                <c:pt idx="1">
                  <c:v>242990948</c:v>
                </c:pt>
                <c:pt idx="2">
                  <c:v>208363542</c:v>
                </c:pt>
                <c:pt idx="3">
                  <c:v>191697244</c:v>
                </c:pt>
                <c:pt idx="4">
                  <c:v>179172900</c:v>
                </c:pt>
                <c:pt idx="5">
                  <c:v>132817866</c:v>
                </c:pt>
                <c:pt idx="6">
                  <c:v>62516024</c:v>
                </c:pt>
                <c:pt idx="7">
                  <c:v>43920256</c:v>
                </c:pt>
                <c:pt idx="8">
                  <c:v>39402483</c:v>
                </c:pt>
                <c:pt idx="9">
                  <c:v>37240430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LAS PALMAS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CEUTA</c:v>
                </c:pt>
                <c:pt idx="7">
                  <c:v>MALAGA</c:v>
                </c:pt>
                <c:pt idx="8">
                  <c:v>TARRAGONA</c:v>
                </c:pt>
                <c:pt idx="9">
                  <c:v>BILBAO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301283291</c:v>
                </c:pt>
                <c:pt idx="1">
                  <c:v>248245300</c:v>
                </c:pt>
                <c:pt idx="2">
                  <c:v>196557293</c:v>
                </c:pt>
                <c:pt idx="3">
                  <c:v>185236351</c:v>
                </c:pt>
                <c:pt idx="4">
                  <c:v>189402700</c:v>
                </c:pt>
                <c:pt idx="5">
                  <c:v>158077329</c:v>
                </c:pt>
                <c:pt idx="6">
                  <c:v>60381165</c:v>
                </c:pt>
                <c:pt idx="7">
                  <c:v>44952425</c:v>
                </c:pt>
                <c:pt idx="8">
                  <c:v>40083051</c:v>
                </c:pt>
                <c:pt idx="9">
                  <c:v>38920645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741</c:v>
                </c:pt>
                <c:pt idx="1">
                  <c:v>624</c:v>
                </c:pt>
                <c:pt idx="2">
                  <c:v>447</c:v>
                </c:pt>
                <c:pt idx="3">
                  <c:v>405</c:v>
                </c:pt>
                <c:pt idx="4">
                  <c:v>277</c:v>
                </c:pt>
                <c:pt idx="5">
                  <c:v>266</c:v>
                </c:pt>
                <c:pt idx="6">
                  <c:v>201</c:v>
                </c:pt>
                <c:pt idx="7">
                  <c:v>96</c:v>
                </c:pt>
                <c:pt idx="8">
                  <c:v>76</c:v>
                </c:pt>
                <c:pt idx="9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CARTAGENA</c:v>
                </c:pt>
                <c:pt idx="9">
                  <c:v>CARTAGENA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857</c:v>
                </c:pt>
                <c:pt idx="1">
                  <c:v>735</c:v>
                </c:pt>
                <c:pt idx="2">
                  <c:v>362</c:v>
                </c:pt>
                <c:pt idx="3">
                  <c:v>345</c:v>
                </c:pt>
                <c:pt idx="4">
                  <c:v>293</c:v>
                </c:pt>
                <c:pt idx="5">
                  <c:v>291</c:v>
                </c:pt>
                <c:pt idx="6">
                  <c:v>201</c:v>
                </c:pt>
                <c:pt idx="7">
                  <c:v>113</c:v>
                </c:pt>
                <c:pt idx="8">
                  <c:v>76</c:v>
                </c:pt>
                <c:pt idx="9">
                  <c:v>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4">
          <a:extLst>
            <a:ext uri="{FF2B5EF4-FFF2-40B4-BE49-F238E27FC236}">
              <a16:creationId xmlns:a16="http://schemas.microsoft.com/office/drawing/2014/main" id="{26B479BC-5272-4C44-8C26-4676119E70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402196C-28F3-4987-A496-01A3BF8377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D21" sqref="D21:H34"/>
    </sheetView>
  </sheetViews>
  <sheetFormatPr baseColWidth="10" defaultRowHeight="15" x14ac:dyDescent="0.25"/>
  <cols>
    <col min="1" max="1" width="28.28515625" style="75" bestFit="1" customWidth="1"/>
    <col min="2" max="2" width="16" style="75" bestFit="1" customWidth="1"/>
    <col min="3" max="3" width="26.5703125" style="75" bestFit="1" customWidth="1"/>
    <col min="4" max="16384" width="11.42578125" style="75"/>
  </cols>
  <sheetData>
    <row r="1" spans="1:9" ht="22.5" customHeight="1" x14ac:dyDescent="0.35">
      <c r="D1" s="76" t="s">
        <v>39</v>
      </c>
    </row>
    <row r="4" spans="1:9" x14ac:dyDescent="0.25">
      <c r="F4" s="77"/>
      <c r="G4" s="77"/>
      <c r="I4" s="78">
        <v>41270</v>
      </c>
    </row>
    <row r="6" spans="1:9" x14ac:dyDescent="0.25">
      <c r="A6" s="79" t="s">
        <v>42</v>
      </c>
      <c r="B6" s="80"/>
      <c r="C6" s="80"/>
      <c r="D6" s="81" t="s">
        <v>98</v>
      </c>
      <c r="E6" s="82"/>
      <c r="F6" s="81" t="s">
        <v>40</v>
      </c>
      <c r="G6" s="82"/>
      <c r="H6" s="81" t="s">
        <v>41</v>
      </c>
      <c r="I6" s="82"/>
    </row>
    <row r="7" spans="1:9" x14ac:dyDescent="0.25">
      <c r="A7" s="83"/>
      <c r="B7" s="83"/>
      <c r="C7" s="83"/>
      <c r="D7" s="84">
        <v>2011</v>
      </c>
      <c r="E7" s="84">
        <v>2012</v>
      </c>
      <c r="F7" s="84">
        <v>2011</v>
      </c>
      <c r="G7" s="84">
        <v>2012</v>
      </c>
      <c r="H7" s="84" t="s">
        <v>0</v>
      </c>
      <c r="I7" s="84" t="s">
        <v>3</v>
      </c>
    </row>
    <row r="8" spans="1:9" x14ac:dyDescent="0.25">
      <c r="A8" s="85" t="s">
        <v>12</v>
      </c>
      <c r="B8" s="85" t="s">
        <v>13</v>
      </c>
      <c r="C8" s="86" t="s">
        <v>14</v>
      </c>
      <c r="D8" s="87">
        <v>13222509</v>
      </c>
      <c r="E8" s="87">
        <v>12373687</v>
      </c>
      <c r="F8" s="87">
        <v>136601997</v>
      </c>
      <c r="G8" s="87">
        <v>139313712</v>
      </c>
      <c r="H8" s="87">
        <v>2711715</v>
      </c>
      <c r="I8" s="88">
        <f>((G8*100/F8)-100)</f>
        <v>1.9851210520736373</v>
      </c>
    </row>
    <row r="9" spans="1:9" x14ac:dyDescent="0.25">
      <c r="A9" s="89"/>
      <c r="B9" s="90"/>
      <c r="C9" s="86" t="s">
        <v>15</v>
      </c>
      <c r="D9" s="87">
        <v>7296769</v>
      </c>
      <c r="E9" s="87">
        <v>7633354</v>
      </c>
      <c r="F9" s="87">
        <v>72044951</v>
      </c>
      <c r="G9" s="87">
        <v>80539861</v>
      </c>
      <c r="H9" s="87">
        <v>8494910</v>
      </c>
      <c r="I9" s="88">
        <f t="shared" ref="I9:I19" si="0">((G9*100/F9)-100)</f>
        <v>11.791124682699831</v>
      </c>
    </row>
    <row r="10" spans="1:9" x14ac:dyDescent="0.25">
      <c r="A10" s="89"/>
      <c r="B10" s="85" t="s">
        <v>16</v>
      </c>
      <c r="C10" s="86" t="s">
        <v>17</v>
      </c>
      <c r="D10" s="87">
        <v>4679523</v>
      </c>
      <c r="E10" s="87">
        <v>4404325</v>
      </c>
      <c r="F10" s="87">
        <v>51379856</v>
      </c>
      <c r="G10" s="87">
        <v>52531739</v>
      </c>
      <c r="H10" s="87">
        <v>1151883</v>
      </c>
      <c r="I10" s="88">
        <f t="shared" si="0"/>
        <v>2.2418961236481465</v>
      </c>
    </row>
    <row r="11" spans="1:9" x14ac:dyDescent="0.25">
      <c r="A11" s="89"/>
      <c r="B11" s="89"/>
      <c r="C11" s="86" t="s">
        <v>18</v>
      </c>
      <c r="D11" s="87">
        <v>14541053</v>
      </c>
      <c r="E11" s="87">
        <v>13202009</v>
      </c>
      <c r="F11" s="87">
        <v>140429708</v>
      </c>
      <c r="G11" s="87">
        <v>148196560</v>
      </c>
      <c r="H11" s="87">
        <v>7766852</v>
      </c>
      <c r="I11" s="88">
        <f t="shared" si="0"/>
        <v>5.5307755820442139</v>
      </c>
    </row>
    <row r="12" spans="1:9" x14ac:dyDescent="0.25">
      <c r="A12" s="90"/>
      <c r="B12" s="90"/>
      <c r="C12" s="86" t="s">
        <v>2</v>
      </c>
      <c r="D12" s="87">
        <v>19220576</v>
      </c>
      <c r="E12" s="87">
        <v>17606334</v>
      </c>
      <c r="F12" s="87">
        <v>191809564</v>
      </c>
      <c r="G12" s="87">
        <v>200728299</v>
      </c>
      <c r="H12" s="87">
        <v>8918735</v>
      </c>
      <c r="I12" s="88">
        <f t="shared" si="0"/>
        <v>4.6497863891708704</v>
      </c>
    </row>
    <row r="13" spans="1:9" x14ac:dyDescent="0.25">
      <c r="A13" s="91"/>
      <c r="B13" s="91"/>
      <c r="C13" s="92" t="s">
        <v>2</v>
      </c>
      <c r="D13" s="93">
        <v>39739854</v>
      </c>
      <c r="E13" s="93">
        <v>37613375</v>
      </c>
      <c r="F13" s="93">
        <v>400456512</v>
      </c>
      <c r="G13" s="93">
        <v>420581872</v>
      </c>
      <c r="H13" s="93">
        <v>20125360</v>
      </c>
      <c r="I13" s="94">
        <f t="shared" si="0"/>
        <v>5.0256043782352009</v>
      </c>
    </row>
    <row r="14" spans="1:9" x14ac:dyDescent="0.25">
      <c r="A14" s="85" t="s">
        <v>4</v>
      </c>
      <c r="B14" s="95" t="s">
        <v>5</v>
      </c>
      <c r="C14" s="86" t="s">
        <v>6</v>
      </c>
      <c r="D14" s="87">
        <v>20113</v>
      </c>
      <c r="E14" s="87">
        <v>19018</v>
      </c>
      <c r="F14" s="87">
        <v>219350</v>
      </c>
      <c r="G14" s="87">
        <v>213673</v>
      </c>
      <c r="H14" s="87">
        <v>-5677</v>
      </c>
      <c r="I14" s="88">
        <f t="shared" si="0"/>
        <v>-2.5881012081148782</v>
      </c>
    </row>
    <row r="15" spans="1:9" x14ac:dyDescent="0.25">
      <c r="A15" s="89"/>
      <c r="B15" s="85" t="s">
        <v>7</v>
      </c>
      <c r="C15" s="86" t="s">
        <v>8</v>
      </c>
      <c r="D15" s="87">
        <v>701388</v>
      </c>
      <c r="E15" s="87">
        <v>643514</v>
      </c>
      <c r="F15" s="87">
        <v>7317277</v>
      </c>
      <c r="G15" s="87">
        <v>7655086</v>
      </c>
      <c r="H15" s="87">
        <v>337809</v>
      </c>
      <c r="I15" s="88">
        <f t="shared" si="0"/>
        <v>4.6165943970687522</v>
      </c>
    </row>
    <row r="16" spans="1:9" x14ac:dyDescent="0.25">
      <c r="A16" s="89"/>
      <c r="B16" s="90"/>
      <c r="C16" s="86" t="s">
        <v>9</v>
      </c>
      <c r="D16" s="87">
        <v>239501</v>
      </c>
      <c r="E16" s="87">
        <v>168789</v>
      </c>
      <c r="F16" s="87">
        <v>2592531</v>
      </c>
      <c r="G16" s="87">
        <v>1862927</v>
      </c>
      <c r="H16" s="87">
        <v>-729604</v>
      </c>
      <c r="I16" s="88">
        <f t="shared" si="0"/>
        <v>-28.142537157704183</v>
      </c>
    </row>
    <row r="17" spans="1:9" x14ac:dyDescent="0.25">
      <c r="A17" s="90"/>
      <c r="B17" s="95" t="s">
        <v>10</v>
      </c>
      <c r="C17" s="86" t="s">
        <v>11</v>
      </c>
      <c r="D17" s="87">
        <v>232901</v>
      </c>
      <c r="E17" s="87">
        <v>359924</v>
      </c>
      <c r="F17" s="87">
        <v>2414010</v>
      </c>
      <c r="G17" s="87">
        <v>3141858</v>
      </c>
      <c r="H17" s="87">
        <v>727848</v>
      </c>
      <c r="I17" s="88">
        <f t="shared" si="0"/>
        <v>30.150993575005913</v>
      </c>
    </row>
    <row r="18" spans="1:9" x14ac:dyDescent="0.25">
      <c r="A18" s="96"/>
      <c r="B18" s="96"/>
      <c r="C18" s="92" t="s">
        <v>2</v>
      </c>
      <c r="D18" s="93">
        <v>1193903</v>
      </c>
      <c r="E18" s="93">
        <v>1191245</v>
      </c>
      <c r="F18" s="93">
        <v>12543168</v>
      </c>
      <c r="G18" s="93">
        <v>12873544</v>
      </c>
      <c r="H18" s="93">
        <v>330376</v>
      </c>
      <c r="I18" s="94">
        <f t="shared" si="0"/>
        <v>2.6339119431390827</v>
      </c>
    </row>
    <row r="19" spans="1:9" x14ac:dyDescent="0.25">
      <c r="A19" s="97"/>
      <c r="B19" s="97"/>
      <c r="C19" s="98" t="s">
        <v>1</v>
      </c>
      <c r="D19" s="99">
        <f>+D13+D18</f>
        <v>40933757</v>
      </c>
      <c r="E19" s="99">
        <f t="shared" ref="E19:G19" si="1">+E13+E18</f>
        <v>38804620</v>
      </c>
      <c r="F19" s="99">
        <f t="shared" si="1"/>
        <v>412999680</v>
      </c>
      <c r="G19" s="99">
        <f t="shared" si="1"/>
        <v>433455416</v>
      </c>
      <c r="H19" s="99">
        <f t="shared" ref="H19" si="2">G19-F19</f>
        <v>20455736</v>
      </c>
      <c r="I19" s="100">
        <f t="shared" si="0"/>
        <v>4.9529665495140307</v>
      </c>
    </row>
    <row r="20" spans="1:9" x14ac:dyDescent="0.25">
      <c r="A20" s="96"/>
      <c r="B20" s="96"/>
      <c r="I20" s="101"/>
    </row>
    <row r="21" spans="1:9" x14ac:dyDescent="0.25">
      <c r="A21" s="85" t="s">
        <v>19</v>
      </c>
      <c r="B21" s="85" t="s">
        <v>20</v>
      </c>
      <c r="C21" s="86" t="s">
        <v>21</v>
      </c>
      <c r="D21" s="87">
        <v>10568860</v>
      </c>
      <c r="E21" s="87">
        <v>9060503</v>
      </c>
      <c r="F21" s="87">
        <v>96052298</v>
      </c>
      <c r="G21" s="87">
        <v>103814748</v>
      </c>
      <c r="H21" s="87">
        <v>7762450</v>
      </c>
      <c r="I21" s="88">
        <f t="shared" ref="I21:I34" si="3">((G21*100/F21)-100)</f>
        <v>8.0814828605141713</v>
      </c>
    </row>
    <row r="22" spans="1:9" x14ac:dyDescent="0.25">
      <c r="A22" s="89"/>
      <c r="B22" s="90"/>
      <c r="C22" s="86" t="s">
        <v>22</v>
      </c>
      <c r="D22" s="87">
        <v>9738283</v>
      </c>
      <c r="E22" s="87">
        <v>8544097</v>
      </c>
      <c r="F22" s="87">
        <v>88787673</v>
      </c>
      <c r="G22" s="87">
        <v>94696781</v>
      </c>
      <c r="H22" s="87">
        <v>5909108</v>
      </c>
      <c r="I22" s="88">
        <f t="shared" si="3"/>
        <v>6.6553247768977997</v>
      </c>
    </row>
    <row r="23" spans="1:9" x14ac:dyDescent="0.25">
      <c r="A23" s="89"/>
      <c r="B23" s="95" t="s">
        <v>23</v>
      </c>
      <c r="C23" s="86" t="s">
        <v>24</v>
      </c>
      <c r="D23" s="87">
        <v>3436251</v>
      </c>
      <c r="E23" s="87">
        <v>3287394</v>
      </c>
      <c r="F23" s="87">
        <v>38339754</v>
      </c>
      <c r="G23" s="87">
        <v>39254488</v>
      </c>
      <c r="H23" s="87">
        <v>914734</v>
      </c>
      <c r="I23" s="88">
        <f t="shared" si="3"/>
        <v>2.3858629870186405</v>
      </c>
    </row>
    <row r="24" spans="1:9" x14ac:dyDescent="0.25">
      <c r="A24" s="89"/>
      <c r="B24" s="85" t="s">
        <v>25</v>
      </c>
      <c r="C24" s="86" t="s">
        <v>26</v>
      </c>
      <c r="D24" s="87">
        <v>1229458.75</v>
      </c>
      <c r="E24" s="87">
        <v>1161608.75</v>
      </c>
      <c r="F24" s="87">
        <v>12615078.25</v>
      </c>
      <c r="G24" s="87">
        <v>12916041.25</v>
      </c>
      <c r="H24" s="87">
        <v>300963</v>
      </c>
      <c r="I24" s="88">
        <f t="shared" si="3"/>
        <v>2.3857402549207336</v>
      </c>
    </row>
    <row r="25" spans="1:9" x14ac:dyDescent="0.25">
      <c r="A25" s="89"/>
      <c r="B25" s="89"/>
      <c r="C25" s="86" t="s">
        <v>21</v>
      </c>
      <c r="D25" s="87">
        <v>708389</v>
      </c>
      <c r="E25" s="87">
        <v>629171</v>
      </c>
      <c r="F25" s="87">
        <v>6920721.75</v>
      </c>
      <c r="G25" s="87">
        <v>7067899.5</v>
      </c>
      <c r="H25" s="87">
        <v>147177.75</v>
      </c>
      <c r="I25" s="88">
        <f t="shared" si="3"/>
        <v>2.1266242931960164</v>
      </c>
    </row>
    <row r="26" spans="1:9" x14ac:dyDescent="0.25">
      <c r="A26" s="89"/>
      <c r="B26" s="89"/>
      <c r="C26" s="86" t="s">
        <v>27</v>
      </c>
      <c r="D26" s="87">
        <v>136535.25</v>
      </c>
      <c r="E26" s="87">
        <v>123780.75</v>
      </c>
      <c r="F26" s="87">
        <v>1455072.75</v>
      </c>
      <c r="G26" s="87">
        <v>1394783</v>
      </c>
      <c r="H26" s="87">
        <v>-60289.75</v>
      </c>
      <c r="I26" s="88">
        <f t="shared" si="3"/>
        <v>-4.1434182586403381</v>
      </c>
    </row>
    <row r="27" spans="1:9" x14ac:dyDescent="0.25">
      <c r="A27" s="89"/>
      <c r="B27" s="89"/>
      <c r="C27" s="86" t="s">
        <v>28</v>
      </c>
      <c r="D27" s="87">
        <v>384500.5</v>
      </c>
      <c r="E27" s="87">
        <v>408657</v>
      </c>
      <c r="F27" s="87">
        <v>4236212.75</v>
      </c>
      <c r="G27" s="87">
        <v>4453016.75</v>
      </c>
      <c r="H27" s="87">
        <v>216804</v>
      </c>
      <c r="I27" s="88">
        <f t="shared" si="3"/>
        <v>5.1178732701751102</v>
      </c>
    </row>
    <row r="28" spans="1:9" x14ac:dyDescent="0.25">
      <c r="A28" s="89"/>
      <c r="B28" s="90"/>
      <c r="C28" s="86" t="s">
        <v>29</v>
      </c>
      <c r="D28" s="87">
        <v>521069.75</v>
      </c>
      <c r="E28" s="87">
        <v>532437.75</v>
      </c>
      <c r="F28" s="87">
        <v>5694356.5</v>
      </c>
      <c r="G28" s="87">
        <v>5848141.75</v>
      </c>
      <c r="H28" s="87">
        <v>153785.25</v>
      </c>
      <c r="I28" s="88">
        <f t="shared" si="3"/>
        <v>2.7006607331311301</v>
      </c>
    </row>
    <row r="29" spans="1:9" x14ac:dyDescent="0.25">
      <c r="A29" s="89"/>
      <c r="B29" s="85" t="s">
        <v>30</v>
      </c>
      <c r="C29" s="86" t="s">
        <v>31</v>
      </c>
      <c r="D29" s="87">
        <v>1835573</v>
      </c>
      <c r="E29" s="87">
        <v>1852569</v>
      </c>
      <c r="F29" s="87">
        <v>25596263</v>
      </c>
      <c r="G29" s="87">
        <v>25189828</v>
      </c>
      <c r="H29" s="87">
        <v>-406435</v>
      </c>
      <c r="I29" s="88">
        <f t="shared" si="3"/>
        <v>-1.5878685103368468</v>
      </c>
    </row>
    <row r="30" spans="1:9" x14ac:dyDescent="0.25">
      <c r="A30" s="89"/>
      <c r="B30" s="90"/>
      <c r="C30" s="86" t="s">
        <v>32</v>
      </c>
      <c r="D30" s="87">
        <v>687974</v>
      </c>
      <c r="E30" s="87">
        <v>723629</v>
      </c>
      <c r="F30" s="87">
        <v>7561025</v>
      </c>
      <c r="G30" s="87">
        <v>7167028</v>
      </c>
      <c r="H30" s="87">
        <v>-393997</v>
      </c>
      <c r="I30" s="88">
        <f t="shared" si="3"/>
        <v>-5.2108940256116085</v>
      </c>
    </row>
    <row r="31" spans="1:9" x14ac:dyDescent="0.25">
      <c r="A31" s="89"/>
      <c r="B31" s="95" t="s">
        <v>33</v>
      </c>
      <c r="C31" s="86" t="s">
        <v>34</v>
      </c>
      <c r="D31" s="87">
        <v>244011</v>
      </c>
      <c r="E31" s="87">
        <v>233312</v>
      </c>
      <c r="F31" s="87">
        <v>3565454</v>
      </c>
      <c r="G31" s="87">
        <v>3603589</v>
      </c>
      <c r="H31" s="87">
        <v>38135</v>
      </c>
      <c r="I31" s="88">
        <f t="shared" si="3"/>
        <v>1.0695692610253786</v>
      </c>
    </row>
    <row r="32" spans="1:9" x14ac:dyDescent="0.25">
      <c r="A32" s="89"/>
      <c r="B32" s="85" t="s">
        <v>35</v>
      </c>
      <c r="C32" s="86" t="s">
        <v>36</v>
      </c>
      <c r="D32" s="87">
        <v>11154</v>
      </c>
      <c r="E32" s="87">
        <v>9719</v>
      </c>
      <c r="F32" s="87">
        <v>128134</v>
      </c>
      <c r="G32" s="87">
        <v>124542</v>
      </c>
      <c r="H32" s="87">
        <v>-3592</v>
      </c>
      <c r="I32" s="88">
        <f t="shared" si="3"/>
        <v>-2.803315279316962</v>
      </c>
    </row>
    <row r="33" spans="1:9" x14ac:dyDescent="0.25">
      <c r="A33" s="89"/>
      <c r="B33" s="89"/>
      <c r="C33" s="86" t="s">
        <v>37</v>
      </c>
      <c r="D33" s="87">
        <v>163804145</v>
      </c>
      <c r="E33" s="87">
        <v>191157874</v>
      </c>
      <c r="F33" s="87">
        <v>1728827204</v>
      </c>
      <c r="G33" s="87">
        <v>1770734793</v>
      </c>
      <c r="H33" s="87">
        <v>41907589</v>
      </c>
      <c r="I33" s="88">
        <f t="shared" si="3"/>
        <v>2.4240472907320054</v>
      </c>
    </row>
    <row r="34" spans="1:9" x14ac:dyDescent="0.25">
      <c r="A34" s="102"/>
      <c r="B34" s="103"/>
      <c r="C34" s="86" t="s">
        <v>38</v>
      </c>
      <c r="D34" s="87">
        <v>414</v>
      </c>
      <c r="E34" s="87">
        <v>437</v>
      </c>
      <c r="F34" s="87">
        <v>3623</v>
      </c>
      <c r="G34" s="87">
        <v>3475</v>
      </c>
      <c r="H34" s="87">
        <v>-148</v>
      </c>
      <c r="I34" s="88">
        <f t="shared" si="3"/>
        <v>-4.0850124206458673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998210</v>
      </c>
      <c r="C7" s="37">
        <v>1006504</v>
      </c>
      <c r="D7" s="37">
        <v>10858121</v>
      </c>
      <c r="E7" s="37">
        <v>11967077</v>
      </c>
      <c r="F7" s="10">
        <f>((E7*100)/D7)-100</f>
        <v>10.213148297021192</v>
      </c>
      <c r="G7" s="1"/>
      <c r="H7" s="1"/>
      <c r="I7" s="1"/>
    </row>
    <row r="8" spans="1:12" x14ac:dyDescent="0.25">
      <c r="A8" s="11" t="s">
        <v>45</v>
      </c>
      <c r="B8" s="38">
        <v>174159</v>
      </c>
      <c r="C8" s="38">
        <v>182921</v>
      </c>
      <c r="D8" s="38">
        <v>2073573</v>
      </c>
      <c r="E8" s="38">
        <v>2076445</v>
      </c>
      <c r="F8" s="13">
        <f t="shared" ref="F8:F35" si="0">((E8*100)/D8)-100</f>
        <v>0.13850488986884102</v>
      </c>
      <c r="G8" s="1"/>
      <c r="H8" s="1"/>
      <c r="I8" s="1"/>
    </row>
    <row r="9" spans="1:12" x14ac:dyDescent="0.25">
      <c r="A9" s="8" t="s">
        <v>46</v>
      </c>
      <c r="B9" s="37">
        <v>498173</v>
      </c>
      <c r="C9" s="37">
        <v>361048</v>
      </c>
      <c r="D9" s="37">
        <v>4156687</v>
      </c>
      <c r="E9" s="37">
        <v>5126444</v>
      </c>
      <c r="F9" s="10">
        <f t="shared" si="0"/>
        <v>23.3300462603992</v>
      </c>
      <c r="G9" s="1"/>
      <c r="H9" s="1"/>
      <c r="I9" s="1"/>
    </row>
    <row r="10" spans="1:12" x14ac:dyDescent="0.25">
      <c r="A10" s="11" t="s">
        <v>47</v>
      </c>
      <c r="B10" s="38">
        <v>450488</v>
      </c>
      <c r="C10" s="38">
        <v>423702</v>
      </c>
      <c r="D10" s="38">
        <v>4851886</v>
      </c>
      <c r="E10" s="38">
        <v>4727802</v>
      </c>
      <c r="F10" s="13">
        <f t="shared" si="0"/>
        <v>-2.5574384888680441</v>
      </c>
      <c r="G10" s="1"/>
      <c r="H10" s="1"/>
      <c r="I10" s="1"/>
    </row>
    <row r="11" spans="1:12" x14ac:dyDescent="0.25">
      <c r="A11" s="8" t="s">
        <v>48</v>
      </c>
      <c r="B11" s="37">
        <v>7552490</v>
      </c>
      <c r="C11" s="37">
        <v>7603932</v>
      </c>
      <c r="D11" s="37">
        <v>71448307</v>
      </c>
      <c r="E11" s="37">
        <v>81031254</v>
      </c>
      <c r="F11" s="10">
        <f t="shared" si="0"/>
        <v>13.412419975185699</v>
      </c>
      <c r="G11" s="1"/>
      <c r="H11" s="1"/>
      <c r="I11" s="1"/>
    </row>
    <row r="12" spans="1:12" x14ac:dyDescent="0.25">
      <c r="A12" s="11" t="s">
        <v>49</v>
      </c>
      <c r="B12" s="38">
        <v>371119</v>
      </c>
      <c r="C12" s="38">
        <v>321605</v>
      </c>
      <c r="D12" s="38">
        <v>3724615</v>
      </c>
      <c r="E12" s="38">
        <v>3457505</v>
      </c>
      <c r="F12" s="13">
        <f t="shared" si="0"/>
        <v>-7.1714794683477407</v>
      </c>
      <c r="G12" s="1"/>
      <c r="H12" s="1"/>
      <c r="I12" s="1"/>
    </row>
    <row r="13" spans="1:12" x14ac:dyDescent="0.25">
      <c r="A13" s="8" t="s">
        <v>50</v>
      </c>
      <c r="B13" s="37">
        <v>752976</v>
      </c>
      <c r="C13" s="37">
        <v>739418</v>
      </c>
      <c r="D13" s="37">
        <v>10711538</v>
      </c>
      <c r="E13" s="37">
        <v>10985901</v>
      </c>
      <c r="F13" s="10">
        <f t="shared" si="0"/>
        <v>2.5613782073125293</v>
      </c>
      <c r="G13" s="1"/>
      <c r="H13" s="1"/>
      <c r="I13" s="1"/>
    </row>
    <row r="14" spans="1:12" x14ac:dyDescent="0.25">
      <c r="A14" s="11" t="s">
        <v>51</v>
      </c>
      <c r="B14" s="38">
        <v>3594388</v>
      </c>
      <c r="C14" s="38">
        <v>3295172</v>
      </c>
      <c r="D14" s="38">
        <v>40713790</v>
      </c>
      <c r="E14" s="38">
        <v>39218567</v>
      </c>
      <c r="F14" s="13">
        <f t="shared" si="0"/>
        <v>-3.6725222584288986</v>
      </c>
      <c r="G14" s="1"/>
      <c r="H14" s="1"/>
      <c r="I14" s="1"/>
    </row>
    <row r="15" spans="1:12" x14ac:dyDescent="0.25">
      <c r="A15" s="8" t="s">
        <v>52</v>
      </c>
      <c r="B15" s="37">
        <v>2290301</v>
      </c>
      <c r="C15" s="37">
        <v>2782038</v>
      </c>
      <c r="D15" s="37">
        <v>29554879</v>
      </c>
      <c r="E15" s="37">
        <v>26670613</v>
      </c>
      <c r="F15" s="10">
        <f t="shared" si="0"/>
        <v>-9.7590181303060035</v>
      </c>
      <c r="G15" s="1"/>
      <c r="H15" s="1"/>
      <c r="I15" s="1"/>
    </row>
    <row r="16" spans="1:12" x14ac:dyDescent="0.25">
      <c r="A16" s="11" t="s">
        <v>53</v>
      </c>
      <c r="B16" s="38">
        <v>2624254</v>
      </c>
      <c r="C16" s="38">
        <v>2506372</v>
      </c>
      <c r="D16" s="38">
        <v>20304588</v>
      </c>
      <c r="E16" s="38">
        <v>27789392</v>
      </c>
      <c r="F16" s="13">
        <f t="shared" si="0"/>
        <v>36.862624348743253</v>
      </c>
      <c r="G16" s="1"/>
      <c r="H16" s="1"/>
      <c r="I16" s="1"/>
    </row>
    <row r="17" spans="1:9" x14ac:dyDescent="0.25">
      <c r="A17" s="8" t="s">
        <v>54</v>
      </c>
      <c r="B17" s="37">
        <v>1152073</v>
      </c>
      <c r="C17" s="37">
        <v>1270172</v>
      </c>
      <c r="D17" s="37">
        <v>12004056</v>
      </c>
      <c r="E17" s="37">
        <v>11553599</v>
      </c>
      <c r="F17" s="10">
        <f t="shared" si="0"/>
        <v>-3.7525399748218433</v>
      </c>
      <c r="G17" s="1"/>
      <c r="H17" s="1"/>
      <c r="I17" s="1"/>
    </row>
    <row r="18" spans="1:9" x14ac:dyDescent="0.25">
      <c r="A18" s="11" t="s">
        <v>55</v>
      </c>
      <c r="B18" s="38">
        <v>222280</v>
      </c>
      <c r="C18" s="38">
        <v>226951</v>
      </c>
      <c r="D18" s="38">
        <v>2545062</v>
      </c>
      <c r="E18" s="38">
        <v>2563270</v>
      </c>
      <c r="F18" s="13">
        <f t="shared" si="0"/>
        <v>0.7154246144101819</v>
      </c>
      <c r="G18" s="1"/>
      <c r="H18" s="1"/>
      <c r="I18" s="1"/>
    </row>
    <row r="19" spans="1:9" x14ac:dyDescent="0.25">
      <c r="A19" s="8" t="s">
        <v>56</v>
      </c>
      <c r="B19" s="37">
        <v>1250111</v>
      </c>
      <c r="C19" s="37">
        <v>1132579</v>
      </c>
      <c r="D19" s="37">
        <v>10817195</v>
      </c>
      <c r="E19" s="37">
        <v>12682492</v>
      </c>
      <c r="F19" s="10">
        <f t="shared" si="0"/>
        <v>17.243814131112543</v>
      </c>
      <c r="G19" s="1"/>
      <c r="H19" s="1"/>
      <c r="I19" s="1"/>
    </row>
    <row r="20" spans="1:9" x14ac:dyDescent="0.25">
      <c r="A20" s="11" t="s">
        <v>57</v>
      </c>
      <c r="B20" s="38">
        <v>1883483</v>
      </c>
      <c r="C20" s="38">
        <v>1644646</v>
      </c>
      <c r="D20" s="38">
        <v>14093991</v>
      </c>
      <c r="E20" s="38">
        <v>15461208</v>
      </c>
      <c r="F20" s="13">
        <f t="shared" si="0"/>
        <v>9.7007086211421552</v>
      </c>
      <c r="G20" s="1"/>
      <c r="H20" s="1"/>
      <c r="I20" s="1"/>
    </row>
    <row r="21" spans="1:9" x14ac:dyDescent="0.25">
      <c r="A21" s="8" t="s">
        <v>58</v>
      </c>
      <c r="B21" s="37">
        <v>2488632</v>
      </c>
      <c r="C21" s="37">
        <v>2161042</v>
      </c>
      <c r="D21" s="37">
        <v>23114153</v>
      </c>
      <c r="E21" s="37">
        <v>25139325</v>
      </c>
      <c r="F21" s="10">
        <f t="shared" si="0"/>
        <v>8.761610256711549</v>
      </c>
      <c r="G21" s="1"/>
      <c r="H21" s="1"/>
      <c r="I21" s="1"/>
    </row>
    <row r="22" spans="1:9" x14ac:dyDescent="0.25">
      <c r="A22" s="11" t="s">
        <v>59</v>
      </c>
      <c r="B22" s="38">
        <v>2354909</v>
      </c>
      <c r="C22" s="38">
        <v>1933338</v>
      </c>
      <c r="D22" s="38">
        <v>23223501</v>
      </c>
      <c r="E22" s="38">
        <v>22873736</v>
      </c>
      <c r="F22" s="13">
        <f t="shared" si="0"/>
        <v>-1.5060821363669561</v>
      </c>
      <c r="G22" s="1"/>
      <c r="H22" s="1"/>
      <c r="I22" s="1"/>
    </row>
    <row r="23" spans="1:9" x14ac:dyDescent="0.25">
      <c r="A23" s="8" t="s">
        <v>60</v>
      </c>
      <c r="B23" s="37">
        <v>884612</v>
      </c>
      <c r="C23" s="37">
        <v>178501</v>
      </c>
      <c r="D23" s="37">
        <v>4527057</v>
      </c>
      <c r="E23" s="37">
        <v>4965082</v>
      </c>
      <c r="F23" s="10">
        <f t="shared" si="0"/>
        <v>9.6757120575243505</v>
      </c>
      <c r="G23" s="1"/>
      <c r="H23" s="1"/>
      <c r="I23" s="1"/>
    </row>
    <row r="24" spans="1:9" x14ac:dyDescent="0.25">
      <c r="A24" s="11" t="s">
        <v>61</v>
      </c>
      <c r="B24" s="38">
        <v>163714</v>
      </c>
      <c r="C24" s="38">
        <v>192102</v>
      </c>
      <c r="D24" s="38">
        <v>1698220</v>
      </c>
      <c r="E24" s="38">
        <v>1762726</v>
      </c>
      <c r="F24" s="13">
        <f t="shared" si="0"/>
        <v>3.798447786505875</v>
      </c>
      <c r="G24" s="1"/>
      <c r="H24" s="1"/>
      <c r="I24" s="1"/>
    </row>
    <row r="25" spans="1:9" x14ac:dyDescent="0.25">
      <c r="A25" s="8" t="s">
        <v>62</v>
      </c>
      <c r="B25" s="37">
        <v>77343</v>
      </c>
      <c r="C25" s="37">
        <v>78534</v>
      </c>
      <c r="D25" s="37">
        <v>811439</v>
      </c>
      <c r="E25" s="37">
        <v>883042</v>
      </c>
      <c r="F25" s="10">
        <f t="shared" si="0"/>
        <v>8.8241999706693974</v>
      </c>
      <c r="G25" s="1"/>
      <c r="H25" s="1"/>
      <c r="I25" s="1"/>
    </row>
    <row r="26" spans="1:9" x14ac:dyDescent="0.25">
      <c r="A26" s="11" t="s">
        <v>63</v>
      </c>
      <c r="B26" s="38">
        <v>196282</v>
      </c>
      <c r="C26" s="38">
        <v>159226</v>
      </c>
      <c r="D26" s="38">
        <v>1916616</v>
      </c>
      <c r="E26" s="38">
        <v>1872201</v>
      </c>
      <c r="F26" s="13">
        <f t="shared" si="0"/>
        <v>-2.3173656068821344</v>
      </c>
      <c r="G26" s="1"/>
      <c r="H26" s="1"/>
      <c r="I26" s="1"/>
    </row>
    <row r="27" spans="1:9" x14ac:dyDescent="0.25">
      <c r="A27" s="8" t="s">
        <v>64</v>
      </c>
      <c r="B27" s="37">
        <v>253914</v>
      </c>
      <c r="C27" s="37">
        <v>195903</v>
      </c>
      <c r="D27" s="37">
        <v>2994849</v>
      </c>
      <c r="E27" s="37">
        <v>2864021</v>
      </c>
      <c r="F27" s="10">
        <f t="shared" si="0"/>
        <v>-4.3684339343986949</v>
      </c>
      <c r="G27" s="1"/>
      <c r="H27" s="1"/>
      <c r="I27" s="1"/>
    </row>
    <row r="28" spans="1:9" x14ac:dyDescent="0.25">
      <c r="A28" s="11" t="s">
        <v>65</v>
      </c>
      <c r="B28" s="38">
        <v>1391509</v>
      </c>
      <c r="C28" s="38">
        <v>1129178</v>
      </c>
      <c r="D28" s="38">
        <v>13415243</v>
      </c>
      <c r="E28" s="38">
        <v>13293098</v>
      </c>
      <c r="F28" s="13">
        <f t="shared" si="0"/>
        <v>-0.91049412970006927</v>
      </c>
      <c r="G28" s="1"/>
      <c r="H28" s="1"/>
      <c r="I28" s="1"/>
    </row>
    <row r="29" spans="1:9" x14ac:dyDescent="0.25">
      <c r="A29" s="8" t="s">
        <v>66</v>
      </c>
      <c r="B29" s="37">
        <v>424909</v>
      </c>
      <c r="C29" s="37">
        <v>478485</v>
      </c>
      <c r="D29" s="37">
        <v>4822327</v>
      </c>
      <c r="E29" s="37">
        <v>4624133</v>
      </c>
      <c r="F29" s="10">
        <f t="shared" si="0"/>
        <v>-4.1099245239901876</v>
      </c>
      <c r="G29" s="1"/>
      <c r="H29" s="1"/>
      <c r="I29" s="1"/>
    </row>
    <row r="30" spans="1:9" x14ac:dyDescent="0.25">
      <c r="A30" s="11" t="s">
        <v>67</v>
      </c>
      <c r="B30" s="38">
        <v>399814</v>
      </c>
      <c r="C30" s="38">
        <v>380110</v>
      </c>
      <c r="D30" s="38">
        <v>4207981</v>
      </c>
      <c r="E30" s="38">
        <v>4198412</v>
      </c>
      <c r="F30" s="13">
        <f t="shared" si="0"/>
        <v>-0.2274012168781212</v>
      </c>
      <c r="G30" s="1"/>
      <c r="H30" s="1"/>
      <c r="I30" s="1"/>
    </row>
    <row r="31" spans="1:9" x14ac:dyDescent="0.25">
      <c r="A31" s="8" t="s">
        <v>68</v>
      </c>
      <c r="B31" s="37">
        <v>2486161</v>
      </c>
      <c r="C31" s="37">
        <v>2623406</v>
      </c>
      <c r="D31" s="37">
        <v>29295951</v>
      </c>
      <c r="E31" s="37">
        <v>30545698</v>
      </c>
      <c r="F31" s="10">
        <f t="shared" si="0"/>
        <v>4.265937637593666</v>
      </c>
      <c r="G31" s="1"/>
      <c r="H31" s="1"/>
      <c r="I31" s="1"/>
    </row>
    <row r="32" spans="1:9" x14ac:dyDescent="0.25">
      <c r="A32" s="11" t="s">
        <v>69</v>
      </c>
      <c r="B32" s="38">
        <v>5591648</v>
      </c>
      <c r="C32" s="38">
        <v>5399554</v>
      </c>
      <c r="D32" s="38">
        <v>60401822</v>
      </c>
      <c r="E32" s="38">
        <v>60476336</v>
      </c>
      <c r="F32" s="13">
        <f t="shared" si="0"/>
        <v>0.12336382832954484</v>
      </c>
      <c r="G32" s="1"/>
      <c r="H32" s="1"/>
      <c r="I32" s="1"/>
    </row>
    <row r="33" spans="1:9" x14ac:dyDescent="0.25">
      <c r="A33" s="8" t="s">
        <v>70</v>
      </c>
      <c r="B33" s="37">
        <v>332267</v>
      </c>
      <c r="C33" s="37">
        <v>311704</v>
      </c>
      <c r="D33" s="37">
        <v>3981413</v>
      </c>
      <c r="E33" s="37">
        <v>3740055</v>
      </c>
      <c r="F33" s="10">
        <f t="shared" si="0"/>
        <v>-6.0621191521703537</v>
      </c>
      <c r="G33" s="1"/>
      <c r="H33" s="1"/>
      <c r="I33" s="1"/>
    </row>
    <row r="34" spans="1:9" x14ac:dyDescent="0.25">
      <c r="A34" s="11" t="s">
        <v>71</v>
      </c>
      <c r="B34" s="38">
        <v>73538</v>
      </c>
      <c r="C34" s="38">
        <v>86477</v>
      </c>
      <c r="D34" s="38">
        <v>730820</v>
      </c>
      <c r="E34" s="38">
        <v>905982</v>
      </c>
      <c r="F34" s="13">
        <f t="shared" si="0"/>
        <v>23.967871705755172</v>
      </c>
      <c r="G34" s="1"/>
      <c r="H34" s="1"/>
      <c r="I34" s="1"/>
    </row>
    <row r="35" spans="1:9" x14ac:dyDescent="0.25">
      <c r="A35" s="14" t="s">
        <v>72</v>
      </c>
      <c r="B35" s="15">
        <f>SUM(B7:B34)</f>
        <v>40933757</v>
      </c>
      <c r="C35" s="15">
        <f t="shared" ref="C35:E35" si="1">SUM(C7:C34)</f>
        <v>38804620</v>
      </c>
      <c r="D35" s="15">
        <f t="shared" si="1"/>
        <v>412999680</v>
      </c>
      <c r="E35" s="15">
        <f t="shared" si="1"/>
        <v>433455416</v>
      </c>
      <c r="F35" s="16">
        <f t="shared" si="0"/>
        <v>4.9529665495140307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11967077</v>
      </c>
      <c r="C38" s="41">
        <f>D7</f>
        <v>10858121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81031254</v>
      </c>
      <c r="G38" s="42">
        <f>LOOKUP(E38,$A$38:$A$65,$C$38:$C$65)</f>
        <v>71448307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2076445</v>
      </c>
      <c r="C39" s="41">
        <f t="shared" ref="C39:C65" si="5">D8</f>
        <v>2073573</v>
      </c>
      <c r="D39" s="41">
        <f t="shared" ref="D39:D65" si="6">_xlfn.RANK.EQ(B39,$B$38:$B$65)+COUNTIF($B$38:$B$65,B39)-1</f>
        <v>24</v>
      </c>
      <c r="E39" s="42" t="str">
        <f t="shared" si="2"/>
        <v>VALENCIA</v>
      </c>
      <c r="F39" s="42">
        <f t="shared" ref="F39:F65" si="7">LOOKUP(E39,$A$38:$A$65,$B$38:$B$65)</f>
        <v>60476336</v>
      </c>
      <c r="G39" s="42">
        <f t="shared" ref="G39:G65" si="8">LOOKUP(E39,$A$38:$A$65,$C$38:$C$65)</f>
        <v>60401822</v>
      </c>
    </row>
    <row r="40" spans="1:9" x14ac:dyDescent="0.25">
      <c r="A40" s="42" t="str">
        <f t="shared" si="3"/>
        <v>ALMERIA</v>
      </c>
      <c r="B40" s="41">
        <f t="shared" si="4"/>
        <v>5126444</v>
      </c>
      <c r="C40" s="41">
        <f t="shared" si="5"/>
        <v>4156687</v>
      </c>
      <c r="D40" s="41">
        <f t="shared" si="6"/>
        <v>15</v>
      </c>
      <c r="E40" s="42" t="str">
        <f t="shared" si="2"/>
        <v>BARCELONA</v>
      </c>
      <c r="F40" s="42">
        <f t="shared" si="7"/>
        <v>39218567</v>
      </c>
      <c r="G40" s="42">
        <f t="shared" si="8"/>
        <v>40713790</v>
      </c>
    </row>
    <row r="41" spans="1:9" x14ac:dyDescent="0.25">
      <c r="A41" s="42" t="str">
        <f t="shared" si="3"/>
        <v>AVILES</v>
      </c>
      <c r="B41" s="41">
        <f t="shared" si="4"/>
        <v>4727802</v>
      </c>
      <c r="C41" s="41">
        <f t="shared" si="5"/>
        <v>4851886</v>
      </c>
      <c r="D41" s="41">
        <f t="shared" si="6"/>
        <v>17</v>
      </c>
      <c r="E41" s="42" t="str">
        <f t="shared" si="2"/>
        <v>TARRAGONA</v>
      </c>
      <c r="F41" s="42">
        <f t="shared" si="7"/>
        <v>30545698</v>
      </c>
      <c r="G41" s="42">
        <f t="shared" si="8"/>
        <v>29295951</v>
      </c>
    </row>
    <row r="42" spans="1:9" x14ac:dyDescent="0.25">
      <c r="A42" s="42" t="str">
        <f t="shared" si="3"/>
        <v>BAHIA DE ALGECIRAS</v>
      </c>
      <c r="B42" s="41">
        <f t="shared" si="4"/>
        <v>81031254</v>
      </c>
      <c r="C42" s="41">
        <f t="shared" si="5"/>
        <v>71448307</v>
      </c>
      <c r="D42" s="41">
        <f t="shared" si="6"/>
        <v>1</v>
      </c>
      <c r="E42" s="42" t="str">
        <f t="shared" si="2"/>
        <v>CARTAGENA</v>
      </c>
      <c r="F42" s="42">
        <f t="shared" si="7"/>
        <v>27789392</v>
      </c>
      <c r="G42" s="42">
        <f t="shared" si="8"/>
        <v>20304588</v>
      </c>
    </row>
    <row r="43" spans="1:9" x14ac:dyDescent="0.25">
      <c r="A43" s="42" t="str">
        <f t="shared" si="3"/>
        <v>BAHIA DE CADIZ</v>
      </c>
      <c r="B43" s="41">
        <f t="shared" si="4"/>
        <v>3457505</v>
      </c>
      <c r="C43" s="41">
        <f t="shared" si="5"/>
        <v>3724615</v>
      </c>
      <c r="D43" s="41">
        <f t="shared" si="6"/>
        <v>21</v>
      </c>
      <c r="E43" s="42" t="str">
        <f t="shared" si="2"/>
        <v>BILBAO</v>
      </c>
      <c r="F43" s="42">
        <f t="shared" si="7"/>
        <v>26670613</v>
      </c>
      <c r="G43" s="42">
        <f t="shared" si="8"/>
        <v>29554879</v>
      </c>
    </row>
    <row r="44" spans="1:9" x14ac:dyDescent="0.25">
      <c r="A44" s="42" t="str">
        <f t="shared" si="3"/>
        <v>BALEARES</v>
      </c>
      <c r="B44" s="41">
        <f t="shared" si="4"/>
        <v>10985901</v>
      </c>
      <c r="C44" s="41">
        <f t="shared" si="5"/>
        <v>10711538</v>
      </c>
      <c r="D44" s="41">
        <f t="shared" si="6"/>
        <v>14</v>
      </c>
      <c r="E44" s="42" t="str">
        <f t="shared" si="2"/>
        <v>HUELVA</v>
      </c>
      <c r="F44" s="42">
        <f t="shared" si="7"/>
        <v>25139325</v>
      </c>
      <c r="G44" s="42">
        <f t="shared" si="8"/>
        <v>23114153</v>
      </c>
    </row>
    <row r="45" spans="1:9" x14ac:dyDescent="0.25">
      <c r="A45" s="42" t="str">
        <f t="shared" si="3"/>
        <v>BARCELONA</v>
      </c>
      <c r="B45" s="41">
        <f t="shared" si="4"/>
        <v>39218567</v>
      </c>
      <c r="C45" s="41">
        <f t="shared" si="5"/>
        <v>40713790</v>
      </c>
      <c r="D45" s="41">
        <f t="shared" si="6"/>
        <v>3</v>
      </c>
      <c r="E45" s="42" t="str">
        <f t="shared" si="2"/>
        <v>LAS PALMAS</v>
      </c>
      <c r="F45" s="42">
        <f t="shared" si="7"/>
        <v>22873736</v>
      </c>
      <c r="G45" s="42">
        <f t="shared" si="8"/>
        <v>23223501</v>
      </c>
    </row>
    <row r="46" spans="1:9" x14ac:dyDescent="0.25">
      <c r="A46" s="42" t="str">
        <f t="shared" si="3"/>
        <v>BILBAO</v>
      </c>
      <c r="B46" s="41">
        <f t="shared" si="4"/>
        <v>26670613</v>
      </c>
      <c r="C46" s="41">
        <f t="shared" si="5"/>
        <v>29554879</v>
      </c>
      <c r="D46" s="41">
        <f t="shared" si="6"/>
        <v>6</v>
      </c>
      <c r="E46" s="42" t="str">
        <f t="shared" si="2"/>
        <v>GIJON</v>
      </c>
      <c r="F46" s="42">
        <f t="shared" si="7"/>
        <v>15461208</v>
      </c>
      <c r="G46" s="42">
        <f t="shared" si="8"/>
        <v>14093991</v>
      </c>
    </row>
    <row r="47" spans="1:9" x14ac:dyDescent="0.25">
      <c r="A47" s="42" t="str">
        <f t="shared" si="3"/>
        <v>CARTAGENA</v>
      </c>
      <c r="B47" s="41">
        <f t="shared" si="4"/>
        <v>27789392</v>
      </c>
      <c r="C47" s="41">
        <f t="shared" si="5"/>
        <v>20304588</v>
      </c>
      <c r="D47" s="41">
        <f t="shared" si="6"/>
        <v>5</v>
      </c>
      <c r="E47" s="42" t="str">
        <f t="shared" si="2"/>
        <v>SANTA CRUZ DE TENERIFE</v>
      </c>
      <c r="F47" s="42">
        <f t="shared" si="7"/>
        <v>13293098</v>
      </c>
      <c r="G47" s="42">
        <f t="shared" si="8"/>
        <v>13415243</v>
      </c>
    </row>
    <row r="48" spans="1:9" x14ac:dyDescent="0.25">
      <c r="A48" s="42" t="str">
        <f t="shared" si="3"/>
        <v>CASTELLON</v>
      </c>
      <c r="B48" s="41">
        <f t="shared" si="4"/>
        <v>11553599</v>
      </c>
      <c r="C48" s="41">
        <f t="shared" si="5"/>
        <v>12004056</v>
      </c>
      <c r="D48" s="41">
        <f t="shared" si="6"/>
        <v>13</v>
      </c>
      <c r="E48" s="42" t="str">
        <f t="shared" si="2"/>
        <v>FERROL-SAN CIBRAO</v>
      </c>
      <c r="F48" s="42">
        <f t="shared" si="7"/>
        <v>12682492</v>
      </c>
      <c r="G48" s="42">
        <f t="shared" si="8"/>
        <v>10817195</v>
      </c>
    </row>
    <row r="49" spans="1:7" x14ac:dyDescent="0.25">
      <c r="A49" s="42" t="str">
        <f t="shared" si="3"/>
        <v>CEUTA</v>
      </c>
      <c r="B49" s="41">
        <f t="shared" si="4"/>
        <v>2563270</v>
      </c>
      <c r="C49" s="41">
        <f t="shared" si="5"/>
        <v>2545062</v>
      </c>
      <c r="D49" s="41">
        <f t="shared" si="6"/>
        <v>23</v>
      </c>
      <c r="E49" s="42" t="str">
        <f t="shared" si="2"/>
        <v>A CORUÑA</v>
      </c>
      <c r="F49" s="42">
        <f t="shared" si="7"/>
        <v>11967077</v>
      </c>
      <c r="G49" s="42">
        <f t="shared" si="8"/>
        <v>10858121</v>
      </c>
    </row>
    <row r="50" spans="1:7" x14ac:dyDescent="0.25">
      <c r="A50" s="42" t="str">
        <f t="shared" si="3"/>
        <v>FERROL-SAN CIBRAO</v>
      </c>
      <c r="B50" s="41">
        <f t="shared" si="4"/>
        <v>12682492</v>
      </c>
      <c r="C50" s="41">
        <f t="shared" si="5"/>
        <v>10817195</v>
      </c>
      <c r="D50" s="41">
        <f t="shared" si="6"/>
        <v>11</v>
      </c>
      <c r="E50" s="42" t="str">
        <f t="shared" si="2"/>
        <v>CASTELLON</v>
      </c>
      <c r="F50" s="42">
        <f t="shared" si="7"/>
        <v>11553599</v>
      </c>
      <c r="G50" s="42">
        <f t="shared" si="8"/>
        <v>12004056</v>
      </c>
    </row>
    <row r="51" spans="1:7" x14ac:dyDescent="0.25">
      <c r="A51" s="42" t="str">
        <f t="shared" si="3"/>
        <v>GIJON</v>
      </c>
      <c r="B51" s="41">
        <f t="shared" si="4"/>
        <v>15461208</v>
      </c>
      <c r="C51" s="41">
        <f t="shared" si="5"/>
        <v>14093991</v>
      </c>
      <c r="D51" s="41">
        <f t="shared" si="6"/>
        <v>9</v>
      </c>
      <c r="E51" s="42" t="str">
        <f t="shared" si="2"/>
        <v>BALEARES</v>
      </c>
      <c r="F51" s="42">
        <f t="shared" si="7"/>
        <v>10985901</v>
      </c>
      <c r="G51" s="42">
        <f t="shared" si="8"/>
        <v>10711538</v>
      </c>
    </row>
    <row r="52" spans="1:7" x14ac:dyDescent="0.25">
      <c r="A52" s="42" t="str">
        <f t="shared" si="3"/>
        <v>HUELVA</v>
      </c>
      <c r="B52" s="41">
        <f t="shared" si="4"/>
        <v>25139325</v>
      </c>
      <c r="C52" s="41">
        <f t="shared" si="5"/>
        <v>23114153</v>
      </c>
      <c r="D52" s="41">
        <f t="shared" si="6"/>
        <v>7</v>
      </c>
      <c r="E52" s="42" t="str">
        <f t="shared" si="2"/>
        <v>ALMERIA</v>
      </c>
      <c r="F52" s="42">
        <f t="shared" si="7"/>
        <v>5126444</v>
      </c>
      <c r="G52" s="42">
        <f t="shared" si="8"/>
        <v>4156687</v>
      </c>
    </row>
    <row r="53" spans="1:7" x14ac:dyDescent="0.25">
      <c r="A53" s="42" t="str">
        <f t="shared" si="3"/>
        <v>LAS PALMAS</v>
      </c>
      <c r="B53" s="41">
        <f t="shared" si="4"/>
        <v>22873736</v>
      </c>
      <c r="C53" s="41">
        <f t="shared" si="5"/>
        <v>23223501</v>
      </c>
      <c r="D53" s="41">
        <f t="shared" si="6"/>
        <v>8</v>
      </c>
      <c r="E53" s="42" t="str">
        <f t="shared" si="2"/>
        <v>MALAGA</v>
      </c>
      <c r="F53" s="42">
        <f t="shared" si="7"/>
        <v>4965082</v>
      </c>
      <c r="G53" s="42">
        <f t="shared" si="8"/>
        <v>4527057</v>
      </c>
    </row>
    <row r="54" spans="1:7" x14ac:dyDescent="0.25">
      <c r="A54" s="42" t="str">
        <f t="shared" si="3"/>
        <v>MALAGA</v>
      </c>
      <c r="B54" s="41">
        <f t="shared" si="4"/>
        <v>4965082</v>
      </c>
      <c r="C54" s="41">
        <f t="shared" si="5"/>
        <v>4527057</v>
      </c>
      <c r="D54" s="41">
        <f t="shared" si="6"/>
        <v>16</v>
      </c>
      <c r="E54" s="42" t="str">
        <f t="shared" si="2"/>
        <v>AVILES</v>
      </c>
      <c r="F54" s="42">
        <f t="shared" si="7"/>
        <v>4727802</v>
      </c>
      <c r="G54" s="42">
        <f t="shared" si="8"/>
        <v>4851886</v>
      </c>
    </row>
    <row r="55" spans="1:7" x14ac:dyDescent="0.25">
      <c r="A55" s="42" t="str">
        <f t="shared" si="3"/>
        <v>MARIN Y RIA DE PONTEVEDRA</v>
      </c>
      <c r="B55" s="41">
        <f t="shared" si="4"/>
        <v>1762726</v>
      </c>
      <c r="C55" s="41">
        <f t="shared" si="5"/>
        <v>1698220</v>
      </c>
      <c r="D55" s="41">
        <f t="shared" si="6"/>
        <v>26</v>
      </c>
      <c r="E55" s="42" t="str">
        <f t="shared" si="2"/>
        <v>SANTANDER</v>
      </c>
      <c r="F55" s="42">
        <f t="shared" si="7"/>
        <v>4624133</v>
      </c>
      <c r="G55" s="42">
        <f t="shared" si="8"/>
        <v>4822327</v>
      </c>
    </row>
    <row r="56" spans="1:7" x14ac:dyDescent="0.25">
      <c r="A56" s="42" t="str">
        <f t="shared" si="3"/>
        <v>MELILLA</v>
      </c>
      <c r="B56" s="41">
        <f t="shared" si="4"/>
        <v>883042</v>
      </c>
      <c r="C56" s="41">
        <f t="shared" si="5"/>
        <v>811439</v>
      </c>
      <c r="D56" s="41">
        <f t="shared" si="6"/>
        <v>28</v>
      </c>
      <c r="E56" s="42" t="str">
        <f t="shared" si="2"/>
        <v>SEVILLA</v>
      </c>
      <c r="F56" s="42">
        <f t="shared" si="7"/>
        <v>4198412</v>
      </c>
      <c r="G56" s="42">
        <f t="shared" si="8"/>
        <v>4207981</v>
      </c>
    </row>
    <row r="57" spans="1:7" x14ac:dyDescent="0.25">
      <c r="A57" s="42" t="str">
        <f t="shared" si="3"/>
        <v>MOTRIL</v>
      </c>
      <c r="B57" s="41">
        <f t="shared" si="4"/>
        <v>1872201</v>
      </c>
      <c r="C57" s="41">
        <f t="shared" si="5"/>
        <v>1916616</v>
      </c>
      <c r="D57" s="41">
        <f t="shared" si="6"/>
        <v>25</v>
      </c>
      <c r="E57" s="42" t="str">
        <f t="shared" si="2"/>
        <v>VIGO</v>
      </c>
      <c r="F57" s="42">
        <f t="shared" si="7"/>
        <v>3740055</v>
      </c>
      <c r="G57" s="42">
        <f t="shared" si="8"/>
        <v>3981413</v>
      </c>
    </row>
    <row r="58" spans="1:7" x14ac:dyDescent="0.25">
      <c r="A58" s="42" t="str">
        <f t="shared" si="3"/>
        <v>PASAIA</v>
      </c>
      <c r="B58" s="41">
        <f t="shared" si="4"/>
        <v>2864021</v>
      </c>
      <c r="C58" s="41">
        <f t="shared" si="5"/>
        <v>2994849</v>
      </c>
      <c r="D58" s="41">
        <f t="shared" si="6"/>
        <v>22</v>
      </c>
      <c r="E58" s="42" t="str">
        <f t="shared" si="2"/>
        <v>BAHIA DE CADIZ</v>
      </c>
      <c r="F58" s="42">
        <f t="shared" si="7"/>
        <v>3457505</v>
      </c>
      <c r="G58" s="42">
        <f t="shared" si="8"/>
        <v>3724615</v>
      </c>
    </row>
    <row r="59" spans="1:7" x14ac:dyDescent="0.25">
      <c r="A59" s="42" t="str">
        <f t="shared" si="3"/>
        <v>SANTA CRUZ DE TENERIFE</v>
      </c>
      <c r="B59" s="41">
        <f t="shared" si="4"/>
        <v>13293098</v>
      </c>
      <c r="C59" s="41">
        <f t="shared" si="5"/>
        <v>13415243</v>
      </c>
      <c r="D59" s="41">
        <f t="shared" si="6"/>
        <v>10</v>
      </c>
      <c r="E59" s="42" t="str">
        <f t="shared" si="2"/>
        <v>PASAIA</v>
      </c>
      <c r="F59" s="42">
        <f t="shared" si="7"/>
        <v>2864021</v>
      </c>
      <c r="G59" s="42">
        <f t="shared" si="8"/>
        <v>2994849</v>
      </c>
    </row>
    <row r="60" spans="1:7" x14ac:dyDescent="0.25">
      <c r="A60" s="42" t="str">
        <f t="shared" si="3"/>
        <v>SANTANDER</v>
      </c>
      <c r="B60" s="41">
        <f t="shared" si="4"/>
        <v>4624133</v>
      </c>
      <c r="C60" s="41">
        <f t="shared" si="5"/>
        <v>4822327</v>
      </c>
      <c r="D60" s="41">
        <f t="shared" si="6"/>
        <v>18</v>
      </c>
      <c r="E60" s="42" t="str">
        <f t="shared" si="2"/>
        <v>CEUTA</v>
      </c>
      <c r="F60" s="42">
        <f t="shared" si="7"/>
        <v>2563270</v>
      </c>
      <c r="G60" s="42">
        <f t="shared" si="8"/>
        <v>2545062</v>
      </c>
    </row>
    <row r="61" spans="1:7" x14ac:dyDescent="0.25">
      <c r="A61" s="42" t="str">
        <f t="shared" si="3"/>
        <v>SEVILLA</v>
      </c>
      <c r="B61" s="41">
        <f t="shared" si="4"/>
        <v>4198412</v>
      </c>
      <c r="C61" s="41">
        <f t="shared" si="5"/>
        <v>4207981</v>
      </c>
      <c r="D61" s="41">
        <f t="shared" si="6"/>
        <v>19</v>
      </c>
      <c r="E61" s="42" t="str">
        <f t="shared" si="2"/>
        <v>ALICANTE</v>
      </c>
      <c r="F61" s="42">
        <f t="shared" si="7"/>
        <v>2076445</v>
      </c>
      <c r="G61" s="42">
        <f t="shared" si="8"/>
        <v>2073573</v>
      </c>
    </row>
    <row r="62" spans="1:7" x14ac:dyDescent="0.25">
      <c r="A62" s="42" t="str">
        <f t="shared" si="3"/>
        <v>TARRAGONA</v>
      </c>
      <c r="B62" s="41">
        <f t="shared" si="4"/>
        <v>30545698</v>
      </c>
      <c r="C62" s="41">
        <f t="shared" si="5"/>
        <v>29295951</v>
      </c>
      <c r="D62" s="41">
        <f t="shared" si="6"/>
        <v>4</v>
      </c>
      <c r="E62" s="42" t="str">
        <f t="shared" si="2"/>
        <v>MOTRIL</v>
      </c>
      <c r="F62" s="42">
        <f t="shared" si="7"/>
        <v>1872201</v>
      </c>
      <c r="G62" s="42">
        <f t="shared" si="8"/>
        <v>1916616</v>
      </c>
    </row>
    <row r="63" spans="1:7" x14ac:dyDescent="0.25">
      <c r="A63" s="42" t="str">
        <f t="shared" si="3"/>
        <v>VALENCIA</v>
      </c>
      <c r="B63" s="41">
        <f t="shared" si="4"/>
        <v>60476336</v>
      </c>
      <c r="C63" s="41">
        <f t="shared" si="5"/>
        <v>60401822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1762726</v>
      </c>
      <c r="G63" s="42">
        <f t="shared" si="8"/>
        <v>1698220</v>
      </c>
    </row>
    <row r="64" spans="1:7" x14ac:dyDescent="0.25">
      <c r="A64" s="42" t="str">
        <f t="shared" si="3"/>
        <v>VIGO</v>
      </c>
      <c r="B64" s="41">
        <f t="shared" si="4"/>
        <v>3740055</v>
      </c>
      <c r="C64" s="41">
        <f t="shared" si="5"/>
        <v>3981413</v>
      </c>
      <c r="D64" s="41">
        <f t="shared" si="6"/>
        <v>20</v>
      </c>
      <c r="E64" s="42" t="str">
        <f t="shared" si="2"/>
        <v>VILAGARCIA</v>
      </c>
      <c r="F64" s="42">
        <f t="shared" si="7"/>
        <v>905982</v>
      </c>
      <c r="G64" s="42">
        <f t="shared" si="8"/>
        <v>730820</v>
      </c>
    </row>
    <row r="65" spans="1:7" x14ac:dyDescent="0.25">
      <c r="A65" s="42" t="str">
        <f t="shared" si="3"/>
        <v>VILAGARCIA</v>
      </c>
      <c r="B65" s="41">
        <f t="shared" si="4"/>
        <v>905982</v>
      </c>
      <c r="C65" s="41">
        <f t="shared" si="5"/>
        <v>730820</v>
      </c>
      <c r="D65" s="41">
        <f t="shared" si="6"/>
        <v>27</v>
      </c>
      <c r="E65" s="42" t="str">
        <f t="shared" si="2"/>
        <v>MELILLA</v>
      </c>
      <c r="F65" s="42">
        <f t="shared" si="7"/>
        <v>883042</v>
      </c>
      <c r="G65" s="42">
        <f t="shared" si="8"/>
        <v>811439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76</v>
      </c>
    </row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972768</v>
      </c>
      <c r="C7" s="37">
        <v>981489</v>
      </c>
      <c r="D7" s="37">
        <v>10549903</v>
      </c>
      <c r="E7" s="37">
        <v>11703685</v>
      </c>
      <c r="F7" s="10">
        <f>((E7*100)/D7)-100</f>
        <v>10.936422827773868</v>
      </c>
      <c r="G7" s="1"/>
      <c r="H7" s="1"/>
      <c r="I7" s="1"/>
    </row>
    <row r="8" spans="1:12" x14ac:dyDescent="0.25">
      <c r="A8" s="11" t="s">
        <v>45</v>
      </c>
      <c r="B8" s="38">
        <v>172935</v>
      </c>
      <c r="C8" s="38">
        <v>182076</v>
      </c>
      <c r="D8" s="38">
        <v>2060790</v>
      </c>
      <c r="E8" s="38">
        <v>2061058</v>
      </c>
      <c r="F8" s="13">
        <f t="shared" ref="F8:F35" si="0">((E8*100)/D8)-100</f>
        <v>1.3004721490304405E-2</v>
      </c>
      <c r="G8" s="1"/>
      <c r="H8" s="1"/>
      <c r="I8" s="1"/>
    </row>
    <row r="9" spans="1:12" x14ac:dyDescent="0.25">
      <c r="A9" s="8" t="s">
        <v>46</v>
      </c>
      <c r="B9" s="37">
        <v>491914</v>
      </c>
      <c r="C9" s="37">
        <v>355535</v>
      </c>
      <c r="D9" s="37">
        <v>4077509</v>
      </c>
      <c r="E9" s="37">
        <v>5053659</v>
      </c>
      <c r="F9" s="10">
        <f t="shared" si="0"/>
        <v>23.939861322194503</v>
      </c>
      <c r="G9" s="1"/>
      <c r="H9" s="1"/>
      <c r="I9" s="1"/>
    </row>
    <row r="10" spans="1:12" x14ac:dyDescent="0.25">
      <c r="A10" s="11" t="s">
        <v>47</v>
      </c>
      <c r="B10" s="38">
        <v>445780</v>
      </c>
      <c r="C10" s="38">
        <v>419933</v>
      </c>
      <c r="D10" s="38">
        <v>4802408</v>
      </c>
      <c r="E10" s="38">
        <v>4680283</v>
      </c>
      <c r="F10" s="13">
        <f t="shared" si="0"/>
        <v>-2.5429950974594391</v>
      </c>
      <c r="G10" s="1"/>
      <c r="H10" s="1"/>
      <c r="I10" s="1"/>
    </row>
    <row r="11" spans="1:12" x14ac:dyDescent="0.25">
      <c r="A11" s="8" t="s">
        <v>48</v>
      </c>
      <c r="B11" s="37">
        <v>7052607</v>
      </c>
      <c r="C11" s="37">
        <v>7208539</v>
      </c>
      <c r="D11" s="37">
        <v>66258872</v>
      </c>
      <c r="E11" s="37">
        <v>75930151</v>
      </c>
      <c r="F11" s="10">
        <f t="shared" si="0"/>
        <v>14.596202301783833</v>
      </c>
      <c r="G11" s="1"/>
      <c r="H11" s="1"/>
      <c r="I11" s="1"/>
    </row>
    <row r="12" spans="1:12" x14ac:dyDescent="0.25">
      <c r="A12" s="11" t="s">
        <v>49</v>
      </c>
      <c r="B12" s="38">
        <v>358047</v>
      </c>
      <c r="C12" s="38">
        <v>311395</v>
      </c>
      <c r="D12" s="38">
        <v>3607708</v>
      </c>
      <c r="E12" s="38">
        <v>3359507</v>
      </c>
      <c r="F12" s="13">
        <f t="shared" si="0"/>
        <v>-6.8797419303336085</v>
      </c>
      <c r="G12" s="1"/>
      <c r="H12" s="1"/>
      <c r="I12" s="1"/>
    </row>
    <row r="13" spans="1:12" x14ac:dyDescent="0.25">
      <c r="A13" s="8" t="s">
        <v>50</v>
      </c>
      <c r="B13" s="37">
        <v>744383</v>
      </c>
      <c r="C13" s="37">
        <v>725695</v>
      </c>
      <c r="D13" s="37">
        <v>10454479</v>
      </c>
      <c r="E13" s="37">
        <v>10771718</v>
      </c>
      <c r="F13" s="10">
        <f t="shared" si="0"/>
        <v>3.0344792887335643</v>
      </c>
      <c r="G13" s="1"/>
      <c r="H13" s="1"/>
      <c r="I13" s="1"/>
    </row>
    <row r="14" spans="1:12" x14ac:dyDescent="0.25">
      <c r="A14" s="11" t="s">
        <v>51</v>
      </c>
      <c r="B14" s="38">
        <v>3496011</v>
      </c>
      <c r="C14" s="38">
        <v>3230936</v>
      </c>
      <c r="D14" s="38">
        <v>39677476</v>
      </c>
      <c r="E14" s="38">
        <v>38139290</v>
      </c>
      <c r="F14" s="13">
        <f t="shared" si="0"/>
        <v>-3.876723408515204</v>
      </c>
      <c r="G14" s="1"/>
      <c r="H14" s="1"/>
      <c r="I14" s="1"/>
    </row>
    <row r="15" spans="1:12" x14ac:dyDescent="0.25">
      <c r="A15" s="8" t="s">
        <v>52</v>
      </c>
      <c r="B15" s="37">
        <v>2280366</v>
      </c>
      <c r="C15" s="37">
        <v>2644732</v>
      </c>
      <c r="D15" s="37">
        <v>29290200</v>
      </c>
      <c r="E15" s="37">
        <v>26142071</v>
      </c>
      <c r="F15" s="10">
        <f t="shared" si="0"/>
        <v>-10.748062491891488</v>
      </c>
      <c r="G15" s="1"/>
      <c r="H15" s="1"/>
      <c r="I15" s="1"/>
    </row>
    <row r="16" spans="1:12" x14ac:dyDescent="0.25">
      <c r="A16" s="11" t="s">
        <v>53</v>
      </c>
      <c r="B16" s="38">
        <v>2614998</v>
      </c>
      <c r="C16" s="38">
        <v>2470867</v>
      </c>
      <c r="D16" s="38">
        <v>20236975</v>
      </c>
      <c r="E16" s="38">
        <v>27503662</v>
      </c>
      <c r="F16" s="13">
        <f t="shared" si="0"/>
        <v>35.907970435304691</v>
      </c>
      <c r="G16" s="1"/>
      <c r="H16" s="1"/>
      <c r="I16" s="1"/>
    </row>
    <row r="17" spans="1:9" x14ac:dyDescent="0.25">
      <c r="A17" s="8" t="s">
        <v>54</v>
      </c>
      <c r="B17" s="37">
        <v>1147955</v>
      </c>
      <c r="C17" s="37">
        <v>1267598</v>
      </c>
      <c r="D17" s="37">
        <v>11965745</v>
      </c>
      <c r="E17" s="37">
        <v>11518160</v>
      </c>
      <c r="F17" s="10">
        <f t="shared" si="0"/>
        <v>-3.7405527194503918</v>
      </c>
      <c r="G17" s="1"/>
      <c r="H17" s="1"/>
      <c r="I17" s="1"/>
    </row>
    <row r="18" spans="1:9" x14ac:dyDescent="0.25">
      <c r="A18" s="11" t="s">
        <v>55</v>
      </c>
      <c r="B18" s="38">
        <v>157054</v>
      </c>
      <c r="C18" s="38">
        <v>168559</v>
      </c>
      <c r="D18" s="38">
        <v>1870550</v>
      </c>
      <c r="E18" s="38">
        <v>1912344</v>
      </c>
      <c r="F18" s="13">
        <f t="shared" si="0"/>
        <v>2.2343161102349569</v>
      </c>
      <c r="G18" s="1"/>
      <c r="H18" s="1"/>
      <c r="I18" s="1"/>
    </row>
    <row r="19" spans="1:9" x14ac:dyDescent="0.25">
      <c r="A19" s="8" t="s">
        <v>56</v>
      </c>
      <c r="B19" s="37">
        <v>1248420</v>
      </c>
      <c r="C19" s="37">
        <v>1131302</v>
      </c>
      <c r="D19" s="37">
        <v>10802253</v>
      </c>
      <c r="E19" s="37">
        <v>12668292</v>
      </c>
      <c r="F19" s="10">
        <f t="shared" si="0"/>
        <v>17.274535228900859</v>
      </c>
      <c r="G19" s="1"/>
      <c r="H19" s="1"/>
      <c r="I19" s="1"/>
    </row>
    <row r="20" spans="1:9" x14ac:dyDescent="0.25">
      <c r="A20" s="11" t="s">
        <v>57</v>
      </c>
      <c r="B20" s="38">
        <v>1872800</v>
      </c>
      <c r="C20" s="38">
        <v>1633093</v>
      </c>
      <c r="D20" s="38">
        <v>13996929</v>
      </c>
      <c r="E20" s="38">
        <v>15364199</v>
      </c>
      <c r="F20" s="13">
        <f t="shared" si="0"/>
        <v>9.768357044606006</v>
      </c>
      <c r="G20" s="1"/>
      <c r="H20" s="1"/>
      <c r="I20" s="1"/>
    </row>
    <row r="21" spans="1:9" x14ac:dyDescent="0.25">
      <c r="A21" s="8" t="s">
        <v>58</v>
      </c>
      <c r="B21" s="37">
        <v>2471086</v>
      </c>
      <c r="C21" s="37">
        <v>2148265</v>
      </c>
      <c r="D21" s="37">
        <v>22927946</v>
      </c>
      <c r="E21" s="37">
        <v>25043683</v>
      </c>
      <c r="F21" s="10">
        <f t="shared" si="0"/>
        <v>9.2277651037733648</v>
      </c>
      <c r="G21" s="1"/>
      <c r="H21" s="1"/>
      <c r="I21" s="1"/>
    </row>
    <row r="22" spans="1:9" x14ac:dyDescent="0.25">
      <c r="A22" s="11" t="s">
        <v>59</v>
      </c>
      <c r="B22" s="38">
        <v>2123201</v>
      </c>
      <c r="C22" s="38">
        <v>1720675</v>
      </c>
      <c r="D22" s="38">
        <v>20963819</v>
      </c>
      <c r="E22" s="38">
        <v>20634553</v>
      </c>
      <c r="F22" s="13">
        <f t="shared" si="0"/>
        <v>-1.5706393954269515</v>
      </c>
      <c r="G22" s="1"/>
      <c r="H22" s="1"/>
      <c r="I22" s="1"/>
    </row>
    <row r="23" spans="1:9" x14ac:dyDescent="0.25">
      <c r="A23" s="8" t="s">
        <v>60</v>
      </c>
      <c r="B23" s="37">
        <v>875284</v>
      </c>
      <c r="C23" s="37">
        <v>173540</v>
      </c>
      <c r="D23" s="37">
        <v>4442075</v>
      </c>
      <c r="E23" s="37">
        <v>4886089</v>
      </c>
      <c r="F23" s="10">
        <f t="shared" si="0"/>
        <v>9.9956439276689366</v>
      </c>
      <c r="G23" s="1"/>
      <c r="H23" s="1"/>
      <c r="I23" s="1"/>
    </row>
    <row r="24" spans="1:9" x14ac:dyDescent="0.25">
      <c r="A24" s="11" t="s">
        <v>61</v>
      </c>
      <c r="B24" s="38">
        <v>159360</v>
      </c>
      <c r="C24" s="38">
        <v>191074</v>
      </c>
      <c r="D24" s="38">
        <v>1664172</v>
      </c>
      <c r="E24" s="38">
        <v>1739798</v>
      </c>
      <c r="F24" s="13">
        <f t="shared" si="0"/>
        <v>4.5443620010431545</v>
      </c>
      <c r="G24" s="1"/>
      <c r="H24" s="1"/>
      <c r="I24" s="1"/>
    </row>
    <row r="25" spans="1:9" x14ac:dyDescent="0.25">
      <c r="A25" s="8" t="s">
        <v>62</v>
      </c>
      <c r="B25" s="37">
        <v>77120</v>
      </c>
      <c r="C25" s="37">
        <v>78534</v>
      </c>
      <c r="D25" s="37">
        <v>785373</v>
      </c>
      <c r="E25" s="37">
        <v>875880</v>
      </c>
      <c r="F25" s="10">
        <f t="shared" si="0"/>
        <v>11.524078367858323</v>
      </c>
      <c r="G25" s="1"/>
      <c r="H25" s="1"/>
      <c r="I25" s="1"/>
    </row>
    <row r="26" spans="1:9" x14ac:dyDescent="0.25">
      <c r="A26" s="11" t="s">
        <v>63</v>
      </c>
      <c r="B26" s="38">
        <v>193962</v>
      </c>
      <c r="C26" s="38">
        <v>156018</v>
      </c>
      <c r="D26" s="38">
        <v>1892330</v>
      </c>
      <c r="E26" s="38">
        <v>1841894</v>
      </c>
      <c r="F26" s="13">
        <f t="shared" si="0"/>
        <v>-2.6652856531366069</v>
      </c>
      <c r="G26" s="1"/>
      <c r="H26" s="1"/>
      <c r="I26" s="1"/>
    </row>
    <row r="27" spans="1:9" x14ac:dyDescent="0.25">
      <c r="A27" s="8" t="s">
        <v>64</v>
      </c>
      <c r="B27" s="37">
        <v>249500</v>
      </c>
      <c r="C27" s="37">
        <v>192107</v>
      </c>
      <c r="D27" s="37">
        <v>2943439</v>
      </c>
      <c r="E27" s="37">
        <v>2817687</v>
      </c>
      <c r="F27" s="10">
        <f t="shared" si="0"/>
        <v>-4.2722815047296763</v>
      </c>
      <c r="G27" s="1"/>
      <c r="H27" s="1"/>
      <c r="I27" s="1"/>
    </row>
    <row r="28" spans="1:9" x14ac:dyDescent="0.25">
      <c r="A28" s="11" t="s">
        <v>65</v>
      </c>
      <c r="B28" s="38">
        <v>1300275</v>
      </c>
      <c r="C28" s="38">
        <v>1025840</v>
      </c>
      <c r="D28" s="38">
        <v>12560959</v>
      </c>
      <c r="E28" s="38">
        <v>12430196</v>
      </c>
      <c r="F28" s="13">
        <f t="shared" si="0"/>
        <v>-1.0410272018243205</v>
      </c>
      <c r="G28" s="1"/>
      <c r="H28" s="1"/>
      <c r="I28" s="1"/>
    </row>
    <row r="29" spans="1:9" x14ac:dyDescent="0.25">
      <c r="A29" s="8" t="s">
        <v>66</v>
      </c>
      <c r="B29" s="37">
        <v>421342</v>
      </c>
      <c r="C29" s="37">
        <v>474171</v>
      </c>
      <c r="D29" s="37">
        <v>4770057</v>
      </c>
      <c r="E29" s="37">
        <v>4575928</v>
      </c>
      <c r="F29" s="10">
        <f t="shared" si="0"/>
        <v>-4.0697417242603251</v>
      </c>
      <c r="G29" s="1"/>
      <c r="H29" s="1"/>
      <c r="I29" s="1"/>
    </row>
    <row r="30" spans="1:9" x14ac:dyDescent="0.25">
      <c r="A30" s="11" t="s">
        <v>67</v>
      </c>
      <c r="B30" s="38">
        <v>397952</v>
      </c>
      <c r="C30" s="38">
        <v>378395</v>
      </c>
      <c r="D30" s="38">
        <v>4189148</v>
      </c>
      <c r="E30" s="38">
        <v>4180335</v>
      </c>
      <c r="F30" s="13">
        <f t="shared" si="0"/>
        <v>-0.21037690718972613</v>
      </c>
      <c r="G30" s="1"/>
      <c r="H30" s="1"/>
      <c r="I30" s="1"/>
    </row>
    <row r="31" spans="1:9" x14ac:dyDescent="0.25">
      <c r="A31" s="8" t="s">
        <v>68</v>
      </c>
      <c r="B31" s="37">
        <v>2475738</v>
      </c>
      <c r="C31" s="37">
        <v>2612442</v>
      </c>
      <c r="D31" s="37">
        <v>29152168</v>
      </c>
      <c r="E31" s="37">
        <v>30401198</v>
      </c>
      <c r="F31" s="10">
        <f t="shared" si="0"/>
        <v>4.2845183932803934</v>
      </c>
      <c r="G31" s="1"/>
      <c r="H31" s="1"/>
      <c r="I31" s="1"/>
    </row>
    <row r="32" spans="1:9" x14ac:dyDescent="0.25">
      <c r="A32" s="11" t="s">
        <v>69</v>
      </c>
      <c r="B32" s="38">
        <v>5562667</v>
      </c>
      <c r="C32" s="38">
        <v>5357154</v>
      </c>
      <c r="D32" s="38">
        <v>60135086</v>
      </c>
      <c r="E32" s="38">
        <v>60005534</v>
      </c>
      <c r="F32" s="13">
        <f t="shared" si="0"/>
        <v>-0.21543496254416539</v>
      </c>
      <c r="G32" s="1"/>
      <c r="H32" s="1"/>
      <c r="I32" s="1"/>
    </row>
    <row r="33" spans="1:9" x14ac:dyDescent="0.25">
      <c r="A33" s="8" t="s">
        <v>70</v>
      </c>
      <c r="B33" s="37">
        <v>303090</v>
      </c>
      <c r="C33" s="37">
        <v>287146</v>
      </c>
      <c r="D33" s="37">
        <v>3655655</v>
      </c>
      <c r="E33" s="37">
        <v>3439194</v>
      </c>
      <c r="F33" s="10">
        <f t="shared" si="0"/>
        <v>-5.9212644519244861</v>
      </c>
      <c r="G33" s="1"/>
      <c r="H33" s="1"/>
      <c r="I33" s="1"/>
    </row>
    <row r="34" spans="1:9" x14ac:dyDescent="0.25">
      <c r="A34" s="11" t="s">
        <v>71</v>
      </c>
      <c r="B34" s="38">
        <v>73239</v>
      </c>
      <c r="C34" s="38">
        <v>86265</v>
      </c>
      <c r="D34" s="38">
        <v>722488</v>
      </c>
      <c r="E34" s="38">
        <v>901824</v>
      </c>
      <c r="F34" s="13">
        <f t="shared" si="0"/>
        <v>24.822003964079684</v>
      </c>
      <c r="G34" s="1"/>
      <c r="H34" s="1"/>
      <c r="I34" s="1"/>
    </row>
    <row r="35" spans="1:9" x14ac:dyDescent="0.25">
      <c r="A35" s="14" t="s">
        <v>72</v>
      </c>
      <c r="B35" s="15">
        <f>SUM(B7:B34)</f>
        <v>39739854</v>
      </c>
      <c r="C35" s="15">
        <f t="shared" ref="C35:E35" si="1">SUM(C7:C34)</f>
        <v>37613375</v>
      </c>
      <c r="D35" s="15">
        <f t="shared" si="1"/>
        <v>400456512</v>
      </c>
      <c r="E35" s="15">
        <f t="shared" si="1"/>
        <v>420581872</v>
      </c>
      <c r="F35" s="16">
        <f t="shared" si="0"/>
        <v>5.0256043782352009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11703685</v>
      </c>
      <c r="C38" s="41">
        <f>D7</f>
        <v>10549903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75930151</v>
      </c>
      <c r="G38" s="42">
        <f>LOOKUP(E38,$A$38:$A$65,$C$38:$C$65)</f>
        <v>66258872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2061058</v>
      </c>
      <c r="C39" s="41">
        <f t="shared" ref="C39:C65" si="5">D8</f>
        <v>2060790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60005534</v>
      </c>
      <c r="G39" s="42">
        <f t="shared" ref="G39:G65" si="8">LOOKUP(E39,$A$38:$A$65,$C$38:$C$65)</f>
        <v>60135086</v>
      </c>
    </row>
    <row r="40" spans="1:9" x14ac:dyDescent="0.25">
      <c r="A40" s="42" t="str">
        <f t="shared" si="3"/>
        <v>ALMERIA</v>
      </c>
      <c r="B40" s="41">
        <f t="shared" si="4"/>
        <v>5053659</v>
      </c>
      <c r="C40" s="41">
        <f t="shared" si="5"/>
        <v>4077509</v>
      </c>
      <c r="D40" s="41">
        <f t="shared" si="6"/>
        <v>15</v>
      </c>
      <c r="E40" s="42" t="str">
        <f t="shared" si="2"/>
        <v>BARCELONA</v>
      </c>
      <c r="F40" s="42">
        <f t="shared" si="7"/>
        <v>38139290</v>
      </c>
      <c r="G40" s="42">
        <f t="shared" si="8"/>
        <v>39677476</v>
      </c>
    </row>
    <row r="41" spans="1:9" x14ac:dyDescent="0.25">
      <c r="A41" s="42" t="str">
        <f t="shared" si="3"/>
        <v>AVILES</v>
      </c>
      <c r="B41" s="41">
        <f t="shared" si="4"/>
        <v>4680283</v>
      </c>
      <c r="C41" s="41">
        <f t="shared" si="5"/>
        <v>4802408</v>
      </c>
      <c r="D41" s="41">
        <f t="shared" si="6"/>
        <v>17</v>
      </c>
      <c r="E41" s="42" t="str">
        <f t="shared" si="2"/>
        <v>TARRAGONA</v>
      </c>
      <c r="F41" s="42">
        <f t="shared" si="7"/>
        <v>30401198</v>
      </c>
      <c r="G41" s="42">
        <f t="shared" si="8"/>
        <v>29152168</v>
      </c>
    </row>
    <row r="42" spans="1:9" x14ac:dyDescent="0.25">
      <c r="A42" s="42" t="str">
        <f t="shared" si="3"/>
        <v>BAHIA DE ALGECIRAS</v>
      </c>
      <c r="B42" s="41">
        <f t="shared" si="4"/>
        <v>75930151</v>
      </c>
      <c r="C42" s="41">
        <f t="shared" si="5"/>
        <v>66258872</v>
      </c>
      <c r="D42" s="41">
        <f t="shared" si="6"/>
        <v>1</v>
      </c>
      <c r="E42" s="42" t="str">
        <f t="shared" si="2"/>
        <v>CARTAGENA</v>
      </c>
      <c r="F42" s="42">
        <f t="shared" si="7"/>
        <v>27503662</v>
      </c>
      <c r="G42" s="42">
        <f t="shared" si="8"/>
        <v>20236975</v>
      </c>
    </row>
    <row r="43" spans="1:9" x14ac:dyDescent="0.25">
      <c r="A43" s="42" t="str">
        <f t="shared" si="3"/>
        <v>BAHIA DE CADIZ</v>
      </c>
      <c r="B43" s="41">
        <f t="shared" si="4"/>
        <v>3359507</v>
      </c>
      <c r="C43" s="41">
        <f t="shared" si="5"/>
        <v>3607708</v>
      </c>
      <c r="D43" s="41">
        <f t="shared" si="6"/>
        <v>21</v>
      </c>
      <c r="E43" s="42" t="str">
        <f t="shared" si="2"/>
        <v>BILBAO</v>
      </c>
      <c r="F43" s="42">
        <f t="shared" si="7"/>
        <v>26142071</v>
      </c>
      <c r="G43" s="42">
        <f t="shared" si="8"/>
        <v>29290200</v>
      </c>
    </row>
    <row r="44" spans="1:9" x14ac:dyDescent="0.25">
      <c r="A44" s="42" t="str">
        <f t="shared" si="3"/>
        <v>BALEARES</v>
      </c>
      <c r="B44" s="41">
        <f t="shared" si="4"/>
        <v>10771718</v>
      </c>
      <c r="C44" s="41">
        <f t="shared" si="5"/>
        <v>10454479</v>
      </c>
      <c r="D44" s="41">
        <f t="shared" si="6"/>
        <v>14</v>
      </c>
      <c r="E44" s="42" t="str">
        <f t="shared" si="2"/>
        <v>HUELVA</v>
      </c>
      <c r="F44" s="42">
        <f t="shared" si="7"/>
        <v>25043683</v>
      </c>
      <c r="G44" s="42">
        <f t="shared" si="8"/>
        <v>22927946</v>
      </c>
    </row>
    <row r="45" spans="1:9" x14ac:dyDescent="0.25">
      <c r="A45" s="42" t="str">
        <f t="shared" si="3"/>
        <v>BARCELONA</v>
      </c>
      <c r="B45" s="41">
        <f t="shared" si="4"/>
        <v>38139290</v>
      </c>
      <c r="C45" s="41">
        <f t="shared" si="5"/>
        <v>39677476</v>
      </c>
      <c r="D45" s="41">
        <f t="shared" si="6"/>
        <v>3</v>
      </c>
      <c r="E45" s="42" t="str">
        <f t="shared" si="2"/>
        <v>LAS PALMAS</v>
      </c>
      <c r="F45" s="42">
        <f t="shared" si="7"/>
        <v>20634553</v>
      </c>
      <c r="G45" s="42">
        <f t="shared" si="8"/>
        <v>20963819</v>
      </c>
    </row>
    <row r="46" spans="1:9" x14ac:dyDescent="0.25">
      <c r="A46" s="42" t="str">
        <f t="shared" si="3"/>
        <v>BILBAO</v>
      </c>
      <c r="B46" s="41">
        <f t="shared" si="4"/>
        <v>26142071</v>
      </c>
      <c r="C46" s="41">
        <f t="shared" si="5"/>
        <v>29290200</v>
      </c>
      <c r="D46" s="41">
        <f t="shared" si="6"/>
        <v>6</v>
      </c>
      <c r="E46" s="42" t="str">
        <f t="shared" si="2"/>
        <v>GIJON</v>
      </c>
      <c r="F46" s="42">
        <f t="shared" si="7"/>
        <v>15364199</v>
      </c>
      <c r="G46" s="42">
        <f t="shared" si="8"/>
        <v>13996929</v>
      </c>
    </row>
    <row r="47" spans="1:9" x14ac:dyDescent="0.25">
      <c r="A47" s="42" t="str">
        <f t="shared" si="3"/>
        <v>CARTAGENA</v>
      </c>
      <c r="B47" s="41">
        <f t="shared" si="4"/>
        <v>27503662</v>
      </c>
      <c r="C47" s="41">
        <f t="shared" si="5"/>
        <v>20236975</v>
      </c>
      <c r="D47" s="41">
        <f t="shared" si="6"/>
        <v>5</v>
      </c>
      <c r="E47" s="42" t="str">
        <f t="shared" si="2"/>
        <v>FERROL-SAN CIBRAO</v>
      </c>
      <c r="F47" s="42">
        <f t="shared" si="7"/>
        <v>12668292</v>
      </c>
      <c r="G47" s="42">
        <f t="shared" si="8"/>
        <v>10802253</v>
      </c>
    </row>
    <row r="48" spans="1:9" x14ac:dyDescent="0.25">
      <c r="A48" s="42" t="str">
        <f t="shared" si="3"/>
        <v>CASTELLON</v>
      </c>
      <c r="B48" s="41">
        <f t="shared" si="4"/>
        <v>11518160</v>
      </c>
      <c r="C48" s="41">
        <f t="shared" si="5"/>
        <v>11965745</v>
      </c>
      <c r="D48" s="41">
        <f t="shared" si="6"/>
        <v>13</v>
      </c>
      <c r="E48" s="42" t="str">
        <f t="shared" si="2"/>
        <v>SANTA CRUZ DE TENERIFE</v>
      </c>
      <c r="F48" s="42">
        <f t="shared" si="7"/>
        <v>12430196</v>
      </c>
      <c r="G48" s="42">
        <f t="shared" si="8"/>
        <v>12560959</v>
      </c>
    </row>
    <row r="49" spans="1:7" x14ac:dyDescent="0.25">
      <c r="A49" s="42" t="str">
        <f t="shared" si="3"/>
        <v>CEUTA</v>
      </c>
      <c r="B49" s="41">
        <f t="shared" si="4"/>
        <v>1912344</v>
      </c>
      <c r="C49" s="41">
        <f t="shared" si="5"/>
        <v>1870550</v>
      </c>
      <c r="D49" s="41">
        <f t="shared" si="6"/>
        <v>24</v>
      </c>
      <c r="E49" s="42" t="str">
        <f t="shared" si="2"/>
        <v>A CORUÑA</v>
      </c>
      <c r="F49" s="42">
        <f t="shared" si="7"/>
        <v>11703685</v>
      </c>
      <c r="G49" s="42">
        <f t="shared" si="8"/>
        <v>10549903</v>
      </c>
    </row>
    <row r="50" spans="1:7" x14ac:dyDescent="0.25">
      <c r="A50" s="42" t="str">
        <f t="shared" si="3"/>
        <v>FERROL-SAN CIBRAO</v>
      </c>
      <c r="B50" s="41">
        <f t="shared" si="4"/>
        <v>12668292</v>
      </c>
      <c r="C50" s="41">
        <f t="shared" si="5"/>
        <v>10802253</v>
      </c>
      <c r="D50" s="41">
        <f t="shared" si="6"/>
        <v>10</v>
      </c>
      <c r="E50" s="42" t="str">
        <f t="shared" si="2"/>
        <v>CASTELLON</v>
      </c>
      <c r="F50" s="42">
        <f t="shared" si="7"/>
        <v>11518160</v>
      </c>
      <c r="G50" s="42">
        <f t="shared" si="8"/>
        <v>11965745</v>
      </c>
    </row>
    <row r="51" spans="1:7" x14ac:dyDescent="0.25">
      <c r="A51" s="42" t="str">
        <f t="shared" si="3"/>
        <v>GIJON</v>
      </c>
      <c r="B51" s="41">
        <f t="shared" si="4"/>
        <v>15364199</v>
      </c>
      <c r="C51" s="41">
        <f t="shared" si="5"/>
        <v>13996929</v>
      </c>
      <c r="D51" s="41">
        <f t="shared" si="6"/>
        <v>9</v>
      </c>
      <c r="E51" s="42" t="str">
        <f t="shared" si="2"/>
        <v>BALEARES</v>
      </c>
      <c r="F51" s="42">
        <f t="shared" si="7"/>
        <v>10771718</v>
      </c>
      <c r="G51" s="42">
        <f t="shared" si="8"/>
        <v>10454479</v>
      </c>
    </row>
    <row r="52" spans="1:7" x14ac:dyDescent="0.25">
      <c r="A52" s="42" t="str">
        <f t="shared" si="3"/>
        <v>HUELVA</v>
      </c>
      <c r="B52" s="41">
        <f t="shared" si="4"/>
        <v>25043683</v>
      </c>
      <c r="C52" s="41">
        <f t="shared" si="5"/>
        <v>22927946</v>
      </c>
      <c r="D52" s="41">
        <f t="shared" si="6"/>
        <v>7</v>
      </c>
      <c r="E52" s="42" t="str">
        <f t="shared" si="2"/>
        <v>ALMERIA</v>
      </c>
      <c r="F52" s="42">
        <f t="shared" si="7"/>
        <v>5053659</v>
      </c>
      <c r="G52" s="42">
        <f t="shared" si="8"/>
        <v>4077509</v>
      </c>
    </row>
    <row r="53" spans="1:7" x14ac:dyDescent="0.25">
      <c r="A53" s="42" t="str">
        <f t="shared" si="3"/>
        <v>LAS PALMAS</v>
      </c>
      <c r="B53" s="41">
        <f t="shared" si="4"/>
        <v>20634553</v>
      </c>
      <c r="C53" s="41">
        <f t="shared" si="5"/>
        <v>20963819</v>
      </c>
      <c r="D53" s="41">
        <f t="shared" si="6"/>
        <v>8</v>
      </c>
      <c r="E53" s="42" t="str">
        <f t="shared" si="2"/>
        <v>MALAGA</v>
      </c>
      <c r="F53" s="42">
        <f t="shared" si="7"/>
        <v>4886089</v>
      </c>
      <c r="G53" s="42">
        <f t="shared" si="8"/>
        <v>4442075</v>
      </c>
    </row>
    <row r="54" spans="1:7" x14ac:dyDescent="0.25">
      <c r="A54" s="42" t="str">
        <f t="shared" si="3"/>
        <v>MALAGA</v>
      </c>
      <c r="B54" s="41">
        <f t="shared" si="4"/>
        <v>4886089</v>
      </c>
      <c r="C54" s="41">
        <f t="shared" si="5"/>
        <v>4442075</v>
      </c>
      <c r="D54" s="41">
        <f t="shared" si="6"/>
        <v>16</v>
      </c>
      <c r="E54" s="42" t="str">
        <f t="shared" si="2"/>
        <v>AVILES</v>
      </c>
      <c r="F54" s="42">
        <f t="shared" si="7"/>
        <v>4680283</v>
      </c>
      <c r="G54" s="42">
        <f t="shared" si="8"/>
        <v>4802408</v>
      </c>
    </row>
    <row r="55" spans="1:7" x14ac:dyDescent="0.25">
      <c r="A55" s="42" t="str">
        <f t="shared" si="3"/>
        <v>MARIN Y RIA DE PONTEVEDRA</v>
      </c>
      <c r="B55" s="41">
        <f t="shared" si="4"/>
        <v>1739798</v>
      </c>
      <c r="C55" s="41">
        <f t="shared" si="5"/>
        <v>1664172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4575928</v>
      </c>
      <c r="G55" s="42">
        <f t="shared" si="8"/>
        <v>4770057</v>
      </c>
    </row>
    <row r="56" spans="1:7" x14ac:dyDescent="0.25">
      <c r="A56" s="42" t="str">
        <f t="shared" si="3"/>
        <v>MELILLA</v>
      </c>
      <c r="B56" s="41">
        <f t="shared" si="4"/>
        <v>875880</v>
      </c>
      <c r="C56" s="41">
        <f t="shared" si="5"/>
        <v>785373</v>
      </c>
      <c r="D56" s="41">
        <f t="shared" si="6"/>
        <v>28</v>
      </c>
      <c r="E56" s="42" t="str">
        <f t="shared" si="2"/>
        <v>SEVILLA</v>
      </c>
      <c r="F56" s="42">
        <f t="shared" si="9"/>
        <v>4180335</v>
      </c>
      <c r="G56" s="42">
        <f t="shared" si="8"/>
        <v>4189148</v>
      </c>
    </row>
    <row r="57" spans="1:7" x14ac:dyDescent="0.25">
      <c r="A57" s="42" t="str">
        <f t="shared" si="3"/>
        <v>MOTRIL</v>
      </c>
      <c r="B57" s="41">
        <f t="shared" si="4"/>
        <v>1841894</v>
      </c>
      <c r="C57" s="41">
        <f t="shared" si="5"/>
        <v>1892330</v>
      </c>
      <c r="D57" s="41">
        <f t="shared" si="6"/>
        <v>25</v>
      </c>
      <c r="E57" s="42" t="str">
        <f t="shared" si="2"/>
        <v>VIGO</v>
      </c>
      <c r="F57" s="42">
        <f t="shared" si="9"/>
        <v>3439194</v>
      </c>
      <c r="G57" s="42">
        <f t="shared" si="8"/>
        <v>3655655</v>
      </c>
    </row>
    <row r="58" spans="1:7" x14ac:dyDescent="0.25">
      <c r="A58" s="42" t="str">
        <f t="shared" si="3"/>
        <v>PASAIA</v>
      </c>
      <c r="B58" s="41">
        <f t="shared" si="4"/>
        <v>2817687</v>
      </c>
      <c r="C58" s="41">
        <f t="shared" si="5"/>
        <v>2943439</v>
      </c>
      <c r="D58" s="41">
        <f t="shared" si="6"/>
        <v>22</v>
      </c>
      <c r="E58" s="42" t="str">
        <f t="shared" si="2"/>
        <v>BAHIA DE CADIZ</v>
      </c>
      <c r="F58" s="42">
        <f t="shared" si="9"/>
        <v>3359507</v>
      </c>
      <c r="G58" s="42">
        <f t="shared" si="8"/>
        <v>3607708</v>
      </c>
    </row>
    <row r="59" spans="1:7" x14ac:dyDescent="0.25">
      <c r="A59" s="42" t="str">
        <f t="shared" si="3"/>
        <v>SANTA CRUZ DE TENERIFE</v>
      </c>
      <c r="B59" s="41">
        <f t="shared" si="4"/>
        <v>12430196</v>
      </c>
      <c r="C59" s="41">
        <f t="shared" si="5"/>
        <v>12560959</v>
      </c>
      <c r="D59" s="41">
        <f t="shared" si="6"/>
        <v>11</v>
      </c>
      <c r="E59" s="42" t="str">
        <f t="shared" si="2"/>
        <v>PASAIA</v>
      </c>
      <c r="F59" s="42">
        <f t="shared" si="9"/>
        <v>2817687</v>
      </c>
      <c r="G59" s="42">
        <f t="shared" si="8"/>
        <v>2943439</v>
      </c>
    </row>
    <row r="60" spans="1:7" x14ac:dyDescent="0.25">
      <c r="A60" s="42" t="str">
        <f t="shared" si="3"/>
        <v>SANTANDER</v>
      </c>
      <c r="B60" s="41">
        <f t="shared" si="4"/>
        <v>4575928</v>
      </c>
      <c r="C60" s="41">
        <f t="shared" si="5"/>
        <v>4770057</v>
      </c>
      <c r="D60" s="41">
        <f t="shared" si="6"/>
        <v>18</v>
      </c>
      <c r="E60" s="42" t="str">
        <f t="shared" si="2"/>
        <v>ALICANTE</v>
      </c>
      <c r="F60" s="42">
        <f t="shared" si="9"/>
        <v>2061058</v>
      </c>
      <c r="G60" s="42">
        <f t="shared" si="8"/>
        <v>2060790</v>
      </c>
    </row>
    <row r="61" spans="1:7" x14ac:dyDescent="0.25">
      <c r="A61" s="42" t="str">
        <f t="shared" si="3"/>
        <v>SEVILLA</v>
      </c>
      <c r="B61" s="41">
        <f t="shared" si="4"/>
        <v>4180335</v>
      </c>
      <c r="C61" s="41">
        <f t="shared" si="5"/>
        <v>4189148</v>
      </c>
      <c r="D61" s="41">
        <f t="shared" si="6"/>
        <v>19</v>
      </c>
      <c r="E61" s="42" t="str">
        <f t="shared" si="2"/>
        <v>CEUTA</v>
      </c>
      <c r="F61" s="42">
        <f t="shared" si="9"/>
        <v>1912344</v>
      </c>
      <c r="G61" s="42">
        <f t="shared" si="8"/>
        <v>1870550</v>
      </c>
    </row>
    <row r="62" spans="1:7" x14ac:dyDescent="0.25">
      <c r="A62" s="42" t="str">
        <f t="shared" si="3"/>
        <v>TARRAGONA</v>
      </c>
      <c r="B62" s="41">
        <f t="shared" si="4"/>
        <v>30401198</v>
      </c>
      <c r="C62" s="41">
        <f t="shared" si="5"/>
        <v>29152168</v>
      </c>
      <c r="D62" s="41">
        <f t="shared" si="6"/>
        <v>4</v>
      </c>
      <c r="E62" s="42" t="str">
        <f t="shared" si="2"/>
        <v>MOTRIL</v>
      </c>
      <c r="F62" s="42">
        <f t="shared" si="9"/>
        <v>1841894</v>
      </c>
      <c r="G62" s="42">
        <f t="shared" si="8"/>
        <v>1892330</v>
      </c>
    </row>
    <row r="63" spans="1:7" x14ac:dyDescent="0.25">
      <c r="A63" s="42" t="str">
        <f t="shared" si="3"/>
        <v>VALENCIA</v>
      </c>
      <c r="B63" s="41">
        <f t="shared" si="4"/>
        <v>60005534</v>
      </c>
      <c r="C63" s="41">
        <f t="shared" si="5"/>
        <v>60135086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1739798</v>
      </c>
      <c r="G63" s="42">
        <f t="shared" si="8"/>
        <v>1664172</v>
      </c>
    </row>
    <row r="64" spans="1:7" x14ac:dyDescent="0.25">
      <c r="A64" s="42" t="str">
        <f t="shared" si="3"/>
        <v>VIGO</v>
      </c>
      <c r="B64" s="41">
        <f t="shared" si="4"/>
        <v>3439194</v>
      </c>
      <c r="C64" s="41">
        <f t="shared" si="5"/>
        <v>3655655</v>
      </c>
      <c r="D64" s="41">
        <f t="shared" si="6"/>
        <v>20</v>
      </c>
      <c r="E64" s="42" t="str">
        <f t="shared" si="2"/>
        <v>VILAGARCIA</v>
      </c>
      <c r="F64" s="42">
        <f t="shared" si="9"/>
        <v>901824</v>
      </c>
      <c r="G64" s="42">
        <f t="shared" si="8"/>
        <v>722488</v>
      </c>
    </row>
    <row r="65" spans="1:7" x14ac:dyDescent="0.25">
      <c r="A65" s="42" t="str">
        <f t="shared" si="3"/>
        <v>VILAGARCIA</v>
      </c>
      <c r="B65" s="41">
        <f t="shared" si="4"/>
        <v>901824</v>
      </c>
      <c r="C65" s="41">
        <f t="shared" si="5"/>
        <v>722488</v>
      </c>
      <c r="D65" s="41">
        <f t="shared" si="6"/>
        <v>27</v>
      </c>
      <c r="E65" s="42" t="str">
        <f t="shared" si="2"/>
        <v>MELILLA</v>
      </c>
      <c r="F65" s="42">
        <f t="shared" si="9"/>
        <v>875880</v>
      </c>
      <c r="G65" s="42">
        <f t="shared" si="8"/>
        <v>785373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509898</v>
      </c>
      <c r="C7" s="37">
        <v>497722</v>
      </c>
      <c r="D7" s="37">
        <v>6247713</v>
      </c>
      <c r="E7" s="37">
        <v>6627584</v>
      </c>
      <c r="F7" s="10">
        <f>((E7*100)/D7)-100</f>
        <v>6.0801608524591302</v>
      </c>
      <c r="G7" s="1"/>
      <c r="H7" s="1"/>
      <c r="I7" s="1"/>
    </row>
    <row r="8" spans="1:12" x14ac:dyDescent="0.25">
      <c r="A8" s="11" t="s">
        <v>45</v>
      </c>
      <c r="B8" s="38">
        <v>2234</v>
      </c>
      <c r="C8" s="38">
        <v>3231</v>
      </c>
      <c r="D8" s="38">
        <v>77405</v>
      </c>
      <c r="E8" s="38">
        <v>53595</v>
      </c>
      <c r="F8" s="13">
        <f t="shared" ref="F8:F35" si="0">((E8*100)/D8)-100</f>
        <v>-30.76028680317809</v>
      </c>
      <c r="G8" s="1"/>
      <c r="H8" s="1"/>
      <c r="I8" s="1"/>
    </row>
    <row r="9" spans="1:12" x14ac:dyDescent="0.25">
      <c r="A9" s="8" t="s">
        <v>46</v>
      </c>
      <c r="B9" s="37">
        <v>0</v>
      </c>
      <c r="C9" s="37">
        <v>0</v>
      </c>
      <c r="D9" s="37">
        <v>2986</v>
      </c>
      <c r="E9" s="37">
        <v>12264</v>
      </c>
      <c r="F9" s="10">
        <f t="shared" si="0"/>
        <v>310.71667782987276</v>
      </c>
      <c r="G9" s="1"/>
      <c r="H9" s="1"/>
      <c r="I9" s="1"/>
    </row>
    <row r="10" spans="1:12" x14ac:dyDescent="0.25">
      <c r="A10" s="11" t="s">
        <v>47</v>
      </c>
      <c r="B10" s="38">
        <v>50458</v>
      </c>
      <c r="C10" s="38">
        <v>33222</v>
      </c>
      <c r="D10" s="38">
        <v>488019</v>
      </c>
      <c r="E10" s="38">
        <v>564264</v>
      </c>
      <c r="F10" s="13">
        <f t="shared" si="0"/>
        <v>15.623367123001358</v>
      </c>
      <c r="G10" s="1"/>
      <c r="H10" s="1"/>
      <c r="I10" s="1"/>
    </row>
    <row r="11" spans="1:12" x14ac:dyDescent="0.25">
      <c r="A11" s="8" t="s">
        <v>48</v>
      </c>
      <c r="B11" s="37">
        <v>1637512</v>
      </c>
      <c r="C11" s="37">
        <v>1776396</v>
      </c>
      <c r="D11" s="37">
        <v>20799246</v>
      </c>
      <c r="E11" s="37">
        <v>21026891</v>
      </c>
      <c r="F11" s="10">
        <f t="shared" si="0"/>
        <v>1.094486790530766</v>
      </c>
      <c r="G11" s="1"/>
      <c r="H11" s="1"/>
      <c r="I11" s="1"/>
    </row>
    <row r="12" spans="1:12" x14ac:dyDescent="0.25">
      <c r="A12" s="11" t="s">
        <v>49</v>
      </c>
      <c r="B12" s="38">
        <v>9056</v>
      </c>
      <c r="C12" s="38">
        <v>8799</v>
      </c>
      <c r="D12" s="38">
        <v>98430</v>
      </c>
      <c r="E12" s="38">
        <v>73288</v>
      </c>
      <c r="F12" s="13">
        <f t="shared" si="0"/>
        <v>-25.543025500355583</v>
      </c>
      <c r="G12" s="1"/>
      <c r="H12" s="1"/>
      <c r="I12" s="1"/>
    </row>
    <row r="13" spans="1:12" x14ac:dyDescent="0.25">
      <c r="A13" s="8" t="s">
        <v>50</v>
      </c>
      <c r="B13" s="37">
        <v>81564</v>
      </c>
      <c r="C13" s="37">
        <v>68136</v>
      </c>
      <c r="D13" s="37">
        <v>1510382</v>
      </c>
      <c r="E13" s="37">
        <v>1442292</v>
      </c>
      <c r="F13" s="10">
        <f t="shared" si="0"/>
        <v>-4.5081310555872562</v>
      </c>
      <c r="G13" s="1"/>
      <c r="H13" s="1"/>
      <c r="I13" s="1"/>
    </row>
    <row r="14" spans="1:12" x14ac:dyDescent="0.25">
      <c r="A14" s="11" t="s">
        <v>51</v>
      </c>
      <c r="B14" s="38">
        <v>1057553</v>
      </c>
      <c r="C14" s="38">
        <v>899522</v>
      </c>
      <c r="D14" s="38">
        <v>9905355</v>
      </c>
      <c r="E14" s="38">
        <v>9504407</v>
      </c>
      <c r="F14" s="13">
        <f t="shared" si="0"/>
        <v>-4.0477903114022666</v>
      </c>
      <c r="G14" s="1"/>
      <c r="H14" s="1"/>
      <c r="I14" s="1"/>
    </row>
    <row r="15" spans="1:12" x14ac:dyDescent="0.25">
      <c r="A15" s="8" t="s">
        <v>52</v>
      </c>
      <c r="B15" s="37">
        <v>1192174</v>
      </c>
      <c r="C15" s="37">
        <v>1597315</v>
      </c>
      <c r="D15" s="37">
        <v>16637502</v>
      </c>
      <c r="E15" s="37">
        <v>13503351</v>
      </c>
      <c r="F15" s="10">
        <f t="shared" si="0"/>
        <v>-18.837870011976563</v>
      </c>
      <c r="G15" s="1"/>
      <c r="H15" s="1"/>
      <c r="I15" s="1"/>
    </row>
    <row r="16" spans="1:12" x14ac:dyDescent="0.25">
      <c r="A16" s="11" t="s">
        <v>53</v>
      </c>
      <c r="B16" s="38">
        <v>2032014</v>
      </c>
      <c r="C16" s="38">
        <v>1922038</v>
      </c>
      <c r="D16" s="38">
        <v>15906835</v>
      </c>
      <c r="E16" s="38">
        <v>22072912</v>
      </c>
      <c r="F16" s="13">
        <f t="shared" si="0"/>
        <v>38.763694977662112</v>
      </c>
      <c r="G16" s="1"/>
      <c r="H16" s="1"/>
      <c r="I16" s="1"/>
    </row>
    <row r="17" spans="1:9" x14ac:dyDescent="0.25">
      <c r="A17" s="8" t="s">
        <v>54</v>
      </c>
      <c r="B17" s="37">
        <v>681716</v>
      </c>
      <c r="C17" s="37">
        <v>731898</v>
      </c>
      <c r="D17" s="37">
        <v>7048891</v>
      </c>
      <c r="E17" s="37">
        <v>6506763</v>
      </c>
      <c r="F17" s="10">
        <f t="shared" si="0"/>
        <v>-7.6909686928057255</v>
      </c>
      <c r="G17" s="1"/>
      <c r="H17" s="1"/>
      <c r="I17" s="1"/>
    </row>
    <row r="18" spans="1:9" x14ac:dyDescent="0.25">
      <c r="A18" s="11" t="s">
        <v>55</v>
      </c>
      <c r="B18" s="38">
        <v>73563</v>
      </c>
      <c r="C18" s="38">
        <v>83983</v>
      </c>
      <c r="D18" s="38">
        <v>949049</v>
      </c>
      <c r="E18" s="38">
        <v>909853</v>
      </c>
      <c r="F18" s="13">
        <f t="shared" si="0"/>
        <v>-4.1300291133545244</v>
      </c>
      <c r="G18" s="1"/>
      <c r="H18" s="1"/>
      <c r="I18" s="1"/>
    </row>
    <row r="19" spans="1:9" x14ac:dyDescent="0.25">
      <c r="A19" s="8" t="s">
        <v>56</v>
      </c>
      <c r="B19" s="37">
        <v>266467</v>
      </c>
      <c r="C19" s="37">
        <v>214033</v>
      </c>
      <c r="D19" s="37">
        <v>2388757</v>
      </c>
      <c r="E19" s="37">
        <v>2130511</v>
      </c>
      <c r="F19" s="10">
        <f t="shared" si="0"/>
        <v>-10.810894536363477</v>
      </c>
      <c r="G19" s="1"/>
      <c r="H19" s="1"/>
      <c r="I19" s="1"/>
    </row>
    <row r="20" spans="1:9" x14ac:dyDescent="0.25">
      <c r="A20" s="11" t="s">
        <v>57</v>
      </c>
      <c r="B20" s="38">
        <v>135803</v>
      </c>
      <c r="C20" s="38">
        <v>62714</v>
      </c>
      <c r="D20" s="38">
        <v>906030</v>
      </c>
      <c r="E20" s="38">
        <v>833071</v>
      </c>
      <c r="F20" s="13">
        <f t="shared" si="0"/>
        <v>-8.0526031146871446</v>
      </c>
      <c r="G20" s="1"/>
      <c r="H20" s="1"/>
      <c r="I20" s="1"/>
    </row>
    <row r="21" spans="1:9" x14ac:dyDescent="0.25">
      <c r="A21" s="8" t="s">
        <v>58</v>
      </c>
      <c r="B21" s="37">
        <v>2125351</v>
      </c>
      <c r="C21" s="37">
        <v>1698276</v>
      </c>
      <c r="D21" s="37">
        <v>18993913</v>
      </c>
      <c r="E21" s="37">
        <v>20322619</v>
      </c>
      <c r="F21" s="10">
        <f t="shared" si="0"/>
        <v>6.9954305887365109</v>
      </c>
      <c r="G21" s="1"/>
      <c r="H21" s="1"/>
      <c r="I21" s="1"/>
    </row>
    <row r="22" spans="1:9" x14ac:dyDescent="0.25">
      <c r="A22" s="11" t="s">
        <v>59</v>
      </c>
      <c r="B22" s="38">
        <v>470682</v>
      </c>
      <c r="C22" s="38">
        <v>371380</v>
      </c>
      <c r="D22" s="38">
        <v>4557498</v>
      </c>
      <c r="E22" s="38">
        <v>4023586</v>
      </c>
      <c r="F22" s="13">
        <f t="shared" si="0"/>
        <v>-11.715024340109423</v>
      </c>
      <c r="G22" s="1"/>
      <c r="H22" s="1"/>
      <c r="I22" s="1"/>
    </row>
    <row r="23" spans="1:9" x14ac:dyDescent="0.25">
      <c r="A23" s="8" t="s">
        <v>60</v>
      </c>
      <c r="B23" s="37">
        <v>9847</v>
      </c>
      <c r="C23" s="37">
        <v>8708</v>
      </c>
      <c r="D23" s="37">
        <v>59472</v>
      </c>
      <c r="E23" s="37">
        <v>101996</v>
      </c>
      <c r="F23" s="10">
        <f t="shared" si="0"/>
        <v>71.502555824589734</v>
      </c>
      <c r="G23" s="1"/>
      <c r="H23" s="1"/>
      <c r="I23" s="1"/>
    </row>
    <row r="24" spans="1:9" x14ac:dyDescent="0.25">
      <c r="A24" s="11" t="s">
        <v>61</v>
      </c>
      <c r="B24" s="38">
        <v>0</v>
      </c>
      <c r="C24" s="38">
        <v>0</v>
      </c>
      <c r="D24" s="38">
        <v>0</v>
      </c>
      <c r="E24" s="38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7">
        <v>6432</v>
      </c>
      <c r="C25" s="37">
        <v>2530</v>
      </c>
      <c r="D25" s="37">
        <v>62691</v>
      </c>
      <c r="E25" s="37">
        <v>63763</v>
      </c>
      <c r="F25" s="10">
        <f t="shared" si="0"/>
        <v>1.7099743184827219</v>
      </c>
      <c r="G25" s="1"/>
      <c r="H25" s="1"/>
      <c r="I25" s="1"/>
    </row>
    <row r="26" spans="1:9" x14ac:dyDescent="0.25">
      <c r="A26" s="11" t="s">
        <v>63</v>
      </c>
      <c r="B26" s="38">
        <v>126734</v>
      </c>
      <c r="C26" s="38">
        <v>85992</v>
      </c>
      <c r="D26" s="38">
        <v>1175393</v>
      </c>
      <c r="E26" s="38">
        <v>1098555</v>
      </c>
      <c r="F26" s="13">
        <f t="shared" si="0"/>
        <v>-6.5372177646114977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733858</v>
      </c>
      <c r="C28" s="38">
        <v>510184</v>
      </c>
      <c r="D28" s="38">
        <v>6577354</v>
      </c>
      <c r="E28" s="38">
        <v>6715164</v>
      </c>
      <c r="F28" s="13">
        <f t="shared" si="0"/>
        <v>2.0952194453879116</v>
      </c>
      <c r="G28" s="1"/>
      <c r="H28" s="1"/>
      <c r="I28" s="1"/>
    </row>
    <row r="29" spans="1:9" x14ac:dyDescent="0.25">
      <c r="A29" s="8" t="s">
        <v>66</v>
      </c>
      <c r="B29" s="37">
        <v>15492</v>
      </c>
      <c r="C29" s="37">
        <v>25689</v>
      </c>
      <c r="D29" s="37">
        <v>291827</v>
      </c>
      <c r="E29" s="37">
        <v>203053</v>
      </c>
      <c r="F29" s="10">
        <f t="shared" si="0"/>
        <v>-30.420077648743941</v>
      </c>
      <c r="G29" s="1"/>
      <c r="H29" s="1"/>
      <c r="I29" s="1"/>
    </row>
    <row r="30" spans="1:9" x14ac:dyDescent="0.25">
      <c r="A30" s="11" t="s">
        <v>67</v>
      </c>
      <c r="B30" s="38">
        <v>44717</v>
      </c>
      <c r="C30" s="38">
        <v>26882</v>
      </c>
      <c r="D30" s="38">
        <v>327530</v>
      </c>
      <c r="E30" s="38">
        <v>326634</v>
      </c>
      <c r="F30" s="13">
        <f t="shared" si="0"/>
        <v>-0.27356272707844198</v>
      </c>
      <c r="G30" s="1"/>
      <c r="H30" s="1"/>
      <c r="I30" s="1"/>
    </row>
    <row r="31" spans="1:9" x14ac:dyDescent="0.25">
      <c r="A31" s="8" t="s">
        <v>68</v>
      </c>
      <c r="B31" s="37">
        <v>1582798</v>
      </c>
      <c r="C31" s="37">
        <v>1398468</v>
      </c>
      <c r="D31" s="37">
        <v>17158002</v>
      </c>
      <c r="E31" s="37">
        <v>17530599</v>
      </c>
      <c r="F31" s="10">
        <f t="shared" si="0"/>
        <v>2.171564031756148</v>
      </c>
      <c r="G31" s="1"/>
      <c r="H31" s="1"/>
      <c r="I31" s="1"/>
    </row>
    <row r="32" spans="1:9" x14ac:dyDescent="0.25">
      <c r="A32" s="11" t="s">
        <v>69</v>
      </c>
      <c r="B32" s="38">
        <v>366586</v>
      </c>
      <c r="C32" s="38">
        <v>309925</v>
      </c>
      <c r="D32" s="38">
        <v>4162169</v>
      </c>
      <c r="E32" s="38">
        <v>3401470</v>
      </c>
      <c r="F32" s="13">
        <f t="shared" si="0"/>
        <v>-18.276504389898633</v>
      </c>
      <c r="G32" s="1"/>
      <c r="H32" s="1"/>
      <c r="I32" s="1"/>
    </row>
    <row r="33" spans="1:9" x14ac:dyDescent="0.25">
      <c r="A33" s="8" t="s">
        <v>70</v>
      </c>
      <c r="B33" s="37">
        <v>0</v>
      </c>
      <c r="C33" s="37">
        <v>4607</v>
      </c>
      <c r="D33" s="37">
        <v>75445</v>
      </c>
      <c r="E33" s="37">
        <v>72352</v>
      </c>
      <c r="F33" s="10">
        <f t="shared" si="0"/>
        <v>-4.0996752601232629</v>
      </c>
      <c r="G33" s="1"/>
      <c r="H33" s="1"/>
      <c r="I33" s="1"/>
    </row>
    <row r="34" spans="1:9" x14ac:dyDescent="0.25">
      <c r="A34" s="11" t="s">
        <v>71</v>
      </c>
      <c r="B34" s="38">
        <v>10000</v>
      </c>
      <c r="C34" s="38">
        <v>32037</v>
      </c>
      <c r="D34" s="38">
        <v>194103</v>
      </c>
      <c r="E34" s="38">
        <v>192875</v>
      </c>
      <c r="F34" s="13">
        <f t="shared" si="0"/>
        <v>-0.63265379721076442</v>
      </c>
      <c r="G34" s="1"/>
      <c r="H34" s="1"/>
      <c r="I34" s="1"/>
    </row>
    <row r="35" spans="1:9" x14ac:dyDescent="0.25">
      <c r="A35" s="14" t="s">
        <v>72</v>
      </c>
      <c r="B35" s="15">
        <f>SUM(B7:B34)</f>
        <v>13222509</v>
      </c>
      <c r="C35" s="15">
        <f t="shared" ref="C35:E35" si="1">SUM(C7:C34)</f>
        <v>12373687</v>
      </c>
      <c r="D35" s="15">
        <f t="shared" si="1"/>
        <v>136601997</v>
      </c>
      <c r="E35" s="15">
        <f t="shared" si="1"/>
        <v>139313712</v>
      </c>
      <c r="F35" s="16">
        <f t="shared" si="0"/>
        <v>1.9851210520736373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6627584</v>
      </c>
      <c r="C38" s="41">
        <f>D7</f>
        <v>6247713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CARTAGENA</v>
      </c>
      <c r="F38" s="42">
        <f>LOOKUP(E38,$A$38:$A$65,$B$38:$B$65)</f>
        <v>22072912</v>
      </c>
      <c r="G38" s="42">
        <f>LOOKUP(E38,$A$38:$A$65,$C$38:$C$65)</f>
        <v>15906835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53595</v>
      </c>
      <c r="C39" s="41">
        <f t="shared" ref="C39:C65" si="5">D8</f>
        <v>77405</v>
      </c>
      <c r="D39" s="41">
        <f t="shared" ref="D39:D65" si="6">_xlfn.RANK.EQ(B39,$B$38:$B$65)+COUNTIF($B$38:$B$65,B39)-1</f>
        <v>25</v>
      </c>
      <c r="E39" s="42" t="str">
        <f t="shared" si="2"/>
        <v>BAHIA DE ALGECIRAS</v>
      </c>
      <c r="F39" s="42">
        <f t="shared" ref="F39:F54" si="7">LOOKUP(E39,$A$38:$A$65,$B$38:$B$65)</f>
        <v>21026891</v>
      </c>
      <c r="G39" s="42">
        <f t="shared" ref="G39:G65" si="8">LOOKUP(E39,$A$38:$A$65,$C$38:$C$65)</f>
        <v>20799246</v>
      </c>
    </row>
    <row r="40" spans="1:9" x14ac:dyDescent="0.25">
      <c r="A40" s="42" t="str">
        <f t="shared" si="3"/>
        <v>ALMERIA</v>
      </c>
      <c r="B40" s="41">
        <f t="shared" si="4"/>
        <v>12264</v>
      </c>
      <c r="C40" s="41">
        <f t="shared" si="5"/>
        <v>2986</v>
      </c>
      <c r="D40" s="41">
        <f t="shared" si="6"/>
        <v>26</v>
      </c>
      <c r="E40" s="42" t="str">
        <f t="shared" si="2"/>
        <v>HUELVA</v>
      </c>
      <c r="F40" s="42">
        <f t="shared" si="7"/>
        <v>20322619</v>
      </c>
      <c r="G40" s="42">
        <f t="shared" si="8"/>
        <v>18993913</v>
      </c>
    </row>
    <row r="41" spans="1:9" x14ac:dyDescent="0.25">
      <c r="A41" s="42" t="str">
        <f t="shared" si="3"/>
        <v>AVILES</v>
      </c>
      <c r="B41" s="41">
        <f t="shared" si="4"/>
        <v>564264</v>
      </c>
      <c r="C41" s="41">
        <f t="shared" si="5"/>
        <v>488019</v>
      </c>
      <c r="D41" s="41">
        <f t="shared" si="6"/>
        <v>17</v>
      </c>
      <c r="E41" s="42" t="str">
        <f t="shared" si="2"/>
        <v>TARRAGONA</v>
      </c>
      <c r="F41" s="42">
        <f t="shared" si="7"/>
        <v>17530599</v>
      </c>
      <c r="G41" s="42">
        <f t="shared" si="8"/>
        <v>17158002</v>
      </c>
    </row>
    <row r="42" spans="1:9" x14ac:dyDescent="0.25">
      <c r="A42" s="42" t="str">
        <f t="shared" si="3"/>
        <v>BAHIA DE ALGECIRAS</v>
      </c>
      <c r="B42" s="41">
        <f t="shared" si="4"/>
        <v>21026891</v>
      </c>
      <c r="C42" s="41">
        <f t="shared" si="5"/>
        <v>20799246</v>
      </c>
      <c r="D42" s="41">
        <f t="shared" si="6"/>
        <v>2</v>
      </c>
      <c r="E42" s="42" t="str">
        <f t="shared" si="2"/>
        <v>BILBAO</v>
      </c>
      <c r="F42" s="42">
        <f t="shared" si="7"/>
        <v>13503351</v>
      </c>
      <c r="G42" s="42">
        <f t="shared" si="8"/>
        <v>16637502</v>
      </c>
    </row>
    <row r="43" spans="1:9" x14ac:dyDescent="0.25">
      <c r="A43" s="42" t="str">
        <f t="shared" si="3"/>
        <v>BAHIA DE CADIZ</v>
      </c>
      <c r="B43" s="41">
        <f t="shared" si="4"/>
        <v>73288</v>
      </c>
      <c r="C43" s="41">
        <f t="shared" si="5"/>
        <v>98430</v>
      </c>
      <c r="D43" s="41">
        <f t="shared" si="6"/>
        <v>22</v>
      </c>
      <c r="E43" s="42" t="str">
        <f t="shared" si="2"/>
        <v>BARCELONA</v>
      </c>
      <c r="F43" s="42">
        <f t="shared" si="7"/>
        <v>9504407</v>
      </c>
      <c r="G43" s="42">
        <f t="shared" si="8"/>
        <v>9905355</v>
      </c>
    </row>
    <row r="44" spans="1:9" x14ac:dyDescent="0.25">
      <c r="A44" s="42" t="str">
        <f t="shared" si="3"/>
        <v>BALEARES</v>
      </c>
      <c r="B44" s="41">
        <f t="shared" si="4"/>
        <v>1442292</v>
      </c>
      <c r="C44" s="41">
        <f t="shared" si="5"/>
        <v>1510382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6715164</v>
      </c>
      <c r="G44" s="42">
        <f t="shared" si="8"/>
        <v>6577354</v>
      </c>
    </row>
    <row r="45" spans="1:9" x14ac:dyDescent="0.25">
      <c r="A45" s="42" t="str">
        <f t="shared" si="3"/>
        <v>BARCELONA</v>
      </c>
      <c r="B45" s="41">
        <f t="shared" si="4"/>
        <v>9504407</v>
      </c>
      <c r="C45" s="41">
        <f t="shared" si="5"/>
        <v>9905355</v>
      </c>
      <c r="D45" s="41">
        <f t="shared" si="6"/>
        <v>6</v>
      </c>
      <c r="E45" s="42" t="str">
        <f t="shared" si="2"/>
        <v>A CORUÑA</v>
      </c>
      <c r="F45" s="42">
        <f t="shared" si="7"/>
        <v>6627584</v>
      </c>
      <c r="G45" s="42">
        <f t="shared" si="8"/>
        <v>6247713</v>
      </c>
    </row>
    <row r="46" spans="1:9" x14ac:dyDescent="0.25">
      <c r="A46" s="42" t="str">
        <f t="shared" si="3"/>
        <v>BILBAO</v>
      </c>
      <c r="B46" s="41">
        <f t="shared" si="4"/>
        <v>13503351</v>
      </c>
      <c r="C46" s="41">
        <f t="shared" si="5"/>
        <v>16637502</v>
      </c>
      <c r="D46" s="41">
        <f t="shared" si="6"/>
        <v>5</v>
      </c>
      <c r="E46" s="42" t="str">
        <f t="shared" si="2"/>
        <v>CASTELLON</v>
      </c>
      <c r="F46" s="42">
        <f t="shared" si="7"/>
        <v>6506763</v>
      </c>
      <c r="G46" s="42">
        <f t="shared" si="8"/>
        <v>7048891</v>
      </c>
    </row>
    <row r="47" spans="1:9" x14ac:dyDescent="0.25">
      <c r="A47" s="42" t="str">
        <f t="shared" si="3"/>
        <v>CARTAGENA</v>
      </c>
      <c r="B47" s="41">
        <f t="shared" si="4"/>
        <v>22072912</v>
      </c>
      <c r="C47" s="41">
        <f t="shared" si="5"/>
        <v>15906835</v>
      </c>
      <c r="D47" s="41">
        <f t="shared" si="6"/>
        <v>1</v>
      </c>
      <c r="E47" s="42" t="str">
        <f t="shared" si="2"/>
        <v>LAS PALMAS</v>
      </c>
      <c r="F47" s="42">
        <f t="shared" si="7"/>
        <v>4023586</v>
      </c>
      <c r="G47" s="42">
        <f t="shared" si="8"/>
        <v>4557498</v>
      </c>
    </row>
    <row r="48" spans="1:9" x14ac:dyDescent="0.25">
      <c r="A48" s="42" t="str">
        <f t="shared" si="3"/>
        <v>CASTELLON</v>
      </c>
      <c r="B48" s="41">
        <f t="shared" si="4"/>
        <v>6506763</v>
      </c>
      <c r="C48" s="41">
        <f t="shared" si="5"/>
        <v>7048891</v>
      </c>
      <c r="D48" s="41">
        <f t="shared" si="6"/>
        <v>9</v>
      </c>
      <c r="E48" s="42" t="str">
        <f t="shared" si="2"/>
        <v>VALENCIA</v>
      </c>
      <c r="F48" s="42">
        <f t="shared" si="7"/>
        <v>3401470</v>
      </c>
      <c r="G48" s="42">
        <f t="shared" si="8"/>
        <v>4162169</v>
      </c>
    </row>
    <row r="49" spans="1:7" x14ac:dyDescent="0.25">
      <c r="A49" s="42" t="str">
        <f t="shared" si="3"/>
        <v>CEUTA</v>
      </c>
      <c r="B49" s="41">
        <f t="shared" si="4"/>
        <v>909853</v>
      </c>
      <c r="C49" s="41">
        <f t="shared" si="5"/>
        <v>949049</v>
      </c>
      <c r="D49" s="41">
        <f t="shared" si="6"/>
        <v>15</v>
      </c>
      <c r="E49" s="42" t="str">
        <f t="shared" si="2"/>
        <v>FERROL-SAN CIBRAO</v>
      </c>
      <c r="F49" s="42">
        <f t="shared" si="7"/>
        <v>2130511</v>
      </c>
      <c r="G49" s="42">
        <f t="shared" si="8"/>
        <v>2388757</v>
      </c>
    </row>
    <row r="50" spans="1:7" x14ac:dyDescent="0.25">
      <c r="A50" s="42" t="str">
        <f t="shared" si="3"/>
        <v>FERROL-SAN CIBRAO</v>
      </c>
      <c r="B50" s="41">
        <f t="shared" si="4"/>
        <v>2130511</v>
      </c>
      <c r="C50" s="41">
        <f t="shared" si="5"/>
        <v>2388757</v>
      </c>
      <c r="D50" s="41">
        <f t="shared" si="6"/>
        <v>12</v>
      </c>
      <c r="E50" s="42" t="str">
        <f t="shared" si="2"/>
        <v>BALEARES</v>
      </c>
      <c r="F50" s="42">
        <f t="shared" si="7"/>
        <v>1442292</v>
      </c>
      <c r="G50" s="42">
        <f t="shared" si="8"/>
        <v>1510382</v>
      </c>
    </row>
    <row r="51" spans="1:7" x14ac:dyDescent="0.25">
      <c r="A51" s="42" t="str">
        <f t="shared" si="3"/>
        <v>GIJON</v>
      </c>
      <c r="B51" s="41">
        <f t="shared" si="4"/>
        <v>833071</v>
      </c>
      <c r="C51" s="41">
        <f t="shared" si="5"/>
        <v>906030</v>
      </c>
      <c r="D51" s="41">
        <f t="shared" si="6"/>
        <v>16</v>
      </c>
      <c r="E51" s="42" t="str">
        <f t="shared" si="2"/>
        <v>MOTRIL</v>
      </c>
      <c r="F51" s="42">
        <f t="shared" si="7"/>
        <v>1098555</v>
      </c>
      <c r="G51" s="42">
        <f t="shared" si="8"/>
        <v>1175393</v>
      </c>
    </row>
    <row r="52" spans="1:7" x14ac:dyDescent="0.25">
      <c r="A52" s="42" t="str">
        <f t="shared" si="3"/>
        <v>HUELVA</v>
      </c>
      <c r="B52" s="41">
        <f t="shared" si="4"/>
        <v>20322619</v>
      </c>
      <c r="C52" s="41">
        <f t="shared" si="5"/>
        <v>18993913</v>
      </c>
      <c r="D52" s="41">
        <f t="shared" si="6"/>
        <v>3</v>
      </c>
      <c r="E52" s="42" t="str">
        <f t="shared" si="2"/>
        <v>CEUTA</v>
      </c>
      <c r="F52" s="42">
        <f t="shared" si="7"/>
        <v>909853</v>
      </c>
      <c r="G52" s="42">
        <f t="shared" si="8"/>
        <v>949049</v>
      </c>
    </row>
    <row r="53" spans="1:7" x14ac:dyDescent="0.25">
      <c r="A53" s="42" t="str">
        <f t="shared" si="3"/>
        <v>LAS PALMAS</v>
      </c>
      <c r="B53" s="41">
        <f t="shared" si="4"/>
        <v>4023586</v>
      </c>
      <c r="C53" s="41">
        <f t="shared" si="5"/>
        <v>4557498</v>
      </c>
      <c r="D53" s="41">
        <f t="shared" si="6"/>
        <v>10</v>
      </c>
      <c r="E53" s="42" t="str">
        <f t="shared" si="2"/>
        <v>GIJON</v>
      </c>
      <c r="F53" s="42">
        <f t="shared" si="7"/>
        <v>833071</v>
      </c>
      <c r="G53" s="42">
        <f t="shared" si="8"/>
        <v>906030</v>
      </c>
    </row>
    <row r="54" spans="1:7" x14ac:dyDescent="0.25">
      <c r="A54" s="42" t="str">
        <f t="shared" si="3"/>
        <v>MALAGA</v>
      </c>
      <c r="B54" s="41">
        <f t="shared" si="4"/>
        <v>101996</v>
      </c>
      <c r="C54" s="41">
        <f t="shared" si="5"/>
        <v>59472</v>
      </c>
      <c r="D54" s="41">
        <f t="shared" si="6"/>
        <v>21</v>
      </c>
      <c r="E54" s="42" t="str">
        <f t="shared" si="2"/>
        <v>AVILES</v>
      </c>
      <c r="F54" s="42">
        <f t="shared" si="7"/>
        <v>564264</v>
      </c>
      <c r="G54" s="42">
        <f t="shared" si="8"/>
        <v>488019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326634</v>
      </c>
      <c r="G55" s="42">
        <f t="shared" si="8"/>
        <v>327530</v>
      </c>
    </row>
    <row r="56" spans="1:7" x14ac:dyDescent="0.25">
      <c r="A56" s="42" t="str">
        <f t="shared" si="3"/>
        <v>MELILLA</v>
      </c>
      <c r="B56" s="41">
        <f t="shared" si="4"/>
        <v>63763</v>
      </c>
      <c r="C56" s="41">
        <f t="shared" si="5"/>
        <v>62691</v>
      </c>
      <c r="D56" s="41">
        <f t="shared" si="6"/>
        <v>24</v>
      </c>
      <c r="E56" s="42" t="str">
        <f t="shared" si="2"/>
        <v>SANTANDER</v>
      </c>
      <c r="F56" s="42">
        <f t="shared" si="9"/>
        <v>203053</v>
      </c>
      <c r="G56" s="42">
        <f t="shared" si="8"/>
        <v>291827</v>
      </c>
    </row>
    <row r="57" spans="1:7" x14ac:dyDescent="0.25">
      <c r="A57" s="42" t="str">
        <f t="shared" si="3"/>
        <v>MOTRIL</v>
      </c>
      <c r="B57" s="41">
        <f t="shared" si="4"/>
        <v>1098555</v>
      </c>
      <c r="C57" s="41">
        <f t="shared" si="5"/>
        <v>1175393</v>
      </c>
      <c r="D57" s="41">
        <f t="shared" si="6"/>
        <v>14</v>
      </c>
      <c r="E57" s="42" t="str">
        <f t="shared" si="2"/>
        <v>VILAGARCIA</v>
      </c>
      <c r="F57" s="42">
        <f t="shared" si="9"/>
        <v>192875</v>
      </c>
      <c r="G57" s="42">
        <f t="shared" si="8"/>
        <v>194103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101996</v>
      </c>
      <c r="G58" s="42">
        <f t="shared" si="8"/>
        <v>59472</v>
      </c>
    </row>
    <row r="59" spans="1:7" x14ac:dyDescent="0.25">
      <c r="A59" s="42" t="str">
        <f t="shared" si="3"/>
        <v>SANTA CRUZ DE TENERIFE</v>
      </c>
      <c r="B59" s="41">
        <f t="shared" si="4"/>
        <v>6715164</v>
      </c>
      <c r="C59" s="41">
        <f t="shared" si="5"/>
        <v>6577354</v>
      </c>
      <c r="D59" s="41">
        <f t="shared" si="6"/>
        <v>7</v>
      </c>
      <c r="E59" s="42" t="str">
        <f t="shared" si="2"/>
        <v>BAHIA DE CADIZ</v>
      </c>
      <c r="F59" s="42">
        <f t="shared" si="9"/>
        <v>73288</v>
      </c>
      <c r="G59" s="42">
        <f t="shared" si="8"/>
        <v>98430</v>
      </c>
    </row>
    <row r="60" spans="1:7" x14ac:dyDescent="0.25">
      <c r="A60" s="42" t="str">
        <f t="shared" si="3"/>
        <v>SANTANDER</v>
      </c>
      <c r="B60" s="41">
        <f t="shared" si="4"/>
        <v>203053</v>
      </c>
      <c r="C60" s="41">
        <f t="shared" si="5"/>
        <v>291827</v>
      </c>
      <c r="D60" s="41">
        <f t="shared" si="6"/>
        <v>19</v>
      </c>
      <c r="E60" s="42" t="str">
        <f t="shared" si="2"/>
        <v>VIGO</v>
      </c>
      <c r="F60" s="42">
        <f t="shared" si="9"/>
        <v>72352</v>
      </c>
      <c r="G60" s="42">
        <f t="shared" si="8"/>
        <v>75445</v>
      </c>
    </row>
    <row r="61" spans="1:7" x14ac:dyDescent="0.25">
      <c r="A61" s="42" t="str">
        <f t="shared" si="3"/>
        <v>SEVILLA</v>
      </c>
      <c r="B61" s="41">
        <f t="shared" si="4"/>
        <v>326634</v>
      </c>
      <c r="C61" s="41">
        <f t="shared" si="5"/>
        <v>327530</v>
      </c>
      <c r="D61" s="41">
        <f t="shared" si="6"/>
        <v>18</v>
      </c>
      <c r="E61" s="42" t="str">
        <f t="shared" si="2"/>
        <v>MELILLA</v>
      </c>
      <c r="F61" s="42">
        <f t="shared" si="9"/>
        <v>63763</v>
      </c>
      <c r="G61" s="42">
        <f t="shared" si="8"/>
        <v>62691</v>
      </c>
    </row>
    <row r="62" spans="1:7" x14ac:dyDescent="0.25">
      <c r="A62" s="42" t="str">
        <f t="shared" si="3"/>
        <v>TARRAGONA</v>
      </c>
      <c r="B62" s="41">
        <f t="shared" si="4"/>
        <v>17530599</v>
      </c>
      <c r="C62" s="41">
        <f t="shared" si="5"/>
        <v>17158002</v>
      </c>
      <c r="D62" s="41">
        <f t="shared" si="6"/>
        <v>4</v>
      </c>
      <c r="E62" s="42" t="str">
        <f t="shared" si="2"/>
        <v>ALICANTE</v>
      </c>
      <c r="F62" s="42">
        <f t="shared" si="9"/>
        <v>53595</v>
      </c>
      <c r="G62" s="42">
        <f t="shared" si="8"/>
        <v>77405</v>
      </c>
    </row>
    <row r="63" spans="1:7" x14ac:dyDescent="0.25">
      <c r="A63" s="42" t="str">
        <f t="shared" si="3"/>
        <v>VALENCIA</v>
      </c>
      <c r="B63" s="41">
        <f t="shared" si="4"/>
        <v>3401470</v>
      </c>
      <c r="C63" s="41">
        <f t="shared" si="5"/>
        <v>4162169</v>
      </c>
      <c r="D63" s="41">
        <f t="shared" si="6"/>
        <v>11</v>
      </c>
      <c r="E63" s="42" t="str">
        <f t="shared" si="2"/>
        <v>ALMERIA</v>
      </c>
      <c r="F63" s="42">
        <f t="shared" si="9"/>
        <v>12264</v>
      </c>
      <c r="G63" s="42">
        <f t="shared" si="8"/>
        <v>2986</v>
      </c>
    </row>
    <row r="64" spans="1:7" x14ac:dyDescent="0.25">
      <c r="A64" s="42" t="str">
        <f t="shared" si="3"/>
        <v>VIGO</v>
      </c>
      <c r="B64" s="41">
        <f t="shared" si="4"/>
        <v>72352</v>
      </c>
      <c r="C64" s="41">
        <f t="shared" si="5"/>
        <v>75445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192875</v>
      </c>
      <c r="C65" s="41">
        <f t="shared" si="5"/>
        <v>194103</v>
      </c>
      <c r="D65" s="41">
        <f t="shared" si="6"/>
        <v>20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19">
        <v>328654</v>
      </c>
      <c r="C7" s="19">
        <v>342910</v>
      </c>
      <c r="D7" s="19">
        <v>3185324</v>
      </c>
      <c r="E7" s="19">
        <v>3751125</v>
      </c>
      <c r="F7" s="10">
        <f>((E7*100)/D7)-100</f>
        <v>17.762745642201551</v>
      </c>
      <c r="G7" s="1"/>
      <c r="H7" s="1"/>
      <c r="I7" s="1"/>
    </row>
    <row r="8" spans="1:12" x14ac:dyDescent="0.25">
      <c r="A8" s="11" t="s">
        <v>45</v>
      </c>
      <c r="B8" s="20">
        <v>54908</v>
      </c>
      <c r="C8" s="20">
        <v>88049</v>
      </c>
      <c r="D8" s="20">
        <v>663659</v>
      </c>
      <c r="E8" s="20">
        <v>662157</v>
      </c>
      <c r="F8" s="13">
        <f t="shared" ref="F8:F35" si="0">((E8*100)/D8)-100</f>
        <v>-0.22632104740536363</v>
      </c>
      <c r="G8" s="1"/>
      <c r="H8" s="1"/>
      <c r="I8" s="1"/>
    </row>
    <row r="9" spans="1:12" x14ac:dyDescent="0.25">
      <c r="A9" s="8" t="s">
        <v>46</v>
      </c>
      <c r="B9" s="19">
        <v>438732</v>
      </c>
      <c r="C9" s="19">
        <v>301599</v>
      </c>
      <c r="D9" s="19">
        <v>3538957</v>
      </c>
      <c r="E9" s="19">
        <v>4461861</v>
      </c>
      <c r="F9" s="10">
        <f t="shared" si="0"/>
        <v>26.078418019772499</v>
      </c>
      <c r="G9" s="1"/>
      <c r="H9" s="1"/>
      <c r="I9" s="1"/>
    </row>
    <row r="10" spans="1:12" x14ac:dyDescent="0.25">
      <c r="A10" s="11" t="s">
        <v>47</v>
      </c>
      <c r="B10" s="20">
        <v>284778</v>
      </c>
      <c r="C10" s="20">
        <v>336671</v>
      </c>
      <c r="D10" s="20">
        <v>3165515</v>
      </c>
      <c r="E10" s="20">
        <v>3078103</v>
      </c>
      <c r="F10" s="13">
        <f t="shared" si="0"/>
        <v>-2.7613832188443297</v>
      </c>
      <c r="G10" s="1"/>
      <c r="H10" s="1"/>
      <c r="I10" s="1"/>
    </row>
    <row r="11" spans="1:12" x14ac:dyDescent="0.25">
      <c r="A11" s="8" t="s">
        <v>48</v>
      </c>
      <c r="B11" s="19">
        <v>201806</v>
      </c>
      <c r="C11" s="19">
        <v>19625</v>
      </c>
      <c r="D11" s="19">
        <v>1277448</v>
      </c>
      <c r="E11" s="19">
        <v>1669773</v>
      </c>
      <c r="F11" s="10">
        <f t="shared" si="0"/>
        <v>30.711621921205392</v>
      </c>
      <c r="G11" s="1"/>
      <c r="H11" s="1"/>
      <c r="I11" s="1"/>
    </row>
    <row r="12" spans="1:12" x14ac:dyDescent="0.25">
      <c r="A12" s="11" t="s">
        <v>49</v>
      </c>
      <c r="B12" s="20">
        <v>129610</v>
      </c>
      <c r="C12" s="20">
        <v>161403</v>
      </c>
      <c r="D12" s="20">
        <v>1644973</v>
      </c>
      <c r="E12" s="20">
        <v>1613227</v>
      </c>
      <c r="F12" s="13">
        <f t="shared" si="0"/>
        <v>-1.9298797001531369</v>
      </c>
      <c r="G12" s="1"/>
      <c r="H12" s="1"/>
      <c r="I12" s="1"/>
    </row>
    <row r="13" spans="1:12" x14ac:dyDescent="0.25">
      <c r="A13" s="8" t="s">
        <v>50</v>
      </c>
      <c r="B13" s="19">
        <v>108866</v>
      </c>
      <c r="C13" s="19">
        <v>113355</v>
      </c>
      <c r="D13" s="19">
        <v>1489680</v>
      </c>
      <c r="E13" s="19">
        <v>1494695</v>
      </c>
      <c r="F13" s="10">
        <f t="shared" si="0"/>
        <v>0.33664948176789267</v>
      </c>
      <c r="G13" s="1"/>
      <c r="H13" s="1"/>
      <c r="I13" s="1"/>
    </row>
    <row r="14" spans="1:12" x14ac:dyDescent="0.25">
      <c r="A14" s="11" t="s">
        <v>51</v>
      </c>
      <c r="B14" s="20">
        <v>250487</v>
      </c>
      <c r="C14" s="20">
        <v>385217</v>
      </c>
      <c r="D14" s="20">
        <v>3247438</v>
      </c>
      <c r="E14" s="20">
        <v>4363863</v>
      </c>
      <c r="F14" s="13">
        <f t="shared" si="0"/>
        <v>34.378639407434406</v>
      </c>
      <c r="G14" s="1"/>
      <c r="H14" s="1"/>
      <c r="I14" s="1"/>
    </row>
    <row r="15" spans="1:12" x14ac:dyDescent="0.25">
      <c r="A15" s="8" t="s">
        <v>52</v>
      </c>
      <c r="B15" s="19">
        <v>303180</v>
      </c>
      <c r="C15" s="19">
        <v>360946</v>
      </c>
      <c r="D15" s="19">
        <v>3744917</v>
      </c>
      <c r="E15" s="19">
        <v>3969796</v>
      </c>
      <c r="F15" s="10">
        <f t="shared" si="0"/>
        <v>6.0049127924597485</v>
      </c>
      <c r="G15" s="1"/>
      <c r="H15" s="1"/>
      <c r="I15" s="1"/>
    </row>
    <row r="16" spans="1:12" x14ac:dyDescent="0.25">
      <c r="A16" s="11" t="s">
        <v>53</v>
      </c>
      <c r="B16" s="20">
        <v>512394</v>
      </c>
      <c r="C16" s="20">
        <v>473011</v>
      </c>
      <c r="D16" s="20">
        <v>3290748</v>
      </c>
      <c r="E16" s="20">
        <v>4501096</v>
      </c>
      <c r="F16" s="13">
        <f t="shared" si="0"/>
        <v>36.780330794093004</v>
      </c>
      <c r="G16" s="1"/>
      <c r="H16" s="1"/>
      <c r="I16" s="1"/>
    </row>
    <row r="17" spans="1:9" x14ac:dyDescent="0.25">
      <c r="A17" s="8" t="s">
        <v>54</v>
      </c>
      <c r="B17" s="19">
        <v>271217</v>
      </c>
      <c r="C17" s="19">
        <v>311888</v>
      </c>
      <c r="D17" s="19">
        <v>2983329</v>
      </c>
      <c r="E17" s="19">
        <v>2768307</v>
      </c>
      <c r="F17" s="10">
        <f t="shared" si="0"/>
        <v>-7.2074518097065408</v>
      </c>
      <c r="G17" s="1"/>
      <c r="H17" s="1"/>
      <c r="I17" s="1"/>
    </row>
    <row r="18" spans="1:9" x14ac:dyDescent="0.25">
      <c r="A18" s="11" t="s">
        <v>55</v>
      </c>
      <c r="B18" s="20">
        <v>14721</v>
      </c>
      <c r="C18" s="20">
        <v>5150</v>
      </c>
      <c r="D18" s="20">
        <v>130458</v>
      </c>
      <c r="E18" s="20">
        <v>147650</v>
      </c>
      <c r="F18" s="13">
        <f t="shared" si="0"/>
        <v>13.178187615937702</v>
      </c>
      <c r="G18" s="1"/>
      <c r="H18" s="1"/>
      <c r="I18" s="1"/>
    </row>
    <row r="19" spans="1:9" x14ac:dyDescent="0.25">
      <c r="A19" s="8" t="s">
        <v>56</v>
      </c>
      <c r="B19" s="19">
        <v>894318</v>
      </c>
      <c r="C19" s="19">
        <v>832219</v>
      </c>
      <c r="D19" s="19">
        <v>7776570</v>
      </c>
      <c r="E19" s="19">
        <v>9722283</v>
      </c>
      <c r="F19" s="10">
        <f t="shared" si="0"/>
        <v>25.020195278895457</v>
      </c>
      <c r="G19" s="1"/>
      <c r="H19" s="1"/>
      <c r="I19" s="1"/>
    </row>
    <row r="20" spans="1:9" x14ac:dyDescent="0.25">
      <c r="A20" s="11" t="s">
        <v>57</v>
      </c>
      <c r="B20" s="20">
        <v>1583241</v>
      </c>
      <c r="C20" s="20">
        <v>1415885</v>
      </c>
      <c r="D20" s="20">
        <v>11753521</v>
      </c>
      <c r="E20" s="20">
        <v>12974741</v>
      </c>
      <c r="F20" s="13">
        <f t="shared" si="0"/>
        <v>10.390248164783983</v>
      </c>
      <c r="G20" s="1"/>
      <c r="H20" s="1"/>
      <c r="I20" s="1"/>
    </row>
    <row r="21" spans="1:9" x14ac:dyDescent="0.25">
      <c r="A21" s="8" t="s">
        <v>58</v>
      </c>
      <c r="B21" s="19">
        <v>305248</v>
      </c>
      <c r="C21" s="19">
        <v>404776</v>
      </c>
      <c r="D21" s="19">
        <v>3555876</v>
      </c>
      <c r="E21" s="19">
        <v>4091598</v>
      </c>
      <c r="F21" s="10">
        <f t="shared" si="0"/>
        <v>15.065823442662236</v>
      </c>
      <c r="G21" s="1"/>
      <c r="H21" s="1"/>
      <c r="I21" s="1"/>
    </row>
    <row r="22" spans="1:9" x14ac:dyDescent="0.25">
      <c r="A22" s="11" t="s">
        <v>59</v>
      </c>
      <c r="B22" s="20">
        <v>45651</v>
      </c>
      <c r="C22" s="20">
        <v>27048</v>
      </c>
      <c r="D22" s="20">
        <v>499080</v>
      </c>
      <c r="E22" s="20">
        <v>351134</v>
      </c>
      <c r="F22" s="13">
        <f t="shared" si="0"/>
        <v>-29.643744489861348</v>
      </c>
      <c r="G22" s="1"/>
      <c r="H22" s="1"/>
      <c r="I22" s="1"/>
    </row>
    <row r="23" spans="1:9" x14ac:dyDescent="0.25">
      <c r="A23" s="8" t="s">
        <v>60</v>
      </c>
      <c r="B23" s="19">
        <v>113357</v>
      </c>
      <c r="C23" s="19">
        <v>66208</v>
      </c>
      <c r="D23" s="19">
        <v>816039</v>
      </c>
      <c r="E23" s="19">
        <v>744951</v>
      </c>
      <c r="F23" s="10">
        <f t="shared" si="0"/>
        <v>-8.7113483546742287</v>
      </c>
      <c r="G23" s="1"/>
      <c r="H23" s="1"/>
      <c r="I23" s="1"/>
    </row>
    <row r="24" spans="1:9" x14ac:dyDescent="0.25">
      <c r="A24" s="11" t="s">
        <v>61</v>
      </c>
      <c r="B24" s="20">
        <v>89524</v>
      </c>
      <c r="C24" s="20">
        <v>111551</v>
      </c>
      <c r="D24" s="20">
        <v>776157</v>
      </c>
      <c r="E24" s="20">
        <v>775539</v>
      </c>
      <c r="F24" s="13">
        <f t="shared" si="0"/>
        <v>-7.9623065951864191E-2</v>
      </c>
      <c r="G24" s="1"/>
      <c r="H24" s="1"/>
      <c r="I24" s="1"/>
    </row>
    <row r="25" spans="1:9" x14ac:dyDescent="0.25">
      <c r="A25" s="8" t="s">
        <v>62</v>
      </c>
      <c r="B25" s="19">
        <v>2100</v>
      </c>
      <c r="C25" s="19">
        <v>929</v>
      </c>
      <c r="D25" s="19">
        <v>31040</v>
      </c>
      <c r="E25" s="19">
        <v>19681</v>
      </c>
      <c r="F25" s="10">
        <f t="shared" si="0"/>
        <v>-36.594716494845358</v>
      </c>
      <c r="G25" s="1"/>
      <c r="H25" s="1"/>
      <c r="I25" s="1"/>
    </row>
    <row r="26" spans="1:9" x14ac:dyDescent="0.25">
      <c r="A26" s="11" t="s">
        <v>63</v>
      </c>
      <c r="B26" s="20">
        <v>45440</v>
      </c>
      <c r="C26" s="20">
        <v>48637</v>
      </c>
      <c r="D26" s="20">
        <v>545424</v>
      </c>
      <c r="E26" s="20">
        <v>484966</v>
      </c>
      <c r="F26" s="13">
        <f t="shared" si="0"/>
        <v>-11.084587403561272</v>
      </c>
      <c r="G26" s="1"/>
      <c r="H26" s="1"/>
      <c r="I26" s="1"/>
    </row>
    <row r="27" spans="1:9" x14ac:dyDescent="0.25">
      <c r="A27" s="8" t="s">
        <v>64</v>
      </c>
      <c r="B27" s="19">
        <v>115949</v>
      </c>
      <c r="C27" s="19">
        <v>72524</v>
      </c>
      <c r="D27" s="19">
        <v>1137856</v>
      </c>
      <c r="E27" s="19">
        <v>1328539</v>
      </c>
      <c r="F27" s="10">
        <f t="shared" si="0"/>
        <v>16.758095927779962</v>
      </c>
      <c r="G27" s="1"/>
      <c r="H27" s="1"/>
      <c r="I27" s="1"/>
    </row>
    <row r="28" spans="1:9" x14ac:dyDescent="0.25">
      <c r="A28" s="11" t="s">
        <v>65</v>
      </c>
      <c r="B28" s="20">
        <v>52454</v>
      </c>
      <c r="C28" s="20">
        <v>50262</v>
      </c>
      <c r="D28" s="20">
        <v>678972</v>
      </c>
      <c r="E28" s="20">
        <v>546626</v>
      </c>
      <c r="F28" s="13">
        <f t="shared" si="0"/>
        <v>-19.492114549642693</v>
      </c>
      <c r="G28" s="1"/>
      <c r="H28" s="1"/>
      <c r="I28" s="1"/>
    </row>
    <row r="29" spans="1:9" x14ac:dyDescent="0.25">
      <c r="A29" s="8" t="s">
        <v>66</v>
      </c>
      <c r="B29" s="19">
        <v>269517</v>
      </c>
      <c r="C29" s="19">
        <v>309653</v>
      </c>
      <c r="D29" s="19">
        <v>2903644</v>
      </c>
      <c r="E29" s="19">
        <v>2869410</v>
      </c>
      <c r="F29" s="10">
        <f t="shared" si="0"/>
        <v>-1.1790012825263716</v>
      </c>
      <c r="G29" s="1"/>
      <c r="H29" s="1"/>
      <c r="I29" s="1"/>
    </row>
    <row r="30" spans="1:9" x14ac:dyDescent="0.25">
      <c r="A30" s="11" t="s">
        <v>67</v>
      </c>
      <c r="B30" s="20">
        <v>154350</v>
      </c>
      <c r="C30" s="20">
        <v>134193</v>
      </c>
      <c r="D30" s="20">
        <v>1800569</v>
      </c>
      <c r="E30" s="20">
        <v>1659062</v>
      </c>
      <c r="F30" s="13">
        <f t="shared" si="0"/>
        <v>-7.8590156778218443</v>
      </c>
      <c r="G30" s="1"/>
      <c r="H30" s="1"/>
      <c r="I30" s="1"/>
    </row>
    <row r="31" spans="1:9" x14ac:dyDescent="0.25">
      <c r="A31" s="8" t="s">
        <v>68</v>
      </c>
      <c r="B31" s="19">
        <v>522337</v>
      </c>
      <c r="C31" s="19">
        <v>987331</v>
      </c>
      <c r="D31" s="19">
        <v>8561704</v>
      </c>
      <c r="E31" s="19">
        <v>9987512</v>
      </c>
      <c r="F31" s="10">
        <f t="shared" si="0"/>
        <v>16.653320413786787</v>
      </c>
      <c r="G31" s="1"/>
      <c r="H31" s="1"/>
      <c r="I31" s="1"/>
    </row>
    <row r="32" spans="1:9" x14ac:dyDescent="0.25">
      <c r="A32" s="11" t="s">
        <v>69</v>
      </c>
      <c r="B32" s="20">
        <v>153610</v>
      </c>
      <c r="C32" s="20">
        <v>230553</v>
      </c>
      <c r="D32" s="20">
        <v>2165974</v>
      </c>
      <c r="E32" s="20">
        <v>1924427</v>
      </c>
      <c r="F32" s="13">
        <f t="shared" si="0"/>
        <v>-11.151888249812785</v>
      </c>
      <c r="G32" s="1"/>
      <c r="H32" s="1"/>
      <c r="I32" s="1"/>
    </row>
    <row r="33" spans="1:9" x14ac:dyDescent="0.25">
      <c r="A33" s="8" t="s">
        <v>70</v>
      </c>
      <c r="B33" s="19">
        <v>22463</v>
      </c>
      <c r="C33" s="19">
        <v>30262</v>
      </c>
      <c r="D33" s="19">
        <v>399842</v>
      </c>
      <c r="E33" s="19">
        <v>283400</v>
      </c>
      <c r="F33" s="10">
        <f t="shared" si="0"/>
        <v>-29.122003191260546</v>
      </c>
      <c r="G33" s="1"/>
      <c r="H33" s="1"/>
      <c r="I33" s="1"/>
    </row>
    <row r="34" spans="1:9" x14ac:dyDescent="0.25">
      <c r="A34" s="11" t="s">
        <v>71</v>
      </c>
      <c r="B34" s="20">
        <v>27857</v>
      </c>
      <c r="C34" s="20">
        <v>11499</v>
      </c>
      <c r="D34" s="20">
        <v>280237</v>
      </c>
      <c r="E34" s="20">
        <v>294339</v>
      </c>
      <c r="F34" s="13">
        <f t="shared" si="0"/>
        <v>5.0321691996417286</v>
      </c>
      <c r="G34" s="1"/>
      <c r="H34" s="1"/>
      <c r="I34" s="1"/>
    </row>
    <row r="35" spans="1:9" x14ac:dyDescent="0.25">
      <c r="A35" s="14" t="s">
        <v>72</v>
      </c>
      <c r="B35" s="15">
        <f>SUM(B7:B34)</f>
        <v>7296769</v>
      </c>
      <c r="C35" s="15">
        <f t="shared" ref="C35:E35" si="1">SUM(C7:C34)</f>
        <v>7633354</v>
      </c>
      <c r="D35" s="15">
        <f t="shared" si="1"/>
        <v>72044951</v>
      </c>
      <c r="E35" s="15">
        <f t="shared" si="1"/>
        <v>80539861</v>
      </c>
      <c r="F35" s="16">
        <f t="shared" si="0"/>
        <v>11.791124682699831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3751125</v>
      </c>
      <c r="C38" s="41">
        <f>D7</f>
        <v>3185324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GIJON</v>
      </c>
      <c r="F38" s="42">
        <f>LOOKUP(E38,$A$38:$A$65,$B$38:$B$65)</f>
        <v>12974741</v>
      </c>
      <c r="G38" s="42">
        <f>LOOKUP(E38,$A$38:$A$65,$C$38:$C$65)</f>
        <v>11753521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662157</v>
      </c>
      <c r="C39" s="41">
        <f t="shared" ref="C39:C65" si="5">D8</f>
        <v>663659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9987512</v>
      </c>
      <c r="G39" s="42">
        <f t="shared" ref="G39:G65" si="8">LOOKUP(E39,$A$38:$A$65,$C$38:$C$65)</f>
        <v>8561704</v>
      </c>
    </row>
    <row r="40" spans="1:9" x14ac:dyDescent="0.25">
      <c r="A40" s="42" t="str">
        <f t="shared" si="3"/>
        <v>ALMERIA</v>
      </c>
      <c r="B40" s="41">
        <f t="shared" si="4"/>
        <v>4461861</v>
      </c>
      <c r="C40" s="41">
        <f t="shared" si="5"/>
        <v>3538957</v>
      </c>
      <c r="D40" s="41">
        <f t="shared" si="6"/>
        <v>5</v>
      </c>
      <c r="E40" s="42" t="str">
        <f t="shared" si="2"/>
        <v>FERROL-SAN CIBRAO</v>
      </c>
      <c r="F40" s="42">
        <f t="shared" si="7"/>
        <v>9722283</v>
      </c>
      <c r="G40" s="42">
        <f t="shared" si="8"/>
        <v>7776570</v>
      </c>
    </row>
    <row r="41" spans="1:9" x14ac:dyDescent="0.25">
      <c r="A41" s="42" t="str">
        <f t="shared" si="3"/>
        <v>AVILES</v>
      </c>
      <c r="B41" s="41">
        <f t="shared" si="4"/>
        <v>3078103</v>
      </c>
      <c r="C41" s="41">
        <f t="shared" si="5"/>
        <v>3165515</v>
      </c>
      <c r="D41" s="41">
        <f t="shared" si="6"/>
        <v>10</v>
      </c>
      <c r="E41" s="42" t="str">
        <f t="shared" si="2"/>
        <v>CARTAGENA</v>
      </c>
      <c r="F41" s="42">
        <f t="shared" si="7"/>
        <v>4501096</v>
      </c>
      <c r="G41" s="42">
        <f t="shared" si="8"/>
        <v>3290748</v>
      </c>
    </row>
    <row r="42" spans="1:9" x14ac:dyDescent="0.25">
      <c r="A42" s="42" t="str">
        <f t="shared" si="3"/>
        <v>BAHIA DE ALGECIRAS</v>
      </c>
      <c r="B42" s="41">
        <f t="shared" si="4"/>
        <v>1669773</v>
      </c>
      <c r="C42" s="41">
        <f t="shared" si="5"/>
        <v>1277448</v>
      </c>
      <c r="D42" s="41">
        <f t="shared" si="6"/>
        <v>14</v>
      </c>
      <c r="E42" s="42" t="str">
        <f t="shared" si="2"/>
        <v>ALMERIA</v>
      </c>
      <c r="F42" s="42">
        <f t="shared" si="7"/>
        <v>4461861</v>
      </c>
      <c r="G42" s="42">
        <f t="shared" si="8"/>
        <v>3538957</v>
      </c>
    </row>
    <row r="43" spans="1:9" x14ac:dyDescent="0.25">
      <c r="A43" s="42" t="str">
        <f t="shared" si="3"/>
        <v>BAHIA DE CADIZ</v>
      </c>
      <c r="B43" s="41">
        <f t="shared" si="4"/>
        <v>1613227</v>
      </c>
      <c r="C43" s="41">
        <f t="shared" si="5"/>
        <v>1644973</v>
      </c>
      <c r="D43" s="41">
        <f t="shared" si="6"/>
        <v>16</v>
      </c>
      <c r="E43" s="42" t="str">
        <f t="shared" si="2"/>
        <v>BARCELONA</v>
      </c>
      <c r="F43" s="42">
        <f t="shared" si="7"/>
        <v>4363863</v>
      </c>
      <c r="G43" s="42">
        <f t="shared" si="8"/>
        <v>3247438</v>
      </c>
    </row>
    <row r="44" spans="1:9" x14ac:dyDescent="0.25">
      <c r="A44" s="42" t="str">
        <f t="shared" si="3"/>
        <v>BALEARES</v>
      </c>
      <c r="B44" s="41">
        <f t="shared" si="4"/>
        <v>1494695</v>
      </c>
      <c r="C44" s="41">
        <f t="shared" si="5"/>
        <v>1489680</v>
      </c>
      <c r="D44" s="41">
        <f t="shared" si="6"/>
        <v>17</v>
      </c>
      <c r="E44" s="42" t="str">
        <f t="shared" si="2"/>
        <v>HUELVA</v>
      </c>
      <c r="F44" s="42">
        <f t="shared" si="7"/>
        <v>4091598</v>
      </c>
      <c r="G44" s="42">
        <f t="shared" si="8"/>
        <v>3555876</v>
      </c>
    </row>
    <row r="45" spans="1:9" x14ac:dyDescent="0.25">
      <c r="A45" s="42" t="str">
        <f t="shared" si="3"/>
        <v>BARCELONA</v>
      </c>
      <c r="B45" s="41">
        <f t="shared" si="4"/>
        <v>4363863</v>
      </c>
      <c r="C45" s="41">
        <f t="shared" si="5"/>
        <v>3247438</v>
      </c>
      <c r="D45" s="41">
        <f t="shared" si="6"/>
        <v>6</v>
      </c>
      <c r="E45" s="42" t="str">
        <f t="shared" si="2"/>
        <v>BILBAO</v>
      </c>
      <c r="F45" s="42">
        <f t="shared" si="7"/>
        <v>3969796</v>
      </c>
      <c r="G45" s="42">
        <f t="shared" si="8"/>
        <v>3744917</v>
      </c>
    </row>
    <row r="46" spans="1:9" x14ac:dyDescent="0.25">
      <c r="A46" s="42" t="str">
        <f t="shared" si="3"/>
        <v>BILBAO</v>
      </c>
      <c r="B46" s="41">
        <f t="shared" si="4"/>
        <v>3969796</v>
      </c>
      <c r="C46" s="41">
        <f t="shared" si="5"/>
        <v>3744917</v>
      </c>
      <c r="D46" s="41">
        <f t="shared" si="6"/>
        <v>8</v>
      </c>
      <c r="E46" s="42" t="str">
        <f t="shared" si="2"/>
        <v>A CORUÑA</v>
      </c>
      <c r="F46" s="42">
        <f t="shared" si="7"/>
        <v>3751125</v>
      </c>
      <c r="G46" s="42">
        <f t="shared" si="8"/>
        <v>3185324</v>
      </c>
    </row>
    <row r="47" spans="1:9" x14ac:dyDescent="0.25">
      <c r="A47" s="42" t="str">
        <f t="shared" si="3"/>
        <v>CARTAGENA</v>
      </c>
      <c r="B47" s="41">
        <f t="shared" si="4"/>
        <v>4501096</v>
      </c>
      <c r="C47" s="41">
        <f t="shared" si="5"/>
        <v>3290748</v>
      </c>
      <c r="D47" s="41">
        <f t="shared" si="6"/>
        <v>4</v>
      </c>
      <c r="E47" s="42" t="str">
        <f t="shared" si="2"/>
        <v>AVILES</v>
      </c>
      <c r="F47" s="42">
        <f t="shared" si="7"/>
        <v>3078103</v>
      </c>
      <c r="G47" s="42">
        <f t="shared" si="8"/>
        <v>3165515</v>
      </c>
    </row>
    <row r="48" spans="1:9" x14ac:dyDescent="0.25">
      <c r="A48" s="42" t="str">
        <f t="shared" si="3"/>
        <v>CASTELLON</v>
      </c>
      <c r="B48" s="41">
        <f t="shared" si="4"/>
        <v>2768307</v>
      </c>
      <c r="C48" s="41">
        <f t="shared" si="5"/>
        <v>2983329</v>
      </c>
      <c r="D48" s="41">
        <f t="shared" si="6"/>
        <v>12</v>
      </c>
      <c r="E48" s="42" t="str">
        <f t="shared" si="2"/>
        <v>SANTANDER</v>
      </c>
      <c r="F48" s="42">
        <f t="shared" si="7"/>
        <v>2869410</v>
      </c>
      <c r="G48" s="42">
        <f t="shared" si="8"/>
        <v>2903644</v>
      </c>
    </row>
    <row r="49" spans="1:7" x14ac:dyDescent="0.25">
      <c r="A49" s="42" t="str">
        <f t="shared" si="3"/>
        <v>CEUTA</v>
      </c>
      <c r="B49" s="41">
        <f t="shared" si="4"/>
        <v>147650</v>
      </c>
      <c r="C49" s="41">
        <f t="shared" si="5"/>
        <v>130458</v>
      </c>
      <c r="D49" s="41">
        <f t="shared" si="6"/>
        <v>27</v>
      </c>
      <c r="E49" s="42" t="str">
        <f t="shared" si="2"/>
        <v>CASTELLON</v>
      </c>
      <c r="F49" s="42">
        <f t="shared" si="7"/>
        <v>2768307</v>
      </c>
      <c r="G49" s="42">
        <f t="shared" si="8"/>
        <v>2983329</v>
      </c>
    </row>
    <row r="50" spans="1:7" x14ac:dyDescent="0.25">
      <c r="A50" s="42" t="str">
        <f t="shared" si="3"/>
        <v>FERROL-SAN CIBRAO</v>
      </c>
      <c r="B50" s="41">
        <f t="shared" si="4"/>
        <v>9722283</v>
      </c>
      <c r="C50" s="41">
        <f t="shared" si="5"/>
        <v>7776570</v>
      </c>
      <c r="D50" s="41">
        <f t="shared" si="6"/>
        <v>3</v>
      </c>
      <c r="E50" s="42" t="str">
        <f t="shared" si="2"/>
        <v>VALENCIA</v>
      </c>
      <c r="F50" s="42">
        <f t="shared" si="7"/>
        <v>1924427</v>
      </c>
      <c r="G50" s="42">
        <f t="shared" si="8"/>
        <v>2165974</v>
      </c>
    </row>
    <row r="51" spans="1:7" x14ac:dyDescent="0.25">
      <c r="A51" s="42" t="str">
        <f t="shared" si="3"/>
        <v>GIJON</v>
      </c>
      <c r="B51" s="41">
        <f t="shared" si="4"/>
        <v>12974741</v>
      </c>
      <c r="C51" s="41">
        <f t="shared" si="5"/>
        <v>11753521</v>
      </c>
      <c r="D51" s="41">
        <f t="shared" si="6"/>
        <v>1</v>
      </c>
      <c r="E51" s="42" t="str">
        <f t="shared" si="2"/>
        <v>BAHIA DE ALGECIRAS</v>
      </c>
      <c r="F51" s="42">
        <f t="shared" si="7"/>
        <v>1669773</v>
      </c>
      <c r="G51" s="42">
        <f t="shared" si="8"/>
        <v>1277448</v>
      </c>
    </row>
    <row r="52" spans="1:7" x14ac:dyDescent="0.25">
      <c r="A52" s="42" t="str">
        <f t="shared" si="3"/>
        <v>HUELVA</v>
      </c>
      <c r="B52" s="41">
        <f t="shared" si="4"/>
        <v>4091598</v>
      </c>
      <c r="C52" s="41">
        <f t="shared" si="5"/>
        <v>3555876</v>
      </c>
      <c r="D52" s="41">
        <f t="shared" si="6"/>
        <v>7</v>
      </c>
      <c r="E52" s="42" t="str">
        <f t="shared" si="2"/>
        <v>SEVILLA</v>
      </c>
      <c r="F52" s="42">
        <f t="shared" si="7"/>
        <v>1659062</v>
      </c>
      <c r="G52" s="42">
        <f t="shared" si="8"/>
        <v>1800569</v>
      </c>
    </row>
    <row r="53" spans="1:7" x14ac:dyDescent="0.25">
      <c r="A53" s="42" t="str">
        <f t="shared" si="3"/>
        <v>LAS PALMAS</v>
      </c>
      <c r="B53" s="41">
        <f t="shared" si="4"/>
        <v>351134</v>
      </c>
      <c r="C53" s="41">
        <f t="shared" si="5"/>
        <v>499080</v>
      </c>
      <c r="D53" s="41">
        <f t="shared" si="6"/>
        <v>24</v>
      </c>
      <c r="E53" s="42" t="str">
        <f t="shared" si="2"/>
        <v>BAHIA DE CADIZ</v>
      </c>
      <c r="F53" s="42">
        <f t="shared" si="7"/>
        <v>1613227</v>
      </c>
      <c r="G53" s="42">
        <f t="shared" si="8"/>
        <v>1644973</v>
      </c>
    </row>
    <row r="54" spans="1:7" x14ac:dyDescent="0.25">
      <c r="A54" s="42" t="str">
        <f t="shared" si="3"/>
        <v>MALAGA</v>
      </c>
      <c r="B54" s="41">
        <f t="shared" si="4"/>
        <v>744951</v>
      </c>
      <c r="C54" s="41">
        <f t="shared" si="5"/>
        <v>816039</v>
      </c>
      <c r="D54" s="41">
        <f t="shared" si="6"/>
        <v>20</v>
      </c>
      <c r="E54" s="42" t="str">
        <f t="shared" si="2"/>
        <v>BALEARES</v>
      </c>
      <c r="F54" s="42">
        <f t="shared" si="7"/>
        <v>1494695</v>
      </c>
      <c r="G54" s="42">
        <f t="shared" si="8"/>
        <v>1489680</v>
      </c>
    </row>
    <row r="55" spans="1:7" x14ac:dyDescent="0.25">
      <c r="A55" s="42" t="str">
        <f t="shared" si="3"/>
        <v>MARIN Y RIA DE PONTEVEDRA</v>
      </c>
      <c r="B55" s="41">
        <f t="shared" si="4"/>
        <v>775539</v>
      </c>
      <c r="C55" s="41">
        <f t="shared" si="5"/>
        <v>776157</v>
      </c>
      <c r="D55" s="41">
        <f t="shared" si="6"/>
        <v>19</v>
      </c>
      <c r="E55" s="42" t="str">
        <f t="shared" si="2"/>
        <v>PASAIA</v>
      </c>
      <c r="F55" s="42">
        <f t="shared" ref="F55:F65" si="9">LOOKUP(E55,$A$38:$A$65,$B$38:$B$65)</f>
        <v>1328539</v>
      </c>
      <c r="G55" s="42">
        <f t="shared" si="8"/>
        <v>1137856</v>
      </c>
    </row>
    <row r="56" spans="1:7" x14ac:dyDescent="0.25">
      <c r="A56" s="42" t="str">
        <f t="shared" si="3"/>
        <v>MELILLA</v>
      </c>
      <c r="B56" s="41">
        <f t="shared" si="4"/>
        <v>19681</v>
      </c>
      <c r="C56" s="41">
        <f t="shared" si="5"/>
        <v>31040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775539</v>
      </c>
      <c r="G56" s="42">
        <f t="shared" si="8"/>
        <v>776157</v>
      </c>
    </row>
    <row r="57" spans="1:7" x14ac:dyDescent="0.25">
      <c r="A57" s="42" t="str">
        <f t="shared" si="3"/>
        <v>MOTRIL</v>
      </c>
      <c r="B57" s="41">
        <f t="shared" si="4"/>
        <v>484966</v>
      </c>
      <c r="C57" s="41">
        <f t="shared" si="5"/>
        <v>545424</v>
      </c>
      <c r="D57" s="41">
        <f t="shared" si="6"/>
        <v>23</v>
      </c>
      <c r="E57" s="42" t="str">
        <f t="shared" si="2"/>
        <v>MALAGA</v>
      </c>
      <c r="F57" s="42">
        <f t="shared" si="9"/>
        <v>744951</v>
      </c>
      <c r="G57" s="42">
        <f t="shared" si="8"/>
        <v>816039</v>
      </c>
    </row>
    <row r="58" spans="1:7" x14ac:dyDescent="0.25">
      <c r="A58" s="42" t="str">
        <f t="shared" si="3"/>
        <v>PASAIA</v>
      </c>
      <c r="B58" s="41">
        <f t="shared" si="4"/>
        <v>1328539</v>
      </c>
      <c r="C58" s="41">
        <f t="shared" si="5"/>
        <v>1137856</v>
      </c>
      <c r="D58" s="41">
        <f t="shared" si="6"/>
        <v>18</v>
      </c>
      <c r="E58" s="42" t="str">
        <f t="shared" si="2"/>
        <v>ALICANTE</v>
      </c>
      <c r="F58" s="42">
        <f t="shared" si="9"/>
        <v>662157</v>
      </c>
      <c r="G58" s="42">
        <f t="shared" si="8"/>
        <v>663659</v>
      </c>
    </row>
    <row r="59" spans="1:7" x14ac:dyDescent="0.25">
      <c r="A59" s="42" t="str">
        <f t="shared" si="3"/>
        <v>SANTA CRUZ DE TENERIFE</v>
      </c>
      <c r="B59" s="41">
        <f t="shared" si="4"/>
        <v>546626</v>
      </c>
      <c r="C59" s="41">
        <f t="shared" si="5"/>
        <v>678972</v>
      </c>
      <c r="D59" s="41">
        <f t="shared" si="6"/>
        <v>22</v>
      </c>
      <c r="E59" s="42" t="str">
        <f t="shared" si="2"/>
        <v>SANTA CRUZ DE TENERIFE</v>
      </c>
      <c r="F59" s="42">
        <f t="shared" si="9"/>
        <v>546626</v>
      </c>
      <c r="G59" s="42">
        <f t="shared" si="8"/>
        <v>678972</v>
      </c>
    </row>
    <row r="60" spans="1:7" x14ac:dyDescent="0.25">
      <c r="A60" s="42" t="str">
        <f t="shared" si="3"/>
        <v>SANTANDER</v>
      </c>
      <c r="B60" s="41">
        <f t="shared" si="4"/>
        <v>2869410</v>
      </c>
      <c r="C60" s="41">
        <f t="shared" si="5"/>
        <v>2903644</v>
      </c>
      <c r="D60" s="41">
        <f t="shared" si="6"/>
        <v>11</v>
      </c>
      <c r="E60" s="42" t="str">
        <f t="shared" si="2"/>
        <v>MOTRIL</v>
      </c>
      <c r="F60" s="42">
        <f t="shared" si="9"/>
        <v>484966</v>
      </c>
      <c r="G60" s="42">
        <f t="shared" si="8"/>
        <v>545424</v>
      </c>
    </row>
    <row r="61" spans="1:7" x14ac:dyDescent="0.25">
      <c r="A61" s="42" t="str">
        <f t="shared" si="3"/>
        <v>SEVILLA</v>
      </c>
      <c r="B61" s="41">
        <f t="shared" si="4"/>
        <v>1659062</v>
      </c>
      <c r="C61" s="41">
        <f t="shared" si="5"/>
        <v>1800569</v>
      </c>
      <c r="D61" s="41">
        <f t="shared" si="6"/>
        <v>15</v>
      </c>
      <c r="E61" s="42" t="str">
        <f t="shared" si="2"/>
        <v>LAS PALMAS</v>
      </c>
      <c r="F61" s="42">
        <f t="shared" si="9"/>
        <v>351134</v>
      </c>
      <c r="G61" s="42">
        <f t="shared" si="8"/>
        <v>499080</v>
      </c>
    </row>
    <row r="62" spans="1:7" x14ac:dyDescent="0.25">
      <c r="A62" s="42" t="str">
        <f t="shared" si="3"/>
        <v>TARRAGONA</v>
      </c>
      <c r="B62" s="41">
        <f t="shared" si="4"/>
        <v>9987512</v>
      </c>
      <c r="C62" s="41">
        <f t="shared" si="5"/>
        <v>8561704</v>
      </c>
      <c r="D62" s="41">
        <f t="shared" si="6"/>
        <v>2</v>
      </c>
      <c r="E62" s="42" t="str">
        <f t="shared" si="2"/>
        <v>VILAGARCIA</v>
      </c>
      <c r="F62" s="42">
        <f t="shared" si="9"/>
        <v>294339</v>
      </c>
      <c r="G62" s="42">
        <f t="shared" si="8"/>
        <v>280237</v>
      </c>
    </row>
    <row r="63" spans="1:7" x14ac:dyDescent="0.25">
      <c r="A63" s="42" t="str">
        <f t="shared" si="3"/>
        <v>VALENCIA</v>
      </c>
      <c r="B63" s="41">
        <f t="shared" si="4"/>
        <v>1924427</v>
      </c>
      <c r="C63" s="41">
        <f t="shared" si="5"/>
        <v>2165974</v>
      </c>
      <c r="D63" s="41">
        <f t="shared" si="6"/>
        <v>13</v>
      </c>
      <c r="E63" s="42" t="str">
        <f t="shared" si="2"/>
        <v>VIGO</v>
      </c>
      <c r="F63" s="42">
        <f t="shared" si="9"/>
        <v>283400</v>
      </c>
      <c r="G63" s="42">
        <f t="shared" si="8"/>
        <v>399842</v>
      </c>
    </row>
    <row r="64" spans="1:7" x14ac:dyDescent="0.25">
      <c r="A64" s="42" t="str">
        <f t="shared" si="3"/>
        <v>VIGO</v>
      </c>
      <c r="B64" s="41">
        <f t="shared" si="4"/>
        <v>283400</v>
      </c>
      <c r="C64" s="41">
        <f t="shared" si="5"/>
        <v>399842</v>
      </c>
      <c r="D64" s="41">
        <f t="shared" si="6"/>
        <v>26</v>
      </c>
      <c r="E64" s="42" t="str">
        <f t="shared" si="2"/>
        <v>CEUTA</v>
      </c>
      <c r="F64" s="42">
        <f t="shared" si="9"/>
        <v>147650</v>
      </c>
      <c r="G64" s="42">
        <f t="shared" si="8"/>
        <v>130458</v>
      </c>
    </row>
    <row r="65" spans="1:7" x14ac:dyDescent="0.25">
      <c r="A65" s="42" t="str">
        <f t="shared" si="3"/>
        <v>VILAGARCIA</v>
      </c>
      <c r="B65" s="41">
        <f t="shared" si="4"/>
        <v>294339</v>
      </c>
      <c r="C65" s="41">
        <f t="shared" si="5"/>
        <v>280237</v>
      </c>
      <c r="D65" s="41">
        <f t="shared" si="6"/>
        <v>25</v>
      </c>
      <c r="E65" s="42" t="str">
        <f t="shared" si="2"/>
        <v>MELILLA</v>
      </c>
      <c r="F65" s="42">
        <f t="shared" si="9"/>
        <v>19681</v>
      </c>
      <c r="G65" s="42">
        <f t="shared" si="8"/>
        <v>31040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1">
        <v>134216</v>
      </c>
      <c r="C7" s="21">
        <v>140857</v>
      </c>
      <c r="D7" s="21">
        <v>1116866</v>
      </c>
      <c r="E7" s="21">
        <v>1324976</v>
      </c>
      <c r="F7" s="10">
        <f>((E7*100)/D7)-100</f>
        <v>18.633390218701265</v>
      </c>
      <c r="G7" s="1"/>
      <c r="H7" s="1"/>
      <c r="I7" s="1"/>
    </row>
    <row r="8" spans="1:12" x14ac:dyDescent="0.25">
      <c r="A8" s="11" t="s">
        <v>45</v>
      </c>
      <c r="B8" s="22">
        <v>115793</v>
      </c>
      <c r="C8" s="22">
        <v>90796</v>
      </c>
      <c r="D8" s="22">
        <v>1319726</v>
      </c>
      <c r="E8" s="22">
        <v>1345306</v>
      </c>
      <c r="F8" s="13">
        <f t="shared" ref="F8:F35" si="0">((E8*100)/D8)-100</f>
        <v>1.9382811280523384</v>
      </c>
      <c r="G8" s="1"/>
      <c r="H8" s="1"/>
      <c r="I8" s="1"/>
    </row>
    <row r="9" spans="1:12" x14ac:dyDescent="0.25">
      <c r="A9" s="8" t="s">
        <v>46</v>
      </c>
      <c r="B9" s="21">
        <v>53182</v>
      </c>
      <c r="C9" s="21">
        <v>53936</v>
      </c>
      <c r="D9" s="21">
        <v>535566</v>
      </c>
      <c r="E9" s="21">
        <v>579534</v>
      </c>
      <c r="F9" s="10">
        <f t="shared" si="0"/>
        <v>8.2096324262555811</v>
      </c>
      <c r="G9" s="1"/>
      <c r="H9" s="1"/>
      <c r="I9" s="1"/>
    </row>
    <row r="10" spans="1:12" x14ac:dyDescent="0.25">
      <c r="A10" s="11" t="s">
        <v>47</v>
      </c>
      <c r="B10" s="22">
        <v>110544</v>
      </c>
      <c r="C10" s="22">
        <v>50040</v>
      </c>
      <c r="D10" s="22">
        <v>1148874</v>
      </c>
      <c r="E10" s="22">
        <v>1037916</v>
      </c>
      <c r="F10" s="13">
        <f t="shared" si="0"/>
        <v>-9.6579781594848555</v>
      </c>
      <c r="G10" s="1"/>
      <c r="H10" s="1"/>
      <c r="I10" s="1"/>
    </row>
    <row r="11" spans="1:12" x14ac:dyDescent="0.25">
      <c r="A11" s="8" t="s">
        <v>48</v>
      </c>
      <c r="B11" s="21">
        <v>5213289</v>
      </c>
      <c r="C11" s="21">
        <v>5412518</v>
      </c>
      <c r="D11" s="21">
        <v>44182178</v>
      </c>
      <c r="E11" s="21">
        <v>53233487</v>
      </c>
      <c r="F11" s="10">
        <f t="shared" si="0"/>
        <v>20.486335010465083</v>
      </c>
      <c r="G11" s="1"/>
      <c r="H11" s="1"/>
      <c r="I11" s="1"/>
    </row>
    <row r="12" spans="1:12" x14ac:dyDescent="0.25">
      <c r="A12" s="11" t="s">
        <v>49</v>
      </c>
      <c r="B12" s="22">
        <v>219381</v>
      </c>
      <c r="C12" s="22">
        <v>141193</v>
      </c>
      <c r="D12" s="22">
        <v>1864305</v>
      </c>
      <c r="E12" s="22">
        <v>1672992</v>
      </c>
      <c r="F12" s="13">
        <f t="shared" si="0"/>
        <v>-10.261893842477491</v>
      </c>
      <c r="G12" s="1"/>
      <c r="H12" s="1"/>
      <c r="I12" s="1"/>
    </row>
    <row r="13" spans="1:12" x14ac:dyDescent="0.25">
      <c r="A13" s="8" t="s">
        <v>50</v>
      </c>
      <c r="B13" s="21">
        <v>553953</v>
      </c>
      <c r="C13" s="21">
        <v>544204</v>
      </c>
      <c r="D13" s="21">
        <v>7454417</v>
      </c>
      <c r="E13" s="21">
        <v>7834731</v>
      </c>
      <c r="F13" s="10">
        <f t="shared" si="0"/>
        <v>5.101861084508684</v>
      </c>
      <c r="G13" s="1"/>
      <c r="H13" s="1"/>
      <c r="I13" s="1"/>
    </row>
    <row r="14" spans="1:12" x14ac:dyDescent="0.25">
      <c r="A14" s="11" t="s">
        <v>51</v>
      </c>
      <c r="B14" s="22">
        <v>2187971</v>
      </c>
      <c r="C14" s="22">
        <v>1946197</v>
      </c>
      <c r="D14" s="22">
        <v>26524683</v>
      </c>
      <c r="E14" s="22">
        <v>24271020</v>
      </c>
      <c r="F14" s="13">
        <f t="shared" si="0"/>
        <v>-8.4964747740811788</v>
      </c>
      <c r="G14" s="1"/>
      <c r="H14" s="1"/>
      <c r="I14" s="1"/>
    </row>
    <row r="15" spans="1:12" x14ac:dyDescent="0.25">
      <c r="A15" s="8" t="s">
        <v>52</v>
      </c>
      <c r="B15" s="21">
        <v>785012</v>
      </c>
      <c r="C15" s="21">
        <v>686471</v>
      </c>
      <c r="D15" s="21">
        <v>8907781</v>
      </c>
      <c r="E15" s="21">
        <v>8668924</v>
      </c>
      <c r="F15" s="10">
        <f t="shared" si="0"/>
        <v>-2.6814422132739963</v>
      </c>
      <c r="G15" s="1"/>
      <c r="H15" s="1"/>
      <c r="I15" s="1"/>
    </row>
    <row r="16" spans="1:12" x14ac:dyDescent="0.25">
      <c r="A16" s="11" t="s">
        <v>53</v>
      </c>
      <c r="B16" s="22">
        <v>70590</v>
      </c>
      <c r="C16" s="22">
        <v>75818</v>
      </c>
      <c r="D16" s="22">
        <v>1039392</v>
      </c>
      <c r="E16" s="22">
        <v>929654</v>
      </c>
      <c r="F16" s="13">
        <f t="shared" si="0"/>
        <v>-10.557903081801669</v>
      </c>
      <c r="G16" s="1"/>
      <c r="H16" s="1"/>
      <c r="I16" s="1"/>
    </row>
    <row r="17" spans="1:9" x14ac:dyDescent="0.25">
      <c r="A17" s="8" t="s">
        <v>54</v>
      </c>
      <c r="B17" s="21">
        <v>195022</v>
      </c>
      <c r="C17" s="21">
        <v>223812</v>
      </c>
      <c r="D17" s="21">
        <v>1933525</v>
      </c>
      <c r="E17" s="21">
        <v>2243090</v>
      </c>
      <c r="F17" s="10">
        <f t="shared" si="0"/>
        <v>16.010395521133674</v>
      </c>
      <c r="G17" s="1"/>
      <c r="H17" s="1"/>
      <c r="I17" s="1"/>
    </row>
    <row r="18" spans="1:9" x14ac:dyDescent="0.25">
      <c r="A18" s="11" t="s">
        <v>55</v>
      </c>
      <c r="B18" s="22">
        <v>68770</v>
      </c>
      <c r="C18" s="22">
        <v>79426</v>
      </c>
      <c r="D18" s="22">
        <v>791043</v>
      </c>
      <c r="E18" s="22">
        <v>854841</v>
      </c>
      <c r="F18" s="13">
        <f t="shared" si="0"/>
        <v>8.0650482969952293</v>
      </c>
      <c r="G18" s="1"/>
      <c r="H18" s="1"/>
      <c r="I18" s="1"/>
    </row>
    <row r="19" spans="1:9" x14ac:dyDescent="0.25">
      <c r="A19" s="8" t="s">
        <v>56</v>
      </c>
      <c r="B19" s="21">
        <v>87635</v>
      </c>
      <c r="C19" s="21">
        <v>85050</v>
      </c>
      <c r="D19" s="21">
        <v>636926</v>
      </c>
      <c r="E19" s="21">
        <v>815498</v>
      </c>
      <c r="F19" s="10">
        <f t="shared" si="0"/>
        <v>28.036537996564761</v>
      </c>
      <c r="G19" s="1"/>
      <c r="H19" s="1"/>
      <c r="I19" s="1"/>
    </row>
    <row r="20" spans="1:9" x14ac:dyDescent="0.25">
      <c r="A20" s="11" t="s">
        <v>57</v>
      </c>
      <c r="B20" s="22">
        <v>153756</v>
      </c>
      <c r="C20" s="22">
        <v>154494</v>
      </c>
      <c r="D20" s="22">
        <v>1337378</v>
      </c>
      <c r="E20" s="22">
        <v>1556387</v>
      </c>
      <c r="F20" s="13">
        <f t="shared" si="0"/>
        <v>16.375998408826817</v>
      </c>
      <c r="G20" s="1"/>
      <c r="H20" s="1"/>
      <c r="I20" s="1"/>
    </row>
    <row r="21" spans="1:9" x14ac:dyDescent="0.25">
      <c r="A21" s="8" t="s">
        <v>58</v>
      </c>
      <c r="B21" s="21">
        <v>40487</v>
      </c>
      <c r="C21" s="21">
        <v>45213</v>
      </c>
      <c r="D21" s="21">
        <v>378157</v>
      </c>
      <c r="E21" s="21">
        <v>629466</v>
      </c>
      <c r="F21" s="10">
        <f t="shared" si="0"/>
        <v>66.456260230539158</v>
      </c>
      <c r="G21" s="1"/>
      <c r="H21" s="1"/>
      <c r="I21" s="1"/>
    </row>
    <row r="22" spans="1:9" x14ac:dyDescent="0.25">
      <c r="A22" s="11" t="s">
        <v>59</v>
      </c>
      <c r="B22" s="22">
        <v>1606868</v>
      </c>
      <c r="C22" s="22">
        <v>1322247</v>
      </c>
      <c r="D22" s="22">
        <v>15907241</v>
      </c>
      <c r="E22" s="22">
        <v>16259833</v>
      </c>
      <c r="F22" s="13">
        <f t="shared" si="0"/>
        <v>2.2165503118988426</v>
      </c>
      <c r="G22" s="1"/>
      <c r="H22" s="1"/>
      <c r="I22" s="1"/>
    </row>
    <row r="23" spans="1:9" x14ac:dyDescent="0.25">
      <c r="A23" s="8" t="s">
        <v>60</v>
      </c>
      <c r="B23" s="21">
        <v>752080</v>
      </c>
      <c r="C23" s="21">
        <v>98624</v>
      </c>
      <c r="D23" s="21">
        <v>3566564</v>
      </c>
      <c r="E23" s="21">
        <v>4039142</v>
      </c>
      <c r="F23" s="10">
        <f t="shared" si="0"/>
        <v>13.250231875833435</v>
      </c>
      <c r="G23" s="1"/>
      <c r="H23" s="1"/>
      <c r="I23" s="1"/>
    </row>
    <row r="24" spans="1:9" x14ac:dyDescent="0.25">
      <c r="A24" s="11" t="s">
        <v>61</v>
      </c>
      <c r="B24" s="22">
        <v>69836</v>
      </c>
      <c r="C24" s="22">
        <v>79523</v>
      </c>
      <c r="D24" s="22">
        <v>888015</v>
      </c>
      <c r="E24" s="22">
        <v>964259</v>
      </c>
      <c r="F24" s="13">
        <f t="shared" si="0"/>
        <v>8.5858910040933978</v>
      </c>
      <c r="G24" s="1"/>
      <c r="H24" s="1"/>
      <c r="I24" s="1"/>
    </row>
    <row r="25" spans="1:9" x14ac:dyDescent="0.25">
      <c r="A25" s="8" t="s">
        <v>62</v>
      </c>
      <c r="B25" s="21">
        <v>68588</v>
      </c>
      <c r="C25" s="21">
        <v>75075</v>
      </c>
      <c r="D25" s="21">
        <v>691642</v>
      </c>
      <c r="E25" s="21">
        <v>792436</v>
      </c>
      <c r="F25" s="10">
        <f t="shared" si="0"/>
        <v>14.573146223046024</v>
      </c>
      <c r="G25" s="1"/>
      <c r="H25" s="1"/>
      <c r="I25" s="1"/>
    </row>
    <row r="26" spans="1:9" x14ac:dyDescent="0.25">
      <c r="A26" s="11" t="s">
        <v>63</v>
      </c>
      <c r="B26" s="22">
        <v>21788</v>
      </c>
      <c r="C26" s="22">
        <v>21389</v>
      </c>
      <c r="D26" s="22">
        <v>171513</v>
      </c>
      <c r="E26" s="22">
        <v>258373</v>
      </c>
      <c r="F26" s="13">
        <f t="shared" si="0"/>
        <v>50.643391463037801</v>
      </c>
      <c r="G26" s="1"/>
      <c r="H26" s="1"/>
      <c r="I26" s="1"/>
    </row>
    <row r="27" spans="1:9" x14ac:dyDescent="0.25">
      <c r="A27" s="8" t="s">
        <v>64</v>
      </c>
      <c r="B27" s="21">
        <v>133551</v>
      </c>
      <c r="C27" s="21">
        <v>119583</v>
      </c>
      <c r="D27" s="21">
        <v>1805583</v>
      </c>
      <c r="E27" s="21">
        <v>1489148</v>
      </c>
      <c r="F27" s="10">
        <f t="shared" si="0"/>
        <v>-17.525364383692136</v>
      </c>
      <c r="G27" s="1"/>
      <c r="H27" s="1"/>
      <c r="I27" s="1"/>
    </row>
    <row r="28" spans="1:9" x14ac:dyDescent="0.25">
      <c r="A28" s="11" t="s">
        <v>65</v>
      </c>
      <c r="B28" s="22">
        <v>513963</v>
      </c>
      <c r="C28" s="22">
        <v>465394</v>
      </c>
      <c r="D28" s="22">
        <v>5304633</v>
      </c>
      <c r="E28" s="22">
        <v>5168406</v>
      </c>
      <c r="F28" s="13">
        <f t="shared" si="0"/>
        <v>-2.5680758687735761</v>
      </c>
      <c r="G28" s="1"/>
      <c r="H28" s="1"/>
      <c r="I28" s="1"/>
    </row>
    <row r="29" spans="1:9" x14ac:dyDescent="0.25">
      <c r="A29" s="8" t="s">
        <v>66</v>
      </c>
      <c r="B29" s="21">
        <v>136333</v>
      </c>
      <c r="C29" s="21">
        <v>138829</v>
      </c>
      <c r="D29" s="21">
        <v>1574586</v>
      </c>
      <c r="E29" s="21">
        <v>1503465</v>
      </c>
      <c r="F29" s="10">
        <f t="shared" si="0"/>
        <v>-4.516806322423804</v>
      </c>
      <c r="G29" s="1"/>
      <c r="H29" s="1"/>
      <c r="I29" s="1"/>
    </row>
    <row r="30" spans="1:9" x14ac:dyDescent="0.25">
      <c r="A30" s="11" t="s">
        <v>67</v>
      </c>
      <c r="B30" s="22">
        <v>198885</v>
      </c>
      <c r="C30" s="22">
        <v>217320</v>
      </c>
      <c r="D30" s="22">
        <v>2061049</v>
      </c>
      <c r="E30" s="22">
        <v>2194639</v>
      </c>
      <c r="F30" s="13">
        <f t="shared" si="0"/>
        <v>6.4816508486697728</v>
      </c>
      <c r="G30" s="1"/>
      <c r="H30" s="1"/>
      <c r="I30" s="1"/>
    </row>
    <row r="31" spans="1:9" x14ac:dyDescent="0.25">
      <c r="A31" s="8" t="s">
        <v>68</v>
      </c>
      <c r="B31" s="21">
        <v>370603</v>
      </c>
      <c r="C31" s="21">
        <v>226643</v>
      </c>
      <c r="D31" s="21">
        <v>3432462</v>
      </c>
      <c r="E31" s="21">
        <v>2883087</v>
      </c>
      <c r="F31" s="10">
        <f t="shared" si="0"/>
        <v>-16.005275513610925</v>
      </c>
      <c r="G31" s="1"/>
      <c r="H31" s="1"/>
      <c r="I31" s="1"/>
    </row>
    <row r="32" spans="1:9" x14ac:dyDescent="0.25">
      <c r="A32" s="11" t="s">
        <v>69</v>
      </c>
      <c r="B32" s="22">
        <v>5042471</v>
      </c>
      <c r="C32" s="22">
        <v>4816676</v>
      </c>
      <c r="D32" s="22">
        <v>53806943</v>
      </c>
      <c r="E32" s="22">
        <v>54679637</v>
      </c>
      <c r="F32" s="13">
        <f t="shared" si="0"/>
        <v>1.6218984973742181</v>
      </c>
      <c r="G32" s="1"/>
      <c r="H32" s="1"/>
      <c r="I32" s="1"/>
    </row>
    <row r="33" spans="1:9" x14ac:dyDescent="0.25">
      <c r="A33" s="8" t="s">
        <v>70</v>
      </c>
      <c r="B33" s="21">
        <v>280627</v>
      </c>
      <c r="C33" s="21">
        <v>252277</v>
      </c>
      <c r="D33" s="21">
        <v>3180368</v>
      </c>
      <c r="E33" s="21">
        <v>3083442</v>
      </c>
      <c r="F33" s="10">
        <f t="shared" si="0"/>
        <v>-3.0476347391245326</v>
      </c>
      <c r="G33" s="1"/>
      <c r="H33" s="1"/>
      <c r="I33" s="1"/>
    </row>
    <row r="34" spans="1:9" x14ac:dyDescent="0.25">
      <c r="A34" s="11" t="s">
        <v>71</v>
      </c>
      <c r="B34" s="22">
        <v>35382</v>
      </c>
      <c r="C34" s="22">
        <v>42729</v>
      </c>
      <c r="D34" s="22">
        <v>248148</v>
      </c>
      <c r="E34" s="22">
        <v>414610</v>
      </c>
      <c r="F34" s="13">
        <f t="shared" si="0"/>
        <v>67.081741541338232</v>
      </c>
      <c r="G34" s="1"/>
      <c r="H34" s="1"/>
      <c r="I34" s="1"/>
    </row>
    <row r="35" spans="1:9" x14ac:dyDescent="0.25">
      <c r="A35" s="14" t="s">
        <v>72</v>
      </c>
      <c r="B35" s="15">
        <f>SUM(B7:B34)</f>
        <v>19220576</v>
      </c>
      <c r="C35" s="15">
        <f t="shared" ref="C35:E35" si="1">SUM(C7:C34)</f>
        <v>17606334</v>
      </c>
      <c r="D35" s="15">
        <f t="shared" si="1"/>
        <v>191809564</v>
      </c>
      <c r="E35" s="15">
        <f t="shared" si="1"/>
        <v>200728299</v>
      </c>
      <c r="F35" s="16">
        <f t="shared" si="0"/>
        <v>4.6497863891708704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1324976</v>
      </c>
      <c r="C38" s="41">
        <f>D7</f>
        <v>1116866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54679637</v>
      </c>
      <c r="G38" s="42">
        <f>LOOKUP(E38,$A$38:$A$65,$C$38:$C$65)</f>
        <v>53806943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1345306</v>
      </c>
      <c r="C39" s="41">
        <f t="shared" ref="C39:C65" si="5">D8</f>
        <v>1319726</v>
      </c>
      <c r="D39" s="41">
        <f t="shared" ref="D39:D65" si="6">_xlfn.RANK.EQ(B39,$B$38:$B$65)+COUNTIF($B$38:$B$65,B39)-1</f>
        <v>17</v>
      </c>
      <c r="E39" s="42" t="str">
        <f t="shared" si="2"/>
        <v>BAHIA DE ALGECIRAS</v>
      </c>
      <c r="F39" s="42">
        <f t="shared" ref="F39:F54" si="7">LOOKUP(E39,$A$38:$A$65,$B$38:$B$65)</f>
        <v>53233487</v>
      </c>
      <c r="G39" s="42">
        <f t="shared" ref="G39:G65" si="8">LOOKUP(E39,$A$38:$A$65,$C$38:$C$65)</f>
        <v>44182178</v>
      </c>
    </row>
    <row r="40" spans="1:9" x14ac:dyDescent="0.25">
      <c r="A40" s="42" t="str">
        <f t="shared" si="3"/>
        <v>ALMERIA</v>
      </c>
      <c r="B40" s="41">
        <f t="shared" si="4"/>
        <v>579534</v>
      </c>
      <c r="C40" s="41">
        <f t="shared" si="5"/>
        <v>535566</v>
      </c>
      <c r="D40" s="41">
        <f t="shared" si="6"/>
        <v>26</v>
      </c>
      <c r="E40" s="42" t="str">
        <f t="shared" si="2"/>
        <v>BARCELONA</v>
      </c>
      <c r="F40" s="42">
        <f t="shared" si="7"/>
        <v>24271020</v>
      </c>
      <c r="G40" s="42">
        <f t="shared" si="8"/>
        <v>26524683</v>
      </c>
    </row>
    <row r="41" spans="1:9" x14ac:dyDescent="0.25">
      <c r="A41" s="42" t="str">
        <f t="shared" si="3"/>
        <v>AVILES</v>
      </c>
      <c r="B41" s="41">
        <f t="shared" si="4"/>
        <v>1037916</v>
      </c>
      <c r="C41" s="41">
        <f t="shared" si="5"/>
        <v>1148874</v>
      </c>
      <c r="D41" s="41">
        <f t="shared" si="6"/>
        <v>19</v>
      </c>
      <c r="E41" s="42" t="str">
        <f t="shared" si="2"/>
        <v>LAS PALMAS</v>
      </c>
      <c r="F41" s="42">
        <f t="shared" si="7"/>
        <v>16259833</v>
      </c>
      <c r="G41" s="42">
        <f t="shared" si="8"/>
        <v>15907241</v>
      </c>
    </row>
    <row r="42" spans="1:9" x14ac:dyDescent="0.25">
      <c r="A42" s="42" t="str">
        <f t="shared" si="3"/>
        <v>BAHIA DE ALGECIRAS</v>
      </c>
      <c r="B42" s="41">
        <f t="shared" si="4"/>
        <v>53233487</v>
      </c>
      <c r="C42" s="41">
        <f t="shared" si="5"/>
        <v>44182178</v>
      </c>
      <c r="D42" s="41">
        <f t="shared" si="6"/>
        <v>2</v>
      </c>
      <c r="E42" s="42" t="str">
        <f t="shared" si="2"/>
        <v>BILBAO</v>
      </c>
      <c r="F42" s="42">
        <f t="shared" si="7"/>
        <v>8668924</v>
      </c>
      <c r="G42" s="42">
        <f t="shared" si="8"/>
        <v>8907781</v>
      </c>
    </row>
    <row r="43" spans="1:9" x14ac:dyDescent="0.25">
      <c r="A43" s="42" t="str">
        <f t="shared" si="3"/>
        <v>BAHIA DE CADIZ</v>
      </c>
      <c r="B43" s="41">
        <f t="shared" si="4"/>
        <v>1672992</v>
      </c>
      <c r="C43" s="41">
        <f t="shared" si="5"/>
        <v>1864305</v>
      </c>
      <c r="D43" s="41">
        <f t="shared" si="6"/>
        <v>13</v>
      </c>
      <c r="E43" s="42" t="str">
        <f t="shared" si="2"/>
        <v>BALEARES</v>
      </c>
      <c r="F43" s="42">
        <f t="shared" si="7"/>
        <v>7834731</v>
      </c>
      <c r="G43" s="42">
        <f t="shared" si="8"/>
        <v>7454417</v>
      </c>
    </row>
    <row r="44" spans="1:9" x14ac:dyDescent="0.25">
      <c r="A44" s="42" t="str">
        <f t="shared" si="3"/>
        <v>BALEARES</v>
      </c>
      <c r="B44" s="41">
        <f t="shared" si="4"/>
        <v>7834731</v>
      </c>
      <c r="C44" s="41">
        <f t="shared" si="5"/>
        <v>7454417</v>
      </c>
      <c r="D44" s="41">
        <f t="shared" si="6"/>
        <v>6</v>
      </c>
      <c r="E44" s="42" t="str">
        <f t="shared" si="2"/>
        <v>SANTA CRUZ DE TENERIFE</v>
      </c>
      <c r="F44" s="42">
        <f t="shared" si="7"/>
        <v>5168406</v>
      </c>
      <c r="G44" s="42">
        <f t="shared" si="8"/>
        <v>5304633</v>
      </c>
    </row>
    <row r="45" spans="1:9" x14ac:dyDescent="0.25">
      <c r="A45" s="42" t="str">
        <f t="shared" si="3"/>
        <v>BARCELONA</v>
      </c>
      <c r="B45" s="41">
        <f t="shared" si="4"/>
        <v>24271020</v>
      </c>
      <c r="C45" s="41">
        <f t="shared" si="5"/>
        <v>26524683</v>
      </c>
      <c r="D45" s="41">
        <f t="shared" si="6"/>
        <v>3</v>
      </c>
      <c r="E45" s="42" t="str">
        <f t="shared" si="2"/>
        <v>MALAGA</v>
      </c>
      <c r="F45" s="42">
        <f t="shared" si="7"/>
        <v>4039142</v>
      </c>
      <c r="G45" s="42">
        <f t="shared" si="8"/>
        <v>3566564</v>
      </c>
    </row>
    <row r="46" spans="1:9" x14ac:dyDescent="0.25">
      <c r="A46" s="42" t="str">
        <f t="shared" si="3"/>
        <v>BILBAO</v>
      </c>
      <c r="B46" s="41">
        <f t="shared" si="4"/>
        <v>8668924</v>
      </c>
      <c r="C46" s="41">
        <f t="shared" si="5"/>
        <v>8907781</v>
      </c>
      <c r="D46" s="41">
        <f t="shared" si="6"/>
        <v>5</v>
      </c>
      <c r="E46" s="42" t="str">
        <f t="shared" si="2"/>
        <v>VIGO</v>
      </c>
      <c r="F46" s="42">
        <f t="shared" si="7"/>
        <v>3083442</v>
      </c>
      <c r="G46" s="42">
        <f t="shared" si="8"/>
        <v>3180368</v>
      </c>
    </row>
    <row r="47" spans="1:9" x14ac:dyDescent="0.25">
      <c r="A47" s="42" t="str">
        <f t="shared" si="3"/>
        <v>CARTAGENA</v>
      </c>
      <c r="B47" s="41">
        <f t="shared" si="4"/>
        <v>929654</v>
      </c>
      <c r="C47" s="41">
        <f t="shared" si="5"/>
        <v>1039392</v>
      </c>
      <c r="D47" s="41">
        <f t="shared" si="6"/>
        <v>21</v>
      </c>
      <c r="E47" s="42" t="str">
        <f t="shared" si="2"/>
        <v>TARRAGONA</v>
      </c>
      <c r="F47" s="42">
        <f t="shared" si="7"/>
        <v>2883087</v>
      </c>
      <c r="G47" s="42">
        <f t="shared" si="8"/>
        <v>3432462</v>
      </c>
    </row>
    <row r="48" spans="1:9" x14ac:dyDescent="0.25">
      <c r="A48" s="42" t="str">
        <f t="shared" si="3"/>
        <v>CASTELLON</v>
      </c>
      <c r="B48" s="41">
        <f t="shared" si="4"/>
        <v>2243090</v>
      </c>
      <c r="C48" s="41">
        <f t="shared" si="5"/>
        <v>1933525</v>
      </c>
      <c r="D48" s="41">
        <f t="shared" si="6"/>
        <v>11</v>
      </c>
      <c r="E48" s="42" t="str">
        <f t="shared" si="2"/>
        <v>CASTELLON</v>
      </c>
      <c r="F48" s="42">
        <f t="shared" si="7"/>
        <v>2243090</v>
      </c>
      <c r="G48" s="42">
        <f t="shared" si="8"/>
        <v>1933525</v>
      </c>
    </row>
    <row r="49" spans="1:7" x14ac:dyDescent="0.25">
      <c r="A49" s="42" t="str">
        <f t="shared" si="3"/>
        <v>CEUTA</v>
      </c>
      <c r="B49" s="41">
        <f t="shared" si="4"/>
        <v>854841</v>
      </c>
      <c r="C49" s="41">
        <f t="shared" si="5"/>
        <v>791043</v>
      </c>
      <c r="D49" s="41">
        <f t="shared" si="6"/>
        <v>22</v>
      </c>
      <c r="E49" s="42" t="str">
        <f t="shared" si="2"/>
        <v>SEVILLA</v>
      </c>
      <c r="F49" s="42">
        <f t="shared" si="7"/>
        <v>2194639</v>
      </c>
      <c r="G49" s="42">
        <f t="shared" si="8"/>
        <v>2061049</v>
      </c>
    </row>
    <row r="50" spans="1:7" x14ac:dyDescent="0.25">
      <c r="A50" s="42" t="str">
        <f t="shared" si="3"/>
        <v>FERROL-SAN CIBRAO</v>
      </c>
      <c r="B50" s="41">
        <f t="shared" si="4"/>
        <v>815498</v>
      </c>
      <c r="C50" s="41">
        <f t="shared" si="5"/>
        <v>636926</v>
      </c>
      <c r="D50" s="41">
        <f t="shared" si="6"/>
        <v>23</v>
      </c>
      <c r="E50" s="42" t="str">
        <f t="shared" si="2"/>
        <v>BAHIA DE CADIZ</v>
      </c>
      <c r="F50" s="42">
        <f t="shared" si="7"/>
        <v>1672992</v>
      </c>
      <c r="G50" s="42">
        <f t="shared" si="8"/>
        <v>1864305</v>
      </c>
    </row>
    <row r="51" spans="1:7" x14ac:dyDescent="0.25">
      <c r="A51" s="42" t="str">
        <f t="shared" si="3"/>
        <v>GIJON</v>
      </c>
      <c r="B51" s="41">
        <f t="shared" si="4"/>
        <v>1556387</v>
      </c>
      <c r="C51" s="41">
        <f t="shared" si="5"/>
        <v>1337378</v>
      </c>
      <c r="D51" s="41">
        <f t="shared" si="6"/>
        <v>14</v>
      </c>
      <c r="E51" s="42" t="str">
        <f t="shared" si="2"/>
        <v>GIJON</v>
      </c>
      <c r="F51" s="42">
        <f t="shared" si="7"/>
        <v>1556387</v>
      </c>
      <c r="G51" s="42">
        <f t="shared" si="8"/>
        <v>1337378</v>
      </c>
    </row>
    <row r="52" spans="1:7" x14ac:dyDescent="0.25">
      <c r="A52" s="42" t="str">
        <f t="shared" si="3"/>
        <v>HUELVA</v>
      </c>
      <c r="B52" s="41">
        <f t="shared" si="4"/>
        <v>629466</v>
      </c>
      <c r="C52" s="41">
        <f t="shared" si="5"/>
        <v>378157</v>
      </c>
      <c r="D52" s="41">
        <f t="shared" si="6"/>
        <v>25</v>
      </c>
      <c r="E52" s="42" t="str">
        <f t="shared" si="2"/>
        <v>SANTANDER</v>
      </c>
      <c r="F52" s="42">
        <f t="shared" si="7"/>
        <v>1503465</v>
      </c>
      <c r="G52" s="42">
        <f t="shared" si="8"/>
        <v>1574586</v>
      </c>
    </row>
    <row r="53" spans="1:7" x14ac:dyDescent="0.25">
      <c r="A53" s="42" t="str">
        <f t="shared" si="3"/>
        <v>LAS PALMAS</v>
      </c>
      <c r="B53" s="41">
        <f t="shared" si="4"/>
        <v>16259833</v>
      </c>
      <c r="C53" s="41">
        <f t="shared" si="5"/>
        <v>15907241</v>
      </c>
      <c r="D53" s="41">
        <f t="shared" si="6"/>
        <v>4</v>
      </c>
      <c r="E53" s="42" t="str">
        <f t="shared" si="2"/>
        <v>PASAIA</v>
      </c>
      <c r="F53" s="42">
        <f t="shared" si="7"/>
        <v>1489148</v>
      </c>
      <c r="G53" s="42">
        <f t="shared" si="8"/>
        <v>1805583</v>
      </c>
    </row>
    <row r="54" spans="1:7" x14ac:dyDescent="0.25">
      <c r="A54" s="42" t="str">
        <f t="shared" si="3"/>
        <v>MALAGA</v>
      </c>
      <c r="B54" s="41">
        <f t="shared" si="4"/>
        <v>4039142</v>
      </c>
      <c r="C54" s="41">
        <f t="shared" si="5"/>
        <v>3566564</v>
      </c>
      <c r="D54" s="41">
        <f t="shared" si="6"/>
        <v>8</v>
      </c>
      <c r="E54" s="42" t="str">
        <f t="shared" si="2"/>
        <v>ALICANTE</v>
      </c>
      <c r="F54" s="42">
        <f t="shared" si="7"/>
        <v>1345306</v>
      </c>
      <c r="G54" s="42">
        <f t="shared" si="8"/>
        <v>1319726</v>
      </c>
    </row>
    <row r="55" spans="1:7" x14ac:dyDescent="0.25">
      <c r="A55" s="42" t="str">
        <f t="shared" si="3"/>
        <v>MARIN Y RIA DE PONTEVEDRA</v>
      </c>
      <c r="B55" s="41">
        <f t="shared" si="4"/>
        <v>964259</v>
      </c>
      <c r="C55" s="41">
        <f t="shared" si="5"/>
        <v>888015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1324976</v>
      </c>
      <c r="G55" s="42">
        <f t="shared" si="8"/>
        <v>1116866</v>
      </c>
    </row>
    <row r="56" spans="1:7" x14ac:dyDescent="0.25">
      <c r="A56" s="42" t="str">
        <f t="shared" si="3"/>
        <v>MELILLA</v>
      </c>
      <c r="B56" s="41">
        <f t="shared" si="4"/>
        <v>792436</v>
      </c>
      <c r="C56" s="41">
        <f t="shared" si="5"/>
        <v>691642</v>
      </c>
      <c r="D56" s="41">
        <f t="shared" si="6"/>
        <v>24</v>
      </c>
      <c r="E56" s="42" t="str">
        <f t="shared" si="2"/>
        <v>AVILES</v>
      </c>
      <c r="F56" s="42">
        <f t="shared" si="9"/>
        <v>1037916</v>
      </c>
      <c r="G56" s="42">
        <f t="shared" si="8"/>
        <v>1148874</v>
      </c>
    </row>
    <row r="57" spans="1:7" x14ac:dyDescent="0.25">
      <c r="A57" s="42" t="str">
        <f t="shared" si="3"/>
        <v>MOTRIL</v>
      </c>
      <c r="B57" s="41">
        <f t="shared" si="4"/>
        <v>258373</v>
      </c>
      <c r="C57" s="41">
        <f t="shared" si="5"/>
        <v>171513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964259</v>
      </c>
      <c r="G57" s="42">
        <f t="shared" si="8"/>
        <v>888015</v>
      </c>
    </row>
    <row r="58" spans="1:7" x14ac:dyDescent="0.25">
      <c r="A58" s="42" t="str">
        <f t="shared" si="3"/>
        <v>PASAIA</v>
      </c>
      <c r="B58" s="41">
        <f t="shared" si="4"/>
        <v>1489148</v>
      </c>
      <c r="C58" s="41">
        <f t="shared" si="5"/>
        <v>1805583</v>
      </c>
      <c r="D58" s="41">
        <f t="shared" si="6"/>
        <v>16</v>
      </c>
      <c r="E58" s="42" t="str">
        <f t="shared" si="2"/>
        <v>CARTAGENA</v>
      </c>
      <c r="F58" s="42">
        <f t="shared" si="9"/>
        <v>929654</v>
      </c>
      <c r="G58" s="42">
        <f t="shared" si="8"/>
        <v>1039392</v>
      </c>
    </row>
    <row r="59" spans="1:7" x14ac:dyDescent="0.25">
      <c r="A59" s="42" t="str">
        <f t="shared" si="3"/>
        <v>SANTA CRUZ DE TENERIFE</v>
      </c>
      <c r="B59" s="41">
        <f t="shared" si="4"/>
        <v>5168406</v>
      </c>
      <c r="C59" s="41">
        <f t="shared" si="5"/>
        <v>5304633</v>
      </c>
      <c r="D59" s="41">
        <f t="shared" si="6"/>
        <v>7</v>
      </c>
      <c r="E59" s="42" t="str">
        <f t="shared" si="2"/>
        <v>CEUTA</v>
      </c>
      <c r="F59" s="42">
        <f t="shared" si="9"/>
        <v>854841</v>
      </c>
      <c r="G59" s="42">
        <f t="shared" si="8"/>
        <v>791043</v>
      </c>
    </row>
    <row r="60" spans="1:7" x14ac:dyDescent="0.25">
      <c r="A60" s="42" t="str">
        <f t="shared" si="3"/>
        <v>SANTANDER</v>
      </c>
      <c r="B60" s="41">
        <f t="shared" si="4"/>
        <v>1503465</v>
      </c>
      <c r="C60" s="41">
        <f t="shared" si="5"/>
        <v>1574586</v>
      </c>
      <c r="D60" s="41">
        <f t="shared" si="6"/>
        <v>15</v>
      </c>
      <c r="E60" s="42" t="str">
        <f t="shared" si="2"/>
        <v>FERROL-SAN CIBRAO</v>
      </c>
      <c r="F60" s="42">
        <f t="shared" si="9"/>
        <v>815498</v>
      </c>
      <c r="G60" s="42">
        <f t="shared" si="8"/>
        <v>636926</v>
      </c>
    </row>
    <row r="61" spans="1:7" x14ac:dyDescent="0.25">
      <c r="A61" s="42" t="str">
        <f t="shared" si="3"/>
        <v>SEVILLA</v>
      </c>
      <c r="B61" s="41">
        <f t="shared" si="4"/>
        <v>2194639</v>
      </c>
      <c r="C61" s="41">
        <f t="shared" si="5"/>
        <v>2061049</v>
      </c>
      <c r="D61" s="41">
        <f t="shared" si="6"/>
        <v>12</v>
      </c>
      <c r="E61" s="42" t="str">
        <f t="shared" si="2"/>
        <v>MELILLA</v>
      </c>
      <c r="F61" s="42">
        <f t="shared" si="9"/>
        <v>792436</v>
      </c>
      <c r="G61" s="42">
        <f t="shared" si="8"/>
        <v>691642</v>
      </c>
    </row>
    <row r="62" spans="1:7" x14ac:dyDescent="0.25">
      <c r="A62" s="42" t="str">
        <f t="shared" si="3"/>
        <v>TARRAGONA</v>
      </c>
      <c r="B62" s="41">
        <f t="shared" si="4"/>
        <v>2883087</v>
      </c>
      <c r="C62" s="41">
        <f t="shared" si="5"/>
        <v>3432462</v>
      </c>
      <c r="D62" s="41">
        <f t="shared" si="6"/>
        <v>10</v>
      </c>
      <c r="E62" s="42" t="str">
        <f t="shared" si="2"/>
        <v>HUELVA</v>
      </c>
      <c r="F62" s="42">
        <f t="shared" si="9"/>
        <v>629466</v>
      </c>
      <c r="G62" s="42">
        <f t="shared" si="8"/>
        <v>378157</v>
      </c>
    </row>
    <row r="63" spans="1:7" x14ac:dyDescent="0.25">
      <c r="A63" s="42" t="str">
        <f t="shared" si="3"/>
        <v>VALENCIA</v>
      </c>
      <c r="B63" s="41">
        <f t="shared" si="4"/>
        <v>54679637</v>
      </c>
      <c r="C63" s="41">
        <f t="shared" si="5"/>
        <v>53806943</v>
      </c>
      <c r="D63" s="41">
        <f t="shared" si="6"/>
        <v>1</v>
      </c>
      <c r="E63" s="42" t="str">
        <f t="shared" si="2"/>
        <v>ALMERIA</v>
      </c>
      <c r="F63" s="42">
        <f t="shared" si="9"/>
        <v>579534</v>
      </c>
      <c r="G63" s="42">
        <f t="shared" si="8"/>
        <v>535566</v>
      </c>
    </row>
    <row r="64" spans="1:7" x14ac:dyDescent="0.25">
      <c r="A64" s="42" t="str">
        <f t="shared" si="3"/>
        <v>VIGO</v>
      </c>
      <c r="B64" s="41">
        <f t="shared" si="4"/>
        <v>3083442</v>
      </c>
      <c r="C64" s="41">
        <f t="shared" si="5"/>
        <v>3180368</v>
      </c>
      <c r="D64" s="41">
        <f t="shared" si="6"/>
        <v>9</v>
      </c>
      <c r="E64" s="42" t="str">
        <f t="shared" si="2"/>
        <v>VILAGARCIA</v>
      </c>
      <c r="F64" s="42">
        <f t="shared" si="9"/>
        <v>414610</v>
      </c>
      <c r="G64" s="42">
        <f t="shared" si="8"/>
        <v>248148</v>
      </c>
    </row>
    <row r="65" spans="1:7" x14ac:dyDescent="0.25">
      <c r="A65" s="42" t="str">
        <f t="shared" si="3"/>
        <v>VILAGARCIA</v>
      </c>
      <c r="B65" s="41">
        <f t="shared" si="4"/>
        <v>414610</v>
      </c>
      <c r="C65" s="41">
        <f t="shared" si="5"/>
        <v>248148</v>
      </c>
      <c r="D65" s="41">
        <f t="shared" si="6"/>
        <v>27</v>
      </c>
      <c r="E65" s="42" t="str">
        <f t="shared" si="2"/>
        <v>MOTRIL</v>
      </c>
      <c r="F65" s="42">
        <f t="shared" si="9"/>
        <v>258373</v>
      </c>
      <c r="G65" s="42">
        <f t="shared" si="8"/>
        <v>171513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3">
        <v>2973</v>
      </c>
      <c r="C7" s="23">
        <v>2966</v>
      </c>
      <c r="D7" s="23">
        <v>39486</v>
      </c>
      <c r="E7" s="23">
        <v>40974</v>
      </c>
      <c r="F7" s="10">
        <f>((E7*100)/D7)-100</f>
        <v>3.7684242516334905</v>
      </c>
      <c r="G7" s="1"/>
      <c r="H7" s="1"/>
      <c r="I7" s="1"/>
    </row>
    <row r="8" spans="1:12" x14ac:dyDescent="0.25">
      <c r="A8" s="11" t="s">
        <v>45</v>
      </c>
      <c r="B8" s="24">
        <v>53</v>
      </c>
      <c r="C8" s="24">
        <v>27</v>
      </c>
      <c r="D8" s="24">
        <v>317</v>
      </c>
      <c r="E8" s="24">
        <v>291</v>
      </c>
      <c r="F8" s="13">
        <f t="shared" ref="F8:F35" si="0">((E8*100)/D8)-100</f>
        <v>-8.201892744479494</v>
      </c>
      <c r="G8" s="1"/>
      <c r="H8" s="1"/>
      <c r="I8" s="1"/>
    </row>
    <row r="9" spans="1:12" x14ac:dyDescent="0.25">
      <c r="A9" s="8" t="s">
        <v>46</v>
      </c>
      <c r="B9" s="23">
        <v>359</v>
      </c>
      <c r="C9" s="23">
        <v>960</v>
      </c>
      <c r="D9" s="23">
        <v>4123</v>
      </c>
      <c r="E9" s="23">
        <v>5645</v>
      </c>
      <c r="F9" s="10">
        <f t="shared" si="0"/>
        <v>36.914867814698027</v>
      </c>
      <c r="G9" s="1"/>
      <c r="H9" s="1"/>
      <c r="I9" s="1"/>
    </row>
    <row r="10" spans="1:12" x14ac:dyDescent="0.25">
      <c r="A10" s="11" t="s">
        <v>47</v>
      </c>
      <c r="B10" s="24">
        <v>1134</v>
      </c>
      <c r="C10" s="24">
        <v>894</v>
      </c>
      <c r="D10" s="24">
        <v>13668</v>
      </c>
      <c r="E10" s="24">
        <v>11467</v>
      </c>
      <c r="F10" s="13">
        <f t="shared" si="0"/>
        <v>-16.103306994439563</v>
      </c>
      <c r="G10" s="1"/>
      <c r="H10" s="1"/>
      <c r="I10" s="1"/>
    </row>
    <row r="11" spans="1:12" x14ac:dyDescent="0.25">
      <c r="A11" s="8" t="s">
        <v>48</v>
      </c>
      <c r="B11" s="23">
        <v>156</v>
      </c>
      <c r="C11" s="23">
        <v>85</v>
      </c>
      <c r="D11" s="23">
        <v>1069</v>
      </c>
      <c r="E11" s="23">
        <v>1248</v>
      </c>
      <c r="F11" s="10">
        <f t="shared" si="0"/>
        <v>16.744621141253504</v>
      </c>
      <c r="G11" s="1"/>
      <c r="H11" s="1"/>
      <c r="I11" s="1"/>
    </row>
    <row r="12" spans="1:12" x14ac:dyDescent="0.25">
      <c r="A12" s="11" t="s">
        <v>49</v>
      </c>
      <c r="B12" s="24">
        <v>1880</v>
      </c>
      <c r="C12" s="24">
        <v>1128</v>
      </c>
      <c r="D12" s="24">
        <v>17705</v>
      </c>
      <c r="E12" s="24">
        <v>18274</v>
      </c>
      <c r="F12" s="13">
        <f t="shared" si="0"/>
        <v>3.2137814176786179</v>
      </c>
      <c r="G12" s="1"/>
      <c r="H12" s="1"/>
      <c r="I12" s="1"/>
    </row>
    <row r="13" spans="1:12" x14ac:dyDescent="0.25">
      <c r="A13" s="8" t="s">
        <v>50</v>
      </c>
      <c r="B13" s="23">
        <v>286</v>
      </c>
      <c r="C13" s="23">
        <v>10</v>
      </c>
      <c r="D13" s="23">
        <v>2797</v>
      </c>
      <c r="E13" s="23">
        <v>2555</v>
      </c>
      <c r="F13" s="10">
        <f t="shared" si="0"/>
        <v>-8.6521272792277415</v>
      </c>
      <c r="G13" s="1"/>
      <c r="H13" s="1"/>
      <c r="I13" s="1"/>
    </row>
    <row r="14" spans="1:12" x14ac:dyDescent="0.25">
      <c r="A14" s="11" t="s">
        <v>51</v>
      </c>
      <c r="B14" s="24">
        <v>549</v>
      </c>
      <c r="C14" s="24">
        <v>100</v>
      </c>
      <c r="D14" s="24">
        <v>3033</v>
      </c>
      <c r="E14" s="24">
        <v>1325</v>
      </c>
      <c r="F14" s="13">
        <f t="shared" si="0"/>
        <v>-56.31388064622486</v>
      </c>
      <c r="G14" s="1"/>
      <c r="H14" s="1"/>
      <c r="I14" s="1"/>
    </row>
    <row r="15" spans="1:12" x14ac:dyDescent="0.25">
      <c r="A15" s="8" t="s">
        <v>52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53</v>
      </c>
      <c r="B16" s="24">
        <v>63</v>
      </c>
      <c r="C16" s="24">
        <v>51</v>
      </c>
      <c r="D16" s="24">
        <v>854</v>
      </c>
      <c r="E16" s="24">
        <v>507</v>
      </c>
      <c r="F16" s="13">
        <f t="shared" si="0"/>
        <v>-40.632318501170957</v>
      </c>
      <c r="G16" s="1"/>
      <c r="H16" s="1"/>
      <c r="I16" s="1"/>
    </row>
    <row r="17" spans="1:9" x14ac:dyDescent="0.25">
      <c r="A17" s="8" t="s">
        <v>54</v>
      </c>
      <c r="B17" s="23">
        <v>342</v>
      </c>
      <c r="C17" s="23">
        <v>318</v>
      </c>
      <c r="D17" s="23">
        <v>4541</v>
      </c>
      <c r="E17" s="23">
        <v>4492</v>
      </c>
      <c r="F17" s="10">
        <f t="shared" si="0"/>
        <v>-1.0790574763267955</v>
      </c>
      <c r="G17" s="1"/>
      <c r="H17" s="1"/>
      <c r="I17" s="1"/>
    </row>
    <row r="18" spans="1:9" x14ac:dyDescent="0.25">
      <c r="A18" s="11" t="s">
        <v>55</v>
      </c>
      <c r="B18" s="24">
        <v>0</v>
      </c>
      <c r="C18" s="24">
        <v>0</v>
      </c>
      <c r="D18" s="24">
        <v>53</v>
      </c>
      <c r="E18" s="24">
        <v>19</v>
      </c>
      <c r="F18" s="13">
        <f t="shared" si="0"/>
        <v>-64.15094339622641</v>
      </c>
      <c r="G18" s="1"/>
      <c r="H18" s="1"/>
      <c r="I18" s="1"/>
    </row>
    <row r="19" spans="1:9" x14ac:dyDescent="0.25">
      <c r="A19" s="8" t="s">
        <v>56</v>
      </c>
      <c r="B19" s="23">
        <v>26</v>
      </c>
      <c r="C19" s="23">
        <v>16</v>
      </c>
      <c r="D19" s="23">
        <v>422</v>
      </c>
      <c r="E19" s="23">
        <v>320</v>
      </c>
      <c r="F19" s="10">
        <f t="shared" si="0"/>
        <v>-24.170616113744074</v>
      </c>
      <c r="G19" s="1"/>
      <c r="H19" s="1"/>
      <c r="I19" s="1"/>
    </row>
    <row r="20" spans="1:9" x14ac:dyDescent="0.25">
      <c r="A20" s="11" t="s">
        <v>57</v>
      </c>
      <c r="B20" s="24">
        <v>726</v>
      </c>
      <c r="C20" s="24">
        <v>727</v>
      </c>
      <c r="D20" s="24">
        <v>8536</v>
      </c>
      <c r="E20" s="24">
        <v>7944</v>
      </c>
      <c r="F20" s="13">
        <f t="shared" si="0"/>
        <v>-6.9353327085285912</v>
      </c>
      <c r="G20" s="1"/>
      <c r="H20" s="1"/>
      <c r="I20" s="1"/>
    </row>
    <row r="21" spans="1:9" x14ac:dyDescent="0.25">
      <c r="A21" s="8" t="s">
        <v>58</v>
      </c>
      <c r="B21" s="23">
        <v>212</v>
      </c>
      <c r="C21" s="23">
        <v>253</v>
      </c>
      <c r="D21" s="23">
        <v>2207</v>
      </c>
      <c r="E21" s="23">
        <v>2229</v>
      </c>
      <c r="F21" s="10">
        <f t="shared" si="0"/>
        <v>0.99682827367466587</v>
      </c>
      <c r="G21" s="1"/>
      <c r="H21" s="1"/>
      <c r="I21" s="1"/>
    </row>
    <row r="22" spans="1:9" x14ac:dyDescent="0.25">
      <c r="A22" s="11" t="s">
        <v>59</v>
      </c>
      <c r="B22" s="24">
        <v>221</v>
      </c>
      <c r="C22" s="24">
        <v>0</v>
      </c>
      <c r="D22" s="24">
        <v>2644</v>
      </c>
      <c r="E22" s="24">
        <v>94</v>
      </c>
      <c r="F22" s="13">
        <f t="shared" si="0"/>
        <v>-96.444780635400903</v>
      </c>
      <c r="G22" s="1"/>
      <c r="H22" s="1"/>
      <c r="I22" s="1"/>
    </row>
    <row r="23" spans="1:9" x14ac:dyDescent="0.25">
      <c r="A23" s="8" t="s">
        <v>60</v>
      </c>
      <c r="B23" s="23">
        <v>98</v>
      </c>
      <c r="C23" s="23">
        <v>47</v>
      </c>
      <c r="D23" s="23">
        <v>818</v>
      </c>
      <c r="E23" s="23">
        <v>419</v>
      </c>
      <c r="F23" s="10">
        <f t="shared" si="0"/>
        <v>-48.777506112469439</v>
      </c>
      <c r="G23" s="1"/>
      <c r="H23" s="1"/>
      <c r="I23" s="1"/>
    </row>
    <row r="24" spans="1:9" x14ac:dyDescent="0.25">
      <c r="A24" s="11" t="s">
        <v>61</v>
      </c>
      <c r="B24" s="24">
        <v>175</v>
      </c>
      <c r="C24" s="24">
        <v>198</v>
      </c>
      <c r="D24" s="24">
        <v>1912</v>
      </c>
      <c r="E24" s="24">
        <v>1771</v>
      </c>
      <c r="F24" s="13">
        <f t="shared" si="0"/>
        <v>-7.374476987447693</v>
      </c>
      <c r="G24" s="1"/>
      <c r="H24" s="1"/>
      <c r="I24" s="1"/>
    </row>
    <row r="25" spans="1:9" x14ac:dyDescent="0.25">
      <c r="A25" s="8" t="s">
        <v>62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4">
        <v>238</v>
      </c>
      <c r="C26" s="24">
        <v>281</v>
      </c>
      <c r="D26" s="24">
        <v>2661</v>
      </c>
      <c r="E26" s="24">
        <v>3224</v>
      </c>
      <c r="F26" s="13">
        <f t="shared" si="0"/>
        <v>21.157459601653514</v>
      </c>
      <c r="G26" s="1"/>
      <c r="H26" s="1"/>
      <c r="I26" s="1"/>
    </row>
    <row r="27" spans="1:9" x14ac:dyDescent="0.25">
      <c r="A27" s="8" t="s">
        <v>64</v>
      </c>
      <c r="B27" s="23">
        <v>2192</v>
      </c>
      <c r="C27" s="23">
        <v>2010</v>
      </c>
      <c r="D27" s="23">
        <v>21600</v>
      </c>
      <c r="E27" s="23">
        <v>22150</v>
      </c>
      <c r="F27" s="10">
        <f t="shared" si="0"/>
        <v>2.5462962962962905</v>
      </c>
      <c r="G27" s="1"/>
      <c r="H27" s="1"/>
      <c r="I27" s="1"/>
    </row>
    <row r="28" spans="1:9" x14ac:dyDescent="0.25">
      <c r="A28" s="11" t="s">
        <v>65</v>
      </c>
      <c r="B28" s="24">
        <v>431</v>
      </c>
      <c r="C28" s="24">
        <v>472</v>
      </c>
      <c r="D28" s="24">
        <v>5229</v>
      </c>
      <c r="E28" s="24">
        <v>6681</v>
      </c>
      <c r="F28" s="13">
        <f t="shared" si="0"/>
        <v>27.768215720022951</v>
      </c>
      <c r="G28" s="1"/>
      <c r="H28" s="1"/>
      <c r="I28" s="1"/>
    </row>
    <row r="29" spans="1:9" x14ac:dyDescent="0.25">
      <c r="A29" s="8" t="s">
        <v>66</v>
      </c>
      <c r="B29" s="23">
        <v>210</v>
      </c>
      <c r="C29" s="23">
        <v>188</v>
      </c>
      <c r="D29" s="23">
        <v>6379</v>
      </c>
      <c r="E29" s="23">
        <v>4988</v>
      </c>
      <c r="F29" s="10">
        <f t="shared" si="0"/>
        <v>-21.805925693682397</v>
      </c>
      <c r="G29" s="1"/>
      <c r="H29" s="1"/>
      <c r="I29" s="1"/>
    </row>
    <row r="30" spans="1:9" x14ac:dyDescent="0.25">
      <c r="A30" s="11" t="s">
        <v>67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3">
        <v>426</v>
      </c>
      <c r="C31" s="23">
        <v>452</v>
      </c>
      <c r="D31" s="23">
        <v>3435</v>
      </c>
      <c r="E31" s="23">
        <v>2969</v>
      </c>
      <c r="F31" s="10">
        <f t="shared" si="0"/>
        <v>-13.566229985443954</v>
      </c>
      <c r="G31" s="1"/>
      <c r="H31" s="1"/>
      <c r="I31" s="1"/>
    </row>
    <row r="32" spans="1:9" x14ac:dyDescent="0.25">
      <c r="A32" s="11" t="s">
        <v>69</v>
      </c>
      <c r="B32" s="24">
        <v>100</v>
      </c>
      <c r="C32" s="24">
        <v>150</v>
      </c>
      <c r="D32" s="24">
        <v>2339</v>
      </c>
      <c r="E32" s="24">
        <v>1721</v>
      </c>
      <c r="F32" s="13">
        <f t="shared" si="0"/>
        <v>-26.421547669944417</v>
      </c>
      <c r="G32" s="1"/>
      <c r="H32" s="1"/>
      <c r="I32" s="1"/>
    </row>
    <row r="33" spans="1:9" x14ac:dyDescent="0.25">
      <c r="A33" s="8" t="s">
        <v>70</v>
      </c>
      <c r="B33" s="23">
        <v>7263</v>
      </c>
      <c r="C33" s="23">
        <v>7685</v>
      </c>
      <c r="D33" s="23">
        <v>73522</v>
      </c>
      <c r="E33" s="23">
        <v>72366</v>
      </c>
      <c r="F33" s="10">
        <f t="shared" si="0"/>
        <v>-1.5723184897037612</v>
      </c>
      <c r="G33" s="1"/>
      <c r="H33" s="1"/>
      <c r="I33" s="1"/>
    </row>
    <row r="34" spans="1:9" x14ac:dyDescent="0.25">
      <c r="A34" s="11" t="s">
        <v>71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20113</v>
      </c>
      <c r="C35" s="15">
        <f t="shared" ref="C35:E35" si="1">SUM(C7:C34)</f>
        <v>19018</v>
      </c>
      <c r="D35" s="15">
        <f t="shared" si="1"/>
        <v>219350</v>
      </c>
      <c r="E35" s="15">
        <f t="shared" si="1"/>
        <v>213673</v>
      </c>
      <c r="F35" s="16">
        <f t="shared" si="0"/>
        <v>-2.5881012081148782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40974</v>
      </c>
      <c r="C38" s="41">
        <f>D7</f>
        <v>39486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72366</v>
      </c>
      <c r="G38" s="42">
        <f>LOOKUP(E38,$A$38:$A$65,$C$38:$C$65)</f>
        <v>73522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291</v>
      </c>
      <c r="C39" s="41">
        <f t="shared" ref="C39:C65" si="5">D8</f>
        <v>317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40974</v>
      </c>
      <c r="G39" s="42">
        <f t="shared" ref="G39:G65" si="8">LOOKUP(E39,$A$38:$A$65,$C$38:$C$65)</f>
        <v>39486</v>
      </c>
    </row>
    <row r="40" spans="1:9" x14ac:dyDescent="0.25">
      <c r="A40" s="42" t="str">
        <f t="shared" si="3"/>
        <v>ALMERIA</v>
      </c>
      <c r="B40" s="41">
        <f t="shared" si="4"/>
        <v>5645</v>
      </c>
      <c r="C40" s="41">
        <f t="shared" si="5"/>
        <v>4123</v>
      </c>
      <c r="D40" s="41">
        <f t="shared" si="6"/>
        <v>8</v>
      </c>
      <c r="E40" s="42" t="str">
        <f t="shared" si="2"/>
        <v>PASAIA</v>
      </c>
      <c r="F40" s="42">
        <f t="shared" si="7"/>
        <v>22150</v>
      </c>
      <c r="G40" s="42">
        <f t="shared" si="8"/>
        <v>21600</v>
      </c>
    </row>
    <row r="41" spans="1:9" x14ac:dyDescent="0.25">
      <c r="A41" s="42" t="str">
        <f t="shared" si="3"/>
        <v>AVILES</v>
      </c>
      <c r="B41" s="41">
        <f t="shared" si="4"/>
        <v>11467</v>
      </c>
      <c r="C41" s="41">
        <f t="shared" si="5"/>
        <v>13668</v>
      </c>
      <c r="D41" s="41">
        <f t="shared" si="6"/>
        <v>5</v>
      </c>
      <c r="E41" s="42" t="str">
        <f t="shared" si="2"/>
        <v>BAHIA DE CADIZ</v>
      </c>
      <c r="F41" s="42">
        <f t="shared" si="7"/>
        <v>18274</v>
      </c>
      <c r="G41" s="42">
        <f t="shared" si="8"/>
        <v>17705</v>
      </c>
    </row>
    <row r="42" spans="1:9" x14ac:dyDescent="0.25">
      <c r="A42" s="42" t="str">
        <f t="shared" si="3"/>
        <v>BAHIA DE ALGECIRAS</v>
      </c>
      <c r="B42" s="41">
        <f t="shared" si="4"/>
        <v>1248</v>
      </c>
      <c r="C42" s="41">
        <f t="shared" si="5"/>
        <v>1069</v>
      </c>
      <c r="D42" s="41">
        <f t="shared" si="6"/>
        <v>18</v>
      </c>
      <c r="E42" s="42" t="str">
        <f t="shared" si="2"/>
        <v>AVILES</v>
      </c>
      <c r="F42" s="42">
        <f t="shared" si="7"/>
        <v>11467</v>
      </c>
      <c r="G42" s="42">
        <f t="shared" si="8"/>
        <v>13668</v>
      </c>
    </row>
    <row r="43" spans="1:9" x14ac:dyDescent="0.25">
      <c r="A43" s="42" t="str">
        <f t="shared" si="3"/>
        <v>BAHIA DE CADIZ</v>
      </c>
      <c r="B43" s="41">
        <f t="shared" si="4"/>
        <v>18274</v>
      </c>
      <c r="C43" s="41">
        <f t="shared" si="5"/>
        <v>17705</v>
      </c>
      <c r="D43" s="41">
        <f t="shared" si="6"/>
        <v>4</v>
      </c>
      <c r="E43" s="42" t="str">
        <f t="shared" si="2"/>
        <v>GIJON</v>
      </c>
      <c r="F43" s="42">
        <f t="shared" si="7"/>
        <v>7944</v>
      </c>
      <c r="G43" s="42">
        <f t="shared" si="8"/>
        <v>8536</v>
      </c>
    </row>
    <row r="44" spans="1:9" x14ac:dyDescent="0.25">
      <c r="A44" s="42" t="str">
        <f t="shared" si="3"/>
        <v>BALEARES</v>
      </c>
      <c r="B44" s="41">
        <f t="shared" si="4"/>
        <v>2555</v>
      </c>
      <c r="C44" s="41">
        <f t="shared" si="5"/>
        <v>2797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6681</v>
      </c>
      <c r="G44" s="42">
        <f t="shared" si="8"/>
        <v>5229</v>
      </c>
    </row>
    <row r="45" spans="1:9" x14ac:dyDescent="0.25">
      <c r="A45" s="42" t="str">
        <f t="shared" si="3"/>
        <v>BARCELONA</v>
      </c>
      <c r="B45" s="41">
        <f t="shared" si="4"/>
        <v>1325</v>
      </c>
      <c r="C45" s="41">
        <f t="shared" si="5"/>
        <v>3033</v>
      </c>
      <c r="D45" s="41">
        <f t="shared" si="6"/>
        <v>17</v>
      </c>
      <c r="E45" s="42" t="str">
        <f t="shared" si="2"/>
        <v>ALMERIA</v>
      </c>
      <c r="F45" s="42">
        <f t="shared" si="7"/>
        <v>5645</v>
      </c>
      <c r="G45" s="42">
        <f t="shared" si="8"/>
        <v>4123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SANTANDER</v>
      </c>
      <c r="F46" s="42">
        <f t="shared" si="7"/>
        <v>4988</v>
      </c>
      <c r="G46" s="42">
        <f t="shared" si="8"/>
        <v>6379</v>
      </c>
    </row>
    <row r="47" spans="1:9" x14ac:dyDescent="0.25">
      <c r="A47" s="42" t="str">
        <f t="shared" si="3"/>
        <v>CARTAGENA</v>
      </c>
      <c r="B47" s="41">
        <f t="shared" si="4"/>
        <v>507</v>
      </c>
      <c r="C47" s="41">
        <f t="shared" si="5"/>
        <v>854</v>
      </c>
      <c r="D47" s="41">
        <f t="shared" si="6"/>
        <v>19</v>
      </c>
      <c r="E47" s="42" t="str">
        <f t="shared" si="2"/>
        <v>CASTELLON</v>
      </c>
      <c r="F47" s="42">
        <f t="shared" si="7"/>
        <v>4492</v>
      </c>
      <c r="G47" s="42">
        <f t="shared" si="8"/>
        <v>4541</v>
      </c>
    </row>
    <row r="48" spans="1:9" x14ac:dyDescent="0.25">
      <c r="A48" s="42" t="str">
        <f t="shared" si="3"/>
        <v>CASTELLON</v>
      </c>
      <c r="B48" s="41">
        <f t="shared" si="4"/>
        <v>4492</v>
      </c>
      <c r="C48" s="41">
        <f t="shared" si="5"/>
        <v>4541</v>
      </c>
      <c r="D48" s="41">
        <f t="shared" si="6"/>
        <v>10</v>
      </c>
      <c r="E48" s="42" t="str">
        <f t="shared" si="2"/>
        <v>MOTRIL</v>
      </c>
      <c r="F48" s="42">
        <f t="shared" si="7"/>
        <v>3224</v>
      </c>
      <c r="G48" s="42">
        <f t="shared" si="8"/>
        <v>2661</v>
      </c>
    </row>
    <row r="49" spans="1:7" x14ac:dyDescent="0.25">
      <c r="A49" s="42" t="str">
        <f t="shared" si="3"/>
        <v>CEUTA</v>
      </c>
      <c r="B49" s="41">
        <f t="shared" si="4"/>
        <v>19</v>
      </c>
      <c r="C49" s="41">
        <f t="shared" si="5"/>
        <v>53</v>
      </c>
      <c r="D49" s="41">
        <f t="shared" si="6"/>
        <v>24</v>
      </c>
      <c r="E49" s="42" t="str">
        <f t="shared" si="2"/>
        <v>TARRAGONA</v>
      </c>
      <c r="F49" s="42">
        <f t="shared" si="7"/>
        <v>2969</v>
      </c>
      <c r="G49" s="42">
        <f t="shared" si="8"/>
        <v>3435</v>
      </c>
    </row>
    <row r="50" spans="1:7" x14ac:dyDescent="0.25">
      <c r="A50" s="42" t="str">
        <f t="shared" si="3"/>
        <v>FERROL-SAN CIBRAO</v>
      </c>
      <c r="B50" s="41">
        <f t="shared" si="4"/>
        <v>320</v>
      </c>
      <c r="C50" s="41">
        <f t="shared" si="5"/>
        <v>422</v>
      </c>
      <c r="D50" s="41">
        <f t="shared" si="6"/>
        <v>21</v>
      </c>
      <c r="E50" s="42" t="str">
        <f t="shared" si="2"/>
        <v>BALEARES</v>
      </c>
      <c r="F50" s="42">
        <f t="shared" si="7"/>
        <v>2555</v>
      </c>
      <c r="G50" s="42">
        <f t="shared" si="8"/>
        <v>2797</v>
      </c>
    </row>
    <row r="51" spans="1:7" x14ac:dyDescent="0.25">
      <c r="A51" s="42" t="str">
        <f t="shared" si="3"/>
        <v>GIJON</v>
      </c>
      <c r="B51" s="41">
        <f t="shared" si="4"/>
        <v>7944</v>
      </c>
      <c r="C51" s="41">
        <f t="shared" si="5"/>
        <v>8536</v>
      </c>
      <c r="D51" s="41">
        <f t="shared" si="6"/>
        <v>6</v>
      </c>
      <c r="E51" s="42" t="str">
        <f t="shared" si="2"/>
        <v>HUELVA</v>
      </c>
      <c r="F51" s="42">
        <f t="shared" si="7"/>
        <v>2229</v>
      </c>
      <c r="G51" s="42">
        <f t="shared" si="8"/>
        <v>2207</v>
      </c>
    </row>
    <row r="52" spans="1:7" x14ac:dyDescent="0.25">
      <c r="A52" s="42" t="str">
        <f t="shared" si="3"/>
        <v>HUELVA</v>
      </c>
      <c r="B52" s="41">
        <f t="shared" si="4"/>
        <v>2229</v>
      </c>
      <c r="C52" s="41">
        <f t="shared" si="5"/>
        <v>2207</v>
      </c>
      <c r="D52" s="41">
        <f t="shared" si="6"/>
        <v>14</v>
      </c>
      <c r="E52" s="42" t="str">
        <f t="shared" si="2"/>
        <v>MARIN Y RIA DE PONTEVEDRA</v>
      </c>
      <c r="F52" s="42">
        <f t="shared" si="7"/>
        <v>1771</v>
      </c>
      <c r="G52" s="42">
        <f t="shared" si="8"/>
        <v>1912</v>
      </c>
    </row>
    <row r="53" spans="1:7" x14ac:dyDescent="0.25">
      <c r="A53" s="42" t="str">
        <f t="shared" si="3"/>
        <v>LAS PALMAS</v>
      </c>
      <c r="B53" s="41">
        <f t="shared" si="4"/>
        <v>94</v>
      </c>
      <c r="C53" s="41">
        <f t="shared" si="5"/>
        <v>2644</v>
      </c>
      <c r="D53" s="41">
        <f t="shared" si="6"/>
        <v>23</v>
      </c>
      <c r="E53" s="42" t="str">
        <f t="shared" si="2"/>
        <v>VALENCIA</v>
      </c>
      <c r="F53" s="42">
        <f t="shared" si="7"/>
        <v>1721</v>
      </c>
      <c r="G53" s="42">
        <f t="shared" si="8"/>
        <v>2339</v>
      </c>
    </row>
    <row r="54" spans="1:7" x14ac:dyDescent="0.25">
      <c r="A54" s="42" t="str">
        <f t="shared" si="3"/>
        <v>MALAGA</v>
      </c>
      <c r="B54" s="41">
        <f t="shared" si="4"/>
        <v>419</v>
      </c>
      <c r="C54" s="41">
        <f t="shared" si="5"/>
        <v>818</v>
      </c>
      <c r="D54" s="41">
        <f t="shared" si="6"/>
        <v>20</v>
      </c>
      <c r="E54" s="42" t="str">
        <f t="shared" si="2"/>
        <v>BARCELONA</v>
      </c>
      <c r="F54" s="42">
        <f t="shared" si="7"/>
        <v>1325</v>
      </c>
      <c r="G54" s="42">
        <f t="shared" si="8"/>
        <v>3033</v>
      </c>
    </row>
    <row r="55" spans="1:7" x14ac:dyDescent="0.25">
      <c r="A55" s="42" t="str">
        <f t="shared" si="3"/>
        <v>MARIN Y RIA DE PONTEVEDRA</v>
      </c>
      <c r="B55" s="41">
        <f t="shared" si="4"/>
        <v>1771</v>
      </c>
      <c r="C55" s="41">
        <f t="shared" si="5"/>
        <v>1912</v>
      </c>
      <c r="D55" s="41">
        <f t="shared" si="6"/>
        <v>15</v>
      </c>
      <c r="E55" s="42" t="str">
        <f t="shared" si="2"/>
        <v>BAHIA DE ALGECIRAS</v>
      </c>
      <c r="F55" s="42">
        <f t="shared" ref="F55:F65" si="9">LOOKUP(E55,$A$38:$A$65,$B$38:$B$65)</f>
        <v>1248</v>
      </c>
      <c r="G55" s="42">
        <f t="shared" si="8"/>
        <v>1069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507</v>
      </c>
      <c r="G56" s="42">
        <f t="shared" si="8"/>
        <v>854</v>
      </c>
    </row>
    <row r="57" spans="1:7" x14ac:dyDescent="0.25">
      <c r="A57" s="42" t="str">
        <f t="shared" si="3"/>
        <v>MOTRIL</v>
      </c>
      <c r="B57" s="41">
        <f t="shared" si="4"/>
        <v>3224</v>
      </c>
      <c r="C57" s="41">
        <f t="shared" si="5"/>
        <v>2661</v>
      </c>
      <c r="D57" s="41">
        <f t="shared" si="6"/>
        <v>11</v>
      </c>
      <c r="E57" s="42" t="str">
        <f t="shared" si="2"/>
        <v>MALAGA</v>
      </c>
      <c r="F57" s="42">
        <f t="shared" si="9"/>
        <v>419</v>
      </c>
      <c r="G57" s="42">
        <f t="shared" si="8"/>
        <v>818</v>
      </c>
    </row>
    <row r="58" spans="1:7" x14ac:dyDescent="0.25">
      <c r="A58" s="42" t="str">
        <f t="shared" si="3"/>
        <v>PASAIA</v>
      </c>
      <c r="B58" s="41">
        <f t="shared" si="4"/>
        <v>22150</v>
      </c>
      <c r="C58" s="41">
        <f t="shared" si="5"/>
        <v>21600</v>
      </c>
      <c r="D58" s="41">
        <f t="shared" si="6"/>
        <v>3</v>
      </c>
      <c r="E58" s="42" t="str">
        <f t="shared" si="2"/>
        <v>FERROL-SAN CIBRAO</v>
      </c>
      <c r="F58" s="42">
        <f t="shared" si="9"/>
        <v>320</v>
      </c>
      <c r="G58" s="42">
        <f t="shared" si="8"/>
        <v>422</v>
      </c>
    </row>
    <row r="59" spans="1:7" x14ac:dyDescent="0.25">
      <c r="A59" s="42" t="str">
        <f t="shared" si="3"/>
        <v>SANTA CRUZ DE TENERIFE</v>
      </c>
      <c r="B59" s="41">
        <f t="shared" si="4"/>
        <v>6681</v>
      </c>
      <c r="C59" s="41">
        <f t="shared" si="5"/>
        <v>5229</v>
      </c>
      <c r="D59" s="41">
        <f t="shared" si="6"/>
        <v>7</v>
      </c>
      <c r="E59" s="42" t="str">
        <f t="shared" si="2"/>
        <v>ALICANTE</v>
      </c>
      <c r="F59" s="42">
        <f t="shared" si="9"/>
        <v>291</v>
      </c>
      <c r="G59" s="42">
        <f t="shared" si="8"/>
        <v>317</v>
      </c>
    </row>
    <row r="60" spans="1:7" x14ac:dyDescent="0.25">
      <c r="A60" s="42" t="str">
        <f t="shared" si="3"/>
        <v>SANTANDER</v>
      </c>
      <c r="B60" s="41">
        <f t="shared" si="4"/>
        <v>4988</v>
      </c>
      <c r="C60" s="41">
        <f t="shared" si="5"/>
        <v>6379</v>
      </c>
      <c r="D60" s="41">
        <f t="shared" si="6"/>
        <v>9</v>
      </c>
      <c r="E60" s="42" t="str">
        <f t="shared" si="2"/>
        <v>LAS PALMAS</v>
      </c>
      <c r="F60" s="42">
        <f t="shared" si="9"/>
        <v>94</v>
      </c>
      <c r="G60" s="42">
        <f t="shared" si="8"/>
        <v>2644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19</v>
      </c>
      <c r="G61" s="42">
        <f t="shared" si="8"/>
        <v>53</v>
      </c>
    </row>
    <row r="62" spans="1:7" x14ac:dyDescent="0.25">
      <c r="A62" s="42" t="str">
        <f t="shared" si="3"/>
        <v>TARRAGONA</v>
      </c>
      <c r="B62" s="41">
        <f t="shared" si="4"/>
        <v>2969</v>
      </c>
      <c r="C62" s="41">
        <f t="shared" si="5"/>
        <v>3435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1721</v>
      </c>
      <c r="C63" s="41">
        <f t="shared" si="5"/>
        <v>2339</v>
      </c>
      <c r="D63" s="41">
        <f t="shared" si="6"/>
        <v>16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72366</v>
      </c>
      <c r="C64" s="41">
        <f t="shared" si="5"/>
        <v>73522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5">
        <v>3295</v>
      </c>
      <c r="C7" s="25">
        <v>3876</v>
      </c>
      <c r="D7" s="25">
        <v>53787</v>
      </c>
      <c r="E7" s="25">
        <v>46474</v>
      </c>
      <c r="F7" s="10">
        <f>((E7*100)/D7)-100</f>
        <v>-13.596222135460238</v>
      </c>
      <c r="G7" s="1"/>
      <c r="H7" s="1"/>
      <c r="I7" s="1"/>
    </row>
    <row r="8" spans="1:12" x14ac:dyDescent="0.25">
      <c r="A8" s="11" t="s">
        <v>45</v>
      </c>
      <c r="B8" s="26">
        <v>1171</v>
      </c>
      <c r="C8" s="26">
        <v>818</v>
      </c>
      <c r="D8" s="26">
        <v>12466</v>
      </c>
      <c r="E8" s="26">
        <v>15096</v>
      </c>
      <c r="F8" s="13">
        <f t="shared" ref="F8:F35" si="0">((E8*100)/D8)-100</f>
        <v>21.097384886892343</v>
      </c>
      <c r="G8" s="1"/>
      <c r="H8" s="1"/>
      <c r="I8" s="1"/>
    </row>
    <row r="9" spans="1:12" x14ac:dyDescent="0.25">
      <c r="A9" s="8" t="s">
        <v>46</v>
      </c>
      <c r="B9" s="25">
        <v>5900</v>
      </c>
      <c r="C9" s="25">
        <v>4553</v>
      </c>
      <c r="D9" s="25">
        <v>75055</v>
      </c>
      <c r="E9" s="25">
        <v>67140</v>
      </c>
      <c r="F9" s="10">
        <f t="shared" si="0"/>
        <v>-10.545599893411492</v>
      </c>
      <c r="G9" s="1"/>
      <c r="H9" s="1"/>
      <c r="I9" s="1"/>
    </row>
    <row r="10" spans="1:12" x14ac:dyDescent="0.25">
      <c r="A10" s="11" t="s">
        <v>47</v>
      </c>
      <c r="B10" s="26">
        <v>3574</v>
      </c>
      <c r="C10" s="26">
        <v>2875</v>
      </c>
      <c r="D10" s="26">
        <v>35810</v>
      </c>
      <c r="E10" s="26">
        <v>36052</v>
      </c>
      <c r="F10" s="13">
        <f t="shared" si="0"/>
        <v>0.67578888578609053</v>
      </c>
      <c r="G10" s="1"/>
      <c r="H10" s="1"/>
      <c r="I10" s="1"/>
    </row>
    <row r="11" spans="1:12" x14ac:dyDescent="0.25">
      <c r="A11" s="8" t="s">
        <v>48</v>
      </c>
      <c r="B11" s="25">
        <v>286000</v>
      </c>
      <c r="C11" s="25">
        <v>213275</v>
      </c>
      <c r="D11" s="25">
        <v>3145825</v>
      </c>
      <c r="E11" s="25">
        <v>2824540</v>
      </c>
      <c r="F11" s="10">
        <f t="shared" si="0"/>
        <v>-10.213060167046805</v>
      </c>
      <c r="G11" s="1"/>
      <c r="H11" s="1"/>
      <c r="I11" s="1"/>
    </row>
    <row r="12" spans="1:12" x14ac:dyDescent="0.25">
      <c r="A12" s="11" t="s">
        <v>49</v>
      </c>
      <c r="B12" s="26">
        <v>11192</v>
      </c>
      <c r="C12" s="26">
        <v>9082</v>
      </c>
      <c r="D12" s="26">
        <v>99177</v>
      </c>
      <c r="E12" s="26">
        <v>79724</v>
      </c>
      <c r="F12" s="13">
        <f t="shared" si="0"/>
        <v>-19.614426732004389</v>
      </c>
      <c r="G12" s="1"/>
      <c r="H12" s="1"/>
      <c r="I12" s="1"/>
    </row>
    <row r="13" spans="1:12" x14ac:dyDescent="0.25">
      <c r="A13" s="8" t="s">
        <v>50</v>
      </c>
      <c r="B13" s="25">
        <v>8307</v>
      </c>
      <c r="C13" s="25">
        <v>13713</v>
      </c>
      <c r="D13" s="25">
        <v>254262</v>
      </c>
      <c r="E13" s="25">
        <v>211628</v>
      </c>
      <c r="F13" s="10">
        <f t="shared" si="0"/>
        <v>-16.767743508664296</v>
      </c>
      <c r="G13" s="1"/>
      <c r="H13" s="1"/>
      <c r="I13" s="1"/>
    </row>
    <row r="14" spans="1:12" x14ac:dyDescent="0.25">
      <c r="A14" s="11" t="s">
        <v>51</v>
      </c>
      <c r="B14" s="26">
        <v>97828</v>
      </c>
      <c r="C14" s="26">
        <v>64136</v>
      </c>
      <c r="D14" s="26">
        <v>1033281</v>
      </c>
      <c r="E14" s="26">
        <v>1077952</v>
      </c>
      <c r="F14" s="13">
        <f t="shared" si="0"/>
        <v>4.3232189501210172</v>
      </c>
      <c r="G14" s="1"/>
      <c r="H14" s="1"/>
      <c r="I14" s="1"/>
    </row>
    <row r="15" spans="1:12" x14ac:dyDescent="0.25">
      <c r="A15" s="8" t="s">
        <v>52</v>
      </c>
      <c r="B15" s="25">
        <v>9935</v>
      </c>
      <c r="C15" s="25">
        <v>9640</v>
      </c>
      <c r="D15" s="25">
        <v>120470</v>
      </c>
      <c r="E15" s="25">
        <v>111872</v>
      </c>
      <c r="F15" s="10">
        <f t="shared" si="0"/>
        <v>-7.1370465676101986</v>
      </c>
      <c r="G15" s="1"/>
      <c r="H15" s="1"/>
      <c r="I15" s="1"/>
    </row>
    <row r="16" spans="1:12" x14ac:dyDescent="0.25">
      <c r="A16" s="11" t="s">
        <v>53</v>
      </c>
      <c r="B16" s="26">
        <v>9193</v>
      </c>
      <c r="C16" s="26">
        <v>3402</v>
      </c>
      <c r="D16" s="26">
        <v>66759</v>
      </c>
      <c r="E16" s="26">
        <v>49917</v>
      </c>
      <c r="F16" s="13">
        <f t="shared" si="0"/>
        <v>-25.228059138093741</v>
      </c>
      <c r="G16" s="1"/>
      <c r="H16" s="1"/>
      <c r="I16" s="1"/>
    </row>
    <row r="17" spans="1:9" x14ac:dyDescent="0.25">
      <c r="A17" s="8" t="s">
        <v>54</v>
      </c>
      <c r="B17" s="25">
        <v>3776</v>
      </c>
      <c r="C17" s="25">
        <v>2256</v>
      </c>
      <c r="D17" s="25">
        <v>33770</v>
      </c>
      <c r="E17" s="25">
        <v>30947</v>
      </c>
      <c r="F17" s="10">
        <f t="shared" si="0"/>
        <v>-8.359490672194255</v>
      </c>
      <c r="G17" s="1"/>
      <c r="H17" s="1"/>
      <c r="I17" s="1"/>
    </row>
    <row r="18" spans="1:9" x14ac:dyDescent="0.25">
      <c r="A18" s="11" t="s">
        <v>55</v>
      </c>
      <c r="B18" s="26">
        <v>65226</v>
      </c>
      <c r="C18" s="26">
        <v>58392</v>
      </c>
      <c r="D18" s="26">
        <v>674459</v>
      </c>
      <c r="E18" s="26">
        <v>650898</v>
      </c>
      <c r="F18" s="13">
        <f t="shared" si="0"/>
        <v>-3.4933183484837542</v>
      </c>
      <c r="G18" s="1"/>
      <c r="H18" s="1"/>
      <c r="I18" s="1"/>
    </row>
    <row r="19" spans="1:9" x14ac:dyDescent="0.25">
      <c r="A19" s="8" t="s">
        <v>56</v>
      </c>
      <c r="B19" s="25">
        <v>1665</v>
      </c>
      <c r="C19" s="25">
        <v>1261</v>
      </c>
      <c r="D19" s="25">
        <v>14495</v>
      </c>
      <c r="E19" s="25">
        <v>13880</v>
      </c>
      <c r="F19" s="10">
        <f t="shared" si="0"/>
        <v>-4.2428423594342917</v>
      </c>
      <c r="G19" s="1"/>
      <c r="H19" s="1"/>
      <c r="I19" s="1"/>
    </row>
    <row r="20" spans="1:9" x14ac:dyDescent="0.25">
      <c r="A20" s="11" t="s">
        <v>57</v>
      </c>
      <c r="B20" s="26">
        <v>9957</v>
      </c>
      <c r="C20" s="26">
        <v>10826</v>
      </c>
      <c r="D20" s="26">
        <v>88522</v>
      </c>
      <c r="E20" s="26">
        <v>89063</v>
      </c>
      <c r="F20" s="13">
        <f t="shared" si="0"/>
        <v>0.61114751135310996</v>
      </c>
      <c r="G20" s="1"/>
      <c r="H20" s="1"/>
      <c r="I20" s="1"/>
    </row>
    <row r="21" spans="1:9" x14ac:dyDescent="0.25">
      <c r="A21" s="8" t="s">
        <v>58</v>
      </c>
      <c r="B21" s="25">
        <v>17334</v>
      </c>
      <c r="C21" s="25">
        <v>12524</v>
      </c>
      <c r="D21" s="25">
        <v>174991</v>
      </c>
      <c r="E21" s="25">
        <v>93413</v>
      </c>
      <c r="F21" s="10">
        <f t="shared" si="0"/>
        <v>-46.618397517586615</v>
      </c>
      <c r="G21" s="1"/>
      <c r="H21" s="1"/>
      <c r="I21" s="1"/>
    </row>
    <row r="22" spans="1:9" x14ac:dyDescent="0.25">
      <c r="A22" s="11" t="s">
        <v>59</v>
      </c>
      <c r="B22" s="26">
        <v>231487</v>
      </c>
      <c r="C22" s="26">
        <v>212663</v>
      </c>
      <c r="D22" s="26">
        <v>2253794</v>
      </c>
      <c r="E22" s="26">
        <v>2239089</v>
      </c>
      <c r="F22" s="13">
        <f t="shared" si="0"/>
        <v>-0.65245537081028715</v>
      </c>
      <c r="G22" s="1"/>
      <c r="H22" s="1"/>
      <c r="I22" s="1"/>
    </row>
    <row r="23" spans="1:9" x14ac:dyDescent="0.25">
      <c r="A23" s="8" t="s">
        <v>60</v>
      </c>
      <c r="B23" s="25">
        <v>9230</v>
      </c>
      <c r="C23" s="25">
        <v>4914</v>
      </c>
      <c r="D23" s="25">
        <v>84164</v>
      </c>
      <c r="E23" s="25">
        <v>78574</v>
      </c>
      <c r="F23" s="10">
        <f t="shared" si="0"/>
        <v>-6.6417945915118111</v>
      </c>
      <c r="G23" s="1"/>
      <c r="H23" s="1"/>
      <c r="I23" s="1"/>
    </row>
    <row r="24" spans="1:9" x14ac:dyDescent="0.25">
      <c r="A24" s="11" t="s">
        <v>61</v>
      </c>
      <c r="B24" s="26">
        <v>4179</v>
      </c>
      <c r="C24" s="26">
        <v>830</v>
      </c>
      <c r="D24" s="26">
        <v>32128</v>
      </c>
      <c r="E24" s="26">
        <v>21149</v>
      </c>
      <c r="F24" s="13">
        <f t="shared" si="0"/>
        <v>-34.172684262948209</v>
      </c>
      <c r="G24" s="1"/>
      <c r="H24" s="1"/>
      <c r="I24" s="1"/>
    </row>
    <row r="25" spans="1:9" x14ac:dyDescent="0.25">
      <c r="A25" s="8" t="s">
        <v>62</v>
      </c>
      <c r="B25" s="25">
        <v>223</v>
      </c>
      <c r="C25" s="25">
        <v>0</v>
      </c>
      <c r="D25" s="25">
        <v>26066</v>
      </c>
      <c r="E25" s="25">
        <v>7162</v>
      </c>
      <c r="F25" s="10">
        <f t="shared" si="0"/>
        <v>-72.523593953809552</v>
      </c>
      <c r="G25" s="1"/>
      <c r="H25" s="1"/>
      <c r="I25" s="1"/>
    </row>
    <row r="26" spans="1:9" x14ac:dyDescent="0.25">
      <c r="A26" s="11" t="s">
        <v>63</v>
      </c>
      <c r="B26" s="26">
        <v>2082</v>
      </c>
      <c r="C26" s="26">
        <v>2927</v>
      </c>
      <c r="D26" s="26">
        <v>21625</v>
      </c>
      <c r="E26" s="26">
        <v>27083</v>
      </c>
      <c r="F26" s="13">
        <f t="shared" si="0"/>
        <v>25.239306358381498</v>
      </c>
      <c r="G26" s="1"/>
      <c r="H26" s="1"/>
      <c r="I26" s="1"/>
    </row>
    <row r="27" spans="1:9" x14ac:dyDescent="0.25">
      <c r="A27" s="8" t="s">
        <v>64</v>
      </c>
      <c r="B27" s="25">
        <v>2222</v>
      </c>
      <c r="C27" s="25">
        <v>1786</v>
      </c>
      <c r="D27" s="25">
        <v>29810</v>
      </c>
      <c r="E27" s="25">
        <v>24184</v>
      </c>
      <c r="F27" s="10">
        <f t="shared" si="0"/>
        <v>-18.872861455887289</v>
      </c>
      <c r="G27" s="1"/>
      <c r="H27" s="1"/>
      <c r="I27" s="1"/>
    </row>
    <row r="28" spans="1:9" x14ac:dyDescent="0.25">
      <c r="A28" s="11" t="s">
        <v>65</v>
      </c>
      <c r="B28" s="26">
        <v>90803</v>
      </c>
      <c r="C28" s="26">
        <v>102866</v>
      </c>
      <c r="D28" s="26">
        <v>849055</v>
      </c>
      <c r="E28" s="26">
        <v>856221</v>
      </c>
      <c r="F28" s="13">
        <f t="shared" si="0"/>
        <v>0.84399714977239171</v>
      </c>
      <c r="G28" s="1"/>
      <c r="H28" s="1"/>
      <c r="I28" s="1"/>
    </row>
    <row r="29" spans="1:9" x14ac:dyDescent="0.25">
      <c r="A29" s="8" t="s">
        <v>66</v>
      </c>
      <c r="B29" s="25">
        <v>3357</v>
      </c>
      <c r="C29" s="25">
        <v>4126</v>
      </c>
      <c r="D29" s="25">
        <v>45891</v>
      </c>
      <c r="E29" s="25">
        <v>43217</v>
      </c>
      <c r="F29" s="10">
        <f t="shared" si="0"/>
        <v>-5.8268505807238853</v>
      </c>
      <c r="G29" s="1"/>
      <c r="H29" s="1"/>
      <c r="I29" s="1"/>
    </row>
    <row r="30" spans="1:9" x14ac:dyDescent="0.25">
      <c r="A30" s="11" t="s">
        <v>67</v>
      </c>
      <c r="B30" s="26">
        <v>1862</v>
      </c>
      <c r="C30" s="26">
        <v>1715</v>
      </c>
      <c r="D30" s="26">
        <v>18833</v>
      </c>
      <c r="E30" s="26">
        <v>18077</v>
      </c>
      <c r="F30" s="13">
        <f t="shared" si="0"/>
        <v>-4.014230340360001</v>
      </c>
      <c r="G30" s="1"/>
      <c r="H30" s="1"/>
      <c r="I30" s="1"/>
    </row>
    <row r="31" spans="1:9" x14ac:dyDescent="0.25">
      <c r="A31" s="8" t="s">
        <v>68</v>
      </c>
      <c r="B31" s="25">
        <v>9997</v>
      </c>
      <c r="C31" s="25">
        <v>10512</v>
      </c>
      <c r="D31" s="25">
        <v>140348</v>
      </c>
      <c r="E31" s="25">
        <v>102977</v>
      </c>
      <c r="F31" s="10">
        <f t="shared" si="0"/>
        <v>-26.627383361358909</v>
      </c>
      <c r="G31" s="1"/>
      <c r="H31" s="1"/>
      <c r="I31" s="1"/>
    </row>
    <row r="32" spans="1:9" x14ac:dyDescent="0.25">
      <c r="A32" s="11" t="s">
        <v>69</v>
      </c>
      <c r="B32" s="26">
        <v>28881</v>
      </c>
      <c r="C32" s="26">
        <v>42250</v>
      </c>
      <c r="D32" s="26">
        <v>264397</v>
      </c>
      <c r="E32" s="26">
        <v>469081</v>
      </c>
      <c r="F32" s="13">
        <f t="shared" si="0"/>
        <v>77.415401838901346</v>
      </c>
      <c r="G32" s="1"/>
      <c r="H32" s="1"/>
      <c r="I32" s="1"/>
    </row>
    <row r="33" spans="1:9" x14ac:dyDescent="0.25">
      <c r="A33" s="8" t="s">
        <v>70</v>
      </c>
      <c r="B33" s="25">
        <v>21914</v>
      </c>
      <c r="C33" s="25">
        <v>16873</v>
      </c>
      <c r="D33" s="25">
        <v>252236</v>
      </c>
      <c r="E33" s="25">
        <v>228445</v>
      </c>
      <c r="F33" s="10">
        <f t="shared" si="0"/>
        <v>-9.4320398357094177</v>
      </c>
      <c r="G33" s="1"/>
      <c r="H33" s="1"/>
      <c r="I33" s="1"/>
    </row>
    <row r="34" spans="1:9" x14ac:dyDescent="0.25">
      <c r="A34" s="11" t="s">
        <v>71</v>
      </c>
      <c r="B34" s="26">
        <v>299</v>
      </c>
      <c r="C34" s="26">
        <v>212</v>
      </c>
      <c r="D34" s="26">
        <v>8332</v>
      </c>
      <c r="E34" s="26">
        <v>4158</v>
      </c>
      <c r="F34" s="13">
        <f t="shared" si="0"/>
        <v>-50.09601536245799</v>
      </c>
      <c r="G34" s="1"/>
      <c r="H34" s="1"/>
      <c r="I34" s="1"/>
    </row>
    <row r="35" spans="1:9" x14ac:dyDescent="0.25">
      <c r="A35" s="14" t="s">
        <v>72</v>
      </c>
      <c r="B35" s="15">
        <f>SUM(B7:B34)</f>
        <v>940889</v>
      </c>
      <c r="C35" s="15">
        <f t="shared" ref="C35:E35" si="1">SUM(C7:C34)</f>
        <v>812303</v>
      </c>
      <c r="D35" s="15">
        <f t="shared" si="1"/>
        <v>9909808</v>
      </c>
      <c r="E35" s="15">
        <f t="shared" si="1"/>
        <v>9518013</v>
      </c>
      <c r="F35" s="16">
        <f t="shared" si="0"/>
        <v>-3.9536083847436743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46474</v>
      </c>
      <c r="C38" s="41">
        <f>D7</f>
        <v>53787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2824540</v>
      </c>
      <c r="G38" s="42">
        <f>LOOKUP(E38,$A$38:$A$65,$C$38:$C$65)</f>
        <v>3145825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15096</v>
      </c>
      <c r="C39" s="41">
        <f t="shared" ref="C39:C65" si="5">D8</f>
        <v>12466</v>
      </c>
      <c r="D39" s="41">
        <f t="shared" ref="D39:D65" si="6">_xlfn.RANK.EQ(B39,$B$38:$B$65)+COUNTIF($B$38:$B$65,B39)-1</f>
        <v>25</v>
      </c>
      <c r="E39" s="42" t="str">
        <f t="shared" si="2"/>
        <v>LAS PALMAS</v>
      </c>
      <c r="F39" s="42">
        <f t="shared" ref="F39:F54" si="7">LOOKUP(E39,$A$38:$A$65,$B$38:$B$65)</f>
        <v>2239089</v>
      </c>
      <c r="G39" s="42">
        <f t="shared" ref="G39:G65" si="8">LOOKUP(E39,$A$38:$A$65,$C$38:$C$65)</f>
        <v>2253794</v>
      </c>
    </row>
    <row r="40" spans="1:9" x14ac:dyDescent="0.25">
      <c r="A40" s="42" t="str">
        <f t="shared" si="3"/>
        <v>ALMERIA</v>
      </c>
      <c r="B40" s="41">
        <f t="shared" si="4"/>
        <v>67140</v>
      </c>
      <c r="C40" s="41">
        <f t="shared" si="5"/>
        <v>75055</v>
      </c>
      <c r="D40" s="41">
        <f t="shared" si="6"/>
        <v>15</v>
      </c>
      <c r="E40" s="42" t="str">
        <f t="shared" si="2"/>
        <v>BARCELONA</v>
      </c>
      <c r="F40" s="42">
        <f t="shared" si="7"/>
        <v>1077952</v>
      </c>
      <c r="G40" s="42">
        <f t="shared" si="8"/>
        <v>1033281</v>
      </c>
    </row>
    <row r="41" spans="1:9" x14ac:dyDescent="0.25">
      <c r="A41" s="42" t="str">
        <f t="shared" si="3"/>
        <v>AVILES</v>
      </c>
      <c r="B41" s="41">
        <f t="shared" si="4"/>
        <v>36052</v>
      </c>
      <c r="C41" s="41">
        <f t="shared" si="5"/>
        <v>35810</v>
      </c>
      <c r="D41" s="41">
        <f t="shared" si="6"/>
        <v>19</v>
      </c>
      <c r="E41" s="42" t="str">
        <f t="shared" si="2"/>
        <v>SANTA CRUZ DE TENERIFE</v>
      </c>
      <c r="F41" s="42">
        <f t="shared" si="7"/>
        <v>856221</v>
      </c>
      <c r="G41" s="42">
        <f t="shared" si="8"/>
        <v>849055</v>
      </c>
    </row>
    <row r="42" spans="1:9" x14ac:dyDescent="0.25">
      <c r="A42" s="42" t="str">
        <f t="shared" si="3"/>
        <v>BAHIA DE ALGECIRAS</v>
      </c>
      <c r="B42" s="41">
        <f t="shared" si="4"/>
        <v>2824540</v>
      </c>
      <c r="C42" s="41">
        <f t="shared" si="5"/>
        <v>3145825</v>
      </c>
      <c r="D42" s="41">
        <f t="shared" si="6"/>
        <v>1</v>
      </c>
      <c r="E42" s="42" t="str">
        <f t="shared" si="2"/>
        <v>CEUTA</v>
      </c>
      <c r="F42" s="42">
        <f t="shared" si="7"/>
        <v>650898</v>
      </c>
      <c r="G42" s="42">
        <f t="shared" si="8"/>
        <v>674459</v>
      </c>
    </row>
    <row r="43" spans="1:9" x14ac:dyDescent="0.25">
      <c r="A43" s="42" t="str">
        <f t="shared" si="3"/>
        <v>BAHIA DE CADIZ</v>
      </c>
      <c r="B43" s="41">
        <f t="shared" si="4"/>
        <v>79724</v>
      </c>
      <c r="C43" s="41">
        <f t="shared" si="5"/>
        <v>99177</v>
      </c>
      <c r="D43" s="41">
        <f t="shared" si="6"/>
        <v>13</v>
      </c>
      <c r="E43" s="42" t="str">
        <f t="shared" si="2"/>
        <v>VALENCIA</v>
      </c>
      <c r="F43" s="42">
        <f t="shared" si="7"/>
        <v>469081</v>
      </c>
      <c r="G43" s="42">
        <f t="shared" si="8"/>
        <v>264397</v>
      </c>
    </row>
    <row r="44" spans="1:9" x14ac:dyDescent="0.25">
      <c r="A44" s="42" t="str">
        <f t="shared" si="3"/>
        <v>BALEARES</v>
      </c>
      <c r="B44" s="41">
        <f t="shared" si="4"/>
        <v>211628</v>
      </c>
      <c r="C44" s="41">
        <f t="shared" si="5"/>
        <v>254262</v>
      </c>
      <c r="D44" s="41">
        <f t="shared" si="6"/>
        <v>8</v>
      </c>
      <c r="E44" s="42" t="str">
        <f t="shared" si="2"/>
        <v>VIGO</v>
      </c>
      <c r="F44" s="42">
        <f t="shared" si="7"/>
        <v>228445</v>
      </c>
      <c r="G44" s="42">
        <f t="shared" si="8"/>
        <v>252236</v>
      </c>
    </row>
    <row r="45" spans="1:9" x14ac:dyDescent="0.25">
      <c r="A45" s="42" t="str">
        <f t="shared" si="3"/>
        <v>BARCELONA</v>
      </c>
      <c r="B45" s="41">
        <f t="shared" si="4"/>
        <v>1077952</v>
      </c>
      <c r="C45" s="41">
        <f t="shared" si="5"/>
        <v>1033281</v>
      </c>
      <c r="D45" s="41">
        <f t="shared" si="6"/>
        <v>3</v>
      </c>
      <c r="E45" s="42" t="str">
        <f t="shared" si="2"/>
        <v>BALEARES</v>
      </c>
      <c r="F45" s="42">
        <f t="shared" si="7"/>
        <v>211628</v>
      </c>
      <c r="G45" s="42">
        <f t="shared" si="8"/>
        <v>254262</v>
      </c>
    </row>
    <row r="46" spans="1:9" x14ac:dyDescent="0.25">
      <c r="A46" s="42" t="str">
        <f t="shared" si="3"/>
        <v>BILBAO</v>
      </c>
      <c r="B46" s="41">
        <f t="shared" si="4"/>
        <v>111872</v>
      </c>
      <c r="C46" s="41">
        <f t="shared" si="5"/>
        <v>120470</v>
      </c>
      <c r="D46" s="41">
        <f t="shared" si="6"/>
        <v>9</v>
      </c>
      <c r="E46" s="42" t="str">
        <f t="shared" si="2"/>
        <v>BILBAO</v>
      </c>
      <c r="F46" s="42">
        <f t="shared" si="7"/>
        <v>111872</v>
      </c>
      <c r="G46" s="42">
        <f t="shared" si="8"/>
        <v>120470</v>
      </c>
    </row>
    <row r="47" spans="1:9" x14ac:dyDescent="0.25">
      <c r="A47" s="42" t="str">
        <f t="shared" si="3"/>
        <v>CARTAGENA</v>
      </c>
      <c r="B47" s="41">
        <f t="shared" si="4"/>
        <v>49917</v>
      </c>
      <c r="C47" s="41">
        <f t="shared" si="5"/>
        <v>66759</v>
      </c>
      <c r="D47" s="41">
        <f t="shared" si="6"/>
        <v>16</v>
      </c>
      <c r="E47" s="42" t="str">
        <f t="shared" si="2"/>
        <v>TARRAGONA</v>
      </c>
      <c r="F47" s="42">
        <f t="shared" si="7"/>
        <v>102977</v>
      </c>
      <c r="G47" s="42">
        <f t="shared" si="8"/>
        <v>140348</v>
      </c>
    </row>
    <row r="48" spans="1:9" x14ac:dyDescent="0.25">
      <c r="A48" s="42" t="str">
        <f t="shared" si="3"/>
        <v>CASTELLON</v>
      </c>
      <c r="B48" s="41">
        <f t="shared" si="4"/>
        <v>30947</v>
      </c>
      <c r="C48" s="41">
        <f t="shared" si="5"/>
        <v>33770</v>
      </c>
      <c r="D48" s="41">
        <f t="shared" si="6"/>
        <v>20</v>
      </c>
      <c r="E48" s="42" t="str">
        <f t="shared" si="2"/>
        <v>HUELVA</v>
      </c>
      <c r="F48" s="42">
        <f t="shared" si="7"/>
        <v>93413</v>
      </c>
      <c r="G48" s="42">
        <f t="shared" si="8"/>
        <v>174991</v>
      </c>
    </row>
    <row r="49" spans="1:7" x14ac:dyDescent="0.25">
      <c r="A49" s="42" t="str">
        <f t="shared" si="3"/>
        <v>CEUTA</v>
      </c>
      <c r="B49" s="41">
        <f t="shared" si="4"/>
        <v>650898</v>
      </c>
      <c r="C49" s="41">
        <f t="shared" si="5"/>
        <v>674459</v>
      </c>
      <c r="D49" s="41">
        <f t="shared" si="6"/>
        <v>5</v>
      </c>
      <c r="E49" s="42" t="str">
        <f t="shared" si="2"/>
        <v>GIJON</v>
      </c>
      <c r="F49" s="42">
        <f t="shared" si="7"/>
        <v>89063</v>
      </c>
      <c r="G49" s="42">
        <f t="shared" si="8"/>
        <v>88522</v>
      </c>
    </row>
    <row r="50" spans="1:7" x14ac:dyDescent="0.25">
      <c r="A50" s="42" t="str">
        <f t="shared" si="3"/>
        <v>FERROL-SAN CIBRAO</v>
      </c>
      <c r="B50" s="41">
        <f t="shared" si="4"/>
        <v>13880</v>
      </c>
      <c r="C50" s="41">
        <f t="shared" si="5"/>
        <v>14495</v>
      </c>
      <c r="D50" s="41">
        <f t="shared" si="6"/>
        <v>26</v>
      </c>
      <c r="E50" s="42" t="str">
        <f t="shared" si="2"/>
        <v>BAHIA DE CADIZ</v>
      </c>
      <c r="F50" s="42">
        <f t="shared" si="7"/>
        <v>79724</v>
      </c>
      <c r="G50" s="42">
        <f t="shared" si="8"/>
        <v>99177</v>
      </c>
    </row>
    <row r="51" spans="1:7" x14ac:dyDescent="0.25">
      <c r="A51" s="42" t="str">
        <f t="shared" si="3"/>
        <v>GIJON</v>
      </c>
      <c r="B51" s="41">
        <f t="shared" si="4"/>
        <v>89063</v>
      </c>
      <c r="C51" s="41">
        <f t="shared" si="5"/>
        <v>88522</v>
      </c>
      <c r="D51" s="41">
        <f t="shared" si="6"/>
        <v>12</v>
      </c>
      <c r="E51" s="42" t="str">
        <f t="shared" si="2"/>
        <v>MALAGA</v>
      </c>
      <c r="F51" s="42">
        <f t="shared" si="7"/>
        <v>78574</v>
      </c>
      <c r="G51" s="42">
        <f t="shared" si="8"/>
        <v>84164</v>
      </c>
    </row>
    <row r="52" spans="1:7" x14ac:dyDescent="0.25">
      <c r="A52" s="42" t="str">
        <f t="shared" si="3"/>
        <v>HUELVA</v>
      </c>
      <c r="B52" s="41">
        <f t="shared" si="4"/>
        <v>93413</v>
      </c>
      <c r="C52" s="41">
        <f t="shared" si="5"/>
        <v>174991</v>
      </c>
      <c r="D52" s="41">
        <f t="shared" si="6"/>
        <v>11</v>
      </c>
      <c r="E52" s="42" t="str">
        <f t="shared" si="2"/>
        <v>ALMERIA</v>
      </c>
      <c r="F52" s="42">
        <f t="shared" si="7"/>
        <v>67140</v>
      </c>
      <c r="G52" s="42">
        <f t="shared" si="8"/>
        <v>75055</v>
      </c>
    </row>
    <row r="53" spans="1:7" x14ac:dyDescent="0.25">
      <c r="A53" s="42" t="str">
        <f t="shared" si="3"/>
        <v>LAS PALMAS</v>
      </c>
      <c r="B53" s="41">
        <f t="shared" si="4"/>
        <v>2239089</v>
      </c>
      <c r="C53" s="41">
        <f t="shared" si="5"/>
        <v>2253794</v>
      </c>
      <c r="D53" s="41">
        <f t="shared" si="6"/>
        <v>2</v>
      </c>
      <c r="E53" s="42" t="str">
        <f t="shared" si="2"/>
        <v>CARTAGENA</v>
      </c>
      <c r="F53" s="42">
        <f t="shared" si="7"/>
        <v>49917</v>
      </c>
      <c r="G53" s="42">
        <f t="shared" si="8"/>
        <v>66759</v>
      </c>
    </row>
    <row r="54" spans="1:7" x14ac:dyDescent="0.25">
      <c r="A54" s="42" t="str">
        <f t="shared" si="3"/>
        <v>MALAGA</v>
      </c>
      <c r="B54" s="41">
        <f t="shared" si="4"/>
        <v>78574</v>
      </c>
      <c r="C54" s="41">
        <f t="shared" si="5"/>
        <v>84164</v>
      </c>
      <c r="D54" s="41">
        <f t="shared" si="6"/>
        <v>14</v>
      </c>
      <c r="E54" s="42" t="str">
        <f t="shared" si="2"/>
        <v>A CORUÑA</v>
      </c>
      <c r="F54" s="42">
        <f t="shared" si="7"/>
        <v>46474</v>
      </c>
      <c r="G54" s="42">
        <f t="shared" si="8"/>
        <v>53787</v>
      </c>
    </row>
    <row r="55" spans="1:7" x14ac:dyDescent="0.25">
      <c r="A55" s="42" t="str">
        <f t="shared" si="3"/>
        <v>MARIN Y RIA DE PONTEVEDRA</v>
      </c>
      <c r="B55" s="41">
        <f t="shared" si="4"/>
        <v>21149</v>
      </c>
      <c r="C55" s="41">
        <f t="shared" si="5"/>
        <v>32128</v>
      </c>
      <c r="D55" s="41">
        <f t="shared" si="6"/>
        <v>23</v>
      </c>
      <c r="E55" s="42" t="str">
        <f t="shared" si="2"/>
        <v>SANTANDER</v>
      </c>
      <c r="F55" s="42">
        <f t="shared" ref="F55:F65" si="9">LOOKUP(E55,$A$38:$A$65,$B$38:$B$65)</f>
        <v>43217</v>
      </c>
      <c r="G55" s="42">
        <f t="shared" si="8"/>
        <v>45891</v>
      </c>
    </row>
    <row r="56" spans="1:7" x14ac:dyDescent="0.25">
      <c r="A56" s="42" t="str">
        <f t="shared" si="3"/>
        <v>MELILLA</v>
      </c>
      <c r="B56" s="41">
        <f t="shared" si="4"/>
        <v>7162</v>
      </c>
      <c r="C56" s="41">
        <f t="shared" si="5"/>
        <v>26066</v>
      </c>
      <c r="D56" s="41">
        <f t="shared" si="6"/>
        <v>27</v>
      </c>
      <c r="E56" s="42" t="str">
        <f t="shared" si="2"/>
        <v>AVILES</v>
      </c>
      <c r="F56" s="42">
        <f t="shared" si="9"/>
        <v>36052</v>
      </c>
      <c r="G56" s="42">
        <f t="shared" si="8"/>
        <v>35810</v>
      </c>
    </row>
    <row r="57" spans="1:7" x14ac:dyDescent="0.25">
      <c r="A57" s="42" t="str">
        <f t="shared" si="3"/>
        <v>MOTRIL</v>
      </c>
      <c r="B57" s="41">
        <f t="shared" si="4"/>
        <v>27083</v>
      </c>
      <c r="C57" s="41">
        <f t="shared" si="5"/>
        <v>21625</v>
      </c>
      <c r="D57" s="41">
        <f t="shared" si="6"/>
        <v>21</v>
      </c>
      <c r="E57" s="42" t="str">
        <f t="shared" si="2"/>
        <v>CASTELLON</v>
      </c>
      <c r="F57" s="42">
        <f t="shared" si="9"/>
        <v>30947</v>
      </c>
      <c r="G57" s="42">
        <f t="shared" si="8"/>
        <v>33770</v>
      </c>
    </row>
    <row r="58" spans="1:7" x14ac:dyDescent="0.25">
      <c r="A58" s="42" t="str">
        <f t="shared" si="3"/>
        <v>PASAIA</v>
      </c>
      <c r="B58" s="41">
        <f t="shared" si="4"/>
        <v>24184</v>
      </c>
      <c r="C58" s="41">
        <f t="shared" si="5"/>
        <v>29810</v>
      </c>
      <c r="D58" s="41">
        <f t="shared" si="6"/>
        <v>22</v>
      </c>
      <c r="E58" s="42" t="str">
        <f t="shared" si="2"/>
        <v>MOTRIL</v>
      </c>
      <c r="F58" s="42">
        <f t="shared" si="9"/>
        <v>27083</v>
      </c>
      <c r="G58" s="42">
        <f t="shared" si="8"/>
        <v>21625</v>
      </c>
    </row>
    <row r="59" spans="1:7" x14ac:dyDescent="0.25">
      <c r="A59" s="42" t="str">
        <f t="shared" si="3"/>
        <v>SANTA CRUZ DE TENERIFE</v>
      </c>
      <c r="B59" s="41">
        <f t="shared" si="4"/>
        <v>856221</v>
      </c>
      <c r="C59" s="41">
        <f t="shared" si="5"/>
        <v>849055</v>
      </c>
      <c r="D59" s="41">
        <f t="shared" si="6"/>
        <v>4</v>
      </c>
      <c r="E59" s="42" t="str">
        <f t="shared" si="2"/>
        <v>PASAIA</v>
      </c>
      <c r="F59" s="42">
        <f t="shared" si="9"/>
        <v>24184</v>
      </c>
      <c r="G59" s="42">
        <f t="shared" si="8"/>
        <v>29810</v>
      </c>
    </row>
    <row r="60" spans="1:7" x14ac:dyDescent="0.25">
      <c r="A60" s="42" t="str">
        <f t="shared" si="3"/>
        <v>SANTANDER</v>
      </c>
      <c r="B60" s="41">
        <f t="shared" si="4"/>
        <v>43217</v>
      </c>
      <c r="C60" s="41">
        <f t="shared" si="5"/>
        <v>45891</v>
      </c>
      <c r="D60" s="41">
        <f t="shared" si="6"/>
        <v>18</v>
      </c>
      <c r="E60" s="42" t="str">
        <f t="shared" si="2"/>
        <v>MARIN Y RIA DE PONTEVEDRA</v>
      </c>
      <c r="F60" s="42">
        <f t="shared" si="9"/>
        <v>21149</v>
      </c>
      <c r="G60" s="42">
        <f t="shared" si="8"/>
        <v>32128</v>
      </c>
    </row>
    <row r="61" spans="1:7" x14ac:dyDescent="0.25">
      <c r="A61" s="42" t="str">
        <f t="shared" si="3"/>
        <v>SEVILLA</v>
      </c>
      <c r="B61" s="41">
        <f t="shared" si="4"/>
        <v>18077</v>
      </c>
      <c r="C61" s="41">
        <f t="shared" si="5"/>
        <v>18833</v>
      </c>
      <c r="D61" s="41">
        <f t="shared" si="6"/>
        <v>24</v>
      </c>
      <c r="E61" s="42" t="str">
        <f t="shared" si="2"/>
        <v>SEVILLA</v>
      </c>
      <c r="F61" s="42">
        <f t="shared" si="9"/>
        <v>18077</v>
      </c>
      <c r="G61" s="42">
        <f t="shared" si="8"/>
        <v>18833</v>
      </c>
    </row>
    <row r="62" spans="1:7" x14ac:dyDescent="0.25">
      <c r="A62" s="42" t="str">
        <f t="shared" si="3"/>
        <v>TARRAGONA</v>
      </c>
      <c r="B62" s="41">
        <f t="shared" si="4"/>
        <v>102977</v>
      </c>
      <c r="C62" s="41">
        <f t="shared" si="5"/>
        <v>140348</v>
      </c>
      <c r="D62" s="41">
        <f t="shared" si="6"/>
        <v>10</v>
      </c>
      <c r="E62" s="42" t="str">
        <f t="shared" si="2"/>
        <v>ALICANTE</v>
      </c>
      <c r="F62" s="42">
        <f t="shared" si="9"/>
        <v>15096</v>
      </c>
      <c r="G62" s="42">
        <f t="shared" si="8"/>
        <v>12466</v>
      </c>
    </row>
    <row r="63" spans="1:7" x14ac:dyDescent="0.25">
      <c r="A63" s="42" t="str">
        <f t="shared" si="3"/>
        <v>VALENCIA</v>
      </c>
      <c r="B63" s="41">
        <f t="shared" si="4"/>
        <v>469081</v>
      </c>
      <c r="C63" s="41">
        <f t="shared" si="5"/>
        <v>264397</v>
      </c>
      <c r="D63" s="41">
        <f t="shared" si="6"/>
        <v>6</v>
      </c>
      <c r="E63" s="42" t="str">
        <f t="shared" si="2"/>
        <v>FERROL-SAN CIBRAO</v>
      </c>
      <c r="F63" s="42">
        <f t="shared" si="9"/>
        <v>13880</v>
      </c>
      <c r="G63" s="42">
        <f t="shared" si="8"/>
        <v>14495</v>
      </c>
    </row>
    <row r="64" spans="1:7" x14ac:dyDescent="0.25">
      <c r="A64" s="42" t="str">
        <f t="shared" si="3"/>
        <v>VIGO</v>
      </c>
      <c r="B64" s="41">
        <f t="shared" si="4"/>
        <v>228445</v>
      </c>
      <c r="C64" s="41">
        <f t="shared" si="5"/>
        <v>252236</v>
      </c>
      <c r="D64" s="41">
        <f t="shared" si="6"/>
        <v>7</v>
      </c>
      <c r="E64" s="42" t="str">
        <f t="shared" si="2"/>
        <v>MELILLA</v>
      </c>
      <c r="F64" s="42">
        <f t="shared" si="9"/>
        <v>7162</v>
      </c>
      <c r="G64" s="42">
        <f t="shared" si="8"/>
        <v>26066</v>
      </c>
    </row>
    <row r="65" spans="1:7" x14ac:dyDescent="0.25">
      <c r="A65" s="42" t="str">
        <f t="shared" si="3"/>
        <v>VILAGARCIA</v>
      </c>
      <c r="B65" s="41">
        <f t="shared" si="4"/>
        <v>4158</v>
      </c>
      <c r="C65" s="41">
        <f t="shared" si="5"/>
        <v>8332</v>
      </c>
      <c r="D65" s="41">
        <f t="shared" si="6"/>
        <v>28</v>
      </c>
      <c r="E65" s="42" t="str">
        <f t="shared" si="2"/>
        <v>VILAGARCIA</v>
      </c>
      <c r="F65" s="42">
        <f t="shared" si="9"/>
        <v>4158</v>
      </c>
      <c r="G65" s="42">
        <f t="shared" si="8"/>
        <v>8332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28">
        <v>0</v>
      </c>
      <c r="C8" s="28">
        <v>2258</v>
      </c>
      <c r="D8" s="28">
        <v>24341</v>
      </c>
      <c r="E8" s="28">
        <v>45415</v>
      </c>
      <c r="F8" s="13">
        <f t="shared" ref="F8:F35" si="0">((E8*100)/D8)-100</f>
        <v>86.578201388603588</v>
      </c>
      <c r="G8" s="1"/>
      <c r="H8" s="1"/>
      <c r="I8" s="1"/>
    </row>
    <row r="9" spans="1:12" x14ac:dyDescent="0.25">
      <c r="A9" s="8" t="s">
        <v>46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28">
        <v>0</v>
      </c>
      <c r="C10" s="28">
        <v>0</v>
      </c>
      <c r="D10" s="28">
        <v>3004</v>
      </c>
      <c r="E10" s="28">
        <v>422</v>
      </c>
      <c r="F10" s="13">
        <f t="shared" si="0"/>
        <v>-85.952063914780297</v>
      </c>
      <c r="G10" s="1"/>
      <c r="H10" s="1"/>
      <c r="I10" s="1"/>
    </row>
    <row r="11" spans="1:12" x14ac:dyDescent="0.25">
      <c r="A11" s="8" t="s">
        <v>48</v>
      </c>
      <c r="B11" s="27">
        <v>4509462</v>
      </c>
      <c r="C11" s="27">
        <v>4607763</v>
      </c>
      <c r="D11" s="27">
        <v>37594672</v>
      </c>
      <c r="E11" s="27">
        <v>45745653</v>
      </c>
      <c r="F11" s="10">
        <f t="shared" si="0"/>
        <v>21.681213231491952</v>
      </c>
      <c r="G11" s="1"/>
      <c r="H11" s="1"/>
      <c r="I11" s="1"/>
    </row>
    <row r="12" spans="1:12" x14ac:dyDescent="0.25">
      <c r="A12" s="11" t="s">
        <v>49</v>
      </c>
      <c r="B12" s="28">
        <v>12619</v>
      </c>
      <c r="C12" s="28">
        <v>8799</v>
      </c>
      <c r="D12" s="28">
        <v>164062</v>
      </c>
      <c r="E12" s="28">
        <v>81874</v>
      </c>
      <c r="F12" s="13">
        <f t="shared" si="0"/>
        <v>-50.095695529738755</v>
      </c>
      <c r="G12" s="1"/>
      <c r="H12" s="1"/>
      <c r="I12" s="1"/>
    </row>
    <row r="13" spans="1:12" x14ac:dyDescent="0.25">
      <c r="A13" s="8" t="s">
        <v>50</v>
      </c>
      <c r="B13" s="27">
        <v>560</v>
      </c>
      <c r="C13" s="27">
        <v>381</v>
      </c>
      <c r="D13" s="27">
        <v>7102</v>
      </c>
      <c r="E13" s="27">
        <v>46852</v>
      </c>
      <c r="F13" s="10">
        <f t="shared" si="0"/>
        <v>559.70149253731347</v>
      </c>
      <c r="G13" s="1"/>
      <c r="H13" s="1"/>
      <c r="I13" s="1"/>
    </row>
    <row r="14" spans="1:12" x14ac:dyDescent="0.25">
      <c r="A14" s="11" t="s">
        <v>51</v>
      </c>
      <c r="B14" s="28">
        <v>503915</v>
      </c>
      <c r="C14" s="28">
        <v>283634</v>
      </c>
      <c r="D14" s="28">
        <v>6662492</v>
      </c>
      <c r="E14" s="28">
        <v>4435935</v>
      </c>
      <c r="F14" s="13">
        <f t="shared" si="0"/>
        <v>-33.419282154485145</v>
      </c>
      <c r="G14" s="1"/>
      <c r="H14" s="1"/>
      <c r="I14" s="1"/>
    </row>
    <row r="15" spans="1:12" x14ac:dyDescent="0.25">
      <c r="A15" s="8" t="s">
        <v>52</v>
      </c>
      <c r="B15" s="27">
        <v>72670</v>
      </c>
      <c r="C15" s="27">
        <v>1313</v>
      </c>
      <c r="D15" s="27">
        <v>363326</v>
      </c>
      <c r="E15" s="27">
        <v>587480</v>
      </c>
      <c r="F15" s="10">
        <f t="shared" si="0"/>
        <v>61.695006688208395</v>
      </c>
      <c r="G15" s="1"/>
      <c r="H15" s="1"/>
      <c r="I15" s="1"/>
    </row>
    <row r="16" spans="1:12" x14ac:dyDescent="0.25">
      <c r="A16" s="11" t="s">
        <v>53</v>
      </c>
      <c r="B16" s="28">
        <v>49389</v>
      </c>
      <c r="C16" s="28">
        <v>1058</v>
      </c>
      <c r="D16" s="28">
        <v>99228</v>
      </c>
      <c r="E16" s="28">
        <v>58538</v>
      </c>
      <c r="F16" s="13">
        <f t="shared" si="0"/>
        <v>-41.00657072600476</v>
      </c>
      <c r="G16" s="1"/>
      <c r="H16" s="1"/>
      <c r="I16" s="1"/>
    </row>
    <row r="17" spans="1:9" x14ac:dyDescent="0.25">
      <c r="A17" s="8" t="s">
        <v>54</v>
      </c>
      <c r="B17" s="27">
        <v>0</v>
      </c>
      <c r="C17" s="27">
        <v>229</v>
      </c>
      <c r="D17" s="27">
        <v>45697</v>
      </c>
      <c r="E17" s="27">
        <v>8330</v>
      </c>
      <c r="F17" s="10">
        <f t="shared" si="0"/>
        <v>-81.771232247193467</v>
      </c>
      <c r="G17" s="1"/>
      <c r="H17" s="1"/>
      <c r="I17" s="1"/>
    </row>
    <row r="18" spans="1:9" x14ac:dyDescent="0.25">
      <c r="A18" s="11" t="s">
        <v>55</v>
      </c>
      <c r="B18" s="28">
        <v>160</v>
      </c>
      <c r="C18" s="28">
        <v>21</v>
      </c>
      <c r="D18" s="28">
        <v>1184</v>
      </c>
      <c r="E18" s="28">
        <v>13514</v>
      </c>
      <c r="F18" s="13">
        <f t="shared" si="0"/>
        <v>1041.3851351351352</v>
      </c>
      <c r="G18" s="1"/>
      <c r="H18" s="1"/>
      <c r="I18" s="1"/>
    </row>
    <row r="19" spans="1:9" x14ac:dyDescent="0.25">
      <c r="A19" s="8" t="s">
        <v>56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28">
        <v>27272</v>
      </c>
      <c r="C20" s="28">
        <v>15772</v>
      </c>
      <c r="D20" s="28">
        <v>777652</v>
      </c>
      <c r="E20" s="28">
        <v>854647</v>
      </c>
      <c r="F20" s="13">
        <f t="shared" si="0"/>
        <v>9.9009582692515465</v>
      </c>
      <c r="G20" s="1"/>
      <c r="H20" s="1"/>
      <c r="I20" s="1"/>
    </row>
    <row r="21" spans="1:9" x14ac:dyDescent="0.25">
      <c r="A21" s="8" t="s">
        <v>58</v>
      </c>
      <c r="B21" s="27">
        <v>285863</v>
      </c>
      <c r="C21" s="27">
        <v>55802</v>
      </c>
      <c r="D21" s="27">
        <v>1254084</v>
      </c>
      <c r="E21" s="27">
        <v>1790506</v>
      </c>
      <c r="F21" s="10">
        <f t="shared" si="0"/>
        <v>42.77400875858396</v>
      </c>
      <c r="G21" s="1"/>
      <c r="H21" s="1"/>
      <c r="I21" s="1"/>
    </row>
    <row r="22" spans="1:9" x14ac:dyDescent="0.25">
      <c r="A22" s="11" t="s">
        <v>59</v>
      </c>
      <c r="B22" s="28">
        <v>1060648</v>
      </c>
      <c r="C22" s="28">
        <v>876917</v>
      </c>
      <c r="D22" s="28">
        <v>10309755</v>
      </c>
      <c r="E22" s="28">
        <v>10626056</v>
      </c>
      <c r="F22" s="13">
        <f t="shared" si="0"/>
        <v>3.0679778520440095</v>
      </c>
      <c r="G22" s="1"/>
      <c r="H22" s="1"/>
      <c r="I22" s="1"/>
    </row>
    <row r="23" spans="1:9" x14ac:dyDescent="0.25">
      <c r="A23" s="8" t="s">
        <v>60</v>
      </c>
      <c r="B23" s="27">
        <v>693159</v>
      </c>
      <c r="C23" s="27">
        <v>48109</v>
      </c>
      <c r="D23" s="27">
        <v>2927067</v>
      </c>
      <c r="E23" s="27">
        <v>3340205</v>
      </c>
      <c r="F23" s="10">
        <f t="shared" si="0"/>
        <v>14.114401891039734</v>
      </c>
      <c r="G23" s="1"/>
      <c r="H23" s="1"/>
      <c r="I23" s="1"/>
    </row>
    <row r="24" spans="1:9" x14ac:dyDescent="0.25">
      <c r="A24" s="11" t="s">
        <v>61</v>
      </c>
      <c r="B24" s="28">
        <v>205</v>
      </c>
      <c r="C24" s="28">
        <v>334</v>
      </c>
      <c r="D24" s="28">
        <v>37541</v>
      </c>
      <c r="E24" s="28">
        <v>25443</v>
      </c>
      <c r="F24" s="13">
        <f t="shared" si="0"/>
        <v>-32.226099464585388</v>
      </c>
      <c r="G24" s="1"/>
      <c r="H24" s="1"/>
      <c r="I24" s="1"/>
    </row>
    <row r="25" spans="1:9" x14ac:dyDescent="0.25">
      <c r="A25" s="8" t="s">
        <v>62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28">
        <v>0</v>
      </c>
      <c r="C26" s="28">
        <v>0</v>
      </c>
      <c r="D26" s="28">
        <v>0</v>
      </c>
      <c r="E26" s="2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7">
        <v>0</v>
      </c>
      <c r="C27" s="27">
        <v>100</v>
      </c>
      <c r="D27" s="27">
        <v>0</v>
      </c>
      <c r="E27" s="27">
        <v>14085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28">
        <v>10502</v>
      </c>
      <c r="C28" s="28">
        <v>5098</v>
      </c>
      <c r="D28" s="28">
        <v>138316</v>
      </c>
      <c r="E28" s="28">
        <v>112743</v>
      </c>
      <c r="F28" s="13">
        <f t="shared" si="0"/>
        <v>-18.488822695855873</v>
      </c>
      <c r="G28" s="1"/>
      <c r="H28" s="1"/>
      <c r="I28" s="1"/>
    </row>
    <row r="29" spans="1:9" x14ac:dyDescent="0.25">
      <c r="A29" s="8" t="s">
        <v>66</v>
      </c>
      <c r="B29" s="27">
        <v>51</v>
      </c>
      <c r="C29" s="27">
        <v>0</v>
      </c>
      <c r="D29" s="27">
        <v>3745</v>
      </c>
      <c r="E29" s="27">
        <v>433</v>
      </c>
      <c r="F29" s="10">
        <f t="shared" si="0"/>
        <v>-88.437917222963947</v>
      </c>
      <c r="G29" s="1"/>
      <c r="H29" s="1"/>
      <c r="I29" s="1"/>
    </row>
    <row r="30" spans="1:9" x14ac:dyDescent="0.25">
      <c r="A30" s="11" t="s">
        <v>67</v>
      </c>
      <c r="B30" s="28">
        <v>0</v>
      </c>
      <c r="C30" s="28">
        <v>0</v>
      </c>
      <c r="D30" s="28">
        <v>0</v>
      </c>
      <c r="E30" s="28">
        <v>2053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7">
        <v>382401</v>
      </c>
      <c r="C31" s="27">
        <v>328294</v>
      </c>
      <c r="D31" s="27">
        <v>4845708</v>
      </c>
      <c r="E31" s="27">
        <v>4950860</v>
      </c>
      <c r="F31" s="10">
        <f t="shared" si="0"/>
        <v>2.1700028148621442</v>
      </c>
      <c r="G31" s="1"/>
      <c r="H31" s="1"/>
      <c r="I31" s="1"/>
    </row>
    <row r="32" spans="1:9" x14ac:dyDescent="0.25">
      <c r="A32" s="11" t="s">
        <v>69</v>
      </c>
      <c r="B32" s="28">
        <v>2923970</v>
      </c>
      <c r="C32" s="28">
        <v>2801205</v>
      </c>
      <c r="D32" s="28">
        <v>30456805</v>
      </c>
      <c r="E32" s="28">
        <v>30737251</v>
      </c>
      <c r="F32" s="13">
        <f t="shared" si="0"/>
        <v>0.92079914488732584</v>
      </c>
      <c r="G32" s="1"/>
      <c r="H32" s="1"/>
      <c r="I32" s="1"/>
    </row>
    <row r="33" spans="1:9" x14ac:dyDescent="0.25">
      <c r="A33" s="8" t="s">
        <v>70</v>
      </c>
      <c r="B33" s="27">
        <v>36014</v>
      </c>
      <c r="C33" s="27">
        <v>23416</v>
      </c>
      <c r="D33" s="27">
        <v>306678</v>
      </c>
      <c r="E33" s="27">
        <v>307208</v>
      </c>
      <c r="F33" s="10">
        <f t="shared" si="0"/>
        <v>0.17281970014151682</v>
      </c>
      <c r="G33" s="1"/>
      <c r="H33" s="1"/>
      <c r="I33" s="1"/>
    </row>
    <row r="34" spans="1:9" x14ac:dyDescent="0.25">
      <c r="A34" s="11" t="s">
        <v>71</v>
      </c>
      <c r="B34" s="28">
        <v>0</v>
      </c>
      <c r="C34" s="28">
        <v>0</v>
      </c>
      <c r="D34" s="28">
        <v>29839</v>
      </c>
      <c r="E34" s="28">
        <v>29245</v>
      </c>
      <c r="F34" s="13">
        <f t="shared" si="0"/>
        <v>-1.9906833338918801</v>
      </c>
      <c r="G34" s="1"/>
      <c r="H34" s="1"/>
      <c r="I34" s="1"/>
    </row>
    <row r="35" spans="1:9" x14ac:dyDescent="0.25">
      <c r="A35" s="14" t="s">
        <v>72</v>
      </c>
      <c r="B35" s="15">
        <f>SUM(B7:B34)</f>
        <v>10568860</v>
      </c>
      <c r="C35" s="15">
        <f t="shared" ref="C35:E35" si="1">SUM(C7:C34)</f>
        <v>9060503</v>
      </c>
      <c r="D35" s="15">
        <f t="shared" si="1"/>
        <v>96052298</v>
      </c>
      <c r="E35" s="15">
        <f t="shared" si="1"/>
        <v>103814748</v>
      </c>
      <c r="F35" s="16">
        <f t="shared" si="0"/>
        <v>8.0814828605141713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45745653</v>
      </c>
      <c r="G38" s="42">
        <f>LOOKUP(E38,$A$38:$A$65,$C$38:$C$65)</f>
        <v>37594672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45415</v>
      </c>
      <c r="C39" s="41">
        <f t="shared" ref="C39:C65" si="5">D8</f>
        <v>24341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30737251</v>
      </c>
      <c r="G39" s="42">
        <f t="shared" ref="G39:G65" si="8">LOOKUP(E39,$A$38:$A$65,$C$38:$C$65)</f>
        <v>30456805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10626056</v>
      </c>
      <c r="G40" s="42">
        <f t="shared" si="8"/>
        <v>10309755</v>
      </c>
    </row>
    <row r="41" spans="1:9" x14ac:dyDescent="0.25">
      <c r="A41" s="42" t="str">
        <f t="shared" si="3"/>
        <v>AVILES</v>
      </c>
      <c r="B41" s="41">
        <f t="shared" si="4"/>
        <v>422</v>
      </c>
      <c r="C41" s="41">
        <f t="shared" si="5"/>
        <v>3004</v>
      </c>
      <c r="D41" s="41">
        <f t="shared" si="6"/>
        <v>23</v>
      </c>
      <c r="E41" s="42" t="str">
        <f t="shared" si="2"/>
        <v>TARRAGONA</v>
      </c>
      <c r="F41" s="42">
        <f t="shared" si="7"/>
        <v>4950860</v>
      </c>
      <c r="G41" s="42">
        <f t="shared" si="8"/>
        <v>4845708</v>
      </c>
    </row>
    <row r="42" spans="1:9" x14ac:dyDescent="0.25">
      <c r="A42" s="42" t="str">
        <f t="shared" si="3"/>
        <v>BAHIA DE ALGECIRAS</v>
      </c>
      <c r="B42" s="41">
        <f t="shared" si="4"/>
        <v>45745653</v>
      </c>
      <c r="C42" s="41">
        <f t="shared" si="5"/>
        <v>37594672</v>
      </c>
      <c r="D42" s="41">
        <f t="shared" si="6"/>
        <v>1</v>
      </c>
      <c r="E42" s="42" t="str">
        <f t="shared" si="2"/>
        <v>BARCELONA</v>
      </c>
      <c r="F42" s="42">
        <f t="shared" si="7"/>
        <v>4435935</v>
      </c>
      <c r="G42" s="42">
        <f t="shared" si="8"/>
        <v>6662492</v>
      </c>
    </row>
    <row r="43" spans="1:9" x14ac:dyDescent="0.25">
      <c r="A43" s="42" t="str">
        <f t="shared" si="3"/>
        <v>BAHIA DE CADIZ</v>
      </c>
      <c r="B43" s="41">
        <f t="shared" si="4"/>
        <v>81874</v>
      </c>
      <c r="C43" s="41">
        <f t="shared" si="5"/>
        <v>164062</v>
      </c>
      <c r="D43" s="41">
        <f t="shared" si="6"/>
        <v>12</v>
      </c>
      <c r="E43" s="42" t="str">
        <f t="shared" si="2"/>
        <v>MALAGA</v>
      </c>
      <c r="F43" s="42">
        <f t="shared" si="7"/>
        <v>3340205</v>
      </c>
      <c r="G43" s="42">
        <f t="shared" si="8"/>
        <v>2927067</v>
      </c>
    </row>
    <row r="44" spans="1:9" x14ac:dyDescent="0.25">
      <c r="A44" s="42" t="str">
        <f t="shared" si="3"/>
        <v>BALEARES</v>
      </c>
      <c r="B44" s="41">
        <f t="shared" si="4"/>
        <v>46852</v>
      </c>
      <c r="C44" s="41">
        <f t="shared" si="5"/>
        <v>7102</v>
      </c>
      <c r="D44" s="41">
        <f t="shared" si="6"/>
        <v>14</v>
      </c>
      <c r="E44" s="42" t="str">
        <f t="shared" si="2"/>
        <v>HUELVA</v>
      </c>
      <c r="F44" s="42">
        <f t="shared" si="7"/>
        <v>1790506</v>
      </c>
      <c r="G44" s="42">
        <f t="shared" si="8"/>
        <v>1254084</v>
      </c>
    </row>
    <row r="45" spans="1:9" x14ac:dyDescent="0.25">
      <c r="A45" s="42" t="str">
        <f t="shared" si="3"/>
        <v>BARCELONA</v>
      </c>
      <c r="B45" s="41">
        <f t="shared" si="4"/>
        <v>4435935</v>
      </c>
      <c r="C45" s="41">
        <f t="shared" si="5"/>
        <v>6662492</v>
      </c>
      <c r="D45" s="41">
        <f t="shared" si="6"/>
        <v>5</v>
      </c>
      <c r="E45" s="42" t="str">
        <f t="shared" si="2"/>
        <v>GIJON</v>
      </c>
      <c r="F45" s="42">
        <f t="shared" si="7"/>
        <v>854647</v>
      </c>
      <c r="G45" s="42">
        <f t="shared" si="8"/>
        <v>777652</v>
      </c>
    </row>
    <row r="46" spans="1:9" x14ac:dyDescent="0.25">
      <c r="A46" s="42" t="str">
        <f t="shared" si="3"/>
        <v>BILBAO</v>
      </c>
      <c r="B46" s="41">
        <f t="shared" si="4"/>
        <v>587480</v>
      </c>
      <c r="C46" s="41">
        <f t="shared" si="5"/>
        <v>363326</v>
      </c>
      <c r="D46" s="41">
        <f t="shared" si="6"/>
        <v>9</v>
      </c>
      <c r="E46" s="42" t="str">
        <f t="shared" si="2"/>
        <v>BILBAO</v>
      </c>
      <c r="F46" s="42">
        <f t="shared" si="7"/>
        <v>587480</v>
      </c>
      <c r="G46" s="42">
        <f t="shared" si="8"/>
        <v>363326</v>
      </c>
    </row>
    <row r="47" spans="1:9" x14ac:dyDescent="0.25">
      <c r="A47" s="42" t="str">
        <f t="shared" si="3"/>
        <v>CARTAGENA</v>
      </c>
      <c r="B47" s="41">
        <f t="shared" si="4"/>
        <v>58538</v>
      </c>
      <c r="C47" s="41">
        <f t="shared" si="5"/>
        <v>99228</v>
      </c>
      <c r="D47" s="41">
        <f t="shared" si="6"/>
        <v>13</v>
      </c>
      <c r="E47" s="42" t="str">
        <f t="shared" si="2"/>
        <v>VIGO</v>
      </c>
      <c r="F47" s="42">
        <f t="shared" si="7"/>
        <v>307208</v>
      </c>
      <c r="G47" s="42">
        <f t="shared" si="8"/>
        <v>306678</v>
      </c>
    </row>
    <row r="48" spans="1:9" x14ac:dyDescent="0.25">
      <c r="A48" s="42" t="str">
        <f t="shared" si="3"/>
        <v>CASTELLON</v>
      </c>
      <c r="B48" s="41">
        <f t="shared" si="4"/>
        <v>8330</v>
      </c>
      <c r="C48" s="41">
        <f t="shared" si="5"/>
        <v>45697</v>
      </c>
      <c r="D48" s="41">
        <f t="shared" si="6"/>
        <v>20</v>
      </c>
      <c r="E48" s="42" t="str">
        <f t="shared" si="2"/>
        <v>SANTA CRUZ DE TENERIFE</v>
      </c>
      <c r="F48" s="42">
        <f t="shared" si="7"/>
        <v>112743</v>
      </c>
      <c r="G48" s="42">
        <f t="shared" si="8"/>
        <v>138316</v>
      </c>
    </row>
    <row r="49" spans="1:7" x14ac:dyDescent="0.25">
      <c r="A49" s="42" t="str">
        <f t="shared" si="3"/>
        <v>CEUTA</v>
      </c>
      <c r="B49" s="41">
        <f t="shared" si="4"/>
        <v>13514</v>
      </c>
      <c r="C49" s="41">
        <f t="shared" si="5"/>
        <v>1184</v>
      </c>
      <c r="D49" s="41">
        <f t="shared" si="6"/>
        <v>19</v>
      </c>
      <c r="E49" s="42" t="str">
        <f t="shared" si="2"/>
        <v>BAHIA DE CADIZ</v>
      </c>
      <c r="F49" s="42">
        <f t="shared" si="7"/>
        <v>81874</v>
      </c>
      <c r="G49" s="42">
        <f t="shared" si="8"/>
        <v>164062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58538</v>
      </c>
      <c r="G50" s="42">
        <f t="shared" si="8"/>
        <v>99228</v>
      </c>
    </row>
    <row r="51" spans="1:7" x14ac:dyDescent="0.25">
      <c r="A51" s="42" t="str">
        <f t="shared" si="3"/>
        <v>GIJON</v>
      </c>
      <c r="B51" s="41">
        <f t="shared" si="4"/>
        <v>854647</v>
      </c>
      <c r="C51" s="41">
        <f t="shared" si="5"/>
        <v>777652</v>
      </c>
      <c r="D51" s="41">
        <f t="shared" si="6"/>
        <v>8</v>
      </c>
      <c r="E51" s="42" t="str">
        <f t="shared" si="2"/>
        <v>BALEARES</v>
      </c>
      <c r="F51" s="42">
        <f t="shared" si="7"/>
        <v>46852</v>
      </c>
      <c r="G51" s="42">
        <f t="shared" si="8"/>
        <v>7102</v>
      </c>
    </row>
    <row r="52" spans="1:7" x14ac:dyDescent="0.25">
      <c r="A52" s="42" t="str">
        <f t="shared" si="3"/>
        <v>HUELVA</v>
      </c>
      <c r="B52" s="41">
        <f t="shared" si="4"/>
        <v>1790506</v>
      </c>
      <c r="C52" s="41">
        <f t="shared" si="5"/>
        <v>1254084</v>
      </c>
      <c r="D52" s="41">
        <f t="shared" si="6"/>
        <v>7</v>
      </c>
      <c r="E52" s="42" t="str">
        <f t="shared" si="2"/>
        <v>ALICANTE</v>
      </c>
      <c r="F52" s="42">
        <f t="shared" si="7"/>
        <v>45415</v>
      </c>
      <c r="G52" s="42">
        <f t="shared" si="8"/>
        <v>24341</v>
      </c>
    </row>
    <row r="53" spans="1:7" x14ac:dyDescent="0.25">
      <c r="A53" s="42" t="str">
        <f t="shared" si="3"/>
        <v>LAS PALMAS</v>
      </c>
      <c r="B53" s="41">
        <f t="shared" si="4"/>
        <v>10626056</v>
      </c>
      <c r="C53" s="41">
        <f t="shared" si="5"/>
        <v>10309755</v>
      </c>
      <c r="D53" s="41">
        <f t="shared" si="6"/>
        <v>3</v>
      </c>
      <c r="E53" s="42" t="str">
        <f t="shared" si="2"/>
        <v>VILAGARCIA</v>
      </c>
      <c r="F53" s="42">
        <f t="shared" si="7"/>
        <v>29245</v>
      </c>
      <c r="G53" s="42">
        <f t="shared" si="8"/>
        <v>29839</v>
      </c>
    </row>
    <row r="54" spans="1:7" x14ac:dyDescent="0.25">
      <c r="A54" s="42" t="str">
        <f t="shared" si="3"/>
        <v>MALAGA</v>
      </c>
      <c r="B54" s="41">
        <f t="shared" si="4"/>
        <v>3340205</v>
      </c>
      <c r="C54" s="41">
        <f t="shared" si="5"/>
        <v>2927067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25443</v>
      </c>
      <c r="G54" s="42">
        <f t="shared" si="8"/>
        <v>37541</v>
      </c>
    </row>
    <row r="55" spans="1:7" x14ac:dyDescent="0.25">
      <c r="A55" s="42" t="str">
        <f t="shared" si="3"/>
        <v>MARIN Y RIA DE PONTEVEDRA</v>
      </c>
      <c r="B55" s="41">
        <f t="shared" si="4"/>
        <v>25443</v>
      </c>
      <c r="C55" s="41">
        <f t="shared" si="5"/>
        <v>37541</v>
      </c>
      <c r="D55" s="41">
        <f t="shared" si="6"/>
        <v>17</v>
      </c>
      <c r="E55" s="42" t="str">
        <f t="shared" si="2"/>
        <v>PASAIA</v>
      </c>
      <c r="F55" s="42">
        <f t="shared" ref="F55:F65" si="9">LOOKUP(E55,$A$38:$A$65,$B$38:$B$65)</f>
        <v>14085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CEUTA</v>
      </c>
      <c r="F56" s="42">
        <f t="shared" si="9"/>
        <v>13514</v>
      </c>
      <c r="G56" s="42">
        <f t="shared" si="8"/>
        <v>1184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CASTELLON</v>
      </c>
      <c r="F57" s="42">
        <f t="shared" si="9"/>
        <v>8330</v>
      </c>
      <c r="G57" s="42">
        <f t="shared" si="8"/>
        <v>45697</v>
      </c>
    </row>
    <row r="58" spans="1:7" x14ac:dyDescent="0.25">
      <c r="A58" s="42" t="str">
        <f t="shared" si="3"/>
        <v>PASAIA</v>
      </c>
      <c r="B58" s="41">
        <f t="shared" si="4"/>
        <v>14085</v>
      </c>
      <c r="C58" s="41">
        <f t="shared" si="5"/>
        <v>0</v>
      </c>
      <c r="D58" s="41">
        <f t="shared" si="6"/>
        <v>18</v>
      </c>
      <c r="E58" s="42" t="str">
        <f t="shared" si="2"/>
        <v>SEVILLA</v>
      </c>
      <c r="F58" s="42">
        <f t="shared" si="9"/>
        <v>2053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112743</v>
      </c>
      <c r="C59" s="41">
        <f t="shared" si="5"/>
        <v>138316</v>
      </c>
      <c r="D59" s="41">
        <f t="shared" si="6"/>
        <v>11</v>
      </c>
      <c r="E59" s="42" t="str">
        <f t="shared" si="2"/>
        <v>SANTANDER</v>
      </c>
      <c r="F59" s="42">
        <f t="shared" si="9"/>
        <v>433</v>
      </c>
      <c r="G59" s="42">
        <f t="shared" si="8"/>
        <v>3745</v>
      </c>
    </row>
    <row r="60" spans="1:7" x14ac:dyDescent="0.25">
      <c r="A60" s="42" t="str">
        <f t="shared" si="3"/>
        <v>SANTANDER</v>
      </c>
      <c r="B60" s="41">
        <f t="shared" si="4"/>
        <v>433</v>
      </c>
      <c r="C60" s="41">
        <f t="shared" si="5"/>
        <v>3745</v>
      </c>
      <c r="D60" s="41">
        <f t="shared" si="6"/>
        <v>22</v>
      </c>
      <c r="E60" s="42" t="str">
        <f t="shared" si="2"/>
        <v>AVILES</v>
      </c>
      <c r="F60" s="42">
        <f t="shared" si="9"/>
        <v>422</v>
      </c>
      <c r="G60" s="42">
        <f t="shared" si="8"/>
        <v>3004</v>
      </c>
    </row>
    <row r="61" spans="1:7" x14ac:dyDescent="0.25">
      <c r="A61" s="42" t="str">
        <f t="shared" si="3"/>
        <v>SEVILLA</v>
      </c>
      <c r="B61" s="41">
        <f t="shared" si="4"/>
        <v>2053</v>
      </c>
      <c r="C61" s="41">
        <f t="shared" si="5"/>
        <v>0</v>
      </c>
      <c r="D61" s="41">
        <f t="shared" si="6"/>
        <v>21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4950860</v>
      </c>
      <c r="C62" s="41">
        <f t="shared" si="5"/>
        <v>4845708</v>
      </c>
      <c r="D62" s="41">
        <f t="shared" si="6"/>
        <v>4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30737251</v>
      </c>
      <c r="C63" s="41">
        <f t="shared" si="5"/>
        <v>30456805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307208</v>
      </c>
      <c r="C64" s="41">
        <f t="shared" si="5"/>
        <v>306678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29245</v>
      </c>
      <c r="C65" s="41">
        <f t="shared" si="5"/>
        <v>29839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0">
        <v>0</v>
      </c>
      <c r="C8" s="30">
        <v>2258</v>
      </c>
      <c r="D8" s="30">
        <v>24341</v>
      </c>
      <c r="E8" s="30">
        <v>45415</v>
      </c>
      <c r="F8" s="13">
        <f t="shared" ref="F8:F35" si="0">((E8*100)/D8)-100</f>
        <v>86.578201388603588</v>
      </c>
      <c r="G8" s="1"/>
      <c r="H8" s="1"/>
      <c r="I8" s="1"/>
    </row>
    <row r="9" spans="1:12" x14ac:dyDescent="0.25">
      <c r="A9" s="8" t="s">
        <v>46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47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29">
        <v>4506738</v>
      </c>
      <c r="C11" s="29">
        <v>4604582</v>
      </c>
      <c r="D11" s="29">
        <v>37374314</v>
      </c>
      <c r="E11" s="29">
        <v>45426784</v>
      </c>
      <c r="F11" s="10">
        <f t="shared" si="0"/>
        <v>21.54546569068799</v>
      </c>
      <c r="G11" s="1"/>
      <c r="H11" s="1"/>
      <c r="I11" s="1"/>
    </row>
    <row r="12" spans="1:12" x14ac:dyDescent="0.25">
      <c r="A12" s="11" t="s">
        <v>49</v>
      </c>
      <c r="B12" s="30">
        <v>93</v>
      </c>
      <c r="C12" s="30">
        <v>0</v>
      </c>
      <c r="D12" s="30">
        <v>7345</v>
      </c>
      <c r="E12" s="30">
        <v>11773</v>
      </c>
      <c r="F12" s="13">
        <f t="shared" si="0"/>
        <v>60.285908781484011</v>
      </c>
      <c r="G12" s="1"/>
      <c r="H12" s="1"/>
      <c r="I12" s="1"/>
    </row>
    <row r="13" spans="1:12" x14ac:dyDescent="0.25">
      <c r="A13" s="8" t="s">
        <v>50</v>
      </c>
      <c r="B13" s="29">
        <v>0</v>
      </c>
      <c r="C13" s="29">
        <v>79</v>
      </c>
      <c r="D13" s="29">
        <v>0</v>
      </c>
      <c r="E13" s="29">
        <v>266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51</v>
      </c>
      <c r="B14" s="30">
        <v>420832</v>
      </c>
      <c r="C14" s="30">
        <v>243035</v>
      </c>
      <c r="D14" s="30">
        <v>6260834</v>
      </c>
      <c r="E14" s="30">
        <v>3800263</v>
      </c>
      <c r="F14" s="13">
        <f t="shared" si="0"/>
        <v>-39.301010057126575</v>
      </c>
      <c r="G14" s="1"/>
      <c r="H14" s="1"/>
      <c r="I14" s="1"/>
    </row>
    <row r="15" spans="1:12" x14ac:dyDescent="0.25">
      <c r="A15" s="8" t="s">
        <v>52</v>
      </c>
      <c r="B15" s="29">
        <v>856</v>
      </c>
      <c r="C15" s="29">
        <v>816</v>
      </c>
      <c r="D15" s="29">
        <v>44245</v>
      </c>
      <c r="E15" s="29">
        <v>12747</v>
      </c>
      <c r="F15" s="10">
        <f t="shared" si="0"/>
        <v>-71.189964967792974</v>
      </c>
      <c r="G15" s="1"/>
      <c r="H15" s="1"/>
      <c r="I15" s="1"/>
    </row>
    <row r="16" spans="1:12" x14ac:dyDescent="0.25">
      <c r="A16" s="11" t="s">
        <v>53</v>
      </c>
      <c r="B16" s="30">
        <v>0</v>
      </c>
      <c r="C16" s="30">
        <v>754</v>
      </c>
      <c r="D16" s="30">
        <v>228</v>
      </c>
      <c r="E16" s="30">
        <v>754</v>
      </c>
      <c r="F16" s="13">
        <f t="shared" si="0"/>
        <v>230.70175438596493</v>
      </c>
      <c r="G16" s="1"/>
      <c r="H16" s="1"/>
      <c r="I16" s="1"/>
    </row>
    <row r="17" spans="1:9" x14ac:dyDescent="0.25">
      <c r="A17" s="8" t="s">
        <v>54</v>
      </c>
      <c r="B17" s="29">
        <v>0</v>
      </c>
      <c r="C17" s="29">
        <v>229</v>
      </c>
      <c r="D17" s="29">
        <v>17505</v>
      </c>
      <c r="E17" s="29">
        <v>8295</v>
      </c>
      <c r="F17" s="10">
        <f t="shared" si="0"/>
        <v>-52.613538988860327</v>
      </c>
      <c r="G17" s="1"/>
      <c r="H17" s="1"/>
      <c r="I17" s="1"/>
    </row>
    <row r="18" spans="1:9" x14ac:dyDescent="0.25">
      <c r="A18" s="11" t="s">
        <v>55</v>
      </c>
      <c r="B18" s="30">
        <v>0</v>
      </c>
      <c r="C18" s="30">
        <v>4</v>
      </c>
      <c r="D18" s="30">
        <v>60</v>
      </c>
      <c r="E18" s="30">
        <v>4</v>
      </c>
      <c r="F18" s="17">
        <f t="shared" si="0"/>
        <v>-93.333333333333329</v>
      </c>
      <c r="G18" s="1"/>
      <c r="H18" s="1"/>
      <c r="I18" s="1"/>
    </row>
    <row r="19" spans="1:9" x14ac:dyDescent="0.25">
      <c r="A19" s="8" t="s">
        <v>56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58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59</v>
      </c>
      <c r="B22" s="30">
        <v>1015974</v>
      </c>
      <c r="C22" s="30">
        <v>775550</v>
      </c>
      <c r="D22" s="30">
        <v>9819410</v>
      </c>
      <c r="E22" s="30">
        <v>10070727</v>
      </c>
      <c r="F22" s="13">
        <f t="shared" si="0"/>
        <v>2.5593900244515737</v>
      </c>
      <c r="G22" s="1"/>
      <c r="H22" s="1"/>
      <c r="I22" s="1"/>
    </row>
    <row r="23" spans="1:9" x14ac:dyDescent="0.25">
      <c r="A23" s="8" t="s">
        <v>60</v>
      </c>
      <c r="B23" s="29">
        <v>693159</v>
      </c>
      <c r="C23" s="29">
        <v>48109</v>
      </c>
      <c r="D23" s="29">
        <v>2927067</v>
      </c>
      <c r="E23" s="29">
        <v>3340205</v>
      </c>
      <c r="F23" s="10">
        <f t="shared" si="0"/>
        <v>14.114401891039734</v>
      </c>
      <c r="G23" s="1"/>
      <c r="H23" s="1"/>
      <c r="I23" s="1"/>
    </row>
    <row r="24" spans="1:9" x14ac:dyDescent="0.25">
      <c r="A24" s="11" t="s">
        <v>61</v>
      </c>
      <c r="B24" s="30">
        <v>205</v>
      </c>
      <c r="C24" s="30">
        <v>334</v>
      </c>
      <c r="D24" s="30">
        <v>37418</v>
      </c>
      <c r="E24" s="30">
        <v>23359</v>
      </c>
      <c r="F24" s="13">
        <f t="shared" si="0"/>
        <v>-37.572825912662353</v>
      </c>
      <c r="G24" s="1"/>
      <c r="H24" s="1"/>
      <c r="I24" s="1"/>
    </row>
    <row r="25" spans="1:9" x14ac:dyDescent="0.25">
      <c r="A25" s="8" t="s">
        <v>62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63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64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0">
        <v>4291</v>
      </c>
      <c r="C28" s="30">
        <v>4907</v>
      </c>
      <c r="D28" s="30">
        <v>111363</v>
      </c>
      <c r="E28" s="30">
        <v>58181</v>
      </c>
      <c r="F28" s="13">
        <f t="shared" si="0"/>
        <v>-47.755538194912134</v>
      </c>
      <c r="G28" s="1"/>
      <c r="H28" s="1"/>
      <c r="I28" s="1"/>
    </row>
    <row r="29" spans="1:9" x14ac:dyDescent="0.25">
      <c r="A29" s="8" t="s">
        <v>66</v>
      </c>
      <c r="B29" s="29">
        <v>0</v>
      </c>
      <c r="C29" s="29">
        <v>0</v>
      </c>
      <c r="D29" s="29">
        <v>261</v>
      </c>
      <c r="E29" s="29">
        <v>49</v>
      </c>
      <c r="F29" s="18">
        <f t="shared" si="0"/>
        <v>-81.226053639846739</v>
      </c>
      <c r="G29" s="1"/>
      <c r="H29" s="1"/>
      <c r="I29" s="1"/>
    </row>
    <row r="30" spans="1:9" x14ac:dyDescent="0.25">
      <c r="A30" s="11" t="s">
        <v>67</v>
      </c>
      <c r="B30" s="30">
        <v>0</v>
      </c>
      <c r="C30" s="30">
        <v>0</v>
      </c>
      <c r="D30" s="30">
        <v>0</v>
      </c>
      <c r="E30" s="30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29">
        <v>149659</v>
      </c>
      <c r="C31" s="29">
        <v>63406</v>
      </c>
      <c r="D31" s="29">
        <v>1595908</v>
      </c>
      <c r="E31" s="29">
        <v>1217313</v>
      </c>
      <c r="F31" s="10">
        <f t="shared" si="0"/>
        <v>-23.722858711153776</v>
      </c>
      <c r="G31" s="1"/>
      <c r="H31" s="1"/>
      <c r="I31" s="1"/>
    </row>
    <row r="32" spans="1:9" x14ac:dyDescent="0.25">
      <c r="A32" s="11" t="s">
        <v>69</v>
      </c>
      <c r="B32" s="30">
        <v>2922574</v>
      </c>
      <c r="C32" s="30">
        <v>2793214</v>
      </c>
      <c r="D32" s="30">
        <v>30411412</v>
      </c>
      <c r="E32" s="30">
        <v>30544732</v>
      </c>
      <c r="F32" s="13">
        <f t="shared" si="0"/>
        <v>0.43838806300739463</v>
      </c>
      <c r="G32" s="1"/>
      <c r="H32" s="1"/>
      <c r="I32" s="1"/>
    </row>
    <row r="33" spans="1:9" x14ac:dyDescent="0.25">
      <c r="A33" s="8" t="s">
        <v>70</v>
      </c>
      <c r="B33" s="29">
        <v>23902</v>
      </c>
      <c r="C33" s="29">
        <v>6820</v>
      </c>
      <c r="D33" s="29">
        <v>155962</v>
      </c>
      <c r="E33" s="29">
        <v>135836</v>
      </c>
      <c r="F33" s="10">
        <f t="shared" si="0"/>
        <v>-12.904425436965411</v>
      </c>
      <c r="G33" s="1"/>
      <c r="H33" s="1"/>
      <c r="I33" s="1"/>
    </row>
    <row r="34" spans="1:9" x14ac:dyDescent="0.25">
      <c r="A34" s="11" t="s">
        <v>71</v>
      </c>
      <c r="B34" s="30">
        <v>0</v>
      </c>
      <c r="C34" s="30">
        <v>0</v>
      </c>
      <c r="D34" s="30">
        <v>0</v>
      </c>
      <c r="E34" s="30">
        <v>78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9738283</v>
      </c>
      <c r="C35" s="15">
        <f t="shared" ref="C35:E35" si="1">SUM(C7:C34)</f>
        <v>8544097</v>
      </c>
      <c r="D35" s="15">
        <f t="shared" si="1"/>
        <v>88787673</v>
      </c>
      <c r="E35" s="15">
        <f t="shared" si="1"/>
        <v>94696781</v>
      </c>
      <c r="F35" s="16">
        <f t="shared" si="0"/>
        <v>6.6553247768977997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45426784</v>
      </c>
      <c r="G38" s="42">
        <f>LOOKUP(E38,$A$38:$A$65,$C$38:$C$65)</f>
        <v>37374314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45415</v>
      </c>
      <c r="C39" s="41">
        <f t="shared" ref="C39:C65" si="5">D8</f>
        <v>24341</v>
      </c>
      <c r="D39" s="41">
        <f t="shared" ref="D39:D65" si="6">_xlfn.RANK.EQ(B39,$B$38:$B$65)+COUNTIF($B$38:$B$65,B39)-1</f>
        <v>9</v>
      </c>
      <c r="E39" s="42" t="str">
        <f t="shared" si="2"/>
        <v>VALENCIA</v>
      </c>
      <c r="F39" s="42">
        <f t="shared" ref="F39:F54" si="7">LOOKUP(E39,$A$38:$A$65,$B$38:$B$65)</f>
        <v>30544732</v>
      </c>
      <c r="G39" s="42">
        <f t="shared" ref="G39:G65" si="8">LOOKUP(E39,$A$38:$A$65,$C$38:$C$65)</f>
        <v>30411412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10070727</v>
      </c>
      <c r="G40" s="42">
        <f t="shared" si="8"/>
        <v>9819410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3800263</v>
      </c>
      <c r="G41" s="42">
        <f t="shared" si="8"/>
        <v>6260834</v>
      </c>
    </row>
    <row r="42" spans="1:9" x14ac:dyDescent="0.25">
      <c r="A42" s="42" t="str">
        <f t="shared" si="3"/>
        <v>BAHIA DE ALGECIRAS</v>
      </c>
      <c r="B42" s="41">
        <f t="shared" si="4"/>
        <v>45426784</v>
      </c>
      <c r="C42" s="41">
        <f t="shared" si="5"/>
        <v>37374314</v>
      </c>
      <c r="D42" s="41">
        <f t="shared" si="6"/>
        <v>1</v>
      </c>
      <c r="E42" s="42" t="str">
        <f t="shared" si="2"/>
        <v>MALAGA</v>
      </c>
      <c r="F42" s="42">
        <f t="shared" si="7"/>
        <v>3340205</v>
      </c>
      <c r="G42" s="42">
        <f t="shared" si="8"/>
        <v>2927067</v>
      </c>
    </row>
    <row r="43" spans="1:9" x14ac:dyDescent="0.25">
      <c r="A43" s="42" t="str">
        <f t="shared" si="3"/>
        <v>BAHIA DE CADIZ</v>
      </c>
      <c r="B43" s="41">
        <f t="shared" si="4"/>
        <v>11773</v>
      </c>
      <c r="C43" s="41">
        <f t="shared" si="5"/>
        <v>7345</v>
      </c>
      <c r="D43" s="41">
        <f t="shared" si="6"/>
        <v>12</v>
      </c>
      <c r="E43" s="42" t="str">
        <f t="shared" si="2"/>
        <v>TARRAGONA</v>
      </c>
      <c r="F43" s="42">
        <f t="shared" si="7"/>
        <v>1217313</v>
      </c>
      <c r="G43" s="42">
        <f t="shared" si="8"/>
        <v>1595908</v>
      </c>
    </row>
    <row r="44" spans="1:9" x14ac:dyDescent="0.25">
      <c r="A44" s="42" t="str">
        <f t="shared" si="3"/>
        <v>BALEARES</v>
      </c>
      <c r="B44" s="41">
        <f t="shared" si="4"/>
        <v>266</v>
      </c>
      <c r="C44" s="41">
        <f t="shared" si="5"/>
        <v>0</v>
      </c>
      <c r="D44" s="41">
        <f t="shared" si="6"/>
        <v>15</v>
      </c>
      <c r="E44" s="42" t="str">
        <f t="shared" si="2"/>
        <v>VIGO</v>
      </c>
      <c r="F44" s="42">
        <f t="shared" si="7"/>
        <v>135836</v>
      </c>
      <c r="G44" s="42">
        <f t="shared" si="8"/>
        <v>155962</v>
      </c>
    </row>
    <row r="45" spans="1:9" x14ac:dyDescent="0.25">
      <c r="A45" s="42" t="str">
        <f t="shared" si="3"/>
        <v>BARCELONA</v>
      </c>
      <c r="B45" s="41">
        <f t="shared" si="4"/>
        <v>3800263</v>
      </c>
      <c r="C45" s="41">
        <f t="shared" si="5"/>
        <v>6260834</v>
      </c>
      <c r="D45" s="41">
        <f t="shared" si="6"/>
        <v>4</v>
      </c>
      <c r="E45" s="42" t="str">
        <f t="shared" si="2"/>
        <v>SANTA CRUZ DE TENERIFE</v>
      </c>
      <c r="F45" s="42">
        <f t="shared" si="7"/>
        <v>58181</v>
      </c>
      <c r="G45" s="42">
        <f t="shared" si="8"/>
        <v>111363</v>
      </c>
    </row>
    <row r="46" spans="1:9" x14ac:dyDescent="0.25">
      <c r="A46" s="42" t="str">
        <f t="shared" si="3"/>
        <v>BILBAO</v>
      </c>
      <c r="B46" s="41">
        <f t="shared" si="4"/>
        <v>12747</v>
      </c>
      <c r="C46" s="41">
        <f t="shared" si="5"/>
        <v>44245</v>
      </c>
      <c r="D46" s="41">
        <f t="shared" si="6"/>
        <v>11</v>
      </c>
      <c r="E46" s="42" t="str">
        <f t="shared" si="2"/>
        <v>ALICANTE</v>
      </c>
      <c r="F46" s="42">
        <f t="shared" si="7"/>
        <v>45415</v>
      </c>
      <c r="G46" s="42">
        <f t="shared" si="8"/>
        <v>24341</v>
      </c>
    </row>
    <row r="47" spans="1:9" x14ac:dyDescent="0.25">
      <c r="A47" s="42" t="str">
        <f t="shared" si="3"/>
        <v>CARTAGENA</v>
      </c>
      <c r="B47" s="41">
        <f t="shared" si="4"/>
        <v>754</v>
      </c>
      <c r="C47" s="41">
        <f t="shared" si="5"/>
        <v>228</v>
      </c>
      <c r="D47" s="41">
        <f t="shared" si="6"/>
        <v>14</v>
      </c>
      <c r="E47" s="42" t="str">
        <f t="shared" si="2"/>
        <v>MARIN Y RIA DE PONTEVEDRA</v>
      </c>
      <c r="F47" s="42">
        <f t="shared" si="7"/>
        <v>23359</v>
      </c>
      <c r="G47" s="42">
        <f t="shared" si="8"/>
        <v>37418</v>
      </c>
    </row>
    <row r="48" spans="1:9" x14ac:dyDescent="0.25">
      <c r="A48" s="42" t="str">
        <f t="shared" si="3"/>
        <v>CASTELLON</v>
      </c>
      <c r="B48" s="41">
        <f t="shared" si="4"/>
        <v>8295</v>
      </c>
      <c r="C48" s="41">
        <f t="shared" si="5"/>
        <v>17505</v>
      </c>
      <c r="D48" s="41">
        <f t="shared" si="6"/>
        <v>13</v>
      </c>
      <c r="E48" s="42" t="str">
        <f t="shared" si="2"/>
        <v>BILBAO</v>
      </c>
      <c r="F48" s="42">
        <f t="shared" si="7"/>
        <v>12747</v>
      </c>
      <c r="G48" s="42">
        <f t="shared" si="8"/>
        <v>44245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60</v>
      </c>
      <c r="D49" s="41">
        <f t="shared" si="6"/>
        <v>18</v>
      </c>
      <c r="E49" s="42" t="str">
        <f t="shared" si="2"/>
        <v>BAHIA DE CADIZ</v>
      </c>
      <c r="F49" s="42">
        <f t="shared" si="7"/>
        <v>11773</v>
      </c>
      <c r="G49" s="42">
        <f t="shared" si="8"/>
        <v>7345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8295</v>
      </c>
      <c r="G50" s="42">
        <f t="shared" si="8"/>
        <v>17505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CARTAGENA</v>
      </c>
      <c r="F51" s="42">
        <f t="shared" si="7"/>
        <v>754</v>
      </c>
      <c r="G51" s="42">
        <f t="shared" si="8"/>
        <v>228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BALEARES</v>
      </c>
      <c r="F52" s="42">
        <f t="shared" si="7"/>
        <v>266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10070727</v>
      </c>
      <c r="C53" s="41">
        <f t="shared" si="5"/>
        <v>9819410</v>
      </c>
      <c r="D53" s="41">
        <f t="shared" si="6"/>
        <v>3</v>
      </c>
      <c r="E53" s="42" t="str">
        <f t="shared" si="2"/>
        <v>VILAGARCIA</v>
      </c>
      <c r="F53" s="42">
        <f t="shared" si="7"/>
        <v>78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3340205</v>
      </c>
      <c r="C54" s="41">
        <f t="shared" si="5"/>
        <v>2927067</v>
      </c>
      <c r="D54" s="41">
        <f t="shared" si="6"/>
        <v>5</v>
      </c>
      <c r="E54" s="42" t="str">
        <f t="shared" si="2"/>
        <v>SANTANDER</v>
      </c>
      <c r="F54" s="42">
        <f t="shared" si="7"/>
        <v>49</v>
      </c>
      <c r="G54" s="42">
        <f t="shared" si="8"/>
        <v>261</v>
      </c>
    </row>
    <row r="55" spans="1:7" x14ac:dyDescent="0.25">
      <c r="A55" s="42" t="str">
        <f t="shared" si="3"/>
        <v>MARIN Y RIA DE PONTEVEDRA</v>
      </c>
      <c r="B55" s="41">
        <f t="shared" si="4"/>
        <v>23359</v>
      </c>
      <c r="C55" s="41">
        <f t="shared" si="5"/>
        <v>37418</v>
      </c>
      <c r="D55" s="41">
        <f t="shared" si="6"/>
        <v>10</v>
      </c>
      <c r="E55" s="42" t="str">
        <f t="shared" si="2"/>
        <v>CEUTA</v>
      </c>
      <c r="F55" s="42">
        <f t="shared" ref="F55:F65" si="9">LOOKUP(E55,$A$38:$A$65,$B$38:$B$65)</f>
        <v>4</v>
      </c>
      <c r="G55" s="42">
        <f t="shared" si="8"/>
        <v>60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58181</v>
      </c>
      <c r="C59" s="41">
        <f t="shared" si="5"/>
        <v>111363</v>
      </c>
      <c r="D59" s="41">
        <f t="shared" si="6"/>
        <v>8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49</v>
      </c>
      <c r="C60" s="41">
        <f t="shared" si="5"/>
        <v>261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1217313</v>
      </c>
      <c r="C62" s="41">
        <f t="shared" si="5"/>
        <v>1595908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30544732</v>
      </c>
      <c r="C63" s="41">
        <f t="shared" si="5"/>
        <v>30411412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135836</v>
      </c>
      <c r="C64" s="41">
        <f t="shared" si="5"/>
        <v>155962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78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1">
        <v>4856</v>
      </c>
      <c r="C7" s="31">
        <v>3144</v>
      </c>
      <c r="D7" s="31">
        <v>58057</v>
      </c>
      <c r="E7" s="31">
        <v>49815</v>
      </c>
      <c r="F7" s="10">
        <f>((E7*100)/D7)-100</f>
        <v>-14.196393199786414</v>
      </c>
      <c r="G7" s="1"/>
      <c r="H7" s="1"/>
      <c r="I7" s="1"/>
    </row>
    <row r="8" spans="1:12" x14ac:dyDescent="0.25">
      <c r="A8" s="11" t="s">
        <v>45</v>
      </c>
      <c r="B8" s="32">
        <v>107145</v>
      </c>
      <c r="C8" s="32">
        <v>79356</v>
      </c>
      <c r="D8" s="32">
        <v>1168142</v>
      </c>
      <c r="E8" s="32">
        <v>1206577</v>
      </c>
      <c r="F8" s="13">
        <f t="shared" ref="F8:F35" si="0">((E8*100)/D8)-100</f>
        <v>3.2902677927854711</v>
      </c>
      <c r="G8" s="1"/>
      <c r="H8" s="1"/>
      <c r="I8" s="1"/>
    </row>
    <row r="9" spans="1:12" x14ac:dyDescent="0.25">
      <c r="A9" s="8" t="s">
        <v>46</v>
      </c>
      <c r="B9" s="31">
        <v>6192</v>
      </c>
      <c r="C9" s="31">
        <v>4782</v>
      </c>
      <c r="D9" s="31">
        <v>52512</v>
      </c>
      <c r="E9" s="31">
        <v>61693</v>
      </c>
      <c r="F9" s="10">
        <f t="shared" si="0"/>
        <v>17.483622790981116</v>
      </c>
      <c r="G9" s="1"/>
      <c r="H9" s="1"/>
      <c r="I9" s="1"/>
    </row>
    <row r="10" spans="1:12" x14ac:dyDescent="0.25">
      <c r="A10" s="11" t="s">
        <v>47</v>
      </c>
      <c r="B10" s="32">
        <v>0</v>
      </c>
      <c r="C10" s="32">
        <v>0</v>
      </c>
      <c r="D10" s="32">
        <v>264</v>
      </c>
      <c r="E10" s="32">
        <v>333</v>
      </c>
      <c r="F10" s="17">
        <f t="shared" si="0"/>
        <v>26.13636363636364</v>
      </c>
      <c r="G10" s="1"/>
      <c r="H10" s="1"/>
      <c r="I10" s="1"/>
    </row>
    <row r="11" spans="1:12" x14ac:dyDescent="0.25">
      <c r="A11" s="8" t="s">
        <v>48</v>
      </c>
      <c r="B11" s="31">
        <v>4794446</v>
      </c>
      <c r="C11" s="31">
        <v>4945318</v>
      </c>
      <c r="D11" s="31">
        <v>39839024</v>
      </c>
      <c r="E11" s="31">
        <v>48287363</v>
      </c>
      <c r="F11" s="10">
        <f t="shared" si="0"/>
        <v>21.206189689787578</v>
      </c>
      <c r="G11" s="1"/>
      <c r="H11" s="1"/>
      <c r="I11" s="1"/>
    </row>
    <row r="12" spans="1:12" x14ac:dyDescent="0.25">
      <c r="A12" s="11" t="s">
        <v>49</v>
      </c>
      <c r="B12" s="32">
        <v>100312</v>
      </c>
      <c r="C12" s="32">
        <v>72868</v>
      </c>
      <c r="D12" s="32">
        <v>810396</v>
      </c>
      <c r="E12" s="32">
        <v>853951</v>
      </c>
      <c r="F12" s="13">
        <f t="shared" si="0"/>
        <v>5.3745329443876813</v>
      </c>
      <c r="G12" s="1"/>
      <c r="H12" s="1"/>
      <c r="I12" s="1"/>
    </row>
    <row r="13" spans="1:12" x14ac:dyDescent="0.25">
      <c r="A13" s="8" t="s">
        <v>50</v>
      </c>
      <c r="B13" s="31">
        <v>27032</v>
      </c>
      <c r="C13" s="31">
        <v>16963</v>
      </c>
      <c r="D13" s="31">
        <v>335399</v>
      </c>
      <c r="E13" s="31">
        <v>248732</v>
      </c>
      <c r="F13" s="10">
        <f t="shared" si="0"/>
        <v>-25.839969707721252</v>
      </c>
      <c r="G13" s="1"/>
      <c r="H13" s="1"/>
      <c r="I13" s="1"/>
    </row>
    <row r="14" spans="1:12" x14ac:dyDescent="0.25">
      <c r="A14" s="11" t="s">
        <v>51</v>
      </c>
      <c r="B14" s="32">
        <v>1442788</v>
      </c>
      <c r="C14" s="32">
        <v>1312124</v>
      </c>
      <c r="D14" s="32">
        <v>18348850</v>
      </c>
      <c r="E14" s="32">
        <v>15923402</v>
      </c>
      <c r="F14" s="13">
        <f t="shared" si="0"/>
        <v>-13.218528681633998</v>
      </c>
      <c r="G14" s="1"/>
      <c r="H14" s="1"/>
      <c r="I14" s="1"/>
    </row>
    <row r="15" spans="1:12" x14ac:dyDescent="0.25">
      <c r="A15" s="8" t="s">
        <v>52</v>
      </c>
      <c r="B15" s="31">
        <v>511330</v>
      </c>
      <c r="C15" s="31">
        <v>421796</v>
      </c>
      <c r="D15" s="31">
        <v>5494818</v>
      </c>
      <c r="E15" s="31">
        <v>5746713</v>
      </c>
      <c r="F15" s="10">
        <f t="shared" si="0"/>
        <v>4.5842282674330619</v>
      </c>
      <c r="G15" s="1"/>
      <c r="H15" s="1"/>
      <c r="I15" s="1"/>
    </row>
    <row r="16" spans="1:12" x14ac:dyDescent="0.25">
      <c r="A16" s="11" t="s">
        <v>53</v>
      </c>
      <c r="B16" s="32">
        <v>63976</v>
      </c>
      <c r="C16" s="32">
        <v>58346</v>
      </c>
      <c r="D16" s="32">
        <v>802519</v>
      </c>
      <c r="E16" s="32">
        <v>766063</v>
      </c>
      <c r="F16" s="13">
        <f t="shared" si="0"/>
        <v>-4.5426961853862622</v>
      </c>
      <c r="G16" s="1"/>
      <c r="H16" s="1"/>
      <c r="I16" s="1"/>
    </row>
    <row r="17" spans="1:9" x14ac:dyDescent="0.25">
      <c r="A17" s="8" t="s">
        <v>54</v>
      </c>
      <c r="B17" s="31">
        <v>154109</v>
      </c>
      <c r="C17" s="31">
        <v>173692</v>
      </c>
      <c r="D17" s="31">
        <v>1576240</v>
      </c>
      <c r="E17" s="31">
        <v>1924100</v>
      </c>
      <c r="F17" s="10">
        <f t="shared" si="0"/>
        <v>22.068974267877991</v>
      </c>
      <c r="G17" s="1"/>
      <c r="H17" s="1"/>
      <c r="I17" s="1"/>
    </row>
    <row r="18" spans="1:9" x14ac:dyDescent="0.25">
      <c r="A18" s="11" t="s">
        <v>55</v>
      </c>
      <c r="B18" s="32">
        <v>4345</v>
      </c>
      <c r="C18" s="32">
        <v>7808</v>
      </c>
      <c r="D18" s="32">
        <v>60465</v>
      </c>
      <c r="E18" s="32">
        <v>64888</v>
      </c>
      <c r="F18" s="13">
        <f t="shared" si="0"/>
        <v>7.3149756057223243</v>
      </c>
      <c r="G18" s="1"/>
      <c r="H18" s="1"/>
      <c r="I18" s="1"/>
    </row>
    <row r="19" spans="1:9" x14ac:dyDescent="0.25">
      <c r="A19" s="8" t="s">
        <v>56</v>
      </c>
      <c r="B19" s="31">
        <v>781</v>
      </c>
      <c r="C19" s="31">
        <v>891</v>
      </c>
      <c r="D19" s="31">
        <v>5440</v>
      </c>
      <c r="E19" s="31">
        <v>7488</v>
      </c>
      <c r="F19" s="10">
        <f t="shared" si="0"/>
        <v>37.64705882352942</v>
      </c>
      <c r="G19" s="1"/>
      <c r="H19" s="1"/>
      <c r="I19" s="1"/>
    </row>
    <row r="20" spans="1:9" x14ac:dyDescent="0.25">
      <c r="A20" s="11" t="s">
        <v>57</v>
      </c>
      <c r="B20" s="32">
        <v>42579</v>
      </c>
      <c r="C20" s="32">
        <v>57670</v>
      </c>
      <c r="D20" s="32">
        <v>398468</v>
      </c>
      <c r="E20" s="32">
        <v>539374</v>
      </c>
      <c r="F20" s="13">
        <f t="shared" si="0"/>
        <v>35.361936215706152</v>
      </c>
      <c r="G20" s="1"/>
      <c r="H20" s="1"/>
      <c r="I20" s="1"/>
    </row>
    <row r="21" spans="1:9" x14ac:dyDescent="0.25">
      <c r="A21" s="8" t="s">
        <v>58</v>
      </c>
      <c r="B21" s="31">
        <v>1750</v>
      </c>
      <c r="C21" s="31">
        <v>226</v>
      </c>
      <c r="D21" s="31">
        <v>6598</v>
      </c>
      <c r="E21" s="31">
        <v>7811</v>
      </c>
      <c r="F21" s="10">
        <f t="shared" si="0"/>
        <v>18.384358896635348</v>
      </c>
      <c r="G21" s="1"/>
      <c r="H21" s="1"/>
      <c r="I21" s="1"/>
    </row>
    <row r="22" spans="1:9" x14ac:dyDescent="0.25">
      <c r="A22" s="11" t="s">
        <v>59</v>
      </c>
      <c r="B22" s="32">
        <v>1311466</v>
      </c>
      <c r="C22" s="32">
        <v>1028849</v>
      </c>
      <c r="D22" s="32">
        <v>12848389</v>
      </c>
      <c r="E22" s="32">
        <v>12950632</v>
      </c>
      <c r="F22" s="13">
        <f t="shared" si="0"/>
        <v>0.79576513444604302</v>
      </c>
      <c r="G22" s="1"/>
      <c r="H22" s="1"/>
      <c r="I22" s="1"/>
    </row>
    <row r="23" spans="1:9" x14ac:dyDescent="0.25">
      <c r="A23" s="8" t="s">
        <v>60</v>
      </c>
      <c r="B23" s="31">
        <v>718146</v>
      </c>
      <c r="C23" s="31">
        <v>70713</v>
      </c>
      <c r="D23" s="31">
        <v>3156285</v>
      </c>
      <c r="E23" s="31">
        <v>3667407</v>
      </c>
      <c r="F23" s="10">
        <f t="shared" si="0"/>
        <v>16.193784781792516</v>
      </c>
      <c r="G23" s="1"/>
      <c r="H23" s="1"/>
      <c r="I23" s="1"/>
    </row>
    <row r="24" spans="1:9" x14ac:dyDescent="0.25">
      <c r="A24" s="11" t="s">
        <v>61</v>
      </c>
      <c r="B24" s="32">
        <v>14360</v>
      </c>
      <c r="C24" s="32">
        <v>25280</v>
      </c>
      <c r="D24" s="32">
        <v>317204</v>
      </c>
      <c r="E24" s="32">
        <v>327738</v>
      </c>
      <c r="F24" s="13">
        <f t="shared" si="0"/>
        <v>3.3208912876256278</v>
      </c>
      <c r="G24" s="1"/>
      <c r="H24" s="1"/>
      <c r="I24" s="1"/>
    </row>
    <row r="25" spans="1:9" x14ac:dyDescent="0.25">
      <c r="A25" s="8" t="s">
        <v>62</v>
      </c>
      <c r="B25" s="31">
        <v>21938</v>
      </c>
      <c r="C25" s="31">
        <v>25097</v>
      </c>
      <c r="D25" s="31">
        <v>184480</v>
      </c>
      <c r="E25" s="31">
        <v>227860</v>
      </c>
      <c r="F25" s="10">
        <f t="shared" si="0"/>
        <v>23.514744145706857</v>
      </c>
      <c r="G25" s="1"/>
      <c r="H25" s="1"/>
      <c r="I25" s="1"/>
    </row>
    <row r="26" spans="1:9" x14ac:dyDescent="0.25">
      <c r="A26" s="11" t="s">
        <v>63</v>
      </c>
      <c r="B26" s="32">
        <v>4879</v>
      </c>
      <c r="C26" s="32">
        <v>4174</v>
      </c>
      <c r="D26" s="32">
        <v>30666</v>
      </c>
      <c r="E26" s="32">
        <v>50496</v>
      </c>
      <c r="F26" s="13">
        <f t="shared" si="0"/>
        <v>64.664449227157121</v>
      </c>
      <c r="G26" s="1"/>
      <c r="H26" s="1"/>
      <c r="I26" s="1"/>
    </row>
    <row r="27" spans="1:9" x14ac:dyDescent="0.25">
      <c r="A27" s="8" t="s">
        <v>64</v>
      </c>
      <c r="B27" s="31">
        <v>0</v>
      </c>
      <c r="C27" s="31">
        <v>0</v>
      </c>
      <c r="D27" s="31">
        <v>14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65</v>
      </c>
      <c r="B28" s="32">
        <v>224062</v>
      </c>
      <c r="C28" s="32">
        <v>215944</v>
      </c>
      <c r="D28" s="32">
        <v>2439191</v>
      </c>
      <c r="E28" s="32">
        <v>2295418</v>
      </c>
      <c r="F28" s="13">
        <f t="shared" si="0"/>
        <v>-5.8942903610254405</v>
      </c>
      <c r="G28" s="1"/>
      <c r="H28" s="1"/>
      <c r="I28" s="1"/>
    </row>
    <row r="29" spans="1:9" x14ac:dyDescent="0.25">
      <c r="A29" s="8" t="s">
        <v>66</v>
      </c>
      <c r="B29" s="31">
        <v>1934</v>
      </c>
      <c r="C29" s="31">
        <v>1620</v>
      </c>
      <c r="D29" s="31">
        <v>18166</v>
      </c>
      <c r="E29" s="31">
        <v>13810</v>
      </c>
      <c r="F29" s="10">
        <f t="shared" si="0"/>
        <v>-23.978861609600358</v>
      </c>
      <c r="G29" s="1"/>
      <c r="H29" s="1"/>
      <c r="I29" s="1"/>
    </row>
    <row r="30" spans="1:9" x14ac:dyDescent="0.25">
      <c r="A30" s="11" t="s">
        <v>67</v>
      </c>
      <c r="B30" s="32">
        <v>104512</v>
      </c>
      <c r="C30" s="32">
        <v>104871</v>
      </c>
      <c r="D30" s="32">
        <v>1161736</v>
      </c>
      <c r="E30" s="32">
        <v>1127722</v>
      </c>
      <c r="F30" s="13">
        <f t="shared" si="0"/>
        <v>-2.9278596858494552</v>
      </c>
      <c r="G30" s="1"/>
      <c r="H30" s="1"/>
      <c r="I30" s="1"/>
    </row>
    <row r="31" spans="1:9" x14ac:dyDescent="0.25">
      <c r="A31" s="8" t="s">
        <v>68</v>
      </c>
      <c r="B31" s="31">
        <v>219096</v>
      </c>
      <c r="C31" s="31">
        <v>128865</v>
      </c>
      <c r="D31" s="31">
        <v>2371072</v>
      </c>
      <c r="E31" s="31">
        <v>1890668</v>
      </c>
      <c r="F31" s="10">
        <f t="shared" si="0"/>
        <v>-20.261046480241845</v>
      </c>
      <c r="G31" s="1"/>
      <c r="H31" s="1"/>
      <c r="I31" s="1"/>
    </row>
    <row r="32" spans="1:9" x14ac:dyDescent="0.25">
      <c r="A32" s="11" t="s">
        <v>69</v>
      </c>
      <c r="B32" s="32">
        <v>4441852</v>
      </c>
      <c r="C32" s="32">
        <v>4246632</v>
      </c>
      <c r="D32" s="32">
        <v>46723106</v>
      </c>
      <c r="E32" s="32">
        <v>47688506</v>
      </c>
      <c r="F32" s="13">
        <f t="shared" si="0"/>
        <v>2.0662153753220025</v>
      </c>
      <c r="G32" s="1"/>
      <c r="H32" s="1"/>
      <c r="I32" s="1"/>
    </row>
    <row r="33" spans="1:9" x14ac:dyDescent="0.25">
      <c r="A33" s="8" t="s">
        <v>70</v>
      </c>
      <c r="B33" s="31">
        <v>197182</v>
      </c>
      <c r="C33" s="31">
        <v>174751</v>
      </c>
      <c r="D33" s="31">
        <v>2133012</v>
      </c>
      <c r="E33" s="31">
        <v>2060661</v>
      </c>
      <c r="F33" s="10">
        <f t="shared" si="0"/>
        <v>-3.3919640395834563</v>
      </c>
      <c r="G33" s="1"/>
      <c r="H33" s="1"/>
      <c r="I33" s="1"/>
    </row>
    <row r="34" spans="1:9" x14ac:dyDescent="0.25">
      <c r="A34" s="11" t="s">
        <v>71</v>
      </c>
      <c r="B34" s="32">
        <v>19985</v>
      </c>
      <c r="C34" s="32">
        <v>20229</v>
      </c>
      <c r="D34" s="32">
        <v>89195</v>
      </c>
      <c r="E34" s="32">
        <v>207339</v>
      </c>
      <c r="F34" s="13">
        <f t="shared" si="0"/>
        <v>132.4558551488312</v>
      </c>
      <c r="G34" s="1"/>
      <c r="H34" s="1"/>
      <c r="I34" s="1"/>
    </row>
    <row r="35" spans="1:9" x14ac:dyDescent="0.25">
      <c r="A35" s="14" t="s">
        <v>72</v>
      </c>
      <c r="B35" s="15">
        <f>SUM(B7:B34)</f>
        <v>14541053</v>
      </c>
      <c r="C35" s="15">
        <f t="shared" ref="C35:E35" si="1">SUM(C7:C34)</f>
        <v>13202009</v>
      </c>
      <c r="D35" s="15">
        <f t="shared" si="1"/>
        <v>140429708</v>
      </c>
      <c r="E35" s="15">
        <f t="shared" si="1"/>
        <v>148196560</v>
      </c>
      <c r="F35" s="16">
        <f t="shared" si="0"/>
        <v>5.5307755820442139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49815</v>
      </c>
      <c r="C38" s="41">
        <f>D7</f>
        <v>58057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48287363</v>
      </c>
      <c r="G38" s="42">
        <f>LOOKUP(E38,$A$38:$A$65,$C$38:$C$65)</f>
        <v>39839024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1206577</v>
      </c>
      <c r="C39" s="41">
        <f t="shared" ref="C39:C65" si="5">D8</f>
        <v>1168142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47688506</v>
      </c>
      <c r="G39" s="42">
        <f t="shared" ref="G39:G65" si="8">LOOKUP(E39,$A$38:$A$65,$C$38:$C$65)</f>
        <v>46723106</v>
      </c>
    </row>
    <row r="40" spans="1:9" x14ac:dyDescent="0.25">
      <c r="A40" s="42" t="str">
        <f t="shared" si="3"/>
        <v>ALMERIA</v>
      </c>
      <c r="B40" s="41">
        <f t="shared" si="4"/>
        <v>61693</v>
      </c>
      <c r="C40" s="41">
        <f t="shared" si="5"/>
        <v>52512</v>
      </c>
      <c r="D40" s="41">
        <f t="shared" si="6"/>
        <v>21</v>
      </c>
      <c r="E40" s="42" t="str">
        <f t="shared" si="2"/>
        <v>BARCELONA</v>
      </c>
      <c r="F40" s="42">
        <f t="shared" si="7"/>
        <v>15923402</v>
      </c>
      <c r="G40" s="42">
        <f t="shared" si="8"/>
        <v>18348850</v>
      </c>
    </row>
    <row r="41" spans="1:9" x14ac:dyDescent="0.25">
      <c r="A41" s="42" t="str">
        <f t="shared" si="3"/>
        <v>AVILES</v>
      </c>
      <c r="B41" s="41">
        <f t="shared" si="4"/>
        <v>333</v>
      </c>
      <c r="C41" s="41">
        <f t="shared" si="5"/>
        <v>264</v>
      </c>
      <c r="D41" s="41">
        <f t="shared" si="6"/>
        <v>27</v>
      </c>
      <c r="E41" s="42" t="str">
        <f t="shared" si="2"/>
        <v>LAS PALMAS</v>
      </c>
      <c r="F41" s="42">
        <f t="shared" si="7"/>
        <v>12950632</v>
      </c>
      <c r="G41" s="42">
        <f t="shared" si="8"/>
        <v>12848389</v>
      </c>
    </row>
    <row r="42" spans="1:9" x14ac:dyDescent="0.25">
      <c r="A42" s="42" t="str">
        <f t="shared" si="3"/>
        <v>BAHIA DE ALGECIRAS</v>
      </c>
      <c r="B42" s="41">
        <f t="shared" si="4"/>
        <v>48287363</v>
      </c>
      <c r="C42" s="41">
        <f t="shared" si="5"/>
        <v>39839024</v>
      </c>
      <c r="D42" s="41">
        <f t="shared" si="6"/>
        <v>1</v>
      </c>
      <c r="E42" s="42" t="str">
        <f t="shared" si="2"/>
        <v>BILBAO</v>
      </c>
      <c r="F42" s="42">
        <f t="shared" si="7"/>
        <v>5746713</v>
      </c>
      <c r="G42" s="42">
        <f t="shared" si="8"/>
        <v>5494818</v>
      </c>
    </row>
    <row r="43" spans="1:9" x14ac:dyDescent="0.25">
      <c r="A43" s="42" t="str">
        <f t="shared" si="3"/>
        <v>BAHIA DE CADIZ</v>
      </c>
      <c r="B43" s="41">
        <f t="shared" si="4"/>
        <v>853951</v>
      </c>
      <c r="C43" s="41">
        <f t="shared" si="5"/>
        <v>810396</v>
      </c>
      <c r="D43" s="41">
        <f t="shared" si="6"/>
        <v>13</v>
      </c>
      <c r="E43" s="42" t="str">
        <f t="shared" si="2"/>
        <v>MALAGA</v>
      </c>
      <c r="F43" s="42">
        <f t="shared" si="7"/>
        <v>3667407</v>
      </c>
      <c r="G43" s="42">
        <f t="shared" si="8"/>
        <v>3156285</v>
      </c>
    </row>
    <row r="44" spans="1:9" x14ac:dyDescent="0.25">
      <c r="A44" s="42" t="str">
        <f t="shared" si="3"/>
        <v>BALEARES</v>
      </c>
      <c r="B44" s="41">
        <f t="shared" si="4"/>
        <v>248732</v>
      </c>
      <c r="C44" s="41">
        <f t="shared" si="5"/>
        <v>335399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2295418</v>
      </c>
      <c r="G44" s="42">
        <f t="shared" si="8"/>
        <v>2439191</v>
      </c>
    </row>
    <row r="45" spans="1:9" x14ac:dyDescent="0.25">
      <c r="A45" s="42" t="str">
        <f t="shared" si="3"/>
        <v>BARCELONA</v>
      </c>
      <c r="B45" s="41">
        <f t="shared" si="4"/>
        <v>15923402</v>
      </c>
      <c r="C45" s="41">
        <f t="shared" si="5"/>
        <v>18348850</v>
      </c>
      <c r="D45" s="41">
        <f t="shared" si="6"/>
        <v>3</v>
      </c>
      <c r="E45" s="42" t="str">
        <f t="shared" si="2"/>
        <v>VIGO</v>
      </c>
      <c r="F45" s="42">
        <f t="shared" si="7"/>
        <v>2060661</v>
      </c>
      <c r="G45" s="42">
        <f t="shared" si="8"/>
        <v>2133012</v>
      </c>
    </row>
    <row r="46" spans="1:9" x14ac:dyDescent="0.25">
      <c r="A46" s="42" t="str">
        <f t="shared" si="3"/>
        <v>BILBAO</v>
      </c>
      <c r="B46" s="41">
        <f t="shared" si="4"/>
        <v>5746713</v>
      </c>
      <c r="C46" s="41">
        <f t="shared" si="5"/>
        <v>5494818</v>
      </c>
      <c r="D46" s="41">
        <f t="shared" si="6"/>
        <v>5</v>
      </c>
      <c r="E46" s="42" t="str">
        <f t="shared" si="2"/>
        <v>CASTELLON</v>
      </c>
      <c r="F46" s="42">
        <f t="shared" si="7"/>
        <v>1924100</v>
      </c>
      <c r="G46" s="42">
        <f t="shared" si="8"/>
        <v>1576240</v>
      </c>
    </row>
    <row r="47" spans="1:9" x14ac:dyDescent="0.25">
      <c r="A47" s="42" t="str">
        <f t="shared" si="3"/>
        <v>CARTAGENA</v>
      </c>
      <c r="B47" s="41">
        <f t="shared" si="4"/>
        <v>766063</v>
      </c>
      <c r="C47" s="41">
        <f t="shared" si="5"/>
        <v>802519</v>
      </c>
      <c r="D47" s="41">
        <f t="shared" si="6"/>
        <v>14</v>
      </c>
      <c r="E47" s="42" t="str">
        <f t="shared" si="2"/>
        <v>TARRAGONA</v>
      </c>
      <c r="F47" s="42">
        <f t="shared" si="7"/>
        <v>1890668</v>
      </c>
      <c r="G47" s="42">
        <f t="shared" si="8"/>
        <v>2371072</v>
      </c>
    </row>
    <row r="48" spans="1:9" x14ac:dyDescent="0.25">
      <c r="A48" s="42" t="str">
        <f t="shared" si="3"/>
        <v>CASTELLON</v>
      </c>
      <c r="B48" s="41">
        <f t="shared" si="4"/>
        <v>1924100</v>
      </c>
      <c r="C48" s="41">
        <f t="shared" si="5"/>
        <v>1576240</v>
      </c>
      <c r="D48" s="41">
        <f t="shared" si="6"/>
        <v>9</v>
      </c>
      <c r="E48" s="42" t="str">
        <f t="shared" si="2"/>
        <v>ALICANTE</v>
      </c>
      <c r="F48" s="42">
        <f t="shared" si="7"/>
        <v>1206577</v>
      </c>
      <c r="G48" s="42">
        <f t="shared" si="8"/>
        <v>1168142</v>
      </c>
    </row>
    <row r="49" spans="1:7" x14ac:dyDescent="0.25">
      <c r="A49" s="42" t="str">
        <f t="shared" si="3"/>
        <v>CEUTA</v>
      </c>
      <c r="B49" s="41">
        <f t="shared" si="4"/>
        <v>64888</v>
      </c>
      <c r="C49" s="41">
        <f t="shared" si="5"/>
        <v>60465</v>
      </c>
      <c r="D49" s="41">
        <f t="shared" si="6"/>
        <v>20</v>
      </c>
      <c r="E49" s="42" t="str">
        <f t="shared" si="2"/>
        <v>SEVILLA</v>
      </c>
      <c r="F49" s="42">
        <f t="shared" si="7"/>
        <v>1127722</v>
      </c>
      <c r="G49" s="42">
        <f t="shared" si="8"/>
        <v>1161736</v>
      </c>
    </row>
    <row r="50" spans="1:7" x14ac:dyDescent="0.25">
      <c r="A50" s="42" t="str">
        <f t="shared" si="3"/>
        <v>FERROL-SAN CIBRAO</v>
      </c>
      <c r="B50" s="41">
        <f t="shared" si="4"/>
        <v>7488</v>
      </c>
      <c r="C50" s="41">
        <f t="shared" si="5"/>
        <v>5440</v>
      </c>
      <c r="D50" s="41">
        <f t="shared" si="6"/>
        <v>26</v>
      </c>
      <c r="E50" s="42" t="str">
        <f t="shared" si="2"/>
        <v>BAHIA DE CADIZ</v>
      </c>
      <c r="F50" s="42">
        <f t="shared" si="7"/>
        <v>853951</v>
      </c>
      <c r="G50" s="42">
        <f t="shared" si="8"/>
        <v>810396</v>
      </c>
    </row>
    <row r="51" spans="1:7" x14ac:dyDescent="0.25">
      <c r="A51" s="42" t="str">
        <f t="shared" si="3"/>
        <v>GIJON</v>
      </c>
      <c r="B51" s="41">
        <f t="shared" si="4"/>
        <v>539374</v>
      </c>
      <c r="C51" s="41">
        <f t="shared" si="5"/>
        <v>398468</v>
      </c>
      <c r="D51" s="41">
        <f t="shared" si="6"/>
        <v>15</v>
      </c>
      <c r="E51" s="42" t="str">
        <f t="shared" si="2"/>
        <v>CARTAGENA</v>
      </c>
      <c r="F51" s="42">
        <f t="shared" si="7"/>
        <v>766063</v>
      </c>
      <c r="G51" s="42">
        <f t="shared" si="8"/>
        <v>802519</v>
      </c>
    </row>
    <row r="52" spans="1:7" x14ac:dyDescent="0.25">
      <c r="A52" s="42" t="str">
        <f t="shared" si="3"/>
        <v>HUELVA</v>
      </c>
      <c r="B52" s="41">
        <f t="shared" si="4"/>
        <v>7811</v>
      </c>
      <c r="C52" s="41">
        <f t="shared" si="5"/>
        <v>6598</v>
      </c>
      <c r="D52" s="41">
        <f t="shared" si="6"/>
        <v>25</v>
      </c>
      <c r="E52" s="42" t="str">
        <f t="shared" si="2"/>
        <v>GIJON</v>
      </c>
      <c r="F52" s="42">
        <f t="shared" si="7"/>
        <v>539374</v>
      </c>
      <c r="G52" s="42">
        <f t="shared" si="8"/>
        <v>398468</v>
      </c>
    </row>
    <row r="53" spans="1:7" x14ac:dyDescent="0.25">
      <c r="A53" s="42" t="str">
        <f t="shared" si="3"/>
        <v>LAS PALMAS</v>
      </c>
      <c r="B53" s="41">
        <f t="shared" si="4"/>
        <v>12950632</v>
      </c>
      <c r="C53" s="41">
        <f t="shared" si="5"/>
        <v>12848389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327738</v>
      </c>
      <c r="G53" s="42">
        <f t="shared" si="8"/>
        <v>317204</v>
      </c>
    </row>
    <row r="54" spans="1:7" x14ac:dyDescent="0.25">
      <c r="A54" s="42" t="str">
        <f t="shared" si="3"/>
        <v>MALAGA</v>
      </c>
      <c r="B54" s="41">
        <f t="shared" si="4"/>
        <v>3667407</v>
      </c>
      <c r="C54" s="41">
        <f t="shared" si="5"/>
        <v>3156285</v>
      </c>
      <c r="D54" s="41">
        <f t="shared" si="6"/>
        <v>6</v>
      </c>
      <c r="E54" s="42" t="str">
        <f t="shared" si="2"/>
        <v>BALEARES</v>
      </c>
      <c r="F54" s="42">
        <f t="shared" si="7"/>
        <v>248732</v>
      </c>
      <c r="G54" s="42">
        <f t="shared" si="8"/>
        <v>335399</v>
      </c>
    </row>
    <row r="55" spans="1:7" x14ac:dyDescent="0.25">
      <c r="A55" s="42" t="str">
        <f t="shared" si="3"/>
        <v>MARIN Y RIA DE PONTEVEDRA</v>
      </c>
      <c r="B55" s="41">
        <f t="shared" si="4"/>
        <v>327738</v>
      </c>
      <c r="C55" s="41">
        <f t="shared" si="5"/>
        <v>317204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227860</v>
      </c>
      <c r="G55" s="42">
        <f t="shared" si="8"/>
        <v>184480</v>
      </c>
    </row>
    <row r="56" spans="1:7" x14ac:dyDescent="0.25">
      <c r="A56" s="42" t="str">
        <f t="shared" si="3"/>
        <v>MELILLA</v>
      </c>
      <c r="B56" s="41">
        <f t="shared" si="4"/>
        <v>227860</v>
      </c>
      <c r="C56" s="41">
        <f t="shared" si="5"/>
        <v>184480</v>
      </c>
      <c r="D56" s="41">
        <f t="shared" si="6"/>
        <v>18</v>
      </c>
      <c r="E56" s="42" t="str">
        <f t="shared" si="2"/>
        <v>VILAGARCIA</v>
      </c>
      <c r="F56" s="42">
        <f t="shared" si="9"/>
        <v>207339</v>
      </c>
      <c r="G56" s="42">
        <f t="shared" si="8"/>
        <v>89195</v>
      </c>
    </row>
    <row r="57" spans="1:7" x14ac:dyDescent="0.25">
      <c r="A57" s="42" t="str">
        <f t="shared" si="3"/>
        <v>MOTRIL</v>
      </c>
      <c r="B57" s="41">
        <f t="shared" si="4"/>
        <v>50496</v>
      </c>
      <c r="C57" s="41">
        <f t="shared" si="5"/>
        <v>30666</v>
      </c>
      <c r="D57" s="41">
        <f t="shared" si="6"/>
        <v>22</v>
      </c>
      <c r="E57" s="42" t="str">
        <f t="shared" si="2"/>
        <v>CEUTA</v>
      </c>
      <c r="F57" s="42">
        <f t="shared" si="9"/>
        <v>64888</v>
      </c>
      <c r="G57" s="42">
        <f t="shared" si="8"/>
        <v>60465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14</v>
      </c>
      <c r="D58" s="41">
        <f t="shared" si="6"/>
        <v>28</v>
      </c>
      <c r="E58" s="42" t="str">
        <f t="shared" si="2"/>
        <v>ALMERIA</v>
      </c>
      <c r="F58" s="42">
        <f t="shared" si="9"/>
        <v>61693</v>
      </c>
      <c r="G58" s="42">
        <f t="shared" si="8"/>
        <v>52512</v>
      </c>
    </row>
    <row r="59" spans="1:7" x14ac:dyDescent="0.25">
      <c r="A59" s="42" t="str">
        <f t="shared" si="3"/>
        <v>SANTA CRUZ DE TENERIFE</v>
      </c>
      <c r="B59" s="41">
        <f t="shared" si="4"/>
        <v>2295418</v>
      </c>
      <c r="C59" s="41">
        <f t="shared" si="5"/>
        <v>2439191</v>
      </c>
      <c r="D59" s="41">
        <f t="shared" si="6"/>
        <v>7</v>
      </c>
      <c r="E59" s="42" t="str">
        <f t="shared" si="2"/>
        <v>MOTRIL</v>
      </c>
      <c r="F59" s="42">
        <f t="shared" si="9"/>
        <v>50496</v>
      </c>
      <c r="G59" s="42">
        <f t="shared" si="8"/>
        <v>30666</v>
      </c>
    </row>
    <row r="60" spans="1:7" x14ac:dyDescent="0.25">
      <c r="A60" s="42" t="str">
        <f t="shared" si="3"/>
        <v>SANTANDER</v>
      </c>
      <c r="B60" s="41">
        <f t="shared" si="4"/>
        <v>13810</v>
      </c>
      <c r="C60" s="41">
        <f t="shared" si="5"/>
        <v>18166</v>
      </c>
      <c r="D60" s="41">
        <f t="shared" si="6"/>
        <v>24</v>
      </c>
      <c r="E60" s="42" t="str">
        <f t="shared" si="2"/>
        <v>A CORUÑA</v>
      </c>
      <c r="F60" s="42">
        <f t="shared" si="9"/>
        <v>49815</v>
      </c>
      <c r="G60" s="42">
        <f t="shared" si="8"/>
        <v>58057</v>
      </c>
    </row>
    <row r="61" spans="1:7" x14ac:dyDescent="0.25">
      <c r="A61" s="42" t="str">
        <f t="shared" si="3"/>
        <v>SEVILLA</v>
      </c>
      <c r="B61" s="41">
        <f t="shared" si="4"/>
        <v>1127722</v>
      </c>
      <c r="C61" s="41">
        <f t="shared" si="5"/>
        <v>1161736</v>
      </c>
      <c r="D61" s="41">
        <f t="shared" si="6"/>
        <v>12</v>
      </c>
      <c r="E61" s="42" t="str">
        <f t="shared" si="2"/>
        <v>SANTANDER</v>
      </c>
      <c r="F61" s="42">
        <f t="shared" si="9"/>
        <v>13810</v>
      </c>
      <c r="G61" s="42">
        <f t="shared" si="8"/>
        <v>18166</v>
      </c>
    </row>
    <row r="62" spans="1:7" x14ac:dyDescent="0.25">
      <c r="A62" s="42" t="str">
        <f t="shared" si="3"/>
        <v>TARRAGONA</v>
      </c>
      <c r="B62" s="41">
        <f t="shared" si="4"/>
        <v>1890668</v>
      </c>
      <c r="C62" s="41">
        <f t="shared" si="5"/>
        <v>2371072</v>
      </c>
      <c r="D62" s="41">
        <f t="shared" si="6"/>
        <v>10</v>
      </c>
      <c r="E62" s="42" t="str">
        <f t="shared" si="2"/>
        <v>HUELVA</v>
      </c>
      <c r="F62" s="42">
        <f t="shared" si="9"/>
        <v>7811</v>
      </c>
      <c r="G62" s="42">
        <f t="shared" si="8"/>
        <v>6598</v>
      </c>
    </row>
    <row r="63" spans="1:7" x14ac:dyDescent="0.25">
      <c r="A63" s="42" t="str">
        <f t="shared" si="3"/>
        <v>VALENCIA</v>
      </c>
      <c r="B63" s="41">
        <f t="shared" si="4"/>
        <v>47688506</v>
      </c>
      <c r="C63" s="41">
        <f t="shared" si="5"/>
        <v>46723106</v>
      </c>
      <c r="D63" s="41">
        <f t="shared" si="6"/>
        <v>2</v>
      </c>
      <c r="E63" s="42" t="str">
        <f t="shared" si="2"/>
        <v>FERROL-SAN CIBRAO</v>
      </c>
      <c r="F63" s="42">
        <f t="shared" si="9"/>
        <v>7488</v>
      </c>
      <c r="G63" s="42">
        <f t="shared" si="8"/>
        <v>5440</v>
      </c>
    </row>
    <row r="64" spans="1:7" x14ac:dyDescent="0.25">
      <c r="A64" s="42" t="str">
        <f t="shared" si="3"/>
        <v>VIGO</v>
      </c>
      <c r="B64" s="41">
        <f t="shared" si="4"/>
        <v>2060661</v>
      </c>
      <c r="C64" s="41">
        <f t="shared" si="5"/>
        <v>2133012</v>
      </c>
      <c r="D64" s="41">
        <f t="shared" si="6"/>
        <v>8</v>
      </c>
      <c r="E64" s="42" t="str">
        <f t="shared" si="2"/>
        <v>AVILES</v>
      </c>
      <c r="F64" s="42">
        <f t="shared" si="9"/>
        <v>333</v>
      </c>
      <c r="G64" s="42">
        <f t="shared" si="8"/>
        <v>264</v>
      </c>
    </row>
    <row r="65" spans="1:7" x14ac:dyDescent="0.25">
      <c r="A65" s="42" t="str">
        <f t="shared" si="3"/>
        <v>VILAGARCIA</v>
      </c>
      <c r="B65" s="41">
        <f t="shared" si="4"/>
        <v>207339</v>
      </c>
      <c r="C65" s="41">
        <f t="shared" si="5"/>
        <v>89195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14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34">
        <v>968</v>
      </c>
      <c r="C8" s="34">
        <v>5561</v>
      </c>
      <c r="D8" s="34">
        <v>11683</v>
      </c>
      <c r="E8" s="34">
        <v>33074</v>
      </c>
      <c r="F8" s="13">
        <f t="shared" ref="F8:F35" si="0">((E8*100)/D8)-100</f>
        <v>183.09509543781564</v>
      </c>
      <c r="G8" s="1"/>
      <c r="H8" s="1"/>
      <c r="I8" s="1"/>
    </row>
    <row r="9" spans="1:12" x14ac:dyDescent="0.25">
      <c r="A9" s="8" t="s">
        <v>46</v>
      </c>
      <c r="B9" s="33">
        <v>36443</v>
      </c>
      <c r="C9" s="33">
        <v>36949</v>
      </c>
      <c r="D9" s="33">
        <v>383281</v>
      </c>
      <c r="E9" s="33">
        <v>405225</v>
      </c>
      <c r="F9" s="10">
        <f t="shared" si="0"/>
        <v>5.7253033675032157</v>
      </c>
      <c r="G9" s="1"/>
      <c r="H9" s="1"/>
      <c r="I9" s="1"/>
    </row>
    <row r="10" spans="1:12" x14ac:dyDescent="0.25">
      <c r="A10" s="11" t="s">
        <v>47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33">
        <v>393312</v>
      </c>
      <c r="C11" s="33">
        <v>452703</v>
      </c>
      <c r="D11" s="33">
        <v>4237614</v>
      </c>
      <c r="E11" s="33">
        <v>4697940</v>
      </c>
      <c r="F11" s="10">
        <f t="shared" si="0"/>
        <v>10.862858202752776</v>
      </c>
      <c r="G11" s="1"/>
      <c r="H11" s="1"/>
      <c r="I11" s="1"/>
    </row>
    <row r="12" spans="1:12" x14ac:dyDescent="0.25">
      <c r="A12" s="11" t="s">
        <v>49</v>
      </c>
      <c r="B12" s="34">
        <v>82039</v>
      </c>
      <c r="C12" s="34">
        <v>76795</v>
      </c>
      <c r="D12" s="34">
        <v>955533</v>
      </c>
      <c r="E12" s="34">
        <v>843612</v>
      </c>
      <c r="F12" s="13">
        <f t="shared" si="0"/>
        <v>-11.712939270543245</v>
      </c>
      <c r="G12" s="1"/>
      <c r="H12" s="1"/>
      <c r="I12" s="1"/>
    </row>
    <row r="13" spans="1:12" x14ac:dyDescent="0.25">
      <c r="A13" s="8" t="s">
        <v>50</v>
      </c>
      <c r="B13" s="33">
        <v>547334</v>
      </c>
      <c r="C13" s="33">
        <v>538519</v>
      </c>
      <c r="D13" s="33">
        <v>7361545</v>
      </c>
      <c r="E13" s="33">
        <v>7716694</v>
      </c>
      <c r="F13" s="10">
        <f t="shared" si="0"/>
        <v>4.8243812949591387</v>
      </c>
      <c r="G13" s="1"/>
      <c r="H13" s="1"/>
      <c r="I13" s="1"/>
    </row>
    <row r="14" spans="1:12" x14ac:dyDescent="0.25">
      <c r="A14" s="11" t="s">
        <v>51</v>
      </c>
      <c r="B14" s="34">
        <v>716760</v>
      </c>
      <c r="C14" s="34">
        <v>632262</v>
      </c>
      <c r="D14" s="34">
        <v>8143701</v>
      </c>
      <c r="E14" s="34">
        <v>8238773</v>
      </c>
      <c r="F14" s="13">
        <f t="shared" si="0"/>
        <v>1.1674298945897021</v>
      </c>
      <c r="G14" s="1"/>
      <c r="H14" s="1"/>
      <c r="I14" s="1"/>
    </row>
    <row r="15" spans="1:12" x14ac:dyDescent="0.25">
      <c r="A15" s="8" t="s">
        <v>52</v>
      </c>
      <c r="B15" s="33">
        <v>88944</v>
      </c>
      <c r="C15" s="33">
        <v>95698</v>
      </c>
      <c r="D15" s="33">
        <v>857799</v>
      </c>
      <c r="E15" s="33">
        <v>859276</v>
      </c>
      <c r="F15" s="10">
        <f t="shared" si="0"/>
        <v>0.17218485915698523</v>
      </c>
      <c r="G15" s="1"/>
      <c r="H15" s="1"/>
      <c r="I15" s="1"/>
    </row>
    <row r="16" spans="1:12" x14ac:dyDescent="0.25">
      <c r="A16" s="11" t="s">
        <v>53</v>
      </c>
      <c r="B16" s="34">
        <v>0</v>
      </c>
      <c r="C16" s="34">
        <v>0</v>
      </c>
      <c r="D16" s="34">
        <v>2976</v>
      </c>
      <c r="E16" s="34">
        <v>17</v>
      </c>
      <c r="F16" s="17">
        <f t="shared" si="0"/>
        <v>-99.428763440860209</v>
      </c>
      <c r="G16" s="1"/>
      <c r="H16" s="1"/>
      <c r="I16" s="1"/>
    </row>
    <row r="17" spans="1:9" x14ac:dyDescent="0.25">
      <c r="A17" s="8" t="s">
        <v>54</v>
      </c>
      <c r="B17" s="33">
        <v>25178</v>
      </c>
      <c r="C17" s="33">
        <v>30302</v>
      </c>
      <c r="D17" s="33">
        <v>323242</v>
      </c>
      <c r="E17" s="33">
        <v>321993</v>
      </c>
      <c r="F17" s="10">
        <f t="shared" si="0"/>
        <v>-0.38639780721564421</v>
      </c>
      <c r="G17" s="1"/>
      <c r="H17" s="1"/>
      <c r="I17" s="1"/>
    </row>
    <row r="18" spans="1:9" x14ac:dyDescent="0.25">
      <c r="A18" s="11" t="s">
        <v>55</v>
      </c>
      <c r="B18" s="34">
        <v>67842</v>
      </c>
      <c r="C18" s="34">
        <v>77935</v>
      </c>
      <c r="D18" s="34">
        <v>781599</v>
      </c>
      <c r="E18" s="34">
        <v>844744</v>
      </c>
      <c r="F18" s="13">
        <f t="shared" si="0"/>
        <v>8.0789509710222234</v>
      </c>
      <c r="G18" s="1"/>
      <c r="H18" s="1"/>
      <c r="I18" s="1"/>
    </row>
    <row r="19" spans="1:9" x14ac:dyDescent="0.25">
      <c r="A19" s="8" t="s">
        <v>56</v>
      </c>
      <c r="B19" s="33">
        <v>11443</v>
      </c>
      <c r="C19" s="33">
        <v>7022</v>
      </c>
      <c r="D19" s="33">
        <v>79741</v>
      </c>
      <c r="E19" s="33">
        <v>62597</v>
      </c>
      <c r="F19" s="10">
        <f t="shared" si="0"/>
        <v>-21.499604971093916</v>
      </c>
      <c r="G19" s="1"/>
      <c r="H19" s="1"/>
      <c r="I19" s="1"/>
    </row>
    <row r="20" spans="1:9" x14ac:dyDescent="0.25">
      <c r="A20" s="11" t="s">
        <v>57</v>
      </c>
      <c r="B20" s="34">
        <v>68196</v>
      </c>
      <c r="C20" s="34">
        <v>55367</v>
      </c>
      <c r="D20" s="34">
        <v>589941</v>
      </c>
      <c r="E20" s="34">
        <v>560084</v>
      </c>
      <c r="F20" s="13">
        <f t="shared" si="0"/>
        <v>-5.0610145760338696</v>
      </c>
      <c r="G20" s="1"/>
      <c r="H20" s="1"/>
      <c r="I20" s="1"/>
    </row>
    <row r="21" spans="1:9" x14ac:dyDescent="0.25">
      <c r="A21" s="8" t="s">
        <v>58</v>
      </c>
      <c r="B21" s="33">
        <v>10873</v>
      </c>
      <c r="C21" s="33">
        <v>10220</v>
      </c>
      <c r="D21" s="33">
        <v>45659</v>
      </c>
      <c r="E21" s="33">
        <v>130159</v>
      </c>
      <c r="F21" s="10">
        <f t="shared" si="0"/>
        <v>185.06756608773736</v>
      </c>
      <c r="G21" s="1"/>
      <c r="H21" s="1"/>
      <c r="I21" s="1"/>
    </row>
    <row r="22" spans="1:9" x14ac:dyDescent="0.25">
      <c r="A22" s="11" t="s">
        <v>59</v>
      </c>
      <c r="B22" s="34">
        <v>246519</v>
      </c>
      <c r="C22" s="34">
        <v>220992</v>
      </c>
      <c r="D22" s="34">
        <v>2382505</v>
      </c>
      <c r="E22" s="34">
        <v>2522714</v>
      </c>
      <c r="F22" s="13">
        <f t="shared" si="0"/>
        <v>5.8849404303453667</v>
      </c>
      <c r="G22" s="1"/>
      <c r="H22" s="1"/>
      <c r="I22" s="1"/>
    </row>
    <row r="23" spans="1:9" x14ac:dyDescent="0.25">
      <c r="A23" s="8" t="s">
        <v>60</v>
      </c>
      <c r="B23" s="33">
        <v>38092</v>
      </c>
      <c r="C23" s="33">
        <v>32863</v>
      </c>
      <c r="D23" s="33">
        <v>438124</v>
      </c>
      <c r="E23" s="33">
        <v>425447</v>
      </c>
      <c r="F23" s="10">
        <f t="shared" si="0"/>
        <v>-2.8934730806803515</v>
      </c>
      <c r="G23" s="1"/>
      <c r="H23" s="1"/>
      <c r="I23" s="1"/>
    </row>
    <row r="24" spans="1:9" x14ac:dyDescent="0.25">
      <c r="A24" s="11" t="s">
        <v>61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33">
        <v>51535</v>
      </c>
      <c r="C25" s="33">
        <v>55000</v>
      </c>
      <c r="D25" s="33">
        <v>541809</v>
      </c>
      <c r="E25" s="33">
        <v>616483</v>
      </c>
      <c r="F25" s="10">
        <f t="shared" si="0"/>
        <v>13.782347653878034</v>
      </c>
      <c r="G25" s="1"/>
      <c r="H25" s="1"/>
      <c r="I25" s="1"/>
    </row>
    <row r="26" spans="1:9" x14ac:dyDescent="0.25">
      <c r="A26" s="11" t="s">
        <v>63</v>
      </c>
      <c r="B26" s="34">
        <v>2432</v>
      </c>
      <c r="C26" s="34">
        <v>7546</v>
      </c>
      <c r="D26" s="34">
        <v>14385</v>
      </c>
      <c r="E26" s="34">
        <v>82282</v>
      </c>
      <c r="F26" s="13">
        <f t="shared" si="0"/>
        <v>471.99860966284325</v>
      </c>
      <c r="G26" s="1"/>
      <c r="H26" s="1"/>
      <c r="I26" s="1"/>
    </row>
    <row r="27" spans="1:9" x14ac:dyDescent="0.25">
      <c r="A27" s="8" t="s">
        <v>64</v>
      </c>
      <c r="B27" s="33">
        <v>50608</v>
      </c>
      <c r="C27" s="33">
        <v>38352</v>
      </c>
      <c r="D27" s="33">
        <v>515617</v>
      </c>
      <c r="E27" s="33">
        <v>458058</v>
      </c>
      <c r="F27" s="10">
        <f t="shared" si="0"/>
        <v>-11.163130773422907</v>
      </c>
      <c r="G27" s="1"/>
      <c r="H27" s="1"/>
      <c r="I27" s="1"/>
    </row>
    <row r="28" spans="1:9" x14ac:dyDescent="0.25">
      <c r="A28" s="11" t="s">
        <v>65</v>
      </c>
      <c r="B28" s="34">
        <v>306739</v>
      </c>
      <c r="C28" s="34">
        <v>262724</v>
      </c>
      <c r="D28" s="34">
        <v>3035290</v>
      </c>
      <c r="E28" s="34">
        <v>3082157</v>
      </c>
      <c r="F28" s="13">
        <f t="shared" si="0"/>
        <v>1.5440699241258642</v>
      </c>
      <c r="G28" s="1"/>
      <c r="H28" s="1"/>
      <c r="I28" s="1"/>
    </row>
    <row r="29" spans="1:9" x14ac:dyDescent="0.25">
      <c r="A29" s="8" t="s">
        <v>66</v>
      </c>
      <c r="B29" s="33">
        <v>100028</v>
      </c>
      <c r="C29" s="33">
        <v>108061</v>
      </c>
      <c r="D29" s="33">
        <v>1203840</v>
      </c>
      <c r="E29" s="33">
        <v>1094139</v>
      </c>
      <c r="F29" s="10">
        <f t="shared" si="0"/>
        <v>-9.1125897129186626</v>
      </c>
      <c r="G29" s="1"/>
      <c r="H29" s="1"/>
      <c r="I29" s="1"/>
    </row>
    <row r="30" spans="1:9" x14ac:dyDescent="0.25">
      <c r="A30" s="11" t="s">
        <v>67</v>
      </c>
      <c r="B30" s="34">
        <v>17159</v>
      </c>
      <c r="C30" s="34">
        <v>18874</v>
      </c>
      <c r="D30" s="34">
        <v>229318</v>
      </c>
      <c r="E30" s="34">
        <v>186607</v>
      </c>
      <c r="F30" s="13">
        <f t="shared" si="0"/>
        <v>-18.625227849536458</v>
      </c>
      <c r="G30" s="1"/>
      <c r="H30" s="1"/>
      <c r="I30" s="1"/>
    </row>
    <row r="31" spans="1:9" x14ac:dyDescent="0.25">
      <c r="A31" s="8" t="s">
        <v>68</v>
      </c>
      <c r="B31" s="33">
        <v>13055</v>
      </c>
      <c r="C31" s="33">
        <v>28285</v>
      </c>
      <c r="D31" s="33">
        <v>115585</v>
      </c>
      <c r="E31" s="33">
        <v>111419</v>
      </c>
      <c r="F31" s="10">
        <f t="shared" si="0"/>
        <v>-3.6042739109746122</v>
      </c>
      <c r="G31" s="1"/>
      <c r="H31" s="1"/>
      <c r="I31" s="1"/>
    </row>
    <row r="32" spans="1:9" x14ac:dyDescent="0.25">
      <c r="A32" s="11" t="s">
        <v>69</v>
      </c>
      <c r="B32" s="34">
        <v>478212</v>
      </c>
      <c r="C32" s="34">
        <v>425333</v>
      </c>
      <c r="D32" s="34">
        <v>5194483</v>
      </c>
      <c r="E32" s="34">
        <v>5155389</v>
      </c>
      <c r="F32" s="13">
        <f t="shared" si="0"/>
        <v>-0.7526061785167002</v>
      </c>
      <c r="G32" s="1"/>
      <c r="H32" s="1"/>
      <c r="I32" s="1"/>
    </row>
    <row r="33" spans="1:9" x14ac:dyDescent="0.25">
      <c r="A33" s="8" t="s">
        <v>70</v>
      </c>
      <c r="B33" s="33">
        <v>81540</v>
      </c>
      <c r="C33" s="33">
        <v>70031</v>
      </c>
      <c r="D33" s="33">
        <v>892284</v>
      </c>
      <c r="E33" s="33">
        <v>804605</v>
      </c>
      <c r="F33" s="10">
        <f t="shared" si="0"/>
        <v>-9.8263557342729513</v>
      </c>
      <c r="G33" s="1"/>
      <c r="H33" s="1"/>
      <c r="I33" s="1"/>
    </row>
    <row r="34" spans="1:9" x14ac:dyDescent="0.25">
      <c r="A34" s="11" t="s">
        <v>71</v>
      </c>
      <c r="B34" s="34">
        <v>1000</v>
      </c>
      <c r="C34" s="34">
        <v>0</v>
      </c>
      <c r="D34" s="34">
        <v>2200</v>
      </c>
      <c r="E34" s="34">
        <v>1000</v>
      </c>
      <c r="F34" s="17">
        <f t="shared" si="0"/>
        <v>-54.545454545454547</v>
      </c>
      <c r="G34" s="1"/>
      <c r="H34" s="1"/>
      <c r="I34" s="1"/>
    </row>
    <row r="35" spans="1:9" x14ac:dyDescent="0.25">
      <c r="A35" s="14" t="s">
        <v>72</v>
      </c>
      <c r="B35" s="15">
        <f>SUM(B7:B34)</f>
        <v>3436251</v>
      </c>
      <c r="C35" s="15">
        <f t="shared" ref="C35:E35" si="1">SUM(C7:C34)</f>
        <v>3287394</v>
      </c>
      <c r="D35" s="15">
        <f t="shared" si="1"/>
        <v>38339754</v>
      </c>
      <c r="E35" s="15">
        <f t="shared" si="1"/>
        <v>39254488</v>
      </c>
      <c r="F35" s="16">
        <f t="shared" si="0"/>
        <v>2.3858629870186405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8238773</v>
      </c>
      <c r="G38" s="42">
        <f>LOOKUP(E38,$A$38:$A$65,$C$38:$C$65)</f>
        <v>8143701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33074</v>
      </c>
      <c r="C39" s="41">
        <f t="shared" ref="C39:C65" si="5">D8</f>
        <v>11683</v>
      </c>
      <c r="D39" s="41">
        <f t="shared" ref="D39:D65" si="6">_xlfn.RANK.EQ(B39,$B$38:$B$65)+COUNTIF($B$38:$B$65,B39)-1</f>
        <v>23</v>
      </c>
      <c r="E39" s="42" t="str">
        <f t="shared" si="2"/>
        <v>BALEARES</v>
      </c>
      <c r="F39" s="42">
        <f t="shared" ref="F39:F54" si="7">LOOKUP(E39,$A$38:$A$65,$B$38:$B$65)</f>
        <v>7716694</v>
      </c>
      <c r="G39" s="42">
        <f t="shared" ref="G39:G65" si="8">LOOKUP(E39,$A$38:$A$65,$C$38:$C$65)</f>
        <v>7361545</v>
      </c>
    </row>
    <row r="40" spans="1:9" x14ac:dyDescent="0.25">
      <c r="A40" s="42" t="str">
        <f t="shared" si="3"/>
        <v>ALMERIA</v>
      </c>
      <c r="B40" s="41">
        <f t="shared" si="4"/>
        <v>405225</v>
      </c>
      <c r="C40" s="41">
        <f t="shared" si="5"/>
        <v>383281</v>
      </c>
      <c r="D40" s="41">
        <f t="shared" si="6"/>
        <v>16</v>
      </c>
      <c r="E40" s="42" t="str">
        <f t="shared" si="2"/>
        <v>VALENCIA</v>
      </c>
      <c r="F40" s="42">
        <f t="shared" si="7"/>
        <v>5155389</v>
      </c>
      <c r="G40" s="42">
        <f t="shared" si="8"/>
        <v>5194483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4697940</v>
      </c>
      <c r="G41" s="42">
        <f t="shared" si="8"/>
        <v>4237614</v>
      </c>
    </row>
    <row r="42" spans="1:9" x14ac:dyDescent="0.25">
      <c r="A42" s="42" t="str">
        <f t="shared" si="3"/>
        <v>BAHIA DE ALGECIRAS</v>
      </c>
      <c r="B42" s="41">
        <f t="shared" si="4"/>
        <v>4697940</v>
      </c>
      <c r="C42" s="41">
        <f t="shared" si="5"/>
        <v>4237614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3082157</v>
      </c>
      <c r="G42" s="42">
        <f t="shared" si="8"/>
        <v>3035290</v>
      </c>
    </row>
    <row r="43" spans="1:9" x14ac:dyDescent="0.25">
      <c r="A43" s="42" t="str">
        <f t="shared" si="3"/>
        <v>BAHIA DE CADIZ</v>
      </c>
      <c r="B43" s="41">
        <f t="shared" si="4"/>
        <v>843612</v>
      </c>
      <c r="C43" s="41">
        <f t="shared" si="5"/>
        <v>955533</v>
      </c>
      <c r="D43" s="41">
        <f t="shared" si="6"/>
        <v>10</v>
      </c>
      <c r="E43" s="42" t="str">
        <f t="shared" si="2"/>
        <v>LAS PALMAS</v>
      </c>
      <c r="F43" s="42">
        <f t="shared" si="7"/>
        <v>2522714</v>
      </c>
      <c r="G43" s="42">
        <f t="shared" si="8"/>
        <v>2382505</v>
      </c>
    </row>
    <row r="44" spans="1:9" x14ac:dyDescent="0.25">
      <c r="A44" s="42" t="str">
        <f t="shared" si="3"/>
        <v>BALEARES</v>
      </c>
      <c r="B44" s="41">
        <f t="shared" si="4"/>
        <v>7716694</v>
      </c>
      <c r="C44" s="41">
        <f t="shared" si="5"/>
        <v>7361545</v>
      </c>
      <c r="D44" s="41">
        <f t="shared" si="6"/>
        <v>2</v>
      </c>
      <c r="E44" s="42" t="str">
        <f t="shared" si="2"/>
        <v>SANTANDER</v>
      </c>
      <c r="F44" s="42">
        <f t="shared" si="7"/>
        <v>1094139</v>
      </c>
      <c r="G44" s="42">
        <f t="shared" si="8"/>
        <v>1203840</v>
      </c>
    </row>
    <row r="45" spans="1:9" x14ac:dyDescent="0.25">
      <c r="A45" s="42" t="str">
        <f t="shared" si="3"/>
        <v>BARCELONA</v>
      </c>
      <c r="B45" s="41">
        <f t="shared" si="4"/>
        <v>8238773</v>
      </c>
      <c r="C45" s="41">
        <f t="shared" si="5"/>
        <v>8143701</v>
      </c>
      <c r="D45" s="41">
        <f t="shared" si="6"/>
        <v>1</v>
      </c>
      <c r="E45" s="42" t="str">
        <f t="shared" si="2"/>
        <v>BILBAO</v>
      </c>
      <c r="F45" s="42">
        <f t="shared" si="7"/>
        <v>859276</v>
      </c>
      <c r="G45" s="42">
        <f t="shared" si="8"/>
        <v>857799</v>
      </c>
    </row>
    <row r="46" spans="1:9" x14ac:dyDescent="0.25">
      <c r="A46" s="42" t="str">
        <f t="shared" si="3"/>
        <v>BILBAO</v>
      </c>
      <c r="B46" s="41">
        <f t="shared" si="4"/>
        <v>859276</v>
      </c>
      <c r="C46" s="41">
        <f t="shared" si="5"/>
        <v>857799</v>
      </c>
      <c r="D46" s="41">
        <f t="shared" si="6"/>
        <v>8</v>
      </c>
      <c r="E46" s="42" t="str">
        <f t="shared" si="2"/>
        <v>CEUTA</v>
      </c>
      <c r="F46" s="42">
        <f t="shared" si="7"/>
        <v>844744</v>
      </c>
      <c r="G46" s="42">
        <f t="shared" si="8"/>
        <v>781599</v>
      </c>
    </row>
    <row r="47" spans="1:9" x14ac:dyDescent="0.25">
      <c r="A47" s="42" t="str">
        <f t="shared" si="3"/>
        <v>CARTAGENA</v>
      </c>
      <c r="B47" s="41">
        <f t="shared" si="4"/>
        <v>17</v>
      </c>
      <c r="C47" s="41">
        <f t="shared" si="5"/>
        <v>2976</v>
      </c>
      <c r="D47" s="41">
        <f t="shared" si="6"/>
        <v>25</v>
      </c>
      <c r="E47" s="42" t="str">
        <f t="shared" si="2"/>
        <v>BAHIA DE CADIZ</v>
      </c>
      <c r="F47" s="42">
        <f t="shared" si="7"/>
        <v>843612</v>
      </c>
      <c r="G47" s="42">
        <f t="shared" si="8"/>
        <v>955533</v>
      </c>
    </row>
    <row r="48" spans="1:9" x14ac:dyDescent="0.25">
      <c r="A48" s="42" t="str">
        <f t="shared" si="3"/>
        <v>CASTELLON</v>
      </c>
      <c r="B48" s="41">
        <f t="shared" si="4"/>
        <v>321993</v>
      </c>
      <c r="C48" s="41">
        <f t="shared" si="5"/>
        <v>323242</v>
      </c>
      <c r="D48" s="41">
        <f t="shared" si="6"/>
        <v>17</v>
      </c>
      <c r="E48" s="42" t="str">
        <f t="shared" si="2"/>
        <v>VIGO</v>
      </c>
      <c r="F48" s="42">
        <f t="shared" si="7"/>
        <v>804605</v>
      </c>
      <c r="G48" s="42">
        <f t="shared" si="8"/>
        <v>892284</v>
      </c>
    </row>
    <row r="49" spans="1:7" x14ac:dyDescent="0.25">
      <c r="A49" s="42" t="str">
        <f t="shared" si="3"/>
        <v>CEUTA</v>
      </c>
      <c r="B49" s="41">
        <f t="shared" si="4"/>
        <v>844744</v>
      </c>
      <c r="C49" s="41">
        <f t="shared" si="5"/>
        <v>781599</v>
      </c>
      <c r="D49" s="41">
        <f t="shared" si="6"/>
        <v>9</v>
      </c>
      <c r="E49" s="42" t="str">
        <f t="shared" si="2"/>
        <v>MELILLA</v>
      </c>
      <c r="F49" s="42">
        <f t="shared" si="7"/>
        <v>616483</v>
      </c>
      <c r="G49" s="42">
        <f t="shared" si="8"/>
        <v>541809</v>
      </c>
    </row>
    <row r="50" spans="1:7" x14ac:dyDescent="0.25">
      <c r="A50" s="42" t="str">
        <f t="shared" si="3"/>
        <v>FERROL-SAN CIBRAO</v>
      </c>
      <c r="B50" s="41">
        <f t="shared" si="4"/>
        <v>62597</v>
      </c>
      <c r="C50" s="41">
        <f t="shared" si="5"/>
        <v>79741</v>
      </c>
      <c r="D50" s="41">
        <f t="shared" si="6"/>
        <v>22</v>
      </c>
      <c r="E50" s="42" t="str">
        <f t="shared" si="2"/>
        <v>GIJON</v>
      </c>
      <c r="F50" s="42">
        <f t="shared" si="7"/>
        <v>560084</v>
      </c>
      <c r="G50" s="42">
        <f t="shared" si="8"/>
        <v>589941</v>
      </c>
    </row>
    <row r="51" spans="1:7" x14ac:dyDescent="0.25">
      <c r="A51" s="42" t="str">
        <f t="shared" si="3"/>
        <v>GIJON</v>
      </c>
      <c r="B51" s="41">
        <f t="shared" si="4"/>
        <v>560084</v>
      </c>
      <c r="C51" s="41">
        <f t="shared" si="5"/>
        <v>589941</v>
      </c>
      <c r="D51" s="41">
        <f t="shared" si="6"/>
        <v>13</v>
      </c>
      <c r="E51" s="42" t="str">
        <f t="shared" si="2"/>
        <v>PASAIA</v>
      </c>
      <c r="F51" s="42">
        <f t="shared" si="7"/>
        <v>458058</v>
      </c>
      <c r="G51" s="42">
        <f t="shared" si="8"/>
        <v>515617</v>
      </c>
    </row>
    <row r="52" spans="1:7" x14ac:dyDescent="0.25">
      <c r="A52" s="42" t="str">
        <f t="shared" si="3"/>
        <v>HUELVA</v>
      </c>
      <c r="B52" s="41">
        <f t="shared" si="4"/>
        <v>130159</v>
      </c>
      <c r="C52" s="41">
        <f t="shared" si="5"/>
        <v>45659</v>
      </c>
      <c r="D52" s="41">
        <f t="shared" si="6"/>
        <v>19</v>
      </c>
      <c r="E52" s="42" t="str">
        <f t="shared" si="2"/>
        <v>MALAGA</v>
      </c>
      <c r="F52" s="42">
        <f t="shared" si="7"/>
        <v>425447</v>
      </c>
      <c r="G52" s="42">
        <f t="shared" si="8"/>
        <v>438124</v>
      </c>
    </row>
    <row r="53" spans="1:7" x14ac:dyDescent="0.25">
      <c r="A53" s="42" t="str">
        <f t="shared" si="3"/>
        <v>LAS PALMAS</v>
      </c>
      <c r="B53" s="41">
        <f t="shared" si="4"/>
        <v>2522714</v>
      </c>
      <c r="C53" s="41">
        <f t="shared" si="5"/>
        <v>2382505</v>
      </c>
      <c r="D53" s="41">
        <f t="shared" si="6"/>
        <v>6</v>
      </c>
      <c r="E53" s="42" t="str">
        <f t="shared" si="2"/>
        <v>ALMERIA</v>
      </c>
      <c r="F53" s="42">
        <f t="shared" si="7"/>
        <v>405225</v>
      </c>
      <c r="G53" s="42">
        <f t="shared" si="8"/>
        <v>383281</v>
      </c>
    </row>
    <row r="54" spans="1:7" x14ac:dyDescent="0.25">
      <c r="A54" s="42" t="str">
        <f t="shared" si="3"/>
        <v>MALAGA</v>
      </c>
      <c r="B54" s="41">
        <f t="shared" si="4"/>
        <v>425447</v>
      </c>
      <c r="C54" s="41">
        <f t="shared" si="5"/>
        <v>438124</v>
      </c>
      <c r="D54" s="41">
        <f t="shared" si="6"/>
        <v>15</v>
      </c>
      <c r="E54" s="42" t="str">
        <f t="shared" si="2"/>
        <v>CASTELLON</v>
      </c>
      <c r="F54" s="42">
        <f t="shared" si="7"/>
        <v>321993</v>
      </c>
      <c r="G54" s="42">
        <f t="shared" si="8"/>
        <v>323242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186607</v>
      </c>
      <c r="G55" s="42">
        <f t="shared" si="8"/>
        <v>229318</v>
      </c>
    </row>
    <row r="56" spans="1:7" x14ac:dyDescent="0.25">
      <c r="A56" s="42" t="str">
        <f t="shared" si="3"/>
        <v>MELILLA</v>
      </c>
      <c r="B56" s="41">
        <f t="shared" si="4"/>
        <v>616483</v>
      </c>
      <c r="C56" s="41">
        <f t="shared" si="5"/>
        <v>541809</v>
      </c>
      <c r="D56" s="41">
        <f t="shared" si="6"/>
        <v>12</v>
      </c>
      <c r="E56" s="42" t="str">
        <f t="shared" si="2"/>
        <v>HUELVA</v>
      </c>
      <c r="F56" s="42">
        <f t="shared" si="9"/>
        <v>130159</v>
      </c>
      <c r="G56" s="42">
        <f t="shared" si="8"/>
        <v>45659</v>
      </c>
    </row>
    <row r="57" spans="1:7" x14ac:dyDescent="0.25">
      <c r="A57" s="42" t="str">
        <f t="shared" si="3"/>
        <v>MOTRIL</v>
      </c>
      <c r="B57" s="41">
        <f t="shared" si="4"/>
        <v>82282</v>
      </c>
      <c r="C57" s="41">
        <f t="shared" si="5"/>
        <v>14385</v>
      </c>
      <c r="D57" s="41">
        <f t="shared" si="6"/>
        <v>21</v>
      </c>
      <c r="E57" s="42" t="str">
        <f t="shared" si="2"/>
        <v>TARRAGONA</v>
      </c>
      <c r="F57" s="42">
        <f t="shared" si="9"/>
        <v>111419</v>
      </c>
      <c r="G57" s="42">
        <f t="shared" si="8"/>
        <v>115585</v>
      </c>
    </row>
    <row r="58" spans="1:7" x14ac:dyDescent="0.25">
      <c r="A58" s="42" t="str">
        <f t="shared" si="3"/>
        <v>PASAIA</v>
      </c>
      <c r="B58" s="41">
        <f t="shared" si="4"/>
        <v>458058</v>
      </c>
      <c r="C58" s="41">
        <f t="shared" si="5"/>
        <v>515617</v>
      </c>
      <c r="D58" s="41">
        <f t="shared" si="6"/>
        <v>14</v>
      </c>
      <c r="E58" s="42" t="str">
        <f t="shared" si="2"/>
        <v>MOTRIL</v>
      </c>
      <c r="F58" s="42">
        <f t="shared" si="9"/>
        <v>82282</v>
      </c>
      <c r="G58" s="42">
        <f t="shared" si="8"/>
        <v>14385</v>
      </c>
    </row>
    <row r="59" spans="1:7" x14ac:dyDescent="0.25">
      <c r="A59" s="42" t="str">
        <f t="shared" si="3"/>
        <v>SANTA CRUZ DE TENERIFE</v>
      </c>
      <c r="B59" s="41">
        <f t="shared" si="4"/>
        <v>3082157</v>
      </c>
      <c r="C59" s="41">
        <f t="shared" si="5"/>
        <v>3035290</v>
      </c>
      <c r="D59" s="41">
        <f t="shared" si="6"/>
        <v>5</v>
      </c>
      <c r="E59" s="42" t="str">
        <f t="shared" si="2"/>
        <v>FERROL-SAN CIBRAO</v>
      </c>
      <c r="F59" s="42">
        <f t="shared" si="9"/>
        <v>62597</v>
      </c>
      <c r="G59" s="42">
        <f t="shared" si="8"/>
        <v>79741</v>
      </c>
    </row>
    <row r="60" spans="1:7" x14ac:dyDescent="0.25">
      <c r="A60" s="42" t="str">
        <f t="shared" si="3"/>
        <v>SANTANDER</v>
      </c>
      <c r="B60" s="41">
        <f t="shared" si="4"/>
        <v>1094139</v>
      </c>
      <c r="C60" s="41">
        <f t="shared" si="5"/>
        <v>1203840</v>
      </c>
      <c r="D60" s="41">
        <f t="shared" si="6"/>
        <v>7</v>
      </c>
      <c r="E60" s="42" t="str">
        <f t="shared" si="2"/>
        <v>ALICANTE</v>
      </c>
      <c r="F60" s="42">
        <f t="shared" si="9"/>
        <v>33074</v>
      </c>
      <c r="G60" s="42">
        <f t="shared" si="8"/>
        <v>11683</v>
      </c>
    </row>
    <row r="61" spans="1:7" x14ac:dyDescent="0.25">
      <c r="A61" s="42" t="str">
        <f t="shared" si="3"/>
        <v>SEVILLA</v>
      </c>
      <c r="B61" s="41">
        <f t="shared" si="4"/>
        <v>186607</v>
      </c>
      <c r="C61" s="41">
        <f t="shared" si="5"/>
        <v>229318</v>
      </c>
      <c r="D61" s="41">
        <f t="shared" si="6"/>
        <v>18</v>
      </c>
      <c r="E61" s="42" t="str">
        <f t="shared" si="2"/>
        <v>VILAGARCIA</v>
      </c>
      <c r="F61" s="42">
        <f t="shared" si="9"/>
        <v>1000</v>
      </c>
      <c r="G61" s="42">
        <f t="shared" si="8"/>
        <v>2200</v>
      </c>
    </row>
    <row r="62" spans="1:7" x14ac:dyDescent="0.25">
      <c r="A62" s="42" t="str">
        <f t="shared" si="3"/>
        <v>TARRAGONA</v>
      </c>
      <c r="B62" s="41">
        <f t="shared" si="4"/>
        <v>111419</v>
      </c>
      <c r="C62" s="41">
        <f t="shared" si="5"/>
        <v>115585</v>
      </c>
      <c r="D62" s="41">
        <f t="shared" si="6"/>
        <v>20</v>
      </c>
      <c r="E62" s="42" t="str">
        <f t="shared" si="2"/>
        <v>CARTAGENA</v>
      </c>
      <c r="F62" s="42">
        <f t="shared" si="9"/>
        <v>17</v>
      </c>
      <c r="G62" s="42">
        <f t="shared" si="8"/>
        <v>2976</v>
      </c>
    </row>
    <row r="63" spans="1:7" x14ac:dyDescent="0.25">
      <c r="A63" s="42" t="str">
        <f t="shared" si="3"/>
        <v>VALENCIA</v>
      </c>
      <c r="B63" s="41">
        <f t="shared" si="4"/>
        <v>5155389</v>
      </c>
      <c r="C63" s="41">
        <f t="shared" si="5"/>
        <v>5194483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804605</v>
      </c>
      <c r="C64" s="41">
        <f t="shared" si="5"/>
        <v>892284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1000</v>
      </c>
      <c r="C65" s="41">
        <f t="shared" si="5"/>
        <v>2200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B7" sqref="B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5">
        <v>401</v>
      </c>
      <c r="C7" s="35">
        <v>300</v>
      </c>
      <c r="D7" s="35">
        <v>5581</v>
      </c>
      <c r="E7" s="35">
        <v>4760</v>
      </c>
      <c r="F7" s="10">
        <f>((E7*100)/D7)-100</f>
        <v>-14.710625335961296</v>
      </c>
      <c r="G7" s="1"/>
      <c r="H7" s="1"/>
      <c r="I7" s="1"/>
    </row>
    <row r="8" spans="1:12" x14ac:dyDescent="0.25">
      <c r="A8" s="11" t="s">
        <v>45</v>
      </c>
      <c r="B8" s="36">
        <v>12040</v>
      </c>
      <c r="C8" s="36">
        <v>12760</v>
      </c>
      <c r="D8" s="36">
        <v>154185</v>
      </c>
      <c r="E8" s="36">
        <v>158274</v>
      </c>
      <c r="F8" s="13">
        <f t="shared" ref="F8:F35" si="0">((E8*100)/D8)-100</f>
        <v>2.6520089502869979</v>
      </c>
      <c r="G8" s="1"/>
      <c r="H8" s="1"/>
      <c r="I8" s="1"/>
    </row>
    <row r="9" spans="1:12" x14ac:dyDescent="0.25">
      <c r="A9" s="8" t="s">
        <v>46</v>
      </c>
      <c r="B9" s="35">
        <v>378</v>
      </c>
      <c r="C9" s="35">
        <v>531</v>
      </c>
      <c r="D9" s="35">
        <v>4010</v>
      </c>
      <c r="E9" s="35">
        <v>6134</v>
      </c>
      <c r="F9" s="10">
        <f t="shared" si="0"/>
        <v>52.967581047381543</v>
      </c>
      <c r="G9" s="1"/>
      <c r="H9" s="1"/>
      <c r="I9" s="1"/>
    </row>
    <row r="10" spans="1:12" x14ac:dyDescent="0.25">
      <c r="A10" s="11" t="s">
        <v>47</v>
      </c>
      <c r="B10" s="36">
        <v>2</v>
      </c>
      <c r="C10" s="36">
        <v>0</v>
      </c>
      <c r="D10" s="36">
        <v>22</v>
      </c>
      <c r="E10" s="36">
        <v>8</v>
      </c>
      <c r="F10" s="17">
        <f t="shared" si="0"/>
        <v>-63.636363636363633</v>
      </c>
      <c r="G10" s="1"/>
      <c r="H10" s="1"/>
      <c r="I10" s="1"/>
    </row>
    <row r="11" spans="1:12" x14ac:dyDescent="0.25">
      <c r="A11" s="8" t="s">
        <v>48</v>
      </c>
      <c r="B11" s="35">
        <v>428212</v>
      </c>
      <c r="C11" s="35">
        <v>340997</v>
      </c>
      <c r="D11" s="35">
        <v>3602631</v>
      </c>
      <c r="E11" s="35">
        <v>4114231</v>
      </c>
      <c r="F11" s="10">
        <f t="shared" si="0"/>
        <v>14.200732742265302</v>
      </c>
      <c r="G11" s="1"/>
      <c r="H11" s="1"/>
      <c r="I11" s="1"/>
    </row>
    <row r="12" spans="1:12" x14ac:dyDescent="0.25">
      <c r="A12" s="11" t="s">
        <v>49</v>
      </c>
      <c r="B12" s="36">
        <v>10247</v>
      </c>
      <c r="C12" s="36">
        <v>7696</v>
      </c>
      <c r="D12" s="36">
        <v>92215</v>
      </c>
      <c r="E12" s="36">
        <v>96215</v>
      </c>
      <c r="F12" s="13">
        <f t="shared" si="0"/>
        <v>4.337689096134028</v>
      </c>
      <c r="G12" s="1"/>
      <c r="H12" s="1"/>
      <c r="I12" s="1"/>
    </row>
    <row r="13" spans="1:12" x14ac:dyDescent="0.25">
      <c r="A13" s="8" t="s">
        <v>50</v>
      </c>
      <c r="B13" s="35">
        <v>3554</v>
      </c>
      <c r="C13" s="35">
        <v>3897</v>
      </c>
      <c r="D13" s="35">
        <v>67514</v>
      </c>
      <c r="E13" s="35">
        <v>57907</v>
      </c>
      <c r="F13" s="10">
        <f t="shared" si="0"/>
        <v>-14.229641259590608</v>
      </c>
      <c r="G13" s="1"/>
      <c r="H13" s="1"/>
      <c r="I13" s="1"/>
    </row>
    <row r="14" spans="1:12" x14ac:dyDescent="0.25">
      <c r="A14" s="11" t="s">
        <v>51</v>
      </c>
      <c r="B14" s="36">
        <v>139411</v>
      </c>
      <c r="C14" s="36">
        <v>137482</v>
      </c>
      <c r="D14" s="36">
        <v>2033549</v>
      </c>
      <c r="E14" s="36">
        <v>1756429</v>
      </c>
      <c r="F14" s="13">
        <f t="shared" si="0"/>
        <v>-13.627407060267544</v>
      </c>
      <c r="G14" s="1"/>
      <c r="H14" s="1"/>
      <c r="I14" s="1"/>
    </row>
    <row r="15" spans="1:12" x14ac:dyDescent="0.25">
      <c r="A15" s="8" t="s">
        <v>52</v>
      </c>
      <c r="B15" s="35">
        <v>56382</v>
      </c>
      <c r="C15" s="35">
        <v>60921</v>
      </c>
      <c r="D15" s="35">
        <v>572785</v>
      </c>
      <c r="E15" s="35">
        <v>610133</v>
      </c>
      <c r="F15" s="10">
        <f t="shared" si="0"/>
        <v>6.5204221479263538</v>
      </c>
      <c r="G15" s="1"/>
      <c r="H15" s="1"/>
      <c r="I15" s="1"/>
    </row>
    <row r="16" spans="1:12" x14ac:dyDescent="0.25">
      <c r="A16" s="11" t="s">
        <v>53</v>
      </c>
      <c r="B16" s="36">
        <v>5785</v>
      </c>
      <c r="C16" s="36">
        <v>4615</v>
      </c>
      <c r="D16" s="36">
        <v>72320</v>
      </c>
      <c r="E16" s="36">
        <v>66594</v>
      </c>
      <c r="F16" s="13">
        <f t="shared" si="0"/>
        <v>-7.9175884955752167</v>
      </c>
      <c r="G16" s="1"/>
      <c r="H16" s="1"/>
      <c r="I16" s="1"/>
    </row>
    <row r="17" spans="1:9" x14ac:dyDescent="0.25">
      <c r="A17" s="8" t="s">
        <v>54</v>
      </c>
      <c r="B17" s="35">
        <v>11473</v>
      </c>
      <c r="C17" s="35">
        <v>13663</v>
      </c>
      <c r="D17" s="35">
        <v>130963</v>
      </c>
      <c r="E17" s="35">
        <v>160934</v>
      </c>
      <c r="F17" s="10">
        <f t="shared" si="0"/>
        <v>22.885089681818528</v>
      </c>
      <c r="G17" s="1"/>
      <c r="H17" s="1"/>
      <c r="I17" s="1"/>
    </row>
    <row r="18" spans="1:9" x14ac:dyDescent="0.25">
      <c r="A18" s="11" t="s">
        <v>55</v>
      </c>
      <c r="B18" s="36">
        <v>1323</v>
      </c>
      <c r="C18" s="36">
        <v>1456</v>
      </c>
      <c r="D18" s="36">
        <v>11450</v>
      </c>
      <c r="E18" s="36">
        <v>16120</v>
      </c>
      <c r="F18" s="13">
        <f t="shared" si="0"/>
        <v>40.786026200873351</v>
      </c>
      <c r="G18" s="1"/>
      <c r="H18" s="1"/>
      <c r="I18" s="1"/>
    </row>
    <row r="19" spans="1:9" x14ac:dyDescent="0.25">
      <c r="A19" s="8" t="s">
        <v>56</v>
      </c>
      <c r="B19" s="35">
        <v>17</v>
      </c>
      <c r="C19" s="35">
        <v>83</v>
      </c>
      <c r="D19" s="35">
        <v>542</v>
      </c>
      <c r="E19" s="35">
        <v>915</v>
      </c>
      <c r="F19" s="10">
        <f t="shared" si="0"/>
        <v>68.819188191881921</v>
      </c>
      <c r="G19" s="1"/>
      <c r="H19" s="1"/>
      <c r="I19" s="1"/>
    </row>
    <row r="20" spans="1:9" x14ac:dyDescent="0.25">
      <c r="A20" s="11" t="s">
        <v>57</v>
      </c>
      <c r="B20" s="36">
        <v>2847</v>
      </c>
      <c r="C20" s="36">
        <v>4157</v>
      </c>
      <c r="D20" s="36">
        <v>35860</v>
      </c>
      <c r="E20" s="36">
        <v>48607</v>
      </c>
      <c r="F20" s="13">
        <f t="shared" si="0"/>
        <v>35.546569994422754</v>
      </c>
      <c r="G20" s="1"/>
      <c r="H20" s="1"/>
      <c r="I20" s="1"/>
    </row>
    <row r="21" spans="1:9" x14ac:dyDescent="0.25">
      <c r="A21" s="8" t="s">
        <v>58</v>
      </c>
      <c r="B21" s="35">
        <v>732</v>
      </c>
      <c r="C21" s="35">
        <v>136</v>
      </c>
      <c r="D21" s="35">
        <v>52</v>
      </c>
      <c r="E21" s="35">
        <v>19</v>
      </c>
      <c r="F21" s="10">
        <f t="shared" si="0"/>
        <v>-63.46153846153846</v>
      </c>
      <c r="G21" s="1"/>
      <c r="H21" s="1"/>
      <c r="I21" s="1"/>
    </row>
    <row r="22" spans="1:9" x14ac:dyDescent="0.25">
      <c r="A22" s="11" t="s">
        <v>59</v>
      </c>
      <c r="B22" s="36">
        <v>100437</v>
      </c>
      <c r="C22" s="36">
        <v>96010</v>
      </c>
      <c r="D22" s="36">
        <v>1296978</v>
      </c>
      <c r="E22" s="36">
        <v>1207939</v>
      </c>
      <c r="F22" s="13">
        <f t="shared" si="0"/>
        <v>-6.8651125925034933</v>
      </c>
      <c r="G22" s="1"/>
      <c r="H22" s="1"/>
      <c r="I22" s="1"/>
    </row>
    <row r="23" spans="1:9" x14ac:dyDescent="0.25">
      <c r="A23" s="8" t="s">
        <v>60</v>
      </c>
      <c r="B23" s="35">
        <v>64781</v>
      </c>
      <c r="C23" s="35">
        <v>2958</v>
      </c>
      <c r="D23" s="35">
        <v>476997</v>
      </c>
      <c r="E23" s="35">
        <v>336265</v>
      </c>
      <c r="F23" s="10">
        <f t="shared" si="0"/>
        <v>-29.503749499472747</v>
      </c>
      <c r="G23" s="1"/>
      <c r="H23" s="1"/>
      <c r="I23" s="1"/>
    </row>
    <row r="24" spans="1:9" x14ac:dyDescent="0.25">
      <c r="A24" s="11" t="s">
        <v>61</v>
      </c>
      <c r="B24" s="36">
        <v>1193</v>
      </c>
      <c r="C24" s="36">
        <v>3543</v>
      </c>
      <c r="D24" s="36">
        <v>37669</v>
      </c>
      <c r="E24" s="36">
        <v>39978</v>
      </c>
      <c r="F24" s="13">
        <f t="shared" si="0"/>
        <v>6.1297087791021738</v>
      </c>
      <c r="G24" s="1"/>
      <c r="H24" s="1"/>
      <c r="I24" s="1"/>
    </row>
    <row r="25" spans="1:9" x14ac:dyDescent="0.25">
      <c r="A25" s="8" t="s">
        <v>62</v>
      </c>
      <c r="B25" s="35">
        <v>2833</v>
      </c>
      <c r="C25" s="35">
        <v>3363</v>
      </c>
      <c r="D25" s="35">
        <v>26912</v>
      </c>
      <c r="E25" s="35">
        <v>33600</v>
      </c>
      <c r="F25" s="10">
        <f t="shared" si="0"/>
        <v>24.851367419738409</v>
      </c>
      <c r="G25" s="1"/>
      <c r="H25" s="1"/>
      <c r="I25" s="1"/>
    </row>
    <row r="26" spans="1:9" x14ac:dyDescent="0.25">
      <c r="A26" s="11" t="s">
        <v>63</v>
      </c>
      <c r="B26" s="36">
        <v>564</v>
      </c>
      <c r="C26" s="36">
        <v>616</v>
      </c>
      <c r="D26" s="36">
        <v>4404</v>
      </c>
      <c r="E26" s="36">
        <v>6455</v>
      </c>
      <c r="F26" s="13">
        <f t="shared" si="0"/>
        <v>46.571298819255219</v>
      </c>
      <c r="G26" s="1"/>
      <c r="H26" s="1"/>
      <c r="I26" s="1"/>
    </row>
    <row r="27" spans="1:9" x14ac:dyDescent="0.25">
      <c r="A27" s="8" t="s">
        <v>64</v>
      </c>
      <c r="B27" s="35">
        <v>0</v>
      </c>
      <c r="C27" s="35">
        <v>0</v>
      </c>
      <c r="D27" s="35">
        <v>0</v>
      </c>
      <c r="E27" s="35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6">
        <v>30111</v>
      </c>
      <c r="C28" s="36">
        <v>27155</v>
      </c>
      <c r="D28" s="36">
        <v>349273</v>
      </c>
      <c r="E28" s="36">
        <v>322100</v>
      </c>
      <c r="F28" s="13">
        <f t="shared" si="0"/>
        <v>-7.7798741958296205</v>
      </c>
      <c r="G28" s="1"/>
      <c r="H28" s="1"/>
      <c r="I28" s="1"/>
    </row>
    <row r="29" spans="1:9" x14ac:dyDescent="0.25">
      <c r="A29" s="8" t="s">
        <v>66</v>
      </c>
      <c r="B29" s="35">
        <v>173</v>
      </c>
      <c r="C29" s="35">
        <v>31</v>
      </c>
      <c r="D29" s="35">
        <v>2140</v>
      </c>
      <c r="E29" s="35">
        <v>1136</v>
      </c>
      <c r="F29" s="10">
        <f t="shared" si="0"/>
        <v>-46.915887850467293</v>
      </c>
      <c r="G29" s="1"/>
      <c r="H29" s="1"/>
      <c r="I29" s="1"/>
    </row>
    <row r="30" spans="1:9" x14ac:dyDescent="0.25">
      <c r="A30" s="11" t="s">
        <v>67</v>
      </c>
      <c r="B30" s="36">
        <v>14569</v>
      </c>
      <c r="C30" s="36">
        <v>12995</v>
      </c>
      <c r="D30" s="36">
        <v>164642</v>
      </c>
      <c r="E30" s="36">
        <v>156193</v>
      </c>
      <c r="F30" s="13">
        <f t="shared" si="0"/>
        <v>-5.1317403821625049</v>
      </c>
      <c r="G30" s="1"/>
      <c r="H30" s="1"/>
      <c r="I30" s="1"/>
    </row>
    <row r="31" spans="1:9" x14ac:dyDescent="0.25">
      <c r="A31" s="8" t="s">
        <v>68</v>
      </c>
      <c r="B31" s="35">
        <v>16311</v>
      </c>
      <c r="C31" s="35">
        <v>12746</v>
      </c>
      <c r="D31" s="35">
        <v>225748</v>
      </c>
      <c r="E31" s="35">
        <v>188872</v>
      </c>
      <c r="F31" s="10">
        <f t="shared" si="0"/>
        <v>-16.335028438790161</v>
      </c>
      <c r="G31" s="1"/>
      <c r="H31" s="1"/>
      <c r="I31" s="1"/>
    </row>
    <row r="32" spans="1:9" x14ac:dyDescent="0.25">
      <c r="A32" s="11" t="s">
        <v>69</v>
      </c>
      <c r="B32" s="36">
        <v>355457</v>
      </c>
      <c r="C32" s="36">
        <v>360135</v>
      </c>
      <c r="D32" s="36">
        <v>4327371</v>
      </c>
      <c r="E32" s="36">
        <v>4469754</v>
      </c>
      <c r="F32" s="13">
        <f t="shared" si="0"/>
        <v>3.2902887226447604</v>
      </c>
      <c r="G32" s="1"/>
      <c r="H32" s="1"/>
      <c r="I32" s="1"/>
    </row>
    <row r="33" spans="1:9" x14ac:dyDescent="0.25">
      <c r="A33" s="8" t="s">
        <v>70</v>
      </c>
      <c r="B33" s="35">
        <v>15961</v>
      </c>
      <c r="C33" s="35">
        <v>13488</v>
      </c>
      <c r="D33" s="35">
        <v>212120</v>
      </c>
      <c r="E33" s="35">
        <v>198517</v>
      </c>
      <c r="F33" s="10">
        <f t="shared" si="0"/>
        <v>-6.4128795021685789</v>
      </c>
      <c r="G33" s="1"/>
      <c r="H33" s="1"/>
      <c r="I33" s="1"/>
    </row>
    <row r="34" spans="1:9" x14ac:dyDescent="0.25">
      <c r="A34" s="11" t="s">
        <v>71</v>
      </c>
      <c r="B34" s="36">
        <v>2337</v>
      </c>
      <c r="C34" s="36">
        <v>3005</v>
      </c>
      <c r="D34" s="36">
        <v>12228</v>
      </c>
      <c r="E34" s="36">
        <v>26664</v>
      </c>
      <c r="F34" s="13">
        <f t="shared" si="0"/>
        <v>118.05691854759567</v>
      </c>
      <c r="G34" s="1"/>
      <c r="H34" s="1"/>
      <c r="I34" s="1"/>
    </row>
    <row r="35" spans="1:9" x14ac:dyDescent="0.25">
      <c r="A35" s="14" t="s">
        <v>72</v>
      </c>
      <c r="B35" s="15">
        <f>SUM(B7:B34)</f>
        <v>1277531</v>
      </c>
      <c r="C35" s="15">
        <f t="shared" ref="C35:E35" si="1">SUM(C7:C34)</f>
        <v>1124739</v>
      </c>
      <c r="D35" s="15">
        <f t="shared" si="1"/>
        <v>13920161</v>
      </c>
      <c r="E35" s="15">
        <f t="shared" si="1"/>
        <v>14084753</v>
      </c>
      <c r="F35" s="16">
        <f t="shared" si="0"/>
        <v>1.182400117354959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4760</v>
      </c>
      <c r="C38" s="41">
        <f>D7</f>
        <v>5581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4469754</v>
      </c>
      <c r="G38" s="42">
        <f>LOOKUP(E38,$A$38:$A$65,$C$38:$C$65)</f>
        <v>4327371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158274</v>
      </c>
      <c r="C39" s="41">
        <f t="shared" ref="C39:C65" si="5">D8</f>
        <v>154185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4114231</v>
      </c>
      <c r="G39" s="42">
        <f t="shared" ref="G39:G65" si="8">LOOKUP(E39,$A$38:$A$65,$C$38:$C$65)</f>
        <v>3602631</v>
      </c>
    </row>
    <row r="40" spans="1:9" x14ac:dyDescent="0.25">
      <c r="A40" s="42" t="str">
        <f t="shared" si="3"/>
        <v>ALMERIA</v>
      </c>
      <c r="B40" s="41">
        <f t="shared" si="4"/>
        <v>6134</v>
      </c>
      <c r="C40" s="41">
        <f t="shared" si="5"/>
        <v>4010</v>
      </c>
      <c r="D40" s="41">
        <f t="shared" si="6"/>
        <v>22</v>
      </c>
      <c r="E40" s="42" t="str">
        <f t="shared" si="2"/>
        <v>BARCELONA</v>
      </c>
      <c r="F40" s="42">
        <f t="shared" si="7"/>
        <v>1756429</v>
      </c>
      <c r="G40" s="42">
        <f t="shared" si="8"/>
        <v>2033549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22</v>
      </c>
      <c r="D41" s="41">
        <f t="shared" si="6"/>
        <v>27</v>
      </c>
      <c r="E41" s="42" t="str">
        <f t="shared" si="2"/>
        <v>LAS PALMAS</v>
      </c>
      <c r="F41" s="42">
        <f t="shared" si="7"/>
        <v>1207939</v>
      </c>
      <c r="G41" s="42">
        <f t="shared" si="8"/>
        <v>1296978</v>
      </c>
    </row>
    <row r="42" spans="1:9" x14ac:dyDescent="0.25">
      <c r="A42" s="42" t="str">
        <f t="shared" si="3"/>
        <v>BAHIA DE ALGECIRAS</v>
      </c>
      <c r="B42" s="41">
        <f t="shared" si="4"/>
        <v>4114231</v>
      </c>
      <c r="C42" s="41">
        <f t="shared" si="5"/>
        <v>3602631</v>
      </c>
      <c r="D42" s="41">
        <f t="shared" si="6"/>
        <v>2</v>
      </c>
      <c r="E42" s="42" t="str">
        <f t="shared" si="2"/>
        <v>BILBAO</v>
      </c>
      <c r="F42" s="42">
        <f t="shared" si="7"/>
        <v>610133</v>
      </c>
      <c r="G42" s="42">
        <f t="shared" si="8"/>
        <v>572785</v>
      </c>
    </row>
    <row r="43" spans="1:9" x14ac:dyDescent="0.25">
      <c r="A43" s="42" t="str">
        <f t="shared" si="3"/>
        <v>BAHIA DE CADIZ</v>
      </c>
      <c r="B43" s="41">
        <f t="shared" si="4"/>
        <v>96215</v>
      </c>
      <c r="C43" s="41">
        <f t="shared" si="5"/>
        <v>92215</v>
      </c>
      <c r="D43" s="41">
        <f t="shared" si="6"/>
        <v>13</v>
      </c>
      <c r="E43" s="42" t="str">
        <f t="shared" si="2"/>
        <v>MALAGA</v>
      </c>
      <c r="F43" s="42">
        <f t="shared" si="7"/>
        <v>336265</v>
      </c>
      <c r="G43" s="42">
        <f t="shared" si="8"/>
        <v>476997</v>
      </c>
    </row>
    <row r="44" spans="1:9" x14ac:dyDescent="0.25">
      <c r="A44" s="42" t="str">
        <f t="shared" si="3"/>
        <v>BALEARES</v>
      </c>
      <c r="B44" s="41">
        <f t="shared" si="4"/>
        <v>57907</v>
      </c>
      <c r="C44" s="41">
        <f t="shared" si="5"/>
        <v>67514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322100</v>
      </c>
      <c r="G44" s="42">
        <f t="shared" si="8"/>
        <v>349273</v>
      </c>
    </row>
    <row r="45" spans="1:9" x14ac:dyDescent="0.25">
      <c r="A45" s="42" t="str">
        <f t="shared" si="3"/>
        <v>BARCELONA</v>
      </c>
      <c r="B45" s="41">
        <f t="shared" si="4"/>
        <v>1756429</v>
      </c>
      <c r="C45" s="41">
        <f t="shared" si="5"/>
        <v>2033549</v>
      </c>
      <c r="D45" s="41">
        <f t="shared" si="6"/>
        <v>3</v>
      </c>
      <c r="E45" s="42" t="str">
        <f t="shared" si="2"/>
        <v>VIGO</v>
      </c>
      <c r="F45" s="42">
        <f t="shared" si="7"/>
        <v>198517</v>
      </c>
      <c r="G45" s="42">
        <f t="shared" si="8"/>
        <v>212120</v>
      </c>
    </row>
    <row r="46" spans="1:9" x14ac:dyDescent="0.25">
      <c r="A46" s="42" t="str">
        <f t="shared" si="3"/>
        <v>BILBAO</v>
      </c>
      <c r="B46" s="41">
        <f t="shared" si="4"/>
        <v>610133</v>
      </c>
      <c r="C46" s="41">
        <f t="shared" si="5"/>
        <v>572785</v>
      </c>
      <c r="D46" s="41">
        <f t="shared" si="6"/>
        <v>5</v>
      </c>
      <c r="E46" s="42" t="str">
        <f t="shared" si="2"/>
        <v>TARRAGONA</v>
      </c>
      <c r="F46" s="42">
        <f t="shared" si="7"/>
        <v>188872</v>
      </c>
      <c r="G46" s="42">
        <f t="shared" si="8"/>
        <v>225748</v>
      </c>
    </row>
    <row r="47" spans="1:9" x14ac:dyDescent="0.25">
      <c r="A47" s="42" t="str">
        <f t="shared" si="3"/>
        <v>CARTAGENA</v>
      </c>
      <c r="B47" s="41">
        <f t="shared" si="4"/>
        <v>66594</v>
      </c>
      <c r="C47" s="41">
        <f t="shared" si="5"/>
        <v>72320</v>
      </c>
      <c r="D47" s="41">
        <f t="shared" si="6"/>
        <v>14</v>
      </c>
      <c r="E47" s="42" t="str">
        <f t="shared" si="2"/>
        <v>CASTELLON</v>
      </c>
      <c r="F47" s="42">
        <f t="shared" si="7"/>
        <v>160934</v>
      </c>
      <c r="G47" s="42">
        <f t="shared" si="8"/>
        <v>130963</v>
      </c>
    </row>
    <row r="48" spans="1:9" x14ac:dyDescent="0.25">
      <c r="A48" s="42" t="str">
        <f t="shared" si="3"/>
        <v>CASTELLON</v>
      </c>
      <c r="B48" s="41">
        <f t="shared" si="4"/>
        <v>160934</v>
      </c>
      <c r="C48" s="41">
        <f t="shared" si="5"/>
        <v>130963</v>
      </c>
      <c r="D48" s="41">
        <f t="shared" si="6"/>
        <v>10</v>
      </c>
      <c r="E48" s="42" t="str">
        <f t="shared" si="2"/>
        <v>ALICANTE</v>
      </c>
      <c r="F48" s="42">
        <f t="shared" si="7"/>
        <v>158274</v>
      </c>
      <c r="G48" s="42">
        <f t="shared" si="8"/>
        <v>154185</v>
      </c>
    </row>
    <row r="49" spans="1:7" x14ac:dyDescent="0.25">
      <c r="A49" s="42" t="str">
        <f t="shared" si="3"/>
        <v>CEUTA</v>
      </c>
      <c r="B49" s="41">
        <f t="shared" si="4"/>
        <v>16120</v>
      </c>
      <c r="C49" s="41">
        <f t="shared" si="5"/>
        <v>11450</v>
      </c>
      <c r="D49" s="41">
        <f t="shared" si="6"/>
        <v>20</v>
      </c>
      <c r="E49" s="42" t="str">
        <f t="shared" si="2"/>
        <v>SEVILLA</v>
      </c>
      <c r="F49" s="42">
        <f t="shared" si="7"/>
        <v>156193</v>
      </c>
      <c r="G49" s="42">
        <f t="shared" si="8"/>
        <v>164642</v>
      </c>
    </row>
    <row r="50" spans="1:7" x14ac:dyDescent="0.25">
      <c r="A50" s="42" t="str">
        <f t="shared" si="3"/>
        <v>FERROL-SAN CIBRAO</v>
      </c>
      <c r="B50" s="41">
        <f t="shared" si="4"/>
        <v>915</v>
      </c>
      <c r="C50" s="41">
        <f t="shared" si="5"/>
        <v>542</v>
      </c>
      <c r="D50" s="41">
        <f t="shared" si="6"/>
        <v>25</v>
      </c>
      <c r="E50" s="42" t="str">
        <f t="shared" si="2"/>
        <v>BAHIA DE CADIZ</v>
      </c>
      <c r="F50" s="42">
        <f t="shared" si="7"/>
        <v>96215</v>
      </c>
      <c r="G50" s="42">
        <f t="shared" si="8"/>
        <v>92215</v>
      </c>
    </row>
    <row r="51" spans="1:7" x14ac:dyDescent="0.25">
      <c r="A51" s="42" t="str">
        <f t="shared" si="3"/>
        <v>GIJON</v>
      </c>
      <c r="B51" s="41">
        <f t="shared" si="4"/>
        <v>48607</v>
      </c>
      <c r="C51" s="41">
        <f t="shared" si="5"/>
        <v>35860</v>
      </c>
      <c r="D51" s="41">
        <f t="shared" si="6"/>
        <v>16</v>
      </c>
      <c r="E51" s="42" t="str">
        <f t="shared" si="2"/>
        <v>CARTAGENA</v>
      </c>
      <c r="F51" s="42">
        <f t="shared" si="7"/>
        <v>66594</v>
      </c>
      <c r="G51" s="42">
        <f t="shared" si="8"/>
        <v>72320</v>
      </c>
    </row>
    <row r="52" spans="1:7" x14ac:dyDescent="0.25">
      <c r="A52" s="42" t="str">
        <f t="shared" si="3"/>
        <v>HUELVA</v>
      </c>
      <c r="B52" s="41">
        <f t="shared" si="4"/>
        <v>19</v>
      </c>
      <c r="C52" s="41">
        <f t="shared" si="5"/>
        <v>52</v>
      </c>
      <c r="D52" s="41">
        <f t="shared" si="6"/>
        <v>26</v>
      </c>
      <c r="E52" s="42" t="str">
        <f t="shared" si="2"/>
        <v>BALEARES</v>
      </c>
      <c r="F52" s="42">
        <f t="shared" si="7"/>
        <v>57907</v>
      </c>
      <c r="G52" s="42">
        <f t="shared" si="8"/>
        <v>67514</v>
      </c>
    </row>
    <row r="53" spans="1:7" x14ac:dyDescent="0.25">
      <c r="A53" s="42" t="str">
        <f t="shared" si="3"/>
        <v>LAS PALMAS</v>
      </c>
      <c r="B53" s="41">
        <f t="shared" si="4"/>
        <v>1207939</v>
      </c>
      <c r="C53" s="41">
        <f t="shared" si="5"/>
        <v>1296978</v>
      </c>
      <c r="D53" s="41">
        <f t="shared" si="6"/>
        <v>4</v>
      </c>
      <c r="E53" s="42" t="str">
        <f t="shared" si="2"/>
        <v>GIJON</v>
      </c>
      <c r="F53" s="42">
        <f t="shared" si="7"/>
        <v>48607</v>
      </c>
      <c r="G53" s="42">
        <f t="shared" si="8"/>
        <v>35860</v>
      </c>
    </row>
    <row r="54" spans="1:7" x14ac:dyDescent="0.25">
      <c r="A54" s="42" t="str">
        <f t="shared" si="3"/>
        <v>MALAGA</v>
      </c>
      <c r="B54" s="41">
        <f t="shared" si="4"/>
        <v>336265</v>
      </c>
      <c r="C54" s="41">
        <f t="shared" si="5"/>
        <v>476997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39978</v>
      </c>
      <c r="G54" s="42">
        <f t="shared" si="8"/>
        <v>37669</v>
      </c>
    </row>
    <row r="55" spans="1:7" x14ac:dyDescent="0.25">
      <c r="A55" s="42" t="str">
        <f t="shared" si="3"/>
        <v>MARIN Y RIA DE PONTEVEDRA</v>
      </c>
      <c r="B55" s="41">
        <f t="shared" si="4"/>
        <v>39978</v>
      </c>
      <c r="C55" s="41">
        <f t="shared" si="5"/>
        <v>37669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33600</v>
      </c>
      <c r="G55" s="42">
        <f t="shared" si="8"/>
        <v>26912</v>
      </c>
    </row>
    <row r="56" spans="1:7" x14ac:dyDescent="0.25">
      <c r="A56" s="42" t="str">
        <f t="shared" si="3"/>
        <v>MELILLA</v>
      </c>
      <c r="B56" s="41">
        <f t="shared" si="4"/>
        <v>33600</v>
      </c>
      <c r="C56" s="41">
        <f t="shared" si="5"/>
        <v>26912</v>
      </c>
      <c r="D56" s="41">
        <f t="shared" si="6"/>
        <v>18</v>
      </c>
      <c r="E56" s="42" t="str">
        <f t="shared" si="2"/>
        <v>VILAGARCIA</v>
      </c>
      <c r="F56" s="42">
        <f t="shared" si="9"/>
        <v>26664</v>
      </c>
      <c r="G56" s="42">
        <f t="shared" si="8"/>
        <v>12228</v>
      </c>
    </row>
    <row r="57" spans="1:7" x14ac:dyDescent="0.25">
      <c r="A57" s="42" t="str">
        <f t="shared" si="3"/>
        <v>MOTRIL</v>
      </c>
      <c r="B57" s="41">
        <f t="shared" si="4"/>
        <v>6455</v>
      </c>
      <c r="C57" s="41">
        <f t="shared" si="5"/>
        <v>4404</v>
      </c>
      <c r="D57" s="41">
        <f t="shared" si="6"/>
        <v>21</v>
      </c>
      <c r="E57" s="42" t="str">
        <f t="shared" si="2"/>
        <v>CEUTA</v>
      </c>
      <c r="F57" s="42">
        <f t="shared" si="9"/>
        <v>16120</v>
      </c>
      <c r="G57" s="42">
        <f t="shared" si="8"/>
        <v>11450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6455</v>
      </c>
      <c r="G58" s="42">
        <f t="shared" si="8"/>
        <v>4404</v>
      </c>
    </row>
    <row r="59" spans="1:7" x14ac:dyDescent="0.25">
      <c r="A59" s="42" t="str">
        <f t="shared" si="3"/>
        <v>SANTA CRUZ DE TENERIFE</v>
      </c>
      <c r="B59" s="41">
        <f t="shared" si="4"/>
        <v>322100</v>
      </c>
      <c r="C59" s="41">
        <f t="shared" si="5"/>
        <v>349273</v>
      </c>
      <c r="D59" s="41">
        <f t="shared" si="6"/>
        <v>7</v>
      </c>
      <c r="E59" s="42" t="str">
        <f t="shared" si="2"/>
        <v>ALMERIA</v>
      </c>
      <c r="F59" s="42">
        <f t="shared" si="9"/>
        <v>6134</v>
      </c>
      <c r="G59" s="42">
        <f t="shared" si="8"/>
        <v>4010</v>
      </c>
    </row>
    <row r="60" spans="1:7" x14ac:dyDescent="0.25">
      <c r="A60" s="42" t="str">
        <f t="shared" si="3"/>
        <v>SANTANDER</v>
      </c>
      <c r="B60" s="41">
        <f t="shared" si="4"/>
        <v>1136</v>
      </c>
      <c r="C60" s="41">
        <f t="shared" si="5"/>
        <v>2140</v>
      </c>
      <c r="D60" s="41">
        <f t="shared" si="6"/>
        <v>24</v>
      </c>
      <c r="E60" s="42" t="str">
        <f t="shared" si="2"/>
        <v>A CORUÑA</v>
      </c>
      <c r="F60" s="42">
        <f t="shared" si="9"/>
        <v>4760</v>
      </c>
      <c r="G60" s="42">
        <f t="shared" si="8"/>
        <v>5581</v>
      </c>
    </row>
    <row r="61" spans="1:7" x14ac:dyDescent="0.25">
      <c r="A61" s="42" t="str">
        <f t="shared" si="3"/>
        <v>SEVILLA</v>
      </c>
      <c r="B61" s="41">
        <f t="shared" si="4"/>
        <v>156193</v>
      </c>
      <c r="C61" s="41">
        <f t="shared" si="5"/>
        <v>164642</v>
      </c>
      <c r="D61" s="41">
        <f t="shared" si="6"/>
        <v>12</v>
      </c>
      <c r="E61" s="42" t="str">
        <f t="shared" si="2"/>
        <v>SANTANDER</v>
      </c>
      <c r="F61" s="42">
        <f t="shared" si="9"/>
        <v>1136</v>
      </c>
      <c r="G61" s="42">
        <f t="shared" si="8"/>
        <v>2140</v>
      </c>
    </row>
    <row r="62" spans="1:7" x14ac:dyDescent="0.25">
      <c r="A62" s="42" t="str">
        <f t="shared" si="3"/>
        <v>TARRAGONA</v>
      </c>
      <c r="B62" s="41">
        <f t="shared" si="4"/>
        <v>188872</v>
      </c>
      <c r="C62" s="41">
        <f t="shared" si="5"/>
        <v>225748</v>
      </c>
      <c r="D62" s="41">
        <f t="shared" si="6"/>
        <v>9</v>
      </c>
      <c r="E62" s="42" t="str">
        <f t="shared" si="2"/>
        <v>FERROL-SAN CIBRAO</v>
      </c>
      <c r="F62" s="42">
        <f t="shared" si="9"/>
        <v>915</v>
      </c>
      <c r="G62" s="42">
        <f t="shared" si="8"/>
        <v>542</v>
      </c>
    </row>
    <row r="63" spans="1:7" x14ac:dyDescent="0.25">
      <c r="A63" s="42" t="str">
        <f t="shared" si="3"/>
        <v>VALENCIA</v>
      </c>
      <c r="B63" s="41">
        <f t="shared" si="4"/>
        <v>4469754</v>
      </c>
      <c r="C63" s="41">
        <f t="shared" si="5"/>
        <v>4327371</v>
      </c>
      <c r="D63" s="41">
        <f t="shared" si="6"/>
        <v>1</v>
      </c>
      <c r="E63" s="42" t="str">
        <f t="shared" si="2"/>
        <v>HUELVA</v>
      </c>
      <c r="F63" s="42">
        <f t="shared" si="9"/>
        <v>19</v>
      </c>
      <c r="G63" s="42">
        <f t="shared" si="8"/>
        <v>52</v>
      </c>
    </row>
    <row r="64" spans="1:7" x14ac:dyDescent="0.25">
      <c r="A64" s="42" t="str">
        <f t="shared" si="3"/>
        <v>VIGO</v>
      </c>
      <c r="B64" s="41">
        <f t="shared" si="4"/>
        <v>198517</v>
      </c>
      <c r="C64" s="41">
        <f t="shared" si="5"/>
        <v>212120</v>
      </c>
      <c r="D64" s="41">
        <f t="shared" si="6"/>
        <v>8</v>
      </c>
      <c r="E64" s="42" t="str">
        <f t="shared" si="2"/>
        <v>AVILES</v>
      </c>
      <c r="F64" s="42">
        <f t="shared" si="9"/>
        <v>8</v>
      </c>
      <c r="G64" s="42">
        <f t="shared" si="8"/>
        <v>22</v>
      </c>
    </row>
    <row r="65" spans="1:7" x14ac:dyDescent="0.25">
      <c r="A65" s="42" t="str">
        <f t="shared" si="3"/>
        <v>VILAGARCIA</v>
      </c>
      <c r="B65" s="41">
        <f t="shared" si="4"/>
        <v>26664</v>
      </c>
      <c r="C65" s="41">
        <f t="shared" si="5"/>
        <v>12228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37">
        <v>439</v>
      </c>
      <c r="C7" s="37">
        <v>242</v>
      </c>
      <c r="D7" s="37">
        <v>5180</v>
      </c>
      <c r="E7" s="37">
        <v>4421</v>
      </c>
      <c r="F7" s="10">
        <f>((E7*100)/D7)-100</f>
        <v>-14.65250965250965</v>
      </c>
      <c r="G7" s="1"/>
      <c r="H7" s="1"/>
      <c r="I7" s="1"/>
    </row>
    <row r="8" spans="1:12" x14ac:dyDescent="0.25">
      <c r="A8" s="11" t="s">
        <v>45</v>
      </c>
      <c r="B8" s="38">
        <v>13607</v>
      </c>
      <c r="C8" s="38">
        <v>10208</v>
      </c>
      <c r="D8" s="38">
        <v>142145</v>
      </c>
      <c r="E8" s="38">
        <v>145430</v>
      </c>
      <c r="F8" s="13">
        <f t="shared" ref="F8:F35" si="0">((E8*100)/D8)-100</f>
        <v>2.3110204368778398</v>
      </c>
      <c r="G8" s="1"/>
      <c r="H8" s="1"/>
      <c r="I8" s="1"/>
    </row>
    <row r="9" spans="1:12" x14ac:dyDescent="0.25">
      <c r="A9" s="8" t="s">
        <v>46</v>
      </c>
      <c r="B9" s="37">
        <v>439</v>
      </c>
      <c r="C9" s="37">
        <v>525</v>
      </c>
      <c r="D9" s="37">
        <v>3632</v>
      </c>
      <c r="E9" s="37">
        <v>5601.25</v>
      </c>
      <c r="F9" s="18">
        <f t="shared" si="0"/>
        <v>54.219438325991177</v>
      </c>
      <c r="G9" s="1"/>
      <c r="H9" s="1"/>
      <c r="I9" s="1"/>
    </row>
    <row r="10" spans="1:12" x14ac:dyDescent="0.25">
      <c r="A10" s="11" t="s">
        <v>47</v>
      </c>
      <c r="B10" s="38">
        <v>0</v>
      </c>
      <c r="C10" s="38">
        <v>0</v>
      </c>
      <c r="D10" s="38">
        <v>20</v>
      </c>
      <c r="E10" s="38">
        <v>8</v>
      </c>
      <c r="F10" s="17">
        <f t="shared" si="0"/>
        <v>-60</v>
      </c>
      <c r="G10" s="1"/>
      <c r="H10" s="1"/>
      <c r="I10" s="1"/>
    </row>
    <row r="11" spans="1:12" x14ac:dyDescent="0.25">
      <c r="A11" s="8" t="s">
        <v>48</v>
      </c>
      <c r="B11" s="37">
        <v>344848</v>
      </c>
      <c r="C11" s="37">
        <v>393054</v>
      </c>
      <c r="D11" s="37">
        <v>3174419</v>
      </c>
      <c r="E11" s="37">
        <v>3755121</v>
      </c>
      <c r="F11" s="10">
        <f t="shared" si="0"/>
        <v>18.293174278505774</v>
      </c>
      <c r="G11" s="1"/>
      <c r="H11" s="1"/>
      <c r="I11" s="1"/>
    </row>
    <row r="12" spans="1:12" x14ac:dyDescent="0.25">
      <c r="A12" s="11" t="s">
        <v>49</v>
      </c>
      <c r="B12" s="38">
        <v>10208.5</v>
      </c>
      <c r="C12" s="38">
        <v>7172</v>
      </c>
      <c r="D12" s="38">
        <v>81970.5</v>
      </c>
      <c r="E12" s="38">
        <v>88114.5</v>
      </c>
      <c r="F12" s="13">
        <f t="shared" si="0"/>
        <v>7.4953794352846472</v>
      </c>
      <c r="G12" s="1"/>
      <c r="H12" s="1"/>
      <c r="I12" s="1"/>
    </row>
    <row r="13" spans="1:12" x14ac:dyDescent="0.25">
      <c r="A13" s="8" t="s">
        <v>50</v>
      </c>
      <c r="B13" s="37">
        <v>4783</v>
      </c>
      <c r="C13" s="37">
        <v>4005</v>
      </c>
      <c r="D13" s="37">
        <v>63656</v>
      </c>
      <c r="E13" s="37">
        <v>53819</v>
      </c>
      <c r="F13" s="10">
        <f t="shared" si="0"/>
        <v>-15.453374387331905</v>
      </c>
      <c r="G13" s="1"/>
      <c r="H13" s="1"/>
      <c r="I13" s="1"/>
    </row>
    <row r="14" spans="1:12" x14ac:dyDescent="0.25">
      <c r="A14" s="11" t="s">
        <v>51</v>
      </c>
      <c r="B14" s="38">
        <v>141936.5</v>
      </c>
      <c r="C14" s="38">
        <v>132478.5</v>
      </c>
      <c r="D14" s="38">
        <v>1874556</v>
      </c>
      <c r="E14" s="38">
        <v>1612491.5</v>
      </c>
      <c r="F14" s="13">
        <f t="shared" si="0"/>
        <v>-13.980083817181239</v>
      </c>
      <c r="G14" s="1"/>
      <c r="H14" s="1"/>
      <c r="I14" s="1"/>
    </row>
    <row r="15" spans="1:12" x14ac:dyDescent="0.25">
      <c r="A15" s="8" t="s">
        <v>52</v>
      </c>
      <c r="B15" s="37">
        <v>48073.25</v>
      </c>
      <c r="C15" s="37">
        <v>41837.75</v>
      </c>
      <c r="D15" s="37">
        <v>516402.25</v>
      </c>
      <c r="E15" s="37">
        <v>549210.5</v>
      </c>
      <c r="F15" s="10">
        <f t="shared" si="0"/>
        <v>6.3532352928361604</v>
      </c>
      <c r="G15" s="1"/>
      <c r="H15" s="1"/>
      <c r="I15" s="1"/>
    </row>
    <row r="16" spans="1:12" x14ac:dyDescent="0.25">
      <c r="A16" s="11" t="s">
        <v>53</v>
      </c>
      <c r="B16" s="38">
        <v>5727</v>
      </c>
      <c r="C16" s="38">
        <v>4878</v>
      </c>
      <c r="D16" s="38">
        <v>66535</v>
      </c>
      <c r="E16" s="38">
        <v>61973</v>
      </c>
      <c r="F16" s="13">
        <f t="shared" si="0"/>
        <v>-6.8565416697978492</v>
      </c>
      <c r="G16" s="1"/>
      <c r="H16" s="1"/>
      <c r="I16" s="1"/>
    </row>
    <row r="17" spans="1:9" x14ac:dyDescent="0.25">
      <c r="A17" s="8" t="s">
        <v>54</v>
      </c>
      <c r="B17" s="37">
        <v>10419</v>
      </c>
      <c r="C17" s="37">
        <v>12520</v>
      </c>
      <c r="D17" s="37">
        <v>119490</v>
      </c>
      <c r="E17" s="37">
        <v>147271</v>
      </c>
      <c r="F17" s="10">
        <f t="shared" si="0"/>
        <v>23.249644321700558</v>
      </c>
      <c r="G17" s="1"/>
      <c r="H17" s="1"/>
      <c r="I17" s="1"/>
    </row>
    <row r="18" spans="1:9" x14ac:dyDescent="0.25">
      <c r="A18" s="11" t="s">
        <v>55</v>
      </c>
      <c r="B18" s="38">
        <v>1043</v>
      </c>
      <c r="C18" s="38">
        <v>1553</v>
      </c>
      <c r="D18" s="38">
        <v>10108</v>
      </c>
      <c r="E18" s="38">
        <v>14664</v>
      </c>
      <c r="F18" s="17">
        <f t="shared" si="0"/>
        <v>45.073209339137321</v>
      </c>
      <c r="G18" s="1"/>
      <c r="H18" s="1"/>
      <c r="I18" s="1"/>
    </row>
    <row r="19" spans="1:9" x14ac:dyDescent="0.25">
      <c r="A19" s="8" t="s">
        <v>56</v>
      </c>
      <c r="B19" s="37">
        <v>67</v>
      </c>
      <c r="C19" s="37">
        <v>92</v>
      </c>
      <c r="D19" s="37">
        <v>525</v>
      </c>
      <c r="E19" s="37">
        <v>832</v>
      </c>
      <c r="F19" s="18">
        <f t="shared" si="0"/>
        <v>58.476190476190482</v>
      </c>
      <c r="G19" s="1"/>
      <c r="H19" s="1"/>
      <c r="I19" s="1"/>
    </row>
    <row r="20" spans="1:9" x14ac:dyDescent="0.25">
      <c r="A20" s="11" t="s">
        <v>57</v>
      </c>
      <c r="B20" s="38">
        <v>3522</v>
      </c>
      <c r="C20" s="38">
        <v>5374</v>
      </c>
      <c r="D20" s="38">
        <v>33013</v>
      </c>
      <c r="E20" s="38">
        <v>44450</v>
      </c>
      <c r="F20" s="17">
        <f t="shared" si="0"/>
        <v>34.643928149516853</v>
      </c>
      <c r="G20" s="1"/>
      <c r="H20" s="1"/>
      <c r="I20" s="1"/>
    </row>
    <row r="21" spans="1:9" x14ac:dyDescent="0.25">
      <c r="A21" s="8" t="s">
        <v>58</v>
      </c>
      <c r="B21" s="37">
        <v>493</v>
      </c>
      <c r="C21" s="37">
        <v>46</v>
      </c>
      <c r="D21" s="37">
        <v>1262</v>
      </c>
      <c r="E21" s="37">
        <v>1613</v>
      </c>
      <c r="F21" s="18">
        <f t="shared" si="0"/>
        <v>27.812995245641844</v>
      </c>
      <c r="G21" s="1"/>
      <c r="H21" s="1"/>
      <c r="I21" s="1"/>
    </row>
    <row r="22" spans="1:9" x14ac:dyDescent="0.25">
      <c r="A22" s="11" t="s">
        <v>59</v>
      </c>
      <c r="B22" s="38">
        <v>128051</v>
      </c>
      <c r="C22" s="38">
        <v>89976</v>
      </c>
      <c r="D22" s="38">
        <v>1186952</v>
      </c>
      <c r="E22" s="38">
        <v>1115809</v>
      </c>
      <c r="F22" s="13">
        <f t="shared" si="0"/>
        <v>-5.993755434086637</v>
      </c>
      <c r="G22" s="1"/>
      <c r="H22" s="1"/>
      <c r="I22" s="1"/>
    </row>
    <row r="23" spans="1:9" x14ac:dyDescent="0.25">
      <c r="A23" s="8" t="s">
        <v>60</v>
      </c>
      <c r="B23" s="37">
        <v>57401</v>
      </c>
      <c r="C23" s="37">
        <v>7172</v>
      </c>
      <c r="D23" s="37">
        <v>412216</v>
      </c>
      <c r="E23" s="37">
        <v>328035</v>
      </c>
      <c r="F23" s="10">
        <f t="shared" si="0"/>
        <v>-20.421575096551322</v>
      </c>
      <c r="G23" s="1"/>
      <c r="H23" s="1"/>
      <c r="I23" s="1"/>
    </row>
    <row r="24" spans="1:9" x14ac:dyDescent="0.25">
      <c r="A24" s="11" t="s">
        <v>61</v>
      </c>
      <c r="B24" s="38">
        <v>1516</v>
      </c>
      <c r="C24" s="38">
        <v>2984</v>
      </c>
      <c r="D24" s="38">
        <v>36476</v>
      </c>
      <c r="E24" s="38">
        <v>36436</v>
      </c>
      <c r="F24" s="13">
        <f t="shared" si="0"/>
        <v>-0.10966114705560415</v>
      </c>
      <c r="G24" s="1"/>
      <c r="H24" s="1"/>
      <c r="I24" s="1"/>
    </row>
    <row r="25" spans="1:9" x14ac:dyDescent="0.25">
      <c r="A25" s="8" t="s">
        <v>62</v>
      </c>
      <c r="B25" s="37">
        <v>2810</v>
      </c>
      <c r="C25" s="37">
        <v>3342</v>
      </c>
      <c r="D25" s="37">
        <v>24079</v>
      </c>
      <c r="E25" s="37">
        <v>30237</v>
      </c>
      <c r="F25" s="18">
        <f t="shared" si="0"/>
        <v>25.574151750487971</v>
      </c>
      <c r="G25" s="1"/>
      <c r="H25" s="1"/>
      <c r="I25" s="1"/>
    </row>
    <row r="26" spans="1:9" x14ac:dyDescent="0.25">
      <c r="A26" s="11" t="s">
        <v>63</v>
      </c>
      <c r="B26" s="38">
        <v>675</v>
      </c>
      <c r="C26" s="38">
        <v>465</v>
      </c>
      <c r="D26" s="38">
        <v>3840</v>
      </c>
      <c r="E26" s="38">
        <v>5839</v>
      </c>
      <c r="F26" s="13">
        <f t="shared" si="0"/>
        <v>52.057291666666657</v>
      </c>
      <c r="G26" s="1"/>
      <c r="H26" s="1"/>
      <c r="I26" s="1"/>
    </row>
    <row r="27" spans="1:9" x14ac:dyDescent="0.25">
      <c r="A27" s="8" t="s">
        <v>64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38">
        <v>29747</v>
      </c>
      <c r="C28" s="38">
        <v>28029</v>
      </c>
      <c r="D28" s="38">
        <v>319162</v>
      </c>
      <c r="E28" s="38">
        <v>294016</v>
      </c>
      <c r="F28" s="13">
        <f t="shared" si="0"/>
        <v>-7.8787574961931597</v>
      </c>
      <c r="G28" s="1"/>
      <c r="H28" s="1"/>
      <c r="I28" s="1"/>
    </row>
    <row r="29" spans="1:9" x14ac:dyDescent="0.25">
      <c r="A29" s="8" t="s">
        <v>66</v>
      </c>
      <c r="B29" s="37">
        <v>238</v>
      </c>
      <c r="C29" s="37">
        <v>118</v>
      </c>
      <c r="D29" s="37">
        <v>1967</v>
      </c>
      <c r="E29" s="37">
        <v>1105</v>
      </c>
      <c r="F29" s="18">
        <f t="shared" si="0"/>
        <v>-43.82308083375699</v>
      </c>
      <c r="G29" s="1"/>
      <c r="H29" s="1"/>
      <c r="I29" s="1"/>
    </row>
    <row r="30" spans="1:9" x14ac:dyDescent="0.25">
      <c r="A30" s="11" t="s">
        <v>67</v>
      </c>
      <c r="B30" s="38">
        <v>13493</v>
      </c>
      <c r="C30" s="38">
        <v>13599</v>
      </c>
      <c r="D30" s="38">
        <v>150073</v>
      </c>
      <c r="E30" s="38">
        <v>142715</v>
      </c>
      <c r="F30" s="17">
        <f t="shared" si="0"/>
        <v>-4.9029472323469179</v>
      </c>
      <c r="G30" s="1"/>
      <c r="H30" s="1"/>
      <c r="I30" s="1"/>
    </row>
    <row r="31" spans="1:9" x14ac:dyDescent="0.25">
      <c r="A31" s="8" t="s">
        <v>68</v>
      </c>
      <c r="B31" s="37">
        <v>19312</v>
      </c>
      <c r="C31" s="37">
        <v>13149</v>
      </c>
      <c r="D31" s="37">
        <v>209436</v>
      </c>
      <c r="E31" s="37">
        <v>173969</v>
      </c>
      <c r="F31" s="10">
        <f t="shared" si="0"/>
        <v>-16.93452892530415</v>
      </c>
      <c r="G31" s="1"/>
      <c r="H31" s="1"/>
      <c r="I31" s="1"/>
    </row>
    <row r="32" spans="1:9" x14ac:dyDescent="0.25">
      <c r="A32" s="11" t="s">
        <v>69</v>
      </c>
      <c r="B32" s="38">
        <v>371490</v>
      </c>
      <c r="C32" s="38">
        <v>370660</v>
      </c>
      <c r="D32" s="38">
        <v>3971914</v>
      </c>
      <c r="E32" s="38">
        <v>4095074</v>
      </c>
      <c r="F32" s="13">
        <f t="shared" si="0"/>
        <v>3.1007720710972109</v>
      </c>
      <c r="G32" s="1"/>
      <c r="H32" s="1"/>
      <c r="I32" s="1"/>
    </row>
    <row r="33" spans="1:9" x14ac:dyDescent="0.25">
      <c r="A33" s="8" t="s">
        <v>70</v>
      </c>
      <c r="B33" s="37">
        <v>16695.5</v>
      </c>
      <c r="C33" s="37">
        <v>15714.5</v>
      </c>
      <c r="D33" s="37">
        <v>196158.5</v>
      </c>
      <c r="E33" s="37">
        <v>184127.5</v>
      </c>
      <c r="F33" s="10">
        <f t="shared" si="0"/>
        <v>-6.1333054647134873</v>
      </c>
      <c r="G33" s="1"/>
      <c r="H33" s="1"/>
      <c r="I33" s="1"/>
    </row>
    <row r="34" spans="1:9" x14ac:dyDescent="0.25">
      <c r="A34" s="11" t="s">
        <v>71</v>
      </c>
      <c r="B34" s="38">
        <v>2425</v>
      </c>
      <c r="C34" s="38">
        <v>2415</v>
      </c>
      <c r="D34" s="38">
        <v>9891</v>
      </c>
      <c r="E34" s="38">
        <v>23659</v>
      </c>
      <c r="F34" s="13">
        <f t="shared" si="0"/>
        <v>139.19725002527551</v>
      </c>
      <c r="G34" s="1"/>
      <c r="H34" s="1"/>
      <c r="I34" s="1"/>
    </row>
    <row r="35" spans="1:9" x14ac:dyDescent="0.25">
      <c r="A35" s="14" t="s">
        <v>72</v>
      </c>
      <c r="B35" s="15">
        <f>SUM(B7:B34)</f>
        <v>1229458.75</v>
      </c>
      <c r="C35" s="15">
        <f t="shared" ref="C35:E35" si="1">SUM(C7:C34)</f>
        <v>1161608.75</v>
      </c>
      <c r="D35" s="15">
        <f t="shared" si="1"/>
        <v>12615078.25</v>
      </c>
      <c r="E35" s="15">
        <f t="shared" si="1"/>
        <v>12916041.25</v>
      </c>
      <c r="F35" s="16">
        <f t="shared" si="0"/>
        <v>2.3857402549207336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4421</v>
      </c>
      <c r="C38" s="41">
        <f>D7</f>
        <v>5180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4095074</v>
      </c>
      <c r="G38" s="42">
        <f>LOOKUP(E38,$A$38:$A$65,$C$38:$C$65)</f>
        <v>3971914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145430</v>
      </c>
      <c r="C39" s="41">
        <f t="shared" ref="C39:C65" si="5">D8</f>
        <v>142145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3755121</v>
      </c>
      <c r="G39" s="42">
        <f t="shared" ref="G39:G65" si="8">LOOKUP(E39,$A$38:$A$65,$C$38:$C$65)</f>
        <v>3174419</v>
      </c>
    </row>
    <row r="40" spans="1:9" x14ac:dyDescent="0.25">
      <c r="A40" s="42" t="str">
        <f t="shared" si="3"/>
        <v>ALMERIA</v>
      </c>
      <c r="B40" s="41">
        <f t="shared" si="4"/>
        <v>5601.25</v>
      </c>
      <c r="C40" s="41">
        <f t="shared" si="5"/>
        <v>3632</v>
      </c>
      <c r="D40" s="41">
        <f t="shared" si="6"/>
        <v>22</v>
      </c>
      <c r="E40" s="42" t="str">
        <f t="shared" si="2"/>
        <v>BARCELONA</v>
      </c>
      <c r="F40" s="42">
        <f t="shared" si="7"/>
        <v>1612491.5</v>
      </c>
      <c r="G40" s="42">
        <f t="shared" si="8"/>
        <v>1874556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20</v>
      </c>
      <c r="D41" s="41">
        <f t="shared" si="6"/>
        <v>27</v>
      </c>
      <c r="E41" s="42" t="str">
        <f t="shared" si="2"/>
        <v>LAS PALMAS</v>
      </c>
      <c r="F41" s="42">
        <f t="shared" si="7"/>
        <v>1115809</v>
      </c>
      <c r="G41" s="42">
        <f t="shared" si="8"/>
        <v>1186952</v>
      </c>
    </row>
    <row r="42" spans="1:9" x14ac:dyDescent="0.25">
      <c r="A42" s="42" t="str">
        <f t="shared" si="3"/>
        <v>BAHIA DE ALGECIRAS</v>
      </c>
      <c r="B42" s="41">
        <f t="shared" si="4"/>
        <v>3755121</v>
      </c>
      <c r="C42" s="41">
        <f t="shared" si="5"/>
        <v>3174419</v>
      </c>
      <c r="D42" s="41">
        <f t="shared" si="6"/>
        <v>2</v>
      </c>
      <c r="E42" s="42" t="str">
        <f t="shared" si="2"/>
        <v>BILBAO</v>
      </c>
      <c r="F42" s="42">
        <f t="shared" si="7"/>
        <v>549210.5</v>
      </c>
      <c r="G42" s="42">
        <f t="shared" si="8"/>
        <v>516402.25</v>
      </c>
    </row>
    <row r="43" spans="1:9" x14ac:dyDescent="0.25">
      <c r="A43" s="42" t="str">
        <f t="shared" si="3"/>
        <v>BAHIA DE CADIZ</v>
      </c>
      <c r="B43" s="41">
        <f t="shared" si="4"/>
        <v>88114.5</v>
      </c>
      <c r="C43" s="41">
        <f t="shared" si="5"/>
        <v>81970.5</v>
      </c>
      <c r="D43" s="41">
        <f t="shared" si="6"/>
        <v>13</v>
      </c>
      <c r="E43" s="42" t="str">
        <f t="shared" si="2"/>
        <v>MALAGA</v>
      </c>
      <c r="F43" s="42">
        <f t="shared" si="7"/>
        <v>328035</v>
      </c>
      <c r="G43" s="42">
        <f t="shared" si="8"/>
        <v>412216</v>
      </c>
    </row>
    <row r="44" spans="1:9" x14ac:dyDescent="0.25">
      <c r="A44" s="42" t="str">
        <f t="shared" si="3"/>
        <v>BALEARES</v>
      </c>
      <c r="B44" s="41">
        <f t="shared" si="4"/>
        <v>53819</v>
      </c>
      <c r="C44" s="41">
        <f t="shared" si="5"/>
        <v>63656</v>
      </c>
      <c r="D44" s="41">
        <f t="shared" si="6"/>
        <v>15</v>
      </c>
      <c r="E44" s="42" t="str">
        <f t="shared" si="2"/>
        <v>SANTA CRUZ DE TENERIFE</v>
      </c>
      <c r="F44" s="42">
        <f t="shared" si="7"/>
        <v>294016</v>
      </c>
      <c r="G44" s="42">
        <f t="shared" si="8"/>
        <v>319162</v>
      </c>
    </row>
    <row r="45" spans="1:9" x14ac:dyDescent="0.25">
      <c r="A45" s="42" t="str">
        <f t="shared" si="3"/>
        <v>BARCELONA</v>
      </c>
      <c r="B45" s="41">
        <f t="shared" si="4"/>
        <v>1612491.5</v>
      </c>
      <c r="C45" s="41">
        <f t="shared" si="5"/>
        <v>1874556</v>
      </c>
      <c r="D45" s="41">
        <f t="shared" si="6"/>
        <v>3</v>
      </c>
      <c r="E45" s="42" t="str">
        <f t="shared" si="2"/>
        <v>VIGO</v>
      </c>
      <c r="F45" s="42">
        <f t="shared" si="7"/>
        <v>184127.5</v>
      </c>
      <c r="G45" s="42">
        <f t="shared" si="8"/>
        <v>196158.5</v>
      </c>
    </row>
    <row r="46" spans="1:9" x14ac:dyDescent="0.25">
      <c r="A46" s="42" t="str">
        <f t="shared" si="3"/>
        <v>BILBAO</v>
      </c>
      <c r="B46" s="41">
        <f t="shared" si="4"/>
        <v>549210.5</v>
      </c>
      <c r="C46" s="41">
        <f t="shared" si="5"/>
        <v>516402.25</v>
      </c>
      <c r="D46" s="41">
        <f t="shared" si="6"/>
        <v>5</v>
      </c>
      <c r="E46" s="42" t="str">
        <f t="shared" si="2"/>
        <v>TARRAGONA</v>
      </c>
      <c r="F46" s="42">
        <f t="shared" si="7"/>
        <v>173969</v>
      </c>
      <c r="G46" s="42">
        <f t="shared" si="8"/>
        <v>209436</v>
      </c>
    </row>
    <row r="47" spans="1:9" x14ac:dyDescent="0.25">
      <c r="A47" s="42" t="str">
        <f t="shared" si="3"/>
        <v>CARTAGENA</v>
      </c>
      <c r="B47" s="41">
        <f t="shared" si="4"/>
        <v>61973</v>
      </c>
      <c r="C47" s="41">
        <f t="shared" si="5"/>
        <v>66535</v>
      </c>
      <c r="D47" s="41">
        <f t="shared" si="6"/>
        <v>14</v>
      </c>
      <c r="E47" s="42" t="str">
        <f t="shared" si="2"/>
        <v>CASTELLON</v>
      </c>
      <c r="F47" s="42">
        <f t="shared" si="7"/>
        <v>147271</v>
      </c>
      <c r="G47" s="42">
        <f t="shared" si="8"/>
        <v>119490</v>
      </c>
    </row>
    <row r="48" spans="1:9" x14ac:dyDescent="0.25">
      <c r="A48" s="42" t="str">
        <f t="shared" si="3"/>
        <v>CASTELLON</v>
      </c>
      <c r="B48" s="41">
        <f t="shared" si="4"/>
        <v>147271</v>
      </c>
      <c r="C48" s="41">
        <f t="shared" si="5"/>
        <v>119490</v>
      </c>
      <c r="D48" s="41">
        <f t="shared" si="6"/>
        <v>10</v>
      </c>
      <c r="E48" s="42" t="str">
        <f t="shared" si="2"/>
        <v>ALICANTE</v>
      </c>
      <c r="F48" s="42">
        <f t="shared" si="7"/>
        <v>145430</v>
      </c>
      <c r="G48" s="42">
        <f t="shared" si="8"/>
        <v>142145</v>
      </c>
    </row>
    <row r="49" spans="1:7" x14ac:dyDescent="0.25">
      <c r="A49" s="42" t="str">
        <f t="shared" si="3"/>
        <v>CEUTA</v>
      </c>
      <c r="B49" s="41">
        <f t="shared" si="4"/>
        <v>14664</v>
      </c>
      <c r="C49" s="41">
        <f t="shared" si="5"/>
        <v>10108</v>
      </c>
      <c r="D49" s="41">
        <f t="shared" si="6"/>
        <v>20</v>
      </c>
      <c r="E49" s="42" t="str">
        <f t="shared" si="2"/>
        <v>SEVILLA</v>
      </c>
      <c r="F49" s="42">
        <f t="shared" si="7"/>
        <v>142715</v>
      </c>
      <c r="G49" s="42">
        <f t="shared" si="8"/>
        <v>150073</v>
      </c>
    </row>
    <row r="50" spans="1:7" x14ac:dyDescent="0.25">
      <c r="A50" s="42" t="str">
        <f t="shared" si="3"/>
        <v>FERROL-SAN CIBRAO</v>
      </c>
      <c r="B50" s="41">
        <f t="shared" si="4"/>
        <v>832</v>
      </c>
      <c r="C50" s="41">
        <f t="shared" si="5"/>
        <v>525</v>
      </c>
      <c r="D50" s="41">
        <f t="shared" si="6"/>
        <v>26</v>
      </c>
      <c r="E50" s="42" t="str">
        <f t="shared" si="2"/>
        <v>BAHIA DE CADIZ</v>
      </c>
      <c r="F50" s="42">
        <f t="shared" si="7"/>
        <v>88114.5</v>
      </c>
      <c r="G50" s="42">
        <f t="shared" si="8"/>
        <v>81970.5</v>
      </c>
    </row>
    <row r="51" spans="1:7" x14ac:dyDescent="0.25">
      <c r="A51" s="42" t="str">
        <f t="shared" si="3"/>
        <v>GIJON</v>
      </c>
      <c r="B51" s="41">
        <f t="shared" si="4"/>
        <v>44450</v>
      </c>
      <c r="C51" s="41">
        <f t="shared" si="5"/>
        <v>33013</v>
      </c>
      <c r="D51" s="41">
        <f t="shared" si="6"/>
        <v>16</v>
      </c>
      <c r="E51" s="42" t="str">
        <f t="shared" si="2"/>
        <v>CARTAGENA</v>
      </c>
      <c r="F51" s="42">
        <f t="shared" si="7"/>
        <v>61973</v>
      </c>
      <c r="G51" s="42">
        <f t="shared" si="8"/>
        <v>66535</v>
      </c>
    </row>
    <row r="52" spans="1:7" x14ac:dyDescent="0.25">
      <c r="A52" s="42" t="str">
        <f t="shared" si="3"/>
        <v>HUELVA</v>
      </c>
      <c r="B52" s="41">
        <f t="shared" si="4"/>
        <v>1613</v>
      </c>
      <c r="C52" s="41">
        <f t="shared" si="5"/>
        <v>1262</v>
      </c>
      <c r="D52" s="41">
        <f t="shared" si="6"/>
        <v>24</v>
      </c>
      <c r="E52" s="42" t="str">
        <f t="shared" si="2"/>
        <v>BALEARES</v>
      </c>
      <c r="F52" s="42">
        <f t="shared" si="7"/>
        <v>53819</v>
      </c>
      <c r="G52" s="42">
        <f t="shared" si="8"/>
        <v>63656</v>
      </c>
    </row>
    <row r="53" spans="1:7" x14ac:dyDescent="0.25">
      <c r="A53" s="42" t="str">
        <f t="shared" si="3"/>
        <v>LAS PALMAS</v>
      </c>
      <c r="B53" s="41">
        <f t="shared" si="4"/>
        <v>1115809</v>
      </c>
      <c r="C53" s="41">
        <f t="shared" si="5"/>
        <v>1186952</v>
      </c>
      <c r="D53" s="41">
        <f t="shared" si="6"/>
        <v>4</v>
      </c>
      <c r="E53" s="42" t="str">
        <f t="shared" si="2"/>
        <v>GIJON</v>
      </c>
      <c r="F53" s="42">
        <f t="shared" si="7"/>
        <v>44450</v>
      </c>
      <c r="G53" s="42">
        <f t="shared" si="8"/>
        <v>33013</v>
      </c>
    </row>
    <row r="54" spans="1:7" x14ac:dyDescent="0.25">
      <c r="A54" s="42" t="str">
        <f t="shared" si="3"/>
        <v>MALAGA</v>
      </c>
      <c r="B54" s="41">
        <f t="shared" si="4"/>
        <v>328035</v>
      </c>
      <c r="C54" s="41">
        <f t="shared" si="5"/>
        <v>412216</v>
      </c>
      <c r="D54" s="41">
        <f t="shared" si="6"/>
        <v>6</v>
      </c>
      <c r="E54" s="42" t="str">
        <f t="shared" si="2"/>
        <v>MARIN Y RIA DE PONTEVEDRA</v>
      </c>
      <c r="F54" s="42">
        <f t="shared" si="7"/>
        <v>36436</v>
      </c>
      <c r="G54" s="42">
        <f t="shared" si="8"/>
        <v>36476</v>
      </c>
    </row>
    <row r="55" spans="1:7" x14ac:dyDescent="0.25">
      <c r="A55" s="42" t="str">
        <f t="shared" si="3"/>
        <v>MARIN Y RIA DE PONTEVEDRA</v>
      </c>
      <c r="B55" s="41">
        <f t="shared" si="4"/>
        <v>36436</v>
      </c>
      <c r="C55" s="41">
        <f t="shared" si="5"/>
        <v>36476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30237</v>
      </c>
      <c r="G55" s="42">
        <f t="shared" si="8"/>
        <v>24079</v>
      </c>
    </row>
    <row r="56" spans="1:7" x14ac:dyDescent="0.25">
      <c r="A56" s="42" t="str">
        <f t="shared" si="3"/>
        <v>MELILLA</v>
      </c>
      <c r="B56" s="41">
        <f t="shared" si="4"/>
        <v>30237</v>
      </c>
      <c r="C56" s="41">
        <f t="shared" si="5"/>
        <v>24079</v>
      </c>
      <c r="D56" s="41">
        <f t="shared" si="6"/>
        <v>18</v>
      </c>
      <c r="E56" s="42" t="str">
        <f t="shared" si="2"/>
        <v>VILAGARCIA</v>
      </c>
      <c r="F56" s="42">
        <f t="shared" si="9"/>
        <v>23659</v>
      </c>
      <c r="G56" s="42">
        <f t="shared" si="8"/>
        <v>9891</v>
      </c>
    </row>
    <row r="57" spans="1:7" x14ac:dyDescent="0.25">
      <c r="A57" s="42" t="str">
        <f t="shared" si="3"/>
        <v>MOTRIL</v>
      </c>
      <c r="B57" s="41">
        <f t="shared" si="4"/>
        <v>5839</v>
      </c>
      <c r="C57" s="41">
        <f t="shared" si="5"/>
        <v>3840</v>
      </c>
      <c r="D57" s="41">
        <f t="shared" si="6"/>
        <v>21</v>
      </c>
      <c r="E57" s="42" t="str">
        <f t="shared" si="2"/>
        <v>CEUTA</v>
      </c>
      <c r="F57" s="42">
        <f t="shared" si="9"/>
        <v>14664</v>
      </c>
      <c r="G57" s="42">
        <f t="shared" si="8"/>
        <v>10108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5839</v>
      </c>
      <c r="G58" s="42">
        <f t="shared" si="8"/>
        <v>3840</v>
      </c>
    </row>
    <row r="59" spans="1:7" x14ac:dyDescent="0.25">
      <c r="A59" s="42" t="str">
        <f t="shared" si="3"/>
        <v>SANTA CRUZ DE TENERIFE</v>
      </c>
      <c r="B59" s="41">
        <f t="shared" si="4"/>
        <v>294016</v>
      </c>
      <c r="C59" s="41">
        <f t="shared" si="5"/>
        <v>319162</v>
      </c>
      <c r="D59" s="41">
        <f t="shared" si="6"/>
        <v>7</v>
      </c>
      <c r="E59" s="42" t="str">
        <f t="shared" si="2"/>
        <v>ALMERIA</v>
      </c>
      <c r="F59" s="42">
        <f t="shared" si="9"/>
        <v>5601.25</v>
      </c>
      <c r="G59" s="42">
        <f t="shared" si="8"/>
        <v>3632</v>
      </c>
    </row>
    <row r="60" spans="1:7" x14ac:dyDescent="0.25">
      <c r="A60" s="42" t="str">
        <f t="shared" si="3"/>
        <v>SANTANDER</v>
      </c>
      <c r="B60" s="41">
        <f t="shared" si="4"/>
        <v>1105</v>
      </c>
      <c r="C60" s="41">
        <f t="shared" si="5"/>
        <v>1967</v>
      </c>
      <c r="D60" s="41">
        <f t="shared" si="6"/>
        <v>25</v>
      </c>
      <c r="E60" s="42" t="str">
        <f t="shared" si="2"/>
        <v>A CORUÑA</v>
      </c>
      <c r="F60" s="42">
        <f t="shared" si="9"/>
        <v>4421</v>
      </c>
      <c r="G60" s="42">
        <f t="shared" si="8"/>
        <v>5180</v>
      </c>
    </row>
    <row r="61" spans="1:7" x14ac:dyDescent="0.25">
      <c r="A61" s="42" t="str">
        <f t="shared" si="3"/>
        <v>SEVILLA</v>
      </c>
      <c r="B61" s="41">
        <f t="shared" si="4"/>
        <v>142715</v>
      </c>
      <c r="C61" s="41">
        <f t="shared" si="5"/>
        <v>150073</v>
      </c>
      <c r="D61" s="41">
        <f t="shared" si="6"/>
        <v>12</v>
      </c>
      <c r="E61" s="42" t="str">
        <f t="shared" si="2"/>
        <v>HUELVA</v>
      </c>
      <c r="F61" s="42">
        <f t="shared" si="9"/>
        <v>1613</v>
      </c>
      <c r="G61" s="42">
        <f t="shared" si="8"/>
        <v>1262</v>
      </c>
    </row>
    <row r="62" spans="1:7" x14ac:dyDescent="0.25">
      <c r="A62" s="42" t="str">
        <f t="shared" si="3"/>
        <v>TARRAGONA</v>
      </c>
      <c r="B62" s="41">
        <f t="shared" si="4"/>
        <v>173969</v>
      </c>
      <c r="C62" s="41">
        <f t="shared" si="5"/>
        <v>209436</v>
      </c>
      <c r="D62" s="41">
        <f t="shared" si="6"/>
        <v>9</v>
      </c>
      <c r="E62" s="42" t="str">
        <f t="shared" si="2"/>
        <v>SANTANDER</v>
      </c>
      <c r="F62" s="42">
        <f t="shared" si="9"/>
        <v>1105</v>
      </c>
      <c r="G62" s="42">
        <f t="shared" si="8"/>
        <v>1967</v>
      </c>
    </row>
    <row r="63" spans="1:7" x14ac:dyDescent="0.25">
      <c r="A63" s="42" t="str">
        <f t="shared" si="3"/>
        <v>VALENCIA</v>
      </c>
      <c r="B63" s="41">
        <f t="shared" si="4"/>
        <v>4095074</v>
      </c>
      <c r="C63" s="41">
        <f t="shared" si="5"/>
        <v>3971914</v>
      </c>
      <c r="D63" s="41">
        <f t="shared" si="6"/>
        <v>1</v>
      </c>
      <c r="E63" s="42" t="str">
        <f t="shared" si="2"/>
        <v>FERROL-SAN CIBRAO</v>
      </c>
      <c r="F63" s="42">
        <f t="shared" si="9"/>
        <v>832</v>
      </c>
      <c r="G63" s="42">
        <f t="shared" si="8"/>
        <v>525</v>
      </c>
    </row>
    <row r="64" spans="1:7" x14ac:dyDescent="0.25">
      <c r="A64" s="42" t="str">
        <f t="shared" si="3"/>
        <v>VIGO</v>
      </c>
      <c r="B64" s="41">
        <f t="shared" si="4"/>
        <v>184127.5</v>
      </c>
      <c r="C64" s="41">
        <f t="shared" si="5"/>
        <v>196158.5</v>
      </c>
      <c r="D64" s="41">
        <f t="shared" si="6"/>
        <v>8</v>
      </c>
      <c r="E64" s="42" t="str">
        <f t="shared" si="2"/>
        <v>AVILES</v>
      </c>
      <c r="F64" s="42">
        <f t="shared" si="9"/>
        <v>8</v>
      </c>
      <c r="G64" s="42">
        <f t="shared" si="8"/>
        <v>20</v>
      </c>
    </row>
    <row r="65" spans="1:7" x14ac:dyDescent="0.25">
      <c r="A65" s="42" t="str">
        <f t="shared" si="3"/>
        <v>VILAGARCIA</v>
      </c>
      <c r="B65" s="41">
        <f t="shared" si="4"/>
        <v>23659</v>
      </c>
      <c r="C65" s="41">
        <f t="shared" si="5"/>
        <v>9891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">
        <v>40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187</v>
      </c>
      <c r="E7" s="9">
        <v>217</v>
      </c>
      <c r="F7" s="10">
        <f>((E7*100)/D7)-100</f>
        <v>16.042780748663105</v>
      </c>
      <c r="G7" s="1"/>
      <c r="H7" s="1"/>
      <c r="I7" s="1"/>
    </row>
    <row r="8" spans="1:12" x14ac:dyDescent="0.25">
      <c r="A8" s="11" t="s">
        <v>45</v>
      </c>
      <c r="B8" s="12">
        <v>9016</v>
      </c>
      <c r="C8" s="12">
        <v>8414</v>
      </c>
      <c r="D8" s="12">
        <v>102349</v>
      </c>
      <c r="E8" s="12">
        <v>107030</v>
      </c>
      <c r="F8" s="13">
        <f t="shared" ref="F8:F35" si="0">((E8*100)/D8)-100</f>
        <v>4.5735669132087224</v>
      </c>
      <c r="G8" s="1"/>
      <c r="H8" s="1"/>
      <c r="I8" s="1"/>
    </row>
    <row r="9" spans="1:12" x14ac:dyDescent="0.25">
      <c r="A9" s="8" t="s">
        <v>46</v>
      </c>
      <c r="B9" s="9">
        <v>439</v>
      </c>
      <c r="C9" s="9">
        <v>380</v>
      </c>
      <c r="D9" s="9">
        <v>3538</v>
      </c>
      <c r="E9" s="9">
        <v>3890.25</v>
      </c>
      <c r="F9" s="10">
        <f t="shared" si="0"/>
        <v>9.9561899378179817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1849</v>
      </c>
      <c r="C11" s="9">
        <v>1692</v>
      </c>
      <c r="D11" s="9">
        <v>16104</v>
      </c>
      <c r="E11" s="9">
        <v>22200</v>
      </c>
      <c r="F11" s="10">
        <f t="shared" si="0"/>
        <v>37.853949329359153</v>
      </c>
      <c r="G11" s="1"/>
      <c r="H11" s="1"/>
      <c r="I11" s="1"/>
    </row>
    <row r="12" spans="1:12" x14ac:dyDescent="0.25">
      <c r="A12" s="11" t="s">
        <v>49</v>
      </c>
      <c r="B12" s="12">
        <v>3497</v>
      </c>
      <c r="C12" s="12">
        <v>2881</v>
      </c>
      <c r="D12" s="12">
        <v>34461.5</v>
      </c>
      <c r="E12" s="12">
        <v>33494.5</v>
      </c>
      <c r="F12" s="13">
        <f t="shared" si="0"/>
        <v>-2.806029917444107</v>
      </c>
      <c r="G12" s="1"/>
      <c r="H12" s="1"/>
      <c r="I12" s="1"/>
    </row>
    <row r="13" spans="1:12" x14ac:dyDescent="0.25">
      <c r="A13" s="8" t="s">
        <v>50</v>
      </c>
      <c r="B13" s="9">
        <v>4783</v>
      </c>
      <c r="C13" s="9">
        <v>3995</v>
      </c>
      <c r="D13" s="9">
        <v>63648</v>
      </c>
      <c r="E13" s="9">
        <v>53779</v>
      </c>
      <c r="F13" s="10">
        <f t="shared" si="0"/>
        <v>-15.505593262946206</v>
      </c>
      <c r="G13" s="1"/>
      <c r="H13" s="1"/>
      <c r="I13" s="1"/>
    </row>
    <row r="14" spans="1:12" x14ac:dyDescent="0.25">
      <c r="A14" s="11" t="s">
        <v>51</v>
      </c>
      <c r="B14" s="12">
        <v>14648</v>
      </c>
      <c r="C14" s="12">
        <v>13890.5</v>
      </c>
      <c r="D14" s="12">
        <v>171841</v>
      </c>
      <c r="E14" s="12">
        <v>148879.5</v>
      </c>
      <c r="F14" s="13">
        <f t="shared" si="0"/>
        <v>-13.362061440517692</v>
      </c>
      <c r="G14" s="1"/>
      <c r="H14" s="1"/>
      <c r="I14" s="1"/>
    </row>
    <row r="15" spans="1:12" x14ac:dyDescent="0.25">
      <c r="A15" s="8" t="s">
        <v>52</v>
      </c>
      <c r="B15" s="9">
        <v>5123.25</v>
      </c>
      <c r="C15" s="9">
        <v>4451.25</v>
      </c>
      <c r="D15" s="9">
        <v>45678.25</v>
      </c>
      <c r="E15" s="9">
        <v>56611.75</v>
      </c>
      <c r="F15" s="10">
        <f t="shared" si="0"/>
        <v>23.935899470754677</v>
      </c>
      <c r="G15" s="1"/>
      <c r="H15" s="1"/>
      <c r="I15" s="1"/>
    </row>
    <row r="16" spans="1:12" x14ac:dyDescent="0.25">
      <c r="A16" s="11" t="s">
        <v>53</v>
      </c>
      <c r="B16" s="12">
        <v>2090</v>
      </c>
      <c r="C16" s="12">
        <v>1302</v>
      </c>
      <c r="D16" s="12">
        <v>26285</v>
      </c>
      <c r="E16" s="12">
        <v>16169</v>
      </c>
      <c r="F16" s="13">
        <f t="shared" si="0"/>
        <v>-38.485828419250524</v>
      </c>
      <c r="G16" s="1"/>
      <c r="H16" s="1"/>
      <c r="I16" s="1"/>
    </row>
    <row r="17" spans="1:9" x14ac:dyDescent="0.25">
      <c r="A17" s="8" t="s">
        <v>54</v>
      </c>
      <c r="B17" s="9">
        <v>236</v>
      </c>
      <c r="C17" s="9">
        <v>210</v>
      </c>
      <c r="D17" s="9">
        <v>4503</v>
      </c>
      <c r="E17" s="9">
        <v>5329</v>
      </c>
      <c r="F17" s="10">
        <f t="shared" si="0"/>
        <v>18.343326671108144</v>
      </c>
      <c r="G17" s="1"/>
      <c r="H17" s="1"/>
      <c r="I17" s="1"/>
    </row>
    <row r="18" spans="1:9" x14ac:dyDescent="0.25">
      <c r="A18" s="11" t="s">
        <v>55</v>
      </c>
      <c r="B18" s="12">
        <v>1022</v>
      </c>
      <c r="C18" s="12">
        <v>1550</v>
      </c>
      <c r="D18" s="12">
        <v>9658</v>
      </c>
      <c r="E18" s="12">
        <v>14530</v>
      </c>
      <c r="F18" s="13">
        <f t="shared" si="0"/>
        <v>50.445226755021736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850</v>
      </c>
      <c r="C20" s="12">
        <v>706</v>
      </c>
      <c r="D20" s="12">
        <v>7764</v>
      </c>
      <c r="E20" s="12">
        <v>7297</v>
      </c>
      <c r="F20" s="13">
        <f t="shared" si="0"/>
        <v>-6.0149407521895881</v>
      </c>
      <c r="G20" s="1"/>
      <c r="H20" s="1"/>
      <c r="I20" s="1"/>
    </row>
    <row r="21" spans="1:9" x14ac:dyDescent="0.25">
      <c r="A21" s="8" t="s">
        <v>58</v>
      </c>
      <c r="B21" s="9">
        <v>235</v>
      </c>
      <c r="C21" s="9">
        <v>46</v>
      </c>
      <c r="D21" s="9">
        <v>519</v>
      </c>
      <c r="E21" s="9">
        <v>1368</v>
      </c>
      <c r="F21" s="10">
        <f t="shared" si="0"/>
        <v>163.58381502890171</v>
      </c>
      <c r="G21" s="1"/>
      <c r="H21" s="1"/>
      <c r="I21" s="1"/>
    </row>
    <row r="22" spans="1:9" x14ac:dyDescent="0.25">
      <c r="A22" s="11" t="s">
        <v>59</v>
      </c>
      <c r="B22" s="12">
        <v>32914</v>
      </c>
      <c r="C22" s="12">
        <v>28266</v>
      </c>
      <c r="D22" s="12">
        <v>322108</v>
      </c>
      <c r="E22" s="12">
        <v>311371</v>
      </c>
      <c r="F22" s="13">
        <f t="shared" si="0"/>
        <v>-3.3333540303252391</v>
      </c>
      <c r="G22" s="1"/>
      <c r="H22" s="1"/>
      <c r="I22" s="1"/>
    </row>
    <row r="23" spans="1:9" x14ac:dyDescent="0.25">
      <c r="A23" s="8" t="s">
        <v>60</v>
      </c>
      <c r="B23" s="9">
        <v>1086</v>
      </c>
      <c r="C23" s="9">
        <v>1071</v>
      </c>
      <c r="D23" s="9">
        <v>9337</v>
      </c>
      <c r="E23" s="9">
        <v>12811</v>
      </c>
      <c r="F23" s="10">
        <f t="shared" si="0"/>
        <v>37.206811609724753</v>
      </c>
      <c r="G23" s="1"/>
      <c r="H23" s="1"/>
      <c r="I23" s="1"/>
    </row>
    <row r="24" spans="1:9" x14ac:dyDescent="0.25">
      <c r="A24" s="11" t="s">
        <v>61</v>
      </c>
      <c r="B24" s="12">
        <v>415</v>
      </c>
      <c r="C24" s="12">
        <v>345</v>
      </c>
      <c r="D24" s="12">
        <v>18902</v>
      </c>
      <c r="E24" s="12">
        <v>5322</v>
      </c>
      <c r="F24" s="13">
        <f t="shared" si="0"/>
        <v>-71.844249285789857</v>
      </c>
      <c r="G24" s="1"/>
      <c r="H24" s="1"/>
      <c r="I24" s="1"/>
    </row>
    <row r="25" spans="1:9" x14ac:dyDescent="0.25">
      <c r="A25" s="8" t="s">
        <v>62</v>
      </c>
      <c r="B25" s="9">
        <v>1847</v>
      </c>
      <c r="C25" s="9">
        <v>1490</v>
      </c>
      <c r="D25" s="9">
        <v>15103</v>
      </c>
      <c r="E25" s="9">
        <v>18011</v>
      </c>
      <c r="F25" s="10">
        <f t="shared" si="0"/>
        <v>19.254452757730249</v>
      </c>
      <c r="G25" s="1"/>
      <c r="H25" s="1"/>
      <c r="I25" s="1"/>
    </row>
    <row r="26" spans="1:9" x14ac:dyDescent="0.25">
      <c r="A26" s="11" t="s">
        <v>63</v>
      </c>
      <c r="B26" s="12">
        <v>320</v>
      </c>
      <c r="C26" s="12">
        <v>199</v>
      </c>
      <c r="D26" s="12">
        <v>1359</v>
      </c>
      <c r="E26" s="12">
        <v>1967</v>
      </c>
      <c r="F26" s="13">
        <f t="shared" si="0"/>
        <v>44.738778513612942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25705</v>
      </c>
      <c r="C28" s="12">
        <v>24496</v>
      </c>
      <c r="D28" s="12">
        <v>271164</v>
      </c>
      <c r="E28" s="12">
        <v>254393</v>
      </c>
      <c r="F28" s="13">
        <f t="shared" si="0"/>
        <v>-6.1848180436931131</v>
      </c>
      <c r="G28" s="1"/>
      <c r="H28" s="1"/>
      <c r="I28" s="1"/>
    </row>
    <row r="29" spans="1:9" x14ac:dyDescent="0.25">
      <c r="A29" s="8" t="s">
        <v>66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67</v>
      </c>
      <c r="B30" s="12">
        <v>11840</v>
      </c>
      <c r="C30" s="12">
        <v>11829</v>
      </c>
      <c r="D30" s="12">
        <v>129224</v>
      </c>
      <c r="E30" s="12">
        <v>123471</v>
      </c>
      <c r="F30" s="13">
        <f t="shared" si="0"/>
        <v>-4.4519593883489108</v>
      </c>
      <c r="G30" s="1"/>
      <c r="H30" s="1"/>
      <c r="I30" s="1"/>
    </row>
    <row r="31" spans="1:9" x14ac:dyDescent="0.25">
      <c r="A31" s="8" t="s">
        <v>68</v>
      </c>
      <c r="B31" s="9">
        <v>2025</v>
      </c>
      <c r="C31" s="9">
        <v>1804</v>
      </c>
      <c r="D31" s="9">
        <v>24965</v>
      </c>
      <c r="E31" s="9">
        <v>20807</v>
      </c>
      <c r="F31" s="10">
        <f t="shared" si="0"/>
        <v>-16.655317444422195</v>
      </c>
      <c r="G31" s="1"/>
      <c r="H31" s="1"/>
      <c r="I31" s="1"/>
    </row>
    <row r="32" spans="1:9" x14ac:dyDescent="0.25">
      <c r="A32" s="11" t="s">
        <v>69</v>
      </c>
      <c r="B32" s="12">
        <v>12223</v>
      </c>
      <c r="C32" s="12">
        <v>10110</v>
      </c>
      <c r="D32" s="12">
        <v>139566</v>
      </c>
      <c r="E32" s="12">
        <v>130705</v>
      </c>
      <c r="F32" s="13">
        <f t="shared" si="0"/>
        <v>-6.3489675135778043</v>
      </c>
      <c r="G32" s="1"/>
      <c r="H32" s="1"/>
      <c r="I32" s="1"/>
    </row>
    <row r="33" spans="1:9" x14ac:dyDescent="0.25">
      <c r="A33" s="8" t="s">
        <v>70</v>
      </c>
      <c r="B33" s="9">
        <v>2086</v>
      </c>
      <c r="C33" s="9">
        <v>2278</v>
      </c>
      <c r="D33" s="9">
        <v>27473</v>
      </c>
      <c r="E33" s="9">
        <v>22267</v>
      </c>
      <c r="F33" s="10">
        <f t="shared" si="0"/>
        <v>-18.949514068358027</v>
      </c>
      <c r="G33" s="1"/>
      <c r="H33" s="1"/>
      <c r="I33" s="1"/>
    </row>
    <row r="34" spans="1:9" x14ac:dyDescent="0.25">
      <c r="A34" s="11" t="s">
        <v>71</v>
      </c>
      <c r="B34" s="12">
        <v>2286</v>
      </c>
      <c r="C34" s="12">
        <v>2375</v>
      </c>
      <c r="D34" s="12">
        <v>9336</v>
      </c>
      <c r="E34" s="12">
        <v>22863</v>
      </c>
      <c r="F34" s="13">
        <f t="shared" si="0"/>
        <v>144.89074550128535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136535.25</v>
      </c>
      <c r="C35" s="15">
        <f t="shared" ref="C35:E35" si="1">SUM(C7:C34)</f>
        <v>123780.75</v>
      </c>
      <c r="D35" s="15">
        <f t="shared" si="1"/>
        <v>1455072.75</v>
      </c>
      <c r="E35" s="15">
        <f t="shared" si="1"/>
        <v>1394783</v>
      </c>
      <c r="F35" s="16">
        <f t="shared" si="0"/>
        <v>-4.1434182586403381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217</v>
      </c>
      <c r="C38" s="41">
        <f>D7</f>
        <v>187</v>
      </c>
      <c r="D38" s="41">
        <f>_xlfn.RANK.EQ(B38,$B$38:$B$65)+COUNTIF($B$38:$B$65,B38)-1</f>
        <v>24</v>
      </c>
      <c r="E38" s="42" t="str">
        <f t="shared" ref="E38:E65" si="2">INDEX($A$38:$B$65,MATCH(ROW()-37,$D$38:$D$65,0),1)</f>
        <v>LAS PALMAS</v>
      </c>
      <c r="F38" s="42">
        <f>LOOKUP(E38,$A$38:$A$65,$B$38:$B$65)</f>
        <v>311371</v>
      </c>
      <c r="G38" s="42">
        <f>LOOKUP(E38,$A$38:$A$65,$C$38:$C$65)</f>
        <v>322108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107030</v>
      </c>
      <c r="C39" s="41">
        <f t="shared" ref="C39:C65" si="5">D8</f>
        <v>102349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254393</v>
      </c>
      <c r="G39" s="42">
        <f t="shared" ref="G39:G65" si="8">LOOKUP(E39,$A$38:$A$65,$C$38:$C$65)</f>
        <v>271164</v>
      </c>
    </row>
    <row r="40" spans="1:9" x14ac:dyDescent="0.25">
      <c r="A40" s="42" t="str">
        <f t="shared" si="3"/>
        <v>ALMERIA</v>
      </c>
      <c r="B40" s="41">
        <f t="shared" si="4"/>
        <v>3890.25</v>
      </c>
      <c r="C40" s="41">
        <f t="shared" si="5"/>
        <v>3538</v>
      </c>
      <c r="D40" s="41">
        <f t="shared" si="6"/>
        <v>21</v>
      </c>
      <c r="E40" s="42" t="str">
        <f t="shared" si="2"/>
        <v>BARCELONA</v>
      </c>
      <c r="F40" s="42">
        <f t="shared" si="7"/>
        <v>148879.5</v>
      </c>
      <c r="G40" s="42">
        <f t="shared" si="8"/>
        <v>171841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130705</v>
      </c>
      <c r="G41" s="42">
        <f t="shared" si="8"/>
        <v>139566</v>
      </c>
    </row>
    <row r="42" spans="1:9" x14ac:dyDescent="0.25">
      <c r="A42" s="42" t="str">
        <f t="shared" si="3"/>
        <v>BAHIA DE ALGECIRAS</v>
      </c>
      <c r="B42" s="41">
        <f t="shared" si="4"/>
        <v>22200</v>
      </c>
      <c r="C42" s="41">
        <f t="shared" si="5"/>
        <v>16104</v>
      </c>
      <c r="D42" s="41">
        <f t="shared" si="6"/>
        <v>12</v>
      </c>
      <c r="E42" s="42" t="str">
        <f t="shared" si="2"/>
        <v>SEVILLA</v>
      </c>
      <c r="F42" s="42">
        <f t="shared" si="7"/>
        <v>123471</v>
      </c>
      <c r="G42" s="42">
        <f t="shared" si="8"/>
        <v>129224</v>
      </c>
    </row>
    <row r="43" spans="1:9" x14ac:dyDescent="0.25">
      <c r="A43" s="42" t="str">
        <f t="shared" si="3"/>
        <v>BAHIA DE CADIZ</v>
      </c>
      <c r="B43" s="41">
        <f t="shared" si="4"/>
        <v>33494.5</v>
      </c>
      <c r="C43" s="41">
        <f t="shared" si="5"/>
        <v>34461.5</v>
      </c>
      <c r="D43" s="41">
        <f t="shared" si="6"/>
        <v>9</v>
      </c>
      <c r="E43" s="42" t="str">
        <f t="shared" si="2"/>
        <v>ALICANTE</v>
      </c>
      <c r="F43" s="42">
        <f t="shared" si="7"/>
        <v>107030</v>
      </c>
      <c r="G43" s="42">
        <f t="shared" si="8"/>
        <v>102349</v>
      </c>
    </row>
    <row r="44" spans="1:9" x14ac:dyDescent="0.25">
      <c r="A44" s="42" t="str">
        <f t="shared" si="3"/>
        <v>BALEARES</v>
      </c>
      <c r="B44" s="41">
        <f t="shared" si="4"/>
        <v>53779</v>
      </c>
      <c r="C44" s="41">
        <f t="shared" si="5"/>
        <v>63648</v>
      </c>
      <c r="D44" s="41">
        <f t="shared" si="6"/>
        <v>8</v>
      </c>
      <c r="E44" s="42" t="str">
        <f t="shared" si="2"/>
        <v>BILBAO</v>
      </c>
      <c r="F44" s="42">
        <f t="shared" si="7"/>
        <v>56611.75</v>
      </c>
      <c r="G44" s="42">
        <f t="shared" si="8"/>
        <v>45678.25</v>
      </c>
    </row>
    <row r="45" spans="1:9" x14ac:dyDescent="0.25">
      <c r="A45" s="42" t="str">
        <f t="shared" si="3"/>
        <v>BARCELONA</v>
      </c>
      <c r="B45" s="41">
        <f t="shared" si="4"/>
        <v>148879.5</v>
      </c>
      <c r="C45" s="41">
        <f t="shared" si="5"/>
        <v>171841</v>
      </c>
      <c r="D45" s="41">
        <f t="shared" si="6"/>
        <v>3</v>
      </c>
      <c r="E45" s="42" t="str">
        <f t="shared" si="2"/>
        <v>BALEARES</v>
      </c>
      <c r="F45" s="42">
        <f t="shared" si="7"/>
        <v>53779</v>
      </c>
      <c r="G45" s="42">
        <f t="shared" si="8"/>
        <v>63648</v>
      </c>
    </row>
    <row r="46" spans="1:9" x14ac:dyDescent="0.25">
      <c r="A46" s="42" t="str">
        <f t="shared" si="3"/>
        <v>BILBAO</v>
      </c>
      <c r="B46" s="41">
        <f t="shared" si="4"/>
        <v>56611.75</v>
      </c>
      <c r="C46" s="41">
        <f t="shared" si="5"/>
        <v>45678.25</v>
      </c>
      <c r="D46" s="41">
        <f t="shared" si="6"/>
        <v>7</v>
      </c>
      <c r="E46" s="42" t="str">
        <f t="shared" si="2"/>
        <v>BAHIA DE CADIZ</v>
      </c>
      <c r="F46" s="42">
        <f t="shared" si="7"/>
        <v>33494.5</v>
      </c>
      <c r="G46" s="42">
        <f t="shared" si="8"/>
        <v>34461.5</v>
      </c>
    </row>
    <row r="47" spans="1:9" x14ac:dyDescent="0.25">
      <c r="A47" s="42" t="str">
        <f t="shared" si="3"/>
        <v>CARTAGENA</v>
      </c>
      <c r="B47" s="41">
        <f t="shared" si="4"/>
        <v>16169</v>
      </c>
      <c r="C47" s="41">
        <f t="shared" si="5"/>
        <v>26285</v>
      </c>
      <c r="D47" s="41">
        <f t="shared" si="6"/>
        <v>15</v>
      </c>
      <c r="E47" s="42" t="str">
        <f t="shared" si="2"/>
        <v>VILAGARCIA</v>
      </c>
      <c r="F47" s="42">
        <f t="shared" si="7"/>
        <v>22863</v>
      </c>
      <c r="G47" s="42">
        <f t="shared" si="8"/>
        <v>9336</v>
      </c>
    </row>
    <row r="48" spans="1:9" x14ac:dyDescent="0.25">
      <c r="A48" s="42" t="str">
        <f t="shared" si="3"/>
        <v>CASTELLON</v>
      </c>
      <c r="B48" s="41">
        <f t="shared" si="4"/>
        <v>5329</v>
      </c>
      <c r="C48" s="41">
        <f t="shared" si="5"/>
        <v>4503</v>
      </c>
      <c r="D48" s="41">
        <f t="shared" si="6"/>
        <v>19</v>
      </c>
      <c r="E48" s="42" t="str">
        <f t="shared" si="2"/>
        <v>VIGO</v>
      </c>
      <c r="F48" s="42">
        <f t="shared" si="7"/>
        <v>22267</v>
      </c>
      <c r="G48" s="42">
        <f t="shared" si="8"/>
        <v>27473</v>
      </c>
    </row>
    <row r="49" spans="1:7" x14ac:dyDescent="0.25">
      <c r="A49" s="42" t="str">
        <f t="shared" si="3"/>
        <v>CEUTA</v>
      </c>
      <c r="B49" s="41">
        <f t="shared" si="4"/>
        <v>14530</v>
      </c>
      <c r="C49" s="41">
        <f t="shared" si="5"/>
        <v>9658</v>
      </c>
      <c r="D49" s="41">
        <f t="shared" si="6"/>
        <v>16</v>
      </c>
      <c r="E49" s="42" t="str">
        <f t="shared" si="2"/>
        <v>BAHIA DE ALGECIRAS</v>
      </c>
      <c r="F49" s="42">
        <f t="shared" si="7"/>
        <v>22200</v>
      </c>
      <c r="G49" s="42">
        <f t="shared" si="8"/>
        <v>16104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TARRAGONA</v>
      </c>
      <c r="F50" s="42">
        <f t="shared" si="7"/>
        <v>20807</v>
      </c>
      <c r="G50" s="42">
        <f t="shared" si="8"/>
        <v>24965</v>
      </c>
    </row>
    <row r="51" spans="1:7" x14ac:dyDescent="0.25">
      <c r="A51" s="42" t="str">
        <f t="shared" si="3"/>
        <v>GIJON</v>
      </c>
      <c r="B51" s="41">
        <f t="shared" si="4"/>
        <v>7297</v>
      </c>
      <c r="C51" s="41">
        <f t="shared" si="5"/>
        <v>7764</v>
      </c>
      <c r="D51" s="41">
        <f t="shared" si="6"/>
        <v>18</v>
      </c>
      <c r="E51" s="42" t="str">
        <f t="shared" si="2"/>
        <v>MELILLA</v>
      </c>
      <c r="F51" s="42">
        <f t="shared" si="7"/>
        <v>18011</v>
      </c>
      <c r="G51" s="42">
        <f t="shared" si="8"/>
        <v>15103</v>
      </c>
    </row>
    <row r="52" spans="1:7" x14ac:dyDescent="0.25">
      <c r="A52" s="42" t="str">
        <f t="shared" si="3"/>
        <v>HUELVA</v>
      </c>
      <c r="B52" s="41">
        <f t="shared" si="4"/>
        <v>1368</v>
      </c>
      <c r="C52" s="41">
        <f t="shared" si="5"/>
        <v>519</v>
      </c>
      <c r="D52" s="41">
        <f t="shared" si="6"/>
        <v>23</v>
      </c>
      <c r="E52" s="42" t="str">
        <f t="shared" si="2"/>
        <v>CARTAGENA</v>
      </c>
      <c r="F52" s="42">
        <f t="shared" si="7"/>
        <v>16169</v>
      </c>
      <c r="G52" s="42">
        <f t="shared" si="8"/>
        <v>26285</v>
      </c>
    </row>
    <row r="53" spans="1:7" x14ac:dyDescent="0.25">
      <c r="A53" s="42" t="str">
        <f t="shared" si="3"/>
        <v>LAS PALMAS</v>
      </c>
      <c r="B53" s="41">
        <f t="shared" si="4"/>
        <v>311371</v>
      </c>
      <c r="C53" s="41">
        <f t="shared" si="5"/>
        <v>322108</v>
      </c>
      <c r="D53" s="41">
        <f t="shared" si="6"/>
        <v>1</v>
      </c>
      <c r="E53" s="42" t="str">
        <f t="shared" si="2"/>
        <v>CEUTA</v>
      </c>
      <c r="F53" s="42">
        <f t="shared" si="7"/>
        <v>14530</v>
      </c>
      <c r="G53" s="42">
        <f t="shared" si="8"/>
        <v>9658</v>
      </c>
    </row>
    <row r="54" spans="1:7" x14ac:dyDescent="0.25">
      <c r="A54" s="42" t="str">
        <f t="shared" si="3"/>
        <v>MALAGA</v>
      </c>
      <c r="B54" s="41">
        <f t="shared" si="4"/>
        <v>12811</v>
      </c>
      <c r="C54" s="41">
        <f t="shared" si="5"/>
        <v>9337</v>
      </c>
      <c r="D54" s="41">
        <f t="shared" si="6"/>
        <v>17</v>
      </c>
      <c r="E54" s="42" t="str">
        <f t="shared" si="2"/>
        <v>MALAGA</v>
      </c>
      <c r="F54" s="42">
        <f t="shared" si="7"/>
        <v>12811</v>
      </c>
      <c r="G54" s="42">
        <f t="shared" si="8"/>
        <v>9337</v>
      </c>
    </row>
    <row r="55" spans="1:7" x14ac:dyDescent="0.25">
      <c r="A55" s="42" t="str">
        <f t="shared" si="3"/>
        <v>MARIN Y RIA DE PONTEVEDRA</v>
      </c>
      <c r="B55" s="41">
        <f t="shared" si="4"/>
        <v>5322</v>
      </c>
      <c r="C55" s="41">
        <f t="shared" si="5"/>
        <v>18902</v>
      </c>
      <c r="D55" s="41">
        <f t="shared" si="6"/>
        <v>20</v>
      </c>
      <c r="E55" s="42" t="str">
        <f t="shared" si="2"/>
        <v>GIJON</v>
      </c>
      <c r="F55" s="42">
        <f t="shared" si="7"/>
        <v>7297</v>
      </c>
      <c r="G55" s="42">
        <f t="shared" si="8"/>
        <v>7764</v>
      </c>
    </row>
    <row r="56" spans="1:7" x14ac:dyDescent="0.25">
      <c r="A56" s="42" t="str">
        <f t="shared" si="3"/>
        <v>MELILLA</v>
      </c>
      <c r="B56" s="41">
        <f t="shared" si="4"/>
        <v>18011</v>
      </c>
      <c r="C56" s="41">
        <f t="shared" si="5"/>
        <v>15103</v>
      </c>
      <c r="D56" s="41">
        <f t="shared" si="6"/>
        <v>14</v>
      </c>
      <c r="E56" s="42" t="str">
        <f t="shared" si="2"/>
        <v>CASTELLON</v>
      </c>
      <c r="F56" s="42">
        <f t="shared" si="7"/>
        <v>5329</v>
      </c>
      <c r="G56" s="42">
        <f t="shared" si="8"/>
        <v>4503</v>
      </c>
    </row>
    <row r="57" spans="1:7" x14ac:dyDescent="0.25">
      <c r="A57" s="42" t="str">
        <f t="shared" si="3"/>
        <v>MOTRIL</v>
      </c>
      <c r="B57" s="41">
        <f t="shared" si="4"/>
        <v>1967</v>
      </c>
      <c r="C57" s="41">
        <f t="shared" si="5"/>
        <v>1359</v>
      </c>
      <c r="D57" s="41">
        <f t="shared" si="6"/>
        <v>22</v>
      </c>
      <c r="E57" s="42" t="str">
        <f t="shared" si="2"/>
        <v>MARIN Y RIA DE PONTEVEDRA</v>
      </c>
      <c r="F57" s="42">
        <f t="shared" si="7"/>
        <v>5322</v>
      </c>
      <c r="G57" s="42">
        <f t="shared" si="8"/>
        <v>18902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ALMERIA</v>
      </c>
      <c r="F58" s="42">
        <f t="shared" si="7"/>
        <v>3890.25</v>
      </c>
      <c r="G58" s="42">
        <f t="shared" si="8"/>
        <v>3538</v>
      </c>
    </row>
    <row r="59" spans="1:7" x14ac:dyDescent="0.25">
      <c r="A59" s="42" t="str">
        <f t="shared" si="3"/>
        <v>SANTA CRUZ DE TENERIFE</v>
      </c>
      <c r="B59" s="41">
        <f t="shared" si="4"/>
        <v>254393</v>
      </c>
      <c r="C59" s="41">
        <f t="shared" si="5"/>
        <v>271164</v>
      </c>
      <c r="D59" s="41">
        <f t="shared" si="6"/>
        <v>2</v>
      </c>
      <c r="E59" s="42" t="str">
        <f t="shared" si="2"/>
        <v>MOTRIL</v>
      </c>
      <c r="F59" s="42">
        <f t="shared" si="7"/>
        <v>1967</v>
      </c>
      <c r="G59" s="42">
        <f t="shared" si="8"/>
        <v>1359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HUELVA</v>
      </c>
      <c r="F60" s="42">
        <f t="shared" si="7"/>
        <v>1368</v>
      </c>
      <c r="G60" s="42">
        <f t="shared" si="8"/>
        <v>519</v>
      </c>
    </row>
    <row r="61" spans="1:7" x14ac:dyDescent="0.25">
      <c r="A61" s="42" t="str">
        <f t="shared" si="3"/>
        <v>SEVILLA</v>
      </c>
      <c r="B61" s="41">
        <f t="shared" si="4"/>
        <v>123471</v>
      </c>
      <c r="C61" s="41">
        <f t="shared" si="5"/>
        <v>129224</v>
      </c>
      <c r="D61" s="41">
        <f t="shared" si="6"/>
        <v>5</v>
      </c>
      <c r="E61" s="42" t="str">
        <f t="shared" si="2"/>
        <v>A CORUÑA</v>
      </c>
      <c r="F61" s="42">
        <f t="shared" si="7"/>
        <v>217</v>
      </c>
      <c r="G61" s="42">
        <f t="shared" si="8"/>
        <v>187</v>
      </c>
    </row>
    <row r="62" spans="1:7" x14ac:dyDescent="0.25">
      <c r="A62" s="42" t="str">
        <f t="shared" si="3"/>
        <v>TARRAGONA</v>
      </c>
      <c r="B62" s="41">
        <f t="shared" si="4"/>
        <v>20807</v>
      </c>
      <c r="C62" s="41">
        <f t="shared" si="5"/>
        <v>24965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130705</v>
      </c>
      <c r="C63" s="41">
        <f t="shared" si="5"/>
        <v>139566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22267</v>
      </c>
      <c r="C64" s="41">
        <f t="shared" si="5"/>
        <v>27473</v>
      </c>
      <c r="D64" s="41">
        <f t="shared" si="6"/>
        <v>11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22863</v>
      </c>
      <c r="C65" s="41">
        <f t="shared" si="5"/>
        <v>9336</v>
      </c>
      <c r="D65" s="41">
        <f t="shared" si="6"/>
        <v>10</v>
      </c>
      <c r="E65" s="42" t="str">
        <f t="shared" si="2"/>
        <v>AVILES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95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">
        <v>40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439</v>
      </c>
      <c r="C7" s="9">
        <v>242</v>
      </c>
      <c r="D7" s="9">
        <v>4993</v>
      </c>
      <c r="E7" s="9">
        <v>4204</v>
      </c>
      <c r="F7" s="10">
        <f>((E7*100)/D7)-100</f>
        <v>-15.80212297216103</v>
      </c>
      <c r="G7" s="1"/>
      <c r="H7" s="1"/>
      <c r="I7" s="1"/>
    </row>
    <row r="8" spans="1:12" x14ac:dyDescent="0.25">
      <c r="A8" s="11" t="s">
        <v>45</v>
      </c>
      <c r="B8" s="12">
        <v>4591</v>
      </c>
      <c r="C8" s="12">
        <v>1698</v>
      </c>
      <c r="D8" s="12">
        <v>38514</v>
      </c>
      <c r="E8" s="12">
        <v>35548</v>
      </c>
      <c r="F8" s="13">
        <f t="shared" ref="F8:F35" si="0">((E8*100)/D8)-100</f>
        <v>-7.7010957054577602</v>
      </c>
      <c r="G8" s="1"/>
      <c r="H8" s="1"/>
      <c r="I8" s="1"/>
    </row>
    <row r="9" spans="1:12" x14ac:dyDescent="0.25">
      <c r="A9" s="8" t="s">
        <v>46</v>
      </c>
      <c r="B9" s="9">
        <v>0</v>
      </c>
      <c r="C9" s="9">
        <v>145</v>
      </c>
      <c r="D9" s="9">
        <v>94</v>
      </c>
      <c r="E9" s="9">
        <v>1711</v>
      </c>
      <c r="F9" s="10">
        <f t="shared" si="0"/>
        <v>1720.2127659574469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20</v>
      </c>
      <c r="E10" s="12">
        <v>8</v>
      </c>
      <c r="F10" s="17">
        <f t="shared" si="0"/>
        <v>-60</v>
      </c>
      <c r="G10" s="1"/>
      <c r="H10" s="1"/>
      <c r="I10" s="1"/>
    </row>
    <row r="11" spans="1:12" x14ac:dyDescent="0.25">
      <c r="A11" s="8" t="s">
        <v>48</v>
      </c>
      <c r="B11" s="9">
        <v>26994</v>
      </c>
      <c r="C11" s="9">
        <v>42364</v>
      </c>
      <c r="D11" s="9">
        <v>213872</v>
      </c>
      <c r="E11" s="9">
        <v>310471</v>
      </c>
      <c r="F11" s="10">
        <f t="shared" si="0"/>
        <v>45.166735243510146</v>
      </c>
      <c r="G11" s="1"/>
      <c r="H11" s="1"/>
      <c r="I11" s="1"/>
    </row>
    <row r="12" spans="1:12" x14ac:dyDescent="0.25">
      <c r="A12" s="11" t="s">
        <v>49</v>
      </c>
      <c r="B12" s="12">
        <v>6706.5</v>
      </c>
      <c r="C12" s="12">
        <v>4291</v>
      </c>
      <c r="D12" s="12">
        <v>47022</v>
      </c>
      <c r="E12" s="12">
        <v>53706</v>
      </c>
      <c r="F12" s="13">
        <f t="shared" si="0"/>
        <v>14.214622942452465</v>
      </c>
      <c r="G12" s="1"/>
      <c r="H12" s="1"/>
      <c r="I12" s="1"/>
    </row>
    <row r="13" spans="1:12" x14ac:dyDescent="0.25">
      <c r="A13" s="8" t="s">
        <v>50</v>
      </c>
      <c r="B13" s="9">
        <v>0</v>
      </c>
      <c r="C13" s="9">
        <v>0</v>
      </c>
      <c r="D13" s="9">
        <v>8</v>
      </c>
      <c r="E13" s="9">
        <v>2</v>
      </c>
      <c r="F13" s="10">
        <f t="shared" si="0"/>
        <v>-75</v>
      </c>
      <c r="G13" s="1"/>
      <c r="H13" s="1"/>
      <c r="I13" s="1"/>
    </row>
    <row r="14" spans="1:12" x14ac:dyDescent="0.25">
      <c r="A14" s="11" t="s">
        <v>51</v>
      </c>
      <c r="B14" s="12">
        <v>87301.5</v>
      </c>
      <c r="C14" s="12">
        <v>95247</v>
      </c>
      <c r="D14" s="12">
        <v>1087734.5</v>
      </c>
      <c r="E14" s="12">
        <v>1057246</v>
      </c>
      <c r="F14" s="13">
        <f t="shared" si="0"/>
        <v>-2.8029358267113906</v>
      </c>
      <c r="G14" s="1"/>
      <c r="H14" s="1"/>
      <c r="I14" s="1"/>
    </row>
    <row r="15" spans="1:12" x14ac:dyDescent="0.25">
      <c r="A15" s="8" t="s">
        <v>52</v>
      </c>
      <c r="B15" s="9">
        <v>42871</v>
      </c>
      <c r="C15" s="9">
        <v>37332.5</v>
      </c>
      <c r="D15" s="9">
        <v>467899.75</v>
      </c>
      <c r="E15" s="9">
        <v>491499.25</v>
      </c>
      <c r="F15" s="10">
        <f t="shared" si="0"/>
        <v>5.0437086149330099</v>
      </c>
      <c r="G15" s="1"/>
      <c r="H15" s="1"/>
      <c r="I15" s="1"/>
    </row>
    <row r="16" spans="1:12" x14ac:dyDescent="0.25">
      <c r="A16" s="11" t="s">
        <v>53</v>
      </c>
      <c r="B16" s="12">
        <v>3637</v>
      </c>
      <c r="C16" s="12">
        <v>3488</v>
      </c>
      <c r="D16" s="12">
        <v>40248</v>
      </c>
      <c r="E16" s="12">
        <v>45716</v>
      </c>
      <c r="F16" s="13">
        <f t="shared" si="0"/>
        <v>13.585768236931031</v>
      </c>
      <c r="G16" s="1"/>
      <c r="H16" s="1"/>
      <c r="I16" s="1"/>
    </row>
    <row r="17" spans="1:9" x14ac:dyDescent="0.25">
      <c r="A17" s="8" t="s">
        <v>54</v>
      </c>
      <c r="B17" s="9">
        <v>10183</v>
      </c>
      <c r="C17" s="9">
        <v>12247</v>
      </c>
      <c r="D17" s="9">
        <v>113741</v>
      </c>
      <c r="E17" s="9">
        <v>141188</v>
      </c>
      <c r="F17" s="10">
        <f t="shared" si="0"/>
        <v>24.13114004624542</v>
      </c>
      <c r="G17" s="1"/>
      <c r="H17" s="1"/>
      <c r="I17" s="1"/>
    </row>
    <row r="18" spans="1:9" x14ac:dyDescent="0.25">
      <c r="A18" s="11" t="s">
        <v>55</v>
      </c>
      <c r="B18" s="12">
        <v>21</v>
      </c>
      <c r="C18" s="12">
        <v>1</v>
      </c>
      <c r="D18" s="12">
        <v>440</v>
      </c>
      <c r="E18" s="12">
        <v>132</v>
      </c>
      <c r="F18" s="13">
        <f t="shared" si="0"/>
        <v>-70</v>
      </c>
      <c r="G18" s="1"/>
      <c r="H18" s="1"/>
      <c r="I18" s="1"/>
    </row>
    <row r="19" spans="1:9" x14ac:dyDescent="0.25">
      <c r="A19" s="8" t="s">
        <v>56</v>
      </c>
      <c r="B19" s="9">
        <v>67</v>
      </c>
      <c r="C19" s="9">
        <v>92</v>
      </c>
      <c r="D19" s="9">
        <v>525</v>
      </c>
      <c r="E19" s="9">
        <v>832</v>
      </c>
      <c r="F19" s="10">
        <f t="shared" si="0"/>
        <v>58.476190476190482</v>
      </c>
      <c r="G19" s="1"/>
      <c r="H19" s="1"/>
      <c r="I19" s="1"/>
    </row>
    <row r="20" spans="1:9" x14ac:dyDescent="0.25">
      <c r="A20" s="11" t="s">
        <v>57</v>
      </c>
      <c r="B20" s="12">
        <v>2672</v>
      </c>
      <c r="C20" s="12">
        <v>4668</v>
      </c>
      <c r="D20" s="12">
        <v>25249</v>
      </c>
      <c r="E20" s="12">
        <v>37153</v>
      </c>
      <c r="F20" s="13">
        <f t="shared" si="0"/>
        <v>47.146421640461</v>
      </c>
      <c r="G20" s="1"/>
      <c r="H20" s="1"/>
      <c r="I20" s="1"/>
    </row>
    <row r="21" spans="1:9" x14ac:dyDescent="0.25">
      <c r="A21" s="8" t="s">
        <v>58</v>
      </c>
      <c r="B21" s="9">
        <v>258</v>
      </c>
      <c r="C21" s="9">
        <v>0</v>
      </c>
      <c r="D21" s="9">
        <v>743</v>
      </c>
      <c r="E21" s="9">
        <v>243</v>
      </c>
      <c r="F21" s="10">
        <f t="shared" si="0"/>
        <v>-67.294751009421262</v>
      </c>
      <c r="G21" s="1"/>
      <c r="H21" s="1"/>
      <c r="I21" s="1"/>
    </row>
    <row r="22" spans="1:9" x14ac:dyDescent="0.25">
      <c r="A22" s="11" t="s">
        <v>59</v>
      </c>
      <c r="B22" s="12">
        <v>7697</v>
      </c>
      <c r="C22" s="12">
        <v>5671</v>
      </c>
      <c r="D22" s="12">
        <v>90670</v>
      </c>
      <c r="E22" s="12">
        <v>72348</v>
      </c>
      <c r="F22" s="13">
        <f t="shared" si="0"/>
        <v>-20.207345318186825</v>
      </c>
      <c r="G22" s="1"/>
      <c r="H22" s="1"/>
      <c r="I22" s="1"/>
    </row>
    <row r="23" spans="1:9" x14ac:dyDescent="0.25">
      <c r="A23" s="8" t="s">
        <v>60</v>
      </c>
      <c r="B23" s="9">
        <v>1219</v>
      </c>
      <c r="C23" s="9">
        <v>1673</v>
      </c>
      <c r="D23" s="9">
        <v>14380</v>
      </c>
      <c r="E23" s="9">
        <v>20683</v>
      </c>
      <c r="F23" s="10">
        <f t="shared" si="0"/>
        <v>43.831710709318486</v>
      </c>
      <c r="G23" s="1"/>
      <c r="H23" s="1"/>
      <c r="I23" s="1"/>
    </row>
    <row r="24" spans="1:9" x14ac:dyDescent="0.25">
      <c r="A24" s="11" t="s">
        <v>61</v>
      </c>
      <c r="B24" s="12">
        <v>1082</v>
      </c>
      <c r="C24" s="12">
        <v>2599</v>
      </c>
      <c r="D24" s="12">
        <v>12919</v>
      </c>
      <c r="E24" s="12">
        <v>28560</v>
      </c>
      <c r="F24" s="13">
        <f t="shared" si="0"/>
        <v>121.06974224011145</v>
      </c>
      <c r="G24" s="1"/>
      <c r="H24" s="1"/>
      <c r="I24" s="1"/>
    </row>
    <row r="25" spans="1:9" x14ac:dyDescent="0.25">
      <c r="A25" s="8" t="s">
        <v>62</v>
      </c>
      <c r="B25" s="9">
        <v>963</v>
      </c>
      <c r="C25" s="9">
        <v>1852</v>
      </c>
      <c r="D25" s="9">
        <v>8976</v>
      </c>
      <c r="E25" s="9">
        <v>12226</v>
      </c>
      <c r="F25" s="10">
        <f t="shared" si="0"/>
        <v>36.207664884135482</v>
      </c>
      <c r="G25" s="1"/>
      <c r="H25" s="1"/>
      <c r="I25" s="1"/>
    </row>
    <row r="26" spans="1:9" x14ac:dyDescent="0.25">
      <c r="A26" s="11" t="s">
        <v>63</v>
      </c>
      <c r="B26" s="12">
        <v>355</v>
      </c>
      <c r="C26" s="12">
        <v>266</v>
      </c>
      <c r="D26" s="12">
        <v>2481</v>
      </c>
      <c r="E26" s="12">
        <v>3872</v>
      </c>
      <c r="F26" s="13">
        <f t="shared" si="0"/>
        <v>56.066102378073367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3722</v>
      </c>
      <c r="C28" s="12">
        <v>3196</v>
      </c>
      <c r="D28" s="12">
        <v>37903</v>
      </c>
      <c r="E28" s="12">
        <v>35125</v>
      </c>
      <c r="F28" s="13">
        <f t="shared" si="0"/>
        <v>-7.329235152890277</v>
      </c>
      <c r="G28" s="1"/>
      <c r="H28" s="1"/>
      <c r="I28" s="1"/>
    </row>
    <row r="29" spans="1:9" x14ac:dyDescent="0.25">
      <c r="A29" s="8" t="s">
        <v>66</v>
      </c>
      <c r="B29" s="9">
        <v>238</v>
      </c>
      <c r="C29" s="9">
        <v>118</v>
      </c>
      <c r="D29" s="9">
        <v>1912</v>
      </c>
      <c r="E29" s="9">
        <v>1081</v>
      </c>
      <c r="F29" s="10">
        <f t="shared" si="0"/>
        <v>-43.462343096234306</v>
      </c>
      <c r="G29" s="1"/>
      <c r="H29" s="1"/>
      <c r="I29" s="1"/>
    </row>
    <row r="30" spans="1:9" x14ac:dyDescent="0.25">
      <c r="A30" s="11" t="s">
        <v>67</v>
      </c>
      <c r="B30" s="12">
        <v>1653</v>
      </c>
      <c r="C30" s="12">
        <v>1770</v>
      </c>
      <c r="D30" s="12">
        <v>20849</v>
      </c>
      <c r="E30" s="12">
        <v>19244</v>
      </c>
      <c r="F30" s="13">
        <f t="shared" si="0"/>
        <v>-7.6982109453690839</v>
      </c>
      <c r="G30" s="1"/>
      <c r="H30" s="1"/>
      <c r="I30" s="1"/>
    </row>
    <row r="31" spans="1:9" x14ac:dyDescent="0.25">
      <c r="A31" s="8" t="s">
        <v>68</v>
      </c>
      <c r="B31" s="9">
        <v>5853</v>
      </c>
      <c r="C31" s="9">
        <v>5986</v>
      </c>
      <c r="D31" s="9">
        <v>55240</v>
      </c>
      <c r="E31" s="9">
        <v>57410</v>
      </c>
      <c r="F31" s="10">
        <f t="shared" si="0"/>
        <v>3.9283128167994192</v>
      </c>
      <c r="G31" s="1"/>
      <c r="H31" s="1"/>
      <c r="I31" s="1"/>
    </row>
    <row r="32" spans="1:9" x14ac:dyDescent="0.25">
      <c r="A32" s="11" t="s">
        <v>69</v>
      </c>
      <c r="B32" s="12">
        <v>162536</v>
      </c>
      <c r="C32" s="12">
        <v>170648</v>
      </c>
      <c r="D32" s="12">
        <v>1789381</v>
      </c>
      <c r="E32" s="12">
        <v>1868222</v>
      </c>
      <c r="F32" s="13">
        <f t="shared" si="0"/>
        <v>4.4060487956449776</v>
      </c>
      <c r="G32" s="1"/>
      <c r="H32" s="1"/>
      <c r="I32" s="1"/>
    </row>
    <row r="33" spans="1:9" x14ac:dyDescent="0.25">
      <c r="A33" s="8" t="s">
        <v>70</v>
      </c>
      <c r="B33" s="9">
        <v>13302.5</v>
      </c>
      <c r="C33" s="9">
        <v>13022.5</v>
      </c>
      <c r="D33" s="9">
        <v>159843.5</v>
      </c>
      <c r="E33" s="9">
        <v>153818.5</v>
      </c>
      <c r="F33" s="10">
        <f t="shared" si="0"/>
        <v>-3.7693118581612595</v>
      </c>
      <c r="G33" s="1"/>
      <c r="H33" s="1"/>
      <c r="I33" s="1"/>
    </row>
    <row r="34" spans="1:9" x14ac:dyDescent="0.25">
      <c r="A34" s="11" t="s">
        <v>71</v>
      </c>
      <c r="B34" s="12">
        <v>139</v>
      </c>
      <c r="C34" s="12">
        <v>40</v>
      </c>
      <c r="D34" s="12">
        <v>555</v>
      </c>
      <c r="E34" s="12">
        <v>768</v>
      </c>
      <c r="F34" s="13">
        <f t="shared" si="0"/>
        <v>38.378378378378386</v>
      </c>
      <c r="G34" s="1"/>
      <c r="H34" s="1"/>
      <c r="I34" s="1"/>
    </row>
    <row r="35" spans="1:9" x14ac:dyDescent="0.25">
      <c r="A35" s="14" t="s">
        <v>72</v>
      </c>
      <c r="B35" s="15">
        <f>SUM(B7:B34)</f>
        <v>384500.5</v>
      </c>
      <c r="C35" s="15">
        <f t="shared" ref="C35:E35" si="1">SUM(C7:C34)</f>
        <v>408657</v>
      </c>
      <c r="D35" s="15">
        <f t="shared" si="1"/>
        <v>4236212.75</v>
      </c>
      <c r="E35" s="15">
        <f t="shared" si="1"/>
        <v>4453016.75</v>
      </c>
      <c r="F35" s="16">
        <f t="shared" si="0"/>
        <v>5.1178732701751102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4204</v>
      </c>
      <c r="C38" s="41">
        <f>D7</f>
        <v>4993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VALENCIA</v>
      </c>
      <c r="F38" s="42">
        <f>LOOKUP(E38,$A$38:$A$65,$B$38:$B$65)</f>
        <v>1868222</v>
      </c>
      <c r="G38" s="42">
        <f>LOOKUP(E38,$A$38:$A$65,$C$38:$C$65)</f>
        <v>1789381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35548</v>
      </c>
      <c r="C39" s="41">
        <f t="shared" ref="C39:C65" si="5">D8</f>
        <v>38514</v>
      </c>
      <c r="D39" s="41">
        <f t="shared" ref="D39:D65" si="6">_xlfn.RANK.EQ(B39,$B$38:$B$65)+COUNTIF($B$38:$B$65,B39)-1</f>
        <v>12</v>
      </c>
      <c r="E39" s="42" t="str">
        <f t="shared" si="2"/>
        <v>BARCELONA</v>
      </c>
      <c r="F39" s="42">
        <f t="shared" ref="F39:F65" si="7">LOOKUP(E39,$A$38:$A$65,$B$38:$B$65)</f>
        <v>1057246</v>
      </c>
      <c r="G39" s="42">
        <f t="shared" ref="G39:G65" si="8">LOOKUP(E39,$A$38:$A$65,$C$38:$C$65)</f>
        <v>1087734.5</v>
      </c>
    </row>
    <row r="40" spans="1:9" x14ac:dyDescent="0.25">
      <c r="A40" s="42" t="str">
        <f t="shared" si="3"/>
        <v>ALMERIA</v>
      </c>
      <c r="B40" s="41">
        <f t="shared" si="4"/>
        <v>1711</v>
      </c>
      <c r="C40" s="41">
        <f t="shared" si="5"/>
        <v>94</v>
      </c>
      <c r="D40" s="41">
        <f t="shared" si="6"/>
        <v>20</v>
      </c>
      <c r="E40" s="42" t="str">
        <f t="shared" si="2"/>
        <v>BILBAO</v>
      </c>
      <c r="F40" s="42">
        <f t="shared" si="7"/>
        <v>491499.25</v>
      </c>
      <c r="G40" s="42">
        <f t="shared" si="8"/>
        <v>467899.75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20</v>
      </c>
      <c r="D41" s="41">
        <f t="shared" si="6"/>
        <v>26</v>
      </c>
      <c r="E41" s="42" t="str">
        <f t="shared" si="2"/>
        <v>BAHIA DE ALGECIRAS</v>
      </c>
      <c r="F41" s="42">
        <f t="shared" si="7"/>
        <v>310471</v>
      </c>
      <c r="G41" s="42">
        <f t="shared" si="8"/>
        <v>213872</v>
      </c>
    </row>
    <row r="42" spans="1:9" x14ac:dyDescent="0.25">
      <c r="A42" s="42" t="str">
        <f t="shared" si="3"/>
        <v>BAHIA DE ALGECIRAS</v>
      </c>
      <c r="B42" s="41">
        <f t="shared" si="4"/>
        <v>310471</v>
      </c>
      <c r="C42" s="41">
        <f t="shared" si="5"/>
        <v>213872</v>
      </c>
      <c r="D42" s="41">
        <f t="shared" si="6"/>
        <v>4</v>
      </c>
      <c r="E42" s="42" t="str">
        <f t="shared" si="2"/>
        <v>VIGO</v>
      </c>
      <c r="F42" s="42">
        <f t="shared" si="7"/>
        <v>153818.5</v>
      </c>
      <c r="G42" s="42">
        <f t="shared" si="8"/>
        <v>159843.5</v>
      </c>
    </row>
    <row r="43" spans="1:9" x14ac:dyDescent="0.25">
      <c r="A43" s="42" t="str">
        <f t="shared" si="3"/>
        <v>BAHIA DE CADIZ</v>
      </c>
      <c r="B43" s="41">
        <f t="shared" si="4"/>
        <v>53706</v>
      </c>
      <c r="C43" s="41">
        <f t="shared" si="5"/>
        <v>47022</v>
      </c>
      <c r="D43" s="41">
        <f t="shared" si="6"/>
        <v>9</v>
      </c>
      <c r="E43" s="42" t="str">
        <f t="shared" si="2"/>
        <v>CASTELLON</v>
      </c>
      <c r="F43" s="42">
        <f t="shared" si="7"/>
        <v>141188</v>
      </c>
      <c r="G43" s="42">
        <f t="shared" si="8"/>
        <v>113741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8</v>
      </c>
      <c r="D44" s="41">
        <f t="shared" si="6"/>
        <v>27</v>
      </c>
      <c r="E44" s="42" t="str">
        <f t="shared" si="2"/>
        <v>LAS PALMAS</v>
      </c>
      <c r="F44" s="42">
        <f t="shared" si="7"/>
        <v>72348</v>
      </c>
      <c r="G44" s="42">
        <f t="shared" si="8"/>
        <v>90670</v>
      </c>
    </row>
    <row r="45" spans="1:9" x14ac:dyDescent="0.25">
      <c r="A45" s="42" t="str">
        <f t="shared" si="3"/>
        <v>BARCELONA</v>
      </c>
      <c r="B45" s="41">
        <f t="shared" si="4"/>
        <v>1057246</v>
      </c>
      <c r="C45" s="41">
        <f t="shared" si="5"/>
        <v>1087734.5</v>
      </c>
      <c r="D45" s="41">
        <f t="shared" si="6"/>
        <v>2</v>
      </c>
      <c r="E45" s="42" t="str">
        <f t="shared" si="2"/>
        <v>TARRAGONA</v>
      </c>
      <c r="F45" s="42">
        <f t="shared" si="7"/>
        <v>57410</v>
      </c>
      <c r="G45" s="42">
        <f t="shared" si="8"/>
        <v>55240</v>
      </c>
    </row>
    <row r="46" spans="1:9" x14ac:dyDescent="0.25">
      <c r="A46" s="42" t="str">
        <f t="shared" si="3"/>
        <v>BILBAO</v>
      </c>
      <c r="B46" s="41">
        <f t="shared" si="4"/>
        <v>491499.25</v>
      </c>
      <c r="C46" s="41">
        <f t="shared" si="5"/>
        <v>467899.75</v>
      </c>
      <c r="D46" s="41">
        <f t="shared" si="6"/>
        <v>3</v>
      </c>
      <c r="E46" s="42" t="str">
        <f t="shared" si="2"/>
        <v>BAHIA DE CADIZ</v>
      </c>
      <c r="F46" s="42">
        <f t="shared" si="7"/>
        <v>53706</v>
      </c>
      <c r="G46" s="42">
        <f t="shared" si="8"/>
        <v>47022</v>
      </c>
    </row>
    <row r="47" spans="1:9" x14ac:dyDescent="0.25">
      <c r="A47" s="42" t="str">
        <f t="shared" si="3"/>
        <v>CARTAGENA</v>
      </c>
      <c r="B47" s="41">
        <f t="shared" si="4"/>
        <v>45716</v>
      </c>
      <c r="C47" s="41">
        <f t="shared" si="5"/>
        <v>40248</v>
      </c>
      <c r="D47" s="41">
        <f t="shared" si="6"/>
        <v>10</v>
      </c>
      <c r="E47" s="42" t="str">
        <f t="shared" si="2"/>
        <v>CARTAGENA</v>
      </c>
      <c r="F47" s="42">
        <f t="shared" si="7"/>
        <v>45716</v>
      </c>
      <c r="G47" s="42">
        <f t="shared" si="8"/>
        <v>40248</v>
      </c>
    </row>
    <row r="48" spans="1:9" x14ac:dyDescent="0.25">
      <c r="A48" s="42" t="str">
        <f t="shared" si="3"/>
        <v>CASTELLON</v>
      </c>
      <c r="B48" s="41">
        <f t="shared" si="4"/>
        <v>141188</v>
      </c>
      <c r="C48" s="41">
        <f t="shared" si="5"/>
        <v>113741</v>
      </c>
      <c r="D48" s="41">
        <f t="shared" si="6"/>
        <v>6</v>
      </c>
      <c r="E48" s="42" t="str">
        <f t="shared" si="2"/>
        <v>GIJON</v>
      </c>
      <c r="F48" s="42">
        <f t="shared" si="7"/>
        <v>37153</v>
      </c>
      <c r="G48" s="42">
        <f t="shared" si="8"/>
        <v>25249</v>
      </c>
    </row>
    <row r="49" spans="1:7" x14ac:dyDescent="0.25">
      <c r="A49" s="42" t="str">
        <f t="shared" si="3"/>
        <v>CEUTA</v>
      </c>
      <c r="B49" s="41">
        <f t="shared" si="4"/>
        <v>132</v>
      </c>
      <c r="C49" s="41">
        <f t="shared" si="5"/>
        <v>440</v>
      </c>
      <c r="D49" s="41">
        <f t="shared" si="6"/>
        <v>25</v>
      </c>
      <c r="E49" s="42" t="str">
        <f t="shared" si="2"/>
        <v>ALICANTE</v>
      </c>
      <c r="F49" s="42">
        <f t="shared" si="7"/>
        <v>35548</v>
      </c>
      <c r="G49" s="42">
        <f t="shared" si="8"/>
        <v>38514</v>
      </c>
    </row>
    <row r="50" spans="1:7" x14ac:dyDescent="0.25">
      <c r="A50" s="42" t="str">
        <f t="shared" si="3"/>
        <v>FERROL-SAN CIBRAO</v>
      </c>
      <c r="B50" s="41">
        <f t="shared" si="4"/>
        <v>832</v>
      </c>
      <c r="C50" s="41">
        <f t="shared" si="5"/>
        <v>525</v>
      </c>
      <c r="D50" s="41">
        <f t="shared" si="6"/>
        <v>22</v>
      </c>
      <c r="E50" s="42" t="str">
        <f t="shared" si="2"/>
        <v>SANTA CRUZ DE TENERIFE</v>
      </c>
      <c r="F50" s="42">
        <f t="shared" si="7"/>
        <v>35125</v>
      </c>
      <c r="G50" s="42">
        <f t="shared" si="8"/>
        <v>37903</v>
      </c>
    </row>
    <row r="51" spans="1:7" x14ac:dyDescent="0.25">
      <c r="A51" s="42" t="str">
        <f t="shared" si="3"/>
        <v>GIJON</v>
      </c>
      <c r="B51" s="41">
        <f t="shared" si="4"/>
        <v>37153</v>
      </c>
      <c r="C51" s="41">
        <f t="shared" si="5"/>
        <v>25249</v>
      </c>
      <c r="D51" s="41">
        <f t="shared" si="6"/>
        <v>11</v>
      </c>
      <c r="E51" s="42" t="str">
        <f t="shared" si="2"/>
        <v>MARIN Y RIA DE PONTEVEDRA</v>
      </c>
      <c r="F51" s="42">
        <f t="shared" si="7"/>
        <v>28560</v>
      </c>
      <c r="G51" s="42">
        <f t="shared" si="8"/>
        <v>12919</v>
      </c>
    </row>
    <row r="52" spans="1:7" x14ac:dyDescent="0.25">
      <c r="A52" s="42" t="str">
        <f t="shared" si="3"/>
        <v>HUELVA</v>
      </c>
      <c r="B52" s="41">
        <f t="shared" si="4"/>
        <v>243</v>
      </c>
      <c r="C52" s="41">
        <f t="shared" si="5"/>
        <v>743</v>
      </c>
      <c r="D52" s="41">
        <f t="shared" si="6"/>
        <v>24</v>
      </c>
      <c r="E52" s="42" t="str">
        <f t="shared" si="2"/>
        <v>MALAGA</v>
      </c>
      <c r="F52" s="42">
        <f t="shared" si="7"/>
        <v>20683</v>
      </c>
      <c r="G52" s="42">
        <f t="shared" si="8"/>
        <v>14380</v>
      </c>
    </row>
    <row r="53" spans="1:7" x14ac:dyDescent="0.25">
      <c r="A53" s="42" t="str">
        <f t="shared" si="3"/>
        <v>LAS PALMAS</v>
      </c>
      <c r="B53" s="41">
        <f t="shared" si="4"/>
        <v>72348</v>
      </c>
      <c r="C53" s="41">
        <f t="shared" si="5"/>
        <v>90670</v>
      </c>
      <c r="D53" s="41">
        <f t="shared" si="6"/>
        <v>7</v>
      </c>
      <c r="E53" s="42" t="str">
        <f t="shared" si="2"/>
        <v>SEVILLA</v>
      </c>
      <c r="F53" s="42">
        <f t="shared" si="7"/>
        <v>19244</v>
      </c>
      <c r="G53" s="42">
        <f t="shared" si="8"/>
        <v>20849</v>
      </c>
    </row>
    <row r="54" spans="1:7" x14ac:dyDescent="0.25">
      <c r="A54" s="42" t="str">
        <f t="shared" si="3"/>
        <v>MALAGA</v>
      </c>
      <c r="B54" s="41">
        <f t="shared" si="4"/>
        <v>20683</v>
      </c>
      <c r="C54" s="41">
        <f t="shared" si="5"/>
        <v>14380</v>
      </c>
      <c r="D54" s="41">
        <f t="shared" si="6"/>
        <v>15</v>
      </c>
      <c r="E54" s="42" t="str">
        <f t="shared" si="2"/>
        <v>MELILLA</v>
      </c>
      <c r="F54" s="42">
        <f t="shared" si="7"/>
        <v>12226</v>
      </c>
      <c r="G54" s="42">
        <f t="shared" si="8"/>
        <v>8976</v>
      </c>
    </row>
    <row r="55" spans="1:7" x14ac:dyDescent="0.25">
      <c r="A55" s="42" t="str">
        <f t="shared" si="3"/>
        <v>MARIN Y RIA DE PONTEVEDRA</v>
      </c>
      <c r="B55" s="41">
        <f t="shared" si="4"/>
        <v>28560</v>
      </c>
      <c r="C55" s="41">
        <f t="shared" si="5"/>
        <v>12919</v>
      </c>
      <c r="D55" s="41">
        <f t="shared" si="6"/>
        <v>14</v>
      </c>
      <c r="E55" s="42" t="str">
        <f t="shared" si="2"/>
        <v>A CORUÑA</v>
      </c>
      <c r="F55" s="42">
        <f t="shared" si="7"/>
        <v>4204</v>
      </c>
      <c r="G55" s="42">
        <f t="shared" si="8"/>
        <v>4993</v>
      </c>
    </row>
    <row r="56" spans="1:7" x14ac:dyDescent="0.25">
      <c r="A56" s="42" t="str">
        <f t="shared" si="3"/>
        <v>MELILLA</v>
      </c>
      <c r="B56" s="41">
        <f t="shared" si="4"/>
        <v>12226</v>
      </c>
      <c r="C56" s="41">
        <f t="shared" si="5"/>
        <v>8976</v>
      </c>
      <c r="D56" s="41">
        <f t="shared" si="6"/>
        <v>17</v>
      </c>
      <c r="E56" s="42" t="str">
        <f t="shared" si="2"/>
        <v>MOTRIL</v>
      </c>
      <c r="F56" s="42">
        <f t="shared" si="7"/>
        <v>3872</v>
      </c>
      <c r="G56" s="42">
        <f t="shared" si="8"/>
        <v>2481</v>
      </c>
    </row>
    <row r="57" spans="1:7" x14ac:dyDescent="0.25">
      <c r="A57" s="42" t="str">
        <f t="shared" si="3"/>
        <v>MOTRIL</v>
      </c>
      <c r="B57" s="41">
        <f t="shared" si="4"/>
        <v>3872</v>
      </c>
      <c r="C57" s="41">
        <f t="shared" si="5"/>
        <v>2481</v>
      </c>
      <c r="D57" s="41">
        <f t="shared" si="6"/>
        <v>19</v>
      </c>
      <c r="E57" s="42" t="str">
        <f t="shared" si="2"/>
        <v>ALMERIA</v>
      </c>
      <c r="F57" s="42">
        <f t="shared" si="7"/>
        <v>1711</v>
      </c>
      <c r="G57" s="42">
        <f t="shared" si="8"/>
        <v>94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SANTANDER</v>
      </c>
      <c r="F58" s="42">
        <f t="shared" si="7"/>
        <v>1081</v>
      </c>
      <c r="G58" s="42">
        <f t="shared" si="8"/>
        <v>1912</v>
      </c>
    </row>
    <row r="59" spans="1:7" x14ac:dyDescent="0.25">
      <c r="A59" s="42" t="str">
        <f t="shared" si="3"/>
        <v>SANTA CRUZ DE TENERIFE</v>
      </c>
      <c r="B59" s="41">
        <f t="shared" si="4"/>
        <v>35125</v>
      </c>
      <c r="C59" s="41">
        <f t="shared" si="5"/>
        <v>37903</v>
      </c>
      <c r="D59" s="41">
        <f t="shared" si="6"/>
        <v>13</v>
      </c>
      <c r="E59" s="42" t="str">
        <f t="shared" si="2"/>
        <v>FERROL-SAN CIBRAO</v>
      </c>
      <c r="F59" s="42">
        <f t="shared" si="7"/>
        <v>832</v>
      </c>
      <c r="G59" s="42">
        <f t="shared" si="8"/>
        <v>525</v>
      </c>
    </row>
    <row r="60" spans="1:7" x14ac:dyDescent="0.25">
      <c r="A60" s="42" t="str">
        <f t="shared" si="3"/>
        <v>SANTANDER</v>
      </c>
      <c r="B60" s="41">
        <f t="shared" si="4"/>
        <v>1081</v>
      </c>
      <c r="C60" s="41">
        <f t="shared" si="5"/>
        <v>1912</v>
      </c>
      <c r="D60" s="41">
        <f t="shared" si="6"/>
        <v>21</v>
      </c>
      <c r="E60" s="42" t="str">
        <f t="shared" si="2"/>
        <v>VILAGARCIA</v>
      </c>
      <c r="F60" s="42">
        <f t="shared" si="7"/>
        <v>768</v>
      </c>
      <c r="G60" s="42">
        <f t="shared" si="8"/>
        <v>555</v>
      </c>
    </row>
    <row r="61" spans="1:7" x14ac:dyDescent="0.25">
      <c r="A61" s="42" t="str">
        <f t="shared" si="3"/>
        <v>SEVILLA</v>
      </c>
      <c r="B61" s="41">
        <f t="shared" si="4"/>
        <v>19244</v>
      </c>
      <c r="C61" s="41">
        <f t="shared" si="5"/>
        <v>20849</v>
      </c>
      <c r="D61" s="41">
        <f t="shared" si="6"/>
        <v>16</v>
      </c>
      <c r="E61" s="42" t="str">
        <f t="shared" si="2"/>
        <v>HUELVA</v>
      </c>
      <c r="F61" s="42">
        <f t="shared" si="7"/>
        <v>243</v>
      </c>
      <c r="G61" s="42">
        <f t="shared" si="8"/>
        <v>743</v>
      </c>
    </row>
    <row r="62" spans="1:7" x14ac:dyDescent="0.25">
      <c r="A62" s="42" t="str">
        <f t="shared" si="3"/>
        <v>TARRAGONA</v>
      </c>
      <c r="B62" s="41">
        <f t="shared" si="4"/>
        <v>57410</v>
      </c>
      <c r="C62" s="41">
        <f t="shared" si="5"/>
        <v>55240</v>
      </c>
      <c r="D62" s="41">
        <f t="shared" si="6"/>
        <v>8</v>
      </c>
      <c r="E62" s="42" t="str">
        <f t="shared" si="2"/>
        <v>CEUTA</v>
      </c>
      <c r="F62" s="42">
        <f t="shared" si="7"/>
        <v>132</v>
      </c>
      <c r="G62" s="42">
        <f t="shared" si="8"/>
        <v>440</v>
      </c>
    </row>
    <row r="63" spans="1:7" x14ac:dyDescent="0.25">
      <c r="A63" s="42" t="str">
        <f t="shared" si="3"/>
        <v>VALENCIA</v>
      </c>
      <c r="B63" s="41">
        <f t="shared" si="4"/>
        <v>1868222</v>
      </c>
      <c r="C63" s="41">
        <f t="shared" si="5"/>
        <v>1789381</v>
      </c>
      <c r="D63" s="41">
        <f t="shared" si="6"/>
        <v>1</v>
      </c>
      <c r="E63" s="42" t="str">
        <f t="shared" si="2"/>
        <v>AVILES</v>
      </c>
      <c r="F63" s="42">
        <f t="shared" si="7"/>
        <v>8</v>
      </c>
      <c r="G63" s="42">
        <f t="shared" si="8"/>
        <v>20</v>
      </c>
    </row>
    <row r="64" spans="1:7" x14ac:dyDescent="0.25">
      <c r="A64" s="42" t="str">
        <f t="shared" si="3"/>
        <v>VIGO</v>
      </c>
      <c r="B64" s="41">
        <f t="shared" si="4"/>
        <v>153818.5</v>
      </c>
      <c r="C64" s="41">
        <f t="shared" si="5"/>
        <v>159843.5</v>
      </c>
      <c r="D64" s="41">
        <f t="shared" si="6"/>
        <v>5</v>
      </c>
      <c r="E64" s="42" t="str">
        <f t="shared" si="2"/>
        <v>BALEARES</v>
      </c>
      <c r="F64" s="42">
        <f t="shared" si="7"/>
        <v>2</v>
      </c>
      <c r="G64" s="42">
        <f t="shared" si="8"/>
        <v>8</v>
      </c>
    </row>
    <row r="65" spans="1:7" x14ac:dyDescent="0.25">
      <c r="A65" s="42" t="str">
        <f t="shared" si="3"/>
        <v>VILAGARCIA</v>
      </c>
      <c r="B65" s="41">
        <f t="shared" si="4"/>
        <v>768</v>
      </c>
      <c r="C65" s="41">
        <f t="shared" si="5"/>
        <v>555</v>
      </c>
      <c r="D65" s="41">
        <f t="shared" si="6"/>
        <v>23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96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Noviembre</v>
      </c>
      <c r="C5" s="68"/>
      <c r="D5" s="67" t="s">
        <v>40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439</v>
      </c>
      <c r="C7" s="9">
        <v>242</v>
      </c>
      <c r="D7" s="9">
        <v>5180</v>
      </c>
      <c r="E7" s="9">
        <v>4421</v>
      </c>
      <c r="F7" s="10">
        <f>((E7*100)/D7)-100</f>
        <v>-14.65250965250965</v>
      </c>
      <c r="G7" s="1"/>
      <c r="H7" s="1"/>
      <c r="I7" s="1"/>
    </row>
    <row r="8" spans="1:12" x14ac:dyDescent="0.25">
      <c r="A8" s="11" t="s">
        <v>45</v>
      </c>
      <c r="B8" s="12">
        <v>13607</v>
      </c>
      <c r="C8" s="12">
        <v>10112</v>
      </c>
      <c r="D8" s="12">
        <v>140863</v>
      </c>
      <c r="E8" s="12">
        <v>142578</v>
      </c>
      <c r="F8" s="13">
        <f t="shared" ref="F8:F35" si="0">((E8*100)/D8)-100</f>
        <v>1.2174950128848536</v>
      </c>
      <c r="G8" s="1"/>
      <c r="H8" s="1"/>
      <c r="I8" s="1"/>
    </row>
    <row r="9" spans="1:12" x14ac:dyDescent="0.25">
      <c r="A9" s="8" t="s">
        <v>46</v>
      </c>
      <c r="B9" s="9">
        <v>439</v>
      </c>
      <c r="C9" s="9">
        <v>525</v>
      </c>
      <c r="D9" s="9">
        <v>3632</v>
      </c>
      <c r="E9" s="9">
        <v>5601.25</v>
      </c>
      <c r="F9" s="10">
        <f t="shared" si="0"/>
        <v>54.219438325991177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20</v>
      </c>
      <c r="E10" s="12">
        <v>8</v>
      </c>
      <c r="F10" s="17">
        <f t="shared" si="0"/>
        <v>-60</v>
      </c>
      <c r="G10" s="1"/>
      <c r="H10" s="1"/>
      <c r="I10" s="1"/>
    </row>
    <row r="11" spans="1:12" x14ac:dyDescent="0.25">
      <c r="A11" s="8" t="s">
        <v>48</v>
      </c>
      <c r="B11" s="9">
        <v>28843</v>
      </c>
      <c r="C11" s="9">
        <v>44056</v>
      </c>
      <c r="D11" s="9">
        <v>232812</v>
      </c>
      <c r="E11" s="9">
        <v>332671</v>
      </c>
      <c r="F11" s="10">
        <f t="shared" si="0"/>
        <v>42.892548494063874</v>
      </c>
      <c r="G11" s="1"/>
      <c r="H11" s="1"/>
      <c r="I11" s="1"/>
    </row>
    <row r="12" spans="1:12" x14ac:dyDescent="0.25">
      <c r="A12" s="11" t="s">
        <v>49</v>
      </c>
      <c r="B12" s="12">
        <v>10203.5</v>
      </c>
      <c r="C12" s="12">
        <v>7172</v>
      </c>
      <c r="D12" s="12">
        <v>81483.5</v>
      </c>
      <c r="E12" s="12">
        <v>87200.5</v>
      </c>
      <c r="F12" s="13">
        <f t="shared" si="0"/>
        <v>7.0161443727871244</v>
      </c>
      <c r="G12" s="1"/>
      <c r="H12" s="1"/>
      <c r="I12" s="1"/>
    </row>
    <row r="13" spans="1:12" x14ac:dyDescent="0.25">
      <c r="A13" s="8" t="s">
        <v>50</v>
      </c>
      <c r="B13" s="9">
        <v>4783</v>
      </c>
      <c r="C13" s="9">
        <v>3995</v>
      </c>
      <c r="D13" s="9">
        <v>63656</v>
      </c>
      <c r="E13" s="9">
        <v>53781</v>
      </c>
      <c r="F13" s="10">
        <f t="shared" si="0"/>
        <v>-15.513070252607761</v>
      </c>
      <c r="G13" s="1"/>
      <c r="H13" s="1"/>
      <c r="I13" s="1"/>
    </row>
    <row r="14" spans="1:12" x14ac:dyDescent="0.25">
      <c r="A14" s="11" t="s">
        <v>51</v>
      </c>
      <c r="B14" s="12">
        <v>101975.5</v>
      </c>
      <c r="C14" s="12">
        <v>109137.5</v>
      </c>
      <c r="D14" s="12">
        <v>1259601.5</v>
      </c>
      <c r="E14" s="12">
        <v>1206198.5</v>
      </c>
      <c r="F14" s="13">
        <f t="shared" si="0"/>
        <v>-4.2396742144241699</v>
      </c>
      <c r="G14" s="1"/>
      <c r="H14" s="1"/>
      <c r="I14" s="1"/>
    </row>
    <row r="15" spans="1:12" x14ac:dyDescent="0.25">
      <c r="A15" s="8" t="s">
        <v>52</v>
      </c>
      <c r="B15" s="9">
        <v>47994.25</v>
      </c>
      <c r="C15" s="9">
        <v>41783.75</v>
      </c>
      <c r="D15" s="9">
        <v>513578</v>
      </c>
      <c r="E15" s="9">
        <v>548111</v>
      </c>
      <c r="F15" s="10">
        <f t="shared" si="0"/>
        <v>6.7240029752053232</v>
      </c>
      <c r="G15" s="1"/>
      <c r="H15" s="1"/>
      <c r="I15" s="1"/>
    </row>
    <row r="16" spans="1:12" x14ac:dyDescent="0.25">
      <c r="A16" s="11" t="s">
        <v>53</v>
      </c>
      <c r="B16" s="12">
        <v>5727</v>
      </c>
      <c r="C16" s="12">
        <v>4790</v>
      </c>
      <c r="D16" s="12">
        <v>66533</v>
      </c>
      <c r="E16" s="12">
        <v>61885</v>
      </c>
      <c r="F16" s="13">
        <f t="shared" si="0"/>
        <v>-6.9860069439225612</v>
      </c>
      <c r="G16" s="1"/>
      <c r="H16" s="1"/>
      <c r="I16" s="1"/>
    </row>
    <row r="17" spans="1:9" x14ac:dyDescent="0.25">
      <c r="A17" s="8" t="s">
        <v>54</v>
      </c>
      <c r="B17" s="9">
        <v>10419</v>
      </c>
      <c r="C17" s="9">
        <v>12457</v>
      </c>
      <c r="D17" s="9">
        <v>118244</v>
      </c>
      <c r="E17" s="9">
        <v>146517</v>
      </c>
      <c r="F17" s="10">
        <f t="shared" si="0"/>
        <v>23.910726971347387</v>
      </c>
      <c r="G17" s="1"/>
      <c r="H17" s="1"/>
      <c r="I17" s="1"/>
    </row>
    <row r="18" spans="1:9" x14ac:dyDescent="0.25">
      <c r="A18" s="11" t="s">
        <v>55</v>
      </c>
      <c r="B18" s="12">
        <v>1043</v>
      </c>
      <c r="C18" s="12">
        <v>1551</v>
      </c>
      <c r="D18" s="12">
        <v>10098</v>
      </c>
      <c r="E18" s="12">
        <v>14662</v>
      </c>
      <c r="F18" s="13">
        <f t="shared" si="0"/>
        <v>45.197068726480495</v>
      </c>
      <c r="G18" s="1"/>
      <c r="H18" s="1"/>
      <c r="I18" s="1"/>
    </row>
    <row r="19" spans="1:9" x14ac:dyDescent="0.25">
      <c r="A19" s="8" t="s">
        <v>56</v>
      </c>
      <c r="B19" s="9">
        <v>67</v>
      </c>
      <c r="C19" s="9">
        <v>92</v>
      </c>
      <c r="D19" s="9">
        <v>525</v>
      </c>
      <c r="E19" s="9">
        <v>832</v>
      </c>
      <c r="F19" s="10">
        <f t="shared" si="0"/>
        <v>58.476190476190482</v>
      </c>
      <c r="G19" s="1"/>
      <c r="H19" s="1"/>
      <c r="I19" s="1"/>
    </row>
    <row r="20" spans="1:9" x14ac:dyDescent="0.25">
      <c r="A20" s="11" t="s">
        <v>57</v>
      </c>
      <c r="B20" s="12">
        <v>3522</v>
      </c>
      <c r="C20" s="12">
        <v>5374</v>
      </c>
      <c r="D20" s="12">
        <v>33013</v>
      </c>
      <c r="E20" s="12">
        <v>44450</v>
      </c>
      <c r="F20" s="13">
        <f t="shared" si="0"/>
        <v>34.643928149516853</v>
      </c>
      <c r="G20" s="1"/>
      <c r="H20" s="1"/>
      <c r="I20" s="1"/>
    </row>
    <row r="21" spans="1:9" x14ac:dyDescent="0.25">
      <c r="A21" s="8" t="s">
        <v>58</v>
      </c>
      <c r="B21" s="9">
        <v>493</v>
      </c>
      <c r="C21" s="9">
        <v>46</v>
      </c>
      <c r="D21" s="9">
        <v>1262</v>
      </c>
      <c r="E21" s="9">
        <v>1613</v>
      </c>
      <c r="F21" s="10">
        <f t="shared" si="0"/>
        <v>27.812995245641844</v>
      </c>
      <c r="G21" s="1"/>
      <c r="H21" s="1"/>
      <c r="I21" s="1"/>
    </row>
    <row r="22" spans="1:9" x14ac:dyDescent="0.25">
      <c r="A22" s="11" t="s">
        <v>59</v>
      </c>
      <c r="B22" s="12">
        <v>40619</v>
      </c>
      <c r="C22" s="12">
        <v>33937</v>
      </c>
      <c r="D22" s="12">
        <v>412987</v>
      </c>
      <c r="E22" s="12">
        <v>383986</v>
      </c>
      <c r="F22" s="13">
        <f t="shared" si="0"/>
        <v>-7.022254937806764</v>
      </c>
      <c r="G22" s="1"/>
      <c r="H22" s="1"/>
      <c r="I22" s="1"/>
    </row>
    <row r="23" spans="1:9" x14ac:dyDescent="0.25">
      <c r="A23" s="8" t="s">
        <v>60</v>
      </c>
      <c r="B23" s="9">
        <v>2305</v>
      </c>
      <c r="C23" s="9">
        <v>2744</v>
      </c>
      <c r="D23" s="9">
        <v>23717</v>
      </c>
      <c r="E23" s="9">
        <v>33494</v>
      </c>
      <c r="F23" s="10">
        <f t="shared" si="0"/>
        <v>41.223594889741548</v>
      </c>
      <c r="G23" s="1"/>
      <c r="H23" s="1"/>
      <c r="I23" s="1"/>
    </row>
    <row r="24" spans="1:9" x14ac:dyDescent="0.25">
      <c r="A24" s="11" t="s">
        <v>61</v>
      </c>
      <c r="B24" s="12">
        <v>1497</v>
      </c>
      <c r="C24" s="12">
        <v>2944</v>
      </c>
      <c r="D24" s="12">
        <v>31821</v>
      </c>
      <c r="E24" s="12">
        <v>33882</v>
      </c>
      <c r="F24" s="13">
        <f t="shared" si="0"/>
        <v>6.4768549071367971</v>
      </c>
      <c r="G24" s="1"/>
      <c r="H24" s="1"/>
      <c r="I24" s="1"/>
    </row>
    <row r="25" spans="1:9" x14ac:dyDescent="0.25">
      <c r="A25" s="8" t="s">
        <v>62</v>
      </c>
      <c r="B25" s="9">
        <v>2810</v>
      </c>
      <c r="C25" s="9">
        <v>3342</v>
      </c>
      <c r="D25" s="9">
        <v>24079</v>
      </c>
      <c r="E25" s="9">
        <v>30237</v>
      </c>
      <c r="F25" s="10">
        <f t="shared" si="0"/>
        <v>25.574151750487971</v>
      </c>
      <c r="G25" s="1"/>
      <c r="H25" s="1"/>
      <c r="I25" s="1"/>
    </row>
    <row r="26" spans="1:9" x14ac:dyDescent="0.25">
      <c r="A26" s="11" t="s">
        <v>63</v>
      </c>
      <c r="B26" s="12">
        <v>675</v>
      </c>
      <c r="C26" s="12">
        <v>465</v>
      </c>
      <c r="D26" s="12">
        <v>3840</v>
      </c>
      <c r="E26" s="12">
        <v>5839</v>
      </c>
      <c r="F26" s="13">
        <f t="shared" si="0"/>
        <v>52.057291666666657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29427</v>
      </c>
      <c r="C28" s="12">
        <v>27692</v>
      </c>
      <c r="D28" s="12">
        <v>309067</v>
      </c>
      <c r="E28" s="12">
        <v>289518</v>
      </c>
      <c r="F28" s="13">
        <f t="shared" si="0"/>
        <v>-6.3251657407617188</v>
      </c>
      <c r="G28" s="1"/>
      <c r="H28" s="1"/>
      <c r="I28" s="1"/>
    </row>
    <row r="29" spans="1:9" x14ac:dyDescent="0.25">
      <c r="A29" s="8" t="s">
        <v>66</v>
      </c>
      <c r="B29" s="9">
        <v>238</v>
      </c>
      <c r="C29" s="9">
        <v>118</v>
      </c>
      <c r="D29" s="9">
        <v>1912</v>
      </c>
      <c r="E29" s="9">
        <v>1081</v>
      </c>
      <c r="F29" s="10">
        <f t="shared" si="0"/>
        <v>-43.462343096234306</v>
      </c>
      <c r="G29" s="1"/>
      <c r="H29" s="1"/>
      <c r="I29" s="1"/>
    </row>
    <row r="30" spans="1:9" x14ac:dyDescent="0.25">
      <c r="A30" s="11" t="s">
        <v>67</v>
      </c>
      <c r="B30" s="12">
        <v>13493</v>
      </c>
      <c r="C30" s="12">
        <v>13599</v>
      </c>
      <c r="D30" s="12">
        <v>150073</v>
      </c>
      <c r="E30" s="12">
        <v>142715</v>
      </c>
      <c r="F30" s="13">
        <f t="shared" si="0"/>
        <v>-4.9029472323469179</v>
      </c>
      <c r="G30" s="1"/>
      <c r="H30" s="1"/>
      <c r="I30" s="1"/>
    </row>
    <row r="31" spans="1:9" x14ac:dyDescent="0.25">
      <c r="A31" s="8" t="s">
        <v>68</v>
      </c>
      <c r="B31" s="9">
        <v>7878</v>
      </c>
      <c r="C31" s="9">
        <v>7790</v>
      </c>
      <c r="D31" s="9">
        <v>80205</v>
      </c>
      <c r="E31" s="9">
        <v>78217</v>
      </c>
      <c r="F31" s="10">
        <f t="shared" si="0"/>
        <v>-2.4786484633127657</v>
      </c>
      <c r="G31" s="1"/>
      <c r="H31" s="1"/>
      <c r="I31" s="1"/>
    </row>
    <row r="32" spans="1:9" x14ac:dyDescent="0.25">
      <c r="A32" s="11" t="s">
        <v>69</v>
      </c>
      <c r="B32" s="12">
        <v>174759</v>
      </c>
      <c r="C32" s="12">
        <v>180758</v>
      </c>
      <c r="D32" s="12">
        <v>1928947</v>
      </c>
      <c r="E32" s="12">
        <v>1998927</v>
      </c>
      <c r="F32" s="13">
        <f t="shared" si="0"/>
        <v>3.6278860953670602</v>
      </c>
      <c r="G32" s="1"/>
      <c r="H32" s="1"/>
      <c r="I32" s="1"/>
    </row>
    <row r="33" spans="1:9" x14ac:dyDescent="0.25">
      <c r="A33" s="8" t="s">
        <v>70</v>
      </c>
      <c r="B33" s="9">
        <v>15388.5</v>
      </c>
      <c r="C33" s="9">
        <v>15300.5</v>
      </c>
      <c r="D33" s="9">
        <v>187316.5</v>
      </c>
      <c r="E33" s="9">
        <v>176085.5</v>
      </c>
      <c r="F33" s="10">
        <f t="shared" si="0"/>
        <v>-5.9957344921563305</v>
      </c>
      <c r="G33" s="1"/>
      <c r="H33" s="1"/>
      <c r="I33" s="1"/>
    </row>
    <row r="34" spans="1:9" x14ac:dyDescent="0.25">
      <c r="A34" s="11" t="s">
        <v>71</v>
      </c>
      <c r="B34" s="12">
        <v>2425</v>
      </c>
      <c r="C34" s="12">
        <v>2415</v>
      </c>
      <c r="D34" s="12">
        <v>9891</v>
      </c>
      <c r="E34" s="12">
        <v>23631</v>
      </c>
      <c r="F34" s="13">
        <f t="shared" si="0"/>
        <v>138.9141643918714</v>
      </c>
      <c r="G34" s="1"/>
      <c r="H34" s="1"/>
      <c r="I34" s="1"/>
    </row>
    <row r="35" spans="1:9" x14ac:dyDescent="0.25">
      <c r="A35" s="14" t="s">
        <v>72</v>
      </c>
      <c r="B35" s="15">
        <f>SUM(B7:B34)</f>
        <v>521069.75</v>
      </c>
      <c r="C35" s="15">
        <f t="shared" ref="C35:E35" si="1">SUM(C7:C34)</f>
        <v>532437.75</v>
      </c>
      <c r="D35" s="15">
        <f t="shared" si="1"/>
        <v>5694356.5</v>
      </c>
      <c r="E35" s="15">
        <f t="shared" si="1"/>
        <v>5848141.75</v>
      </c>
      <c r="F35" s="16">
        <f t="shared" si="0"/>
        <v>2.7006607331311301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4421</v>
      </c>
      <c r="C38" s="41">
        <f>D7</f>
        <v>5180</v>
      </c>
      <c r="D38" s="41">
        <f>_xlfn.RANK.EQ(B38,$B$38:$B$65)+COUNTIF($B$38:$B$65,B38)-1</f>
        <v>23</v>
      </c>
      <c r="E38" s="42" t="str">
        <f t="shared" ref="E38:E65" si="2">INDEX($A$38:$B$65,MATCH(ROW()-37,$D$38:$D$65,0),1)</f>
        <v>VALENCIA</v>
      </c>
      <c r="F38" s="42">
        <f>LOOKUP(E38,$A$38:$A$65,$B$38:$B$65)</f>
        <v>1998927</v>
      </c>
      <c r="G38" s="42">
        <f>LOOKUP(E38,$A$38:$A$65,$C$38:$C$65)</f>
        <v>1928947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142578</v>
      </c>
      <c r="C39" s="41">
        <f t="shared" ref="C39:C65" si="5">D8</f>
        <v>140863</v>
      </c>
      <c r="D39" s="41">
        <f t="shared" ref="D39:D65" si="6">_xlfn.RANK.EQ(B39,$B$38:$B$65)+COUNTIF($B$38:$B$65,B39)-1</f>
        <v>10</v>
      </c>
      <c r="E39" s="42" t="str">
        <f t="shared" si="2"/>
        <v>BARCELONA</v>
      </c>
      <c r="F39" s="42">
        <f t="shared" ref="F39:F65" si="7">LOOKUP(E39,$A$38:$A$65,$B$38:$B$65)</f>
        <v>1206198.5</v>
      </c>
      <c r="G39" s="42">
        <f t="shared" ref="G39:G65" si="8">LOOKUP(E39,$A$38:$A$65,$C$38:$C$65)</f>
        <v>1259601.5</v>
      </c>
    </row>
    <row r="40" spans="1:9" x14ac:dyDescent="0.25">
      <c r="A40" s="42" t="str">
        <f t="shared" si="3"/>
        <v>ALMERIA</v>
      </c>
      <c r="B40" s="41">
        <f t="shared" si="4"/>
        <v>5601.25</v>
      </c>
      <c r="C40" s="41">
        <f t="shared" si="5"/>
        <v>3632</v>
      </c>
      <c r="D40" s="41">
        <f t="shared" si="6"/>
        <v>22</v>
      </c>
      <c r="E40" s="42" t="str">
        <f t="shared" si="2"/>
        <v>BILBAO</v>
      </c>
      <c r="F40" s="42">
        <f t="shared" si="7"/>
        <v>548111</v>
      </c>
      <c r="G40" s="42">
        <f t="shared" si="8"/>
        <v>513578</v>
      </c>
    </row>
    <row r="41" spans="1:9" x14ac:dyDescent="0.25">
      <c r="A41" s="42" t="str">
        <f t="shared" si="3"/>
        <v>AVILES</v>
      </c>
      <c r="B41" s="41">
        <f t="shared" si="4"/>
        <v>8</v>
      </c>
      <c r="C41" s="41">
        <f t="shared" si="5"/>
        <v>20</v>
      </c>
      <c r="D41" s="41">
        <f t="shared" si="6"/>
        <v>27</v>
      </c>
      <c r="E41" s="42" t="str">
        <f t="shared" si="2"/>
        <v>LAS PALMAS</v>
      </c>
      <c r="F41" s="42">
        <f t="shared" si="7"/>
        <v>383986</v>
      </c>
      <c r="G41" s="42">
        <f t="shared" si="8"/>
        <v>412987</v>
      </c>
    </row>
    <row r="42" spans="1:9" x14ac:dyDescent="0.25">
      <c r="A42" s="42" t="str">
        <f t="shared" si="3"/>
        <v>BAHIA DE ALGECIRAS</v>
      </c>
      <c r="B42" s="41">
        <f t="shared" si="4"/>
        <v>332671</v>
      </c>
      <c r="C42" s="41">
        <f t="shared" si="5"/>
        <v>232812</v>
      </c>
      <c r="D42" s="41">
        <f t="shared" si="6"/>
        <v>5</v>
      </c>
      <c r="E42" s="42" t="str">
        <f t="shared" si="2"/>
        <v>BAHIA DE ALGECIRAS</v>
      </c>
      <c r="F42" s="42">
        <f t="shared" si="7"/>
        <v>332671</v>
      </c>
      <c r="G42" s="42">
        <f t="shared" si="8"/>
        <v>232812</v>
      </c>
    </row>
    <row r="43" spans="1:9" x14ac:dyDescent="0.25">
      <c r="A43" s="42" t="str">
        <f t="shared" si="3"/>
        <v>BAHIA DE CADIZ</v>
      </c>
      <c r="B43" s="41">
        <f t="shared" si="4"/>
        <v>87200.5</v>
      </c>
      <c r="C43" s="41">
        <f t="shared" si="5"/>
        <v>81483.5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289518</v>
      </c>
      <c r="G43" s="42">
        <f t="shared" si="8"/>
        <v>309067</v>
      </c>
    </row>
    <row r="44" spans="1:9" x14ac:dyDescent="0.25">
      <c r="A44" s="42" t="str">
        <f t="shared" si="3"/>
        <v>BALEARES</v>
      </c>
      <c r="B44" s="41">
        <f t="shared" si="4"/>
        <v>53781</v>
      </c>
      <c r="C44" s="41">
        <f t="shared" si="5"/>
        <v>63656</v>
      </c>
      <c r="D44" s="41">
        <f t="shared" si="6"/>
        <v>14</v>
      </c>
      <c r="E44" s="42" t="str">
        <f t="shared" si="2"/>
        <v>VIGO</v>
      </c>
      <c r="F44" s="42">
        <f t="shared" si="7"/>
        <v>176085.5</v>
      </c>
      <c r="G44" s="42">
        <f t="shared" si="8"/>
        <v>187316.5</v>
      </c>
    </row>
    <row r="45" spans="1:9" x14ac:dyDescent="0.25">
      <c r="A45" s="42" t="str">
        <f t="shared" si="3"/>
        <v>BARCELONA</v>
      </c>
      <c r="B45" s="41">
        <f t="shared" si="4"/>
        <v>1206198.5</v>
      </c>
      <c r="C45" s="41">
        <f t="shared" si="5"/>
        <v>1259601.5</v>
      </c>
      <c r="D45" s="41">
        <f t="shared" si="6"/>
        <v>2</v>
      </c>
      <c r="E45" s="42" t="str">
        <f t="shared" si="2"/>
        <v>CASTELLON</v>
      </c>
      <c r="F45" s="42">
        <f t="shared" si="7"/>
        <v>146517</v>
      </c>
      <c r="G45" s="42">
        <f t="shared" si="8"/>
        <v>118244</v>
      </c>
    </row>
    <row r="46" spans="1:9" x14ac:dyDescent="0.25">
      <c r="A46" s="42" t="str">
        <f t="shared" si="3"/>
        <v>BILBAO</v>
      </c>
      <c r="B46" s="41">
        <f t="shared" si="4"/>
        <v>548111</v>
      </c>
      <c r="C46" s="41">
        <f t="shared" si="5"/>
        <v>513578</v>
      </c>
      <c r="D46" s="41">
        <f t="shared" si="6"/>
        <v>3</v>
      </c>
      <c r="E46" s="42" t="str">
        <f t="shared" si="2"/>
        <v>SEVILLA</v>
      </c>
      <c r="F46" s="42">
        <f t="shared" si="7"/>
        <v>142715</v>
      </c>
      <c r="G46" s="42">
        <f t="shared" si="8"/>
        <v>150073</v>
      </c>
    </row>
    <row r="47" spans="1:9" x14ac:dyDescent="0.25">
      <c r="A47" s="42" t="str">
        <f t="shared" si="3"/>
        <v>CARTAGENA</v>
      </c>
      <c r="B47" s="41">
        <f t="shared" si="4"/>
        <v>61885</v>
      </c>
      <c r="C47" s="41">
        <f t="shared" si="5"/>
        <v>66533</v>
      </c>
      <c r="D47" s="41">
        <f t="shared" si="6"/>
        <v>13</v>
      </c>
      <c r="E47" s="42" t="str">
        <f t="shared" si="2"/>
        <v>ALICANTE</v>
      </c>
      <c r="F47" s="42">
        <f t="shared" si="7"/>
        <v>142578</v>
      </c>
      <c r="G47" s="42">
        <f t="shared" si="8"/>
        <v>140863</v>
      </c>
    </row>
    <row r="48" spans="1:9" x14ac:dyDescent="0.25">
      <c r="A48" s="42" t="str">
        <f t="shared" si="3"/>
        <v>CASTELLON</v>
      </c>
      <c r="B48" s="41">
        <f t="shared" si="4"/>
        <v>146517</v>
      </c>
      <c r="C48" s="41">
        <f t="shared" si="5"/>
        <v>118244</v>
      </c>
      <c r="D48" s="41">
        <f t="shared" si="6"/>
        <v>8</v>
      </c>
      <c r="E48" s="42" t="str">
        <f t="shared" si="2"/>
        <v>BAHIA DE CADIZ</v>
      </c>
      <c r="F48" s="42">
        <f t="shared" si="7"/>
        <v>87200.5</v>
      </c>
      <c r="G48" s="42">
        <f t="shared" si="8"/>
        <v>81483.5</v>
      </c>
    </row>
    <row r="49" spans="1:7" x14ac:dyDescent="0.25">
      <c r="A49" s="42" t="str">
        <f t="shared" si="3"/>
        <v>CEUTA</v>
      </c>
      <c r="B49" s="41">
        <f t="shared" si="4"/>
        <v>14662</v>
      </c>
      <c r="C49" s="41">
        <f t="shared" si="5"/>
        <v>10098</v>
      </c>
      <c r="D49" s="41">
        <f t="shared" si="6"/>
        <v>20</v>
      </c>
      <c r="E49" s="42" t="str">
        <f t="shared" si="2"/>
        <v>TARRAGONA</v>
      </c>
      <c r="F49" s="42">
        <f t="shared" si="7"/>
        <v>78217</v>
      </c>
      <c r="G49" s="42">
        <f t="shared" si="8"/>
        <v>80205</v>
      </c>
    </row>
    <row r="50" spans="1:7" x14ac:dyDescent="0.25">
      <c r="A50" s="42" t="str">
        <f t="shared" si="3"/>
        <v>FERROL-SAN CIBRAO</v>
      </c>
      <c r="B50" s="41">
        <f t="shared" si="4"/>
        <v>832</v>
      </c>
      <c r="C50" s="41">
        <f t="shared" si="5"/>
        <v>525</v>
      </c>
      <c r="D50" s="41">
        <f t="shared" si="6"/>
        <v>26</v>
      </c>
      <c r="E50" s="42" t="str">
        <f t="shared" si="2"/>
        <v>CARTAGENA</v>
      </c>
      <c r="F50" s="42">
        <f t="shared" si="7"/>
        <v>61885</v>
      </c>
      <c r="G50" s="42">
        <f t="shared" si="8"/>
        <v>66533</v>
      </c>
    </row>
    <row r="51" spans="1:7" x14ac:dyDescent="0.25">
      <c r="A51" s="42" t="str">
        <f t="shared" si="3"/>
        <v>GIJON</v>
      </c>
      <c r="B51" s="41">
        <f t="shared" si="4"/>
        <v>44450</v>
      </c>
      <c r="C51" s="41">
        <f t="shared" si="5"/>
        <v>33013</v>
      </c>
      <c r="D51" s="41">
        <f t="shared" si="6"/>
        <v>15</v>
      </c>
      <c r="E51" s="42" t="str">
        <f t="shared" si="2"/>
        <v>BALEARES</v>
      </c>
      <c r="F51" s="42">
        <f t="shared" si="7"/>
        <v>53781</v>
      </c>
      <c r="G51" s="42">
        <f t="shared" si="8"/>
        <v>63656</v>
      </c>
    </row>
    <row r="52" spans="1:7" x14ac:dyDescent="0.25">
      <c r="A52" s="42" t="str">
        <f t="shared" si="3"/>
        <v>HUELVA</v>
      </c>
      <c r="B52" s="41">
        <f t="shared" si="4"/>
        <v>1613</v>
      </c>
      <c r="C52" s="41">
        <f t="shared" si="5"/>
        <v>1262</v>
      </c>
      <c r="D52" s="41">
        <f t="shared" si="6"/>
        <v>24</v>
      </c>
      <c r="E52" s="42" t="str">
        <f t="shared" si="2"/>
        <v>GIJON</v>
      </c>
      <c r="F52" s="42">
        <f t="shared" si="7"/>
        <v>44450</v>
      </c>
      <c r="G52" s="42">
        <f t="shared" si="8"/>
        <v>33013</v>
      </c>
    </row>
    <row r="53" spans="1:7" x14ac:dyDescent="0.25">
      <c r="A53" s="42" t="str">
        <f t="shared" si="3"/>
        <v>LAS PALMAS</v>
      </c>
      <c r="B53" s="41">
        <f t="shared" si="4"/>
        <v>383986</v>
      </c>
      <c r="C53" s="41">
        <f t="shared" si="5"/>
        <v>412987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33882</v>
      </c>
      <c r="G53" s="42">
        <f t="shared" si="8"/>
        <v>31821</v>
      </c>
    </row>
    <row r="54" spans="1:7" x14ac:dyDescent="0.25">
      <c r="A54" s="42" t="str">
        <f t="shared" si="3"/>
        <v>MALAGA</v>
      </c>
      <c r="B54" s="41">
        <f t="shared" si="4"/>
        <v>33494</v>
      </c>
      <c r="C54" s="41">
        <f t="shared" si="5"/>
        <v>23717</v>
      </c>
      <c r="D54" s="41">
        <f t="shared" si="6"/>
        <v>17</v>
      </c>
      <c r="E54" s="42" t="str">
        <f t="shared" si="2"/>
        <v>MALAGA</v>
      </c>
      <c r="F54" s="42">
        <f t="shared" si="7"/>
        <v>33494</v>
      </c>
      <c r="G54" s="42">
        <f t="shared" si="8"/>
        <v>23717</v>
      </c>
    </row>
    <row r="55" spans="1:7" x14ac:dyDescent="0.25">
      <c r="A55" s="42" t="str">
        <f t="shared" si="3"/>
        <v>MARIN Y RIA DE PONTEVEDRA</v>
      </c>
      <c r="B55" s="41">
        <f t="shared" si="4"/>
        <v>33882</v>
      </c>
      <c r="C55" s="41">
        <f t="shared" si="5"/>
        <v>31821</v>
      </c>
      <c r="D55" s="41">
        <f t="shared" si="6"/>
        <v>16</v>
      </c>
      <c r="E55" s="42" t="str">
        <f t="shared" si="2"/>
        <v>MELILLA</v>
      </c>
      <c r="F55" s="42">
        <f t="shared" si="7"/>
        <v>30237</v>
      </c>
      <c r="G55" s="42">
        <f t="shared" si="8"/>
        <v>24079</v>
      </c>
    </row>
    <row r="56" spans="1:7" x14ac:dyDescent="0.25">
      <c r="A56" s="42" t="str">
        <f t="shared" si="3"/>
        <v>MELILLA</v>
      </c>
      <c r="B56" s="41">
        <f t="shared" si="4"/>
        <v>30237</v>
      </c>
      <c r="C56" s="41">
        <f t="shared" si="5"/>
        <v>24079</v>
      </c>
      <c r="D56" s="41">
        <f t="shared" si="6"/>
        <v>18</v>
      </c>
      <c r="E56" s="42" t="str">
        <f t="shared" si="2"/>
        <v>VILAGARCIA</v>
      </c>
      <c r="F56" s="42">
        <f t="shared" si="7"/>
        <v>23631</v>
      </c>
      <c r="G56" s="42">
        <f t="shared" si="8"/>
        <v>9891</v>
      </c>
    </row>
    <row r="57" spans="1:7" x14ac:dyDescent="0.25">
      <c r="A57" s="42" t="str">
        <f t="shared" si="3"/>
        <v>MOTRIL</v>
      </c>
      <c r="B57" s="41">
        <f t="shared" si="4"/>
        <v>5839</v>
      </c>
      <c r="C57" s="41">
        <f t="shared" si="5"/>
        <v>3840</v>
      </c>
      <c r="D57" s="41">
        <f t="shared" si="6"/>
        <v>21</v>
      </c>
      <c r="E57" s="42" t="str">
        <f t="shared" si="2"/>
        <v>CEUTA</v>
      </c>
      <c r="F57" s="42">
        <f t="shared" si="7"/>
        <v>14662</v>
      </c>
      <c r="G57" s="42">
        <f t="shared" si="8"/>
        <v>10098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7"/>
        <v>5839</v>
      </c>
      <c r="G58" s="42">
        <f t="shared" si="8"/>
        <v>3840</v>
      </c>
    </row>
    <row r="59" spans="1:7" x14ac:dyDescent="0.25">
      <c r="A59" s="42" t="str">
        <f t="shared" si="3"/>
        <v>SANTA CRUZ DE TENERIFE</v>
      </c>
      <c r="B59" s="41">
        <f t="shared" si="4"/>
        <v>289518</v>
      </c>
      <c r="C59" s="41">
        <f t="shared" si="5"/>
        <v>309067</v>
      </c>
      <c r="D59" s="41">
        <f t="shared" si="6"/>
        <v>6</v>
      </c>
      <c r="E59" s="42" t="str">
        <f t="shared" si="2"/>
        <v>ALMERIA</v>
      </c>
      <c r="F59" s="42">
        <f t="shared" si="7"/>
        <v>5601.25</v>
      </c>
      <c r="G59" s="42">
        <f t="shared" si="8"/>
        <v>3632</v>
      </c>
    </row>
    <row r="60" spans="1:7" x14ac:dyDescent="0.25">
      <c r="A60" s="42" t="str">
        <f t="shared" si="3"/>
        <v>SANTANDER</v>
      </c>
      <c r="B60" s="41">
        <f t="shared" si="4"/>
        <v>1081</v>
      </c>
      <c r="C60" s="41">
        <f t="shared" si="5"/>
        <v>1912</v>
      </c>
      <c r="D60" s="41">
        <f t="shared" si="6"/>
        <v>25</v>
      </c>
      <c r="E60" s="42" t="str">
        <f t="shared" si="2"/>
        <v>A CORUÑA</v>
      </c>
      <c r="F60" s="42">
        <f t="shared" si="7"/>
        <v>4421</v>
      </c>
      <c r="G60" s="42">
        <f t="shared" si="8"/>
        <v>5180</v>
      </c>
    </row>
    <row r="61" spans="1:7" x14ac:dyDescent="0.25">
      <c r="A61" s="42" t="str">
        <f t="shared" si="3"/>
        <v>SEVILLA</v>
      </c>
      <c r="B61" s="41">
        <f t="shared" si="4"/>
        <v>142715</v>
      </c>
      <c r="C61" s="41">
        <f t="shared" si="5"/>
        <v>150073</v>
      </c>
      <c r="D61" s="41">
        <f t="shared" si="6"/>
        <v>9</v>
      </c>
      <c r="E61" s="42" t="str">
        <f t="shared" si="2"/>
        <v>HUELVA</v>
      </c>
      <c r="F61" s="42">
        <f t="shared" si="7"/>
        <v>1613</v>
      </c>
      <c r="G61" s="42">
        <f t="shared" si="8"/>
        <v>1262</v>
      </c>
    </row>
    <row r="62" spans="1:7" x14ac:dyDescent="0.25">
      <c r="A62" s="42" t="str">
        <f t="shared" si="3"/>
        <v>TARRAGONA</v>
      </c>
      <c r="B62" s="41">
        <f t="shared" si="4"/>
        <v>78217</v>
      </c>
      <c r="C62" s="41">
        <f t="shared" si="5"/>
        <v>80205</v>
      </c>
      <c r="D62" s="41">
        <f t="shared" si="6"/>
        <v>12</v>
      </c>
      <c r="E62" s="42" t="str">
        <f t="shared" si="2"/>
        <v>SANTANDER</v>
      </c>
      <c r="F62" s="42">
        <f t="shared" si="7"/>
        <v>1081</v>
      </c>
      <c r="G62" s="42">
        <f t="shared" si="8"/>
        <v>1912</v>
      </c>
    </row>
    <row r="63" spans="1:7" x14ac:dyDescent="0.25">
      <c r="A63" s="42" t="str">
        <f t="shared" si="3"/>
        <v>VALENCIA</v>
      </c>
      <c r="B63" s="41">
        <f t="shared" si="4"/>
        <v>1998927</v>
      </c>
      <c r="C63" s="41">
        <f t="shared" si="5"/>
        <v>1928947</v>
      </c>
      <c r="D63" s="41">
        <f t="shared" si="6"/>
        <v>1</v>
      </c>
      <c r="E63" s="42" t="str">
        <f t="shared" si="2"/>
        <v>FERROL-SAN CIBRAO</v>
      </c>
      <c r="F63" s="42">
        <f t="shared" si="7"/>
        <v>832</v>
      </c>
      <c r="G63" s="42">
        <f t="shared" si="8"/>
        <v>525</v>
      </c>
    </row>
    <row r="64" spans="1:7" x14ac:dyDescent="0.25">
      <c r="A64" s="42" t="str">
        <f t="shared" si="3"/>
        <v>VIGO</v>
      </c>
      <c r="B64" s="41">
        <f t="shared" si="4"/>
        <v>176085.5</v>
      </c>
      <c r="C64" s="41">
        <f t="shared" si="5"/>
        <v>187316.5</v>
      </c>
      <c r="D64" s="41">
        <f t="shared" si="6"/>
        <v>7</v>
      </c>
      <c r="E64" s="42" t="str">
        <f t="shared" si="2"/>
        <v>AVILES</v>
      </c>
      <c r="F64" s="42">
        <f t="shared" si="7"/>
        <v>8</v>
      </c>
      <c r="G64" s="42">
        <f t="shared" si="8"/>
        <v>20</v>
      </c>
    </row>
    <row r="65" spans="1:7" x14ac:dyDescent="0.25">
      <c r="A65" s="42" t="str">
        <f t="shared" si="3"/>
        <v>VILAGARCIA</v>
      </c>
      <c r="B65" s="41">
        <f t="shared" si="4"/>
        <v>23631</v>
      </c>
      <c r="C65" s="41">
        <f t="shared" si="5"/>
        <v>9891</v>
      </c>
      <c r="D65" s="41">
        <f t="shared" si="6"/>
        <v>19</v>
      </c>
      <c r="E65" s="42" t="str">
        <f t="shared" si="2"/>
        <v>PASAIA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9489</v>
      </c>
      <c r="C7" s="9">
        <v>7354</v>
      </c>
      <c r="D7" s="9">
        <v>121367</v>
      </c>
      <c r="E7" s="9">
        <v>139151</v>
      </c>
      <c r="F7" s="10">
        <f>((E7*100)/D7)-100</f>
        <v>14.653077030823866</v>
      </c>
      <c r="G7" s="1"/>
      <c r="H7" s="1"/>
      <c r="I7" s="1"/>
    </row>
    <row r="8" spans="1:12" x14ac:dyDescent="0.25">
      <c r="A8" s="11" t="s">
        <v>45</v>
      </c>
      <c r="B8" s="12">
        <v>15931</v>
      </c>
      <c r="C8" s="12">
        <v>17320</v>
      </c>
      <c r="D8" s="12">
        <v>321230</v>
      </c>
      <c r="E8" s="12">
        <v>284873</v>
      </c>
      <c r="F8" s="13">
        <f t="shared" ref="F8:F35" si="0">((E8*100)/D8)-100</f>
        <v>-11.318058711826424</v>
      </c>
      <c r="G8" s="1"/>
      <c r="H8" s="1"/>
      <c r="I8" s="1"/>
    </row>
    <row r="9" spans="1:12" x14ac:dyDescent="0.25">
      <c r="A9" s="8" t="s">
        <v>46</v>
      </c>
      <c r="B9" s="9">
        <v>57221</v>
      </c>
      <c r="C9" s="9">
        <v>46197</v>
      </c>
      <c r="D9" s="9">
        <v>869743</v>
      </c>
      <c r="E9" s="9">
        <v>684379</v>
      </c>
      <c r="F9" s="10">
        <f t="shared" si="0"/>
        <v>-21.312502658831406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2284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304233</v>
      </c>
      <c r="C11" s="9">
        <v>291767</v>
      </c>
      <c r="D11" s="9">
        <v>4115058</v>
      </c>
      <c r="E11" s="9">
        <v>4447843</v>
      </c>
      <c r="F11" s="10">
        <f t="shared" si="0"/>
        <v>8.0870063070800029</v>
      </c>
      <c r="G11" s="1"/>
      <c r="H11" s="1"/>
      <c r="I11" s="1"/>
    </row>
    <row r="12" spans="1:12" x14ac:dyDescent="0.25">
      <c r="A12" s="11" t="s">
        <v>49</v>
      </c>
      <c r="B12" s="12">
        <v>43967</v>
      </c>
      <c r="C12" s="12">
        <v>35866</v>
      </c>
      <c r="D12" s="12">
        <v>376059</v>
      </c>
      <c r="E12" s="12">
        <v>338449</v>
      </c>
      <c r="F12" s="13">
        <f t="shared" si="0"/>
        <v>-10.001090254454752</v>
      </c>
      <c r="G12" s="1"/>
      <c r="H12" s="1"/>
      <c r="I12" s="1"/>
    </row>
    <row r="13" spans="1:12" x14ac:dyDescent="0.25">
      <c r="A13" s="8" t="s">
        <v>50</v>
      </c>
      <c r="B13" s="9">
        <v>198377</v>
      </c>
      <c r="C13" s="9">
        <v>206546</v>
      </c>
      <c r="D13" s="9">
        <v>5486932</v>
      </c>
      <c r="E13" s="9">
        <v>4982587</v>
      </c>
      <c r="F13" s="10">
        <f t="shared" si="0"/>
        <v>-9.1917486857865214</v>
      </c>
      <c r="G13" s="1"/>
      <c r="H13" s="1"/>
      <c r="I13" s="1"/>
    </row>
    <row r="14" spans="1:12" x14ac:dyDescent="0.25">
      <c r="A14" s="11" t="s">
        <v>51</v>
      </c>
      <c r="B14" s="12">
        <v>200598</v>
      </c>
      <c r="C14" s="12">
        <v>195692</v>
      </c>
      <c r="D14" s="12">
        <v>3690974</v>
      </c>
      <c r="E14" s="12">
        <v>3290897</v>
      </c>
      <c r="F14" s="13">
        <f t="shared" si="0"/>
        <v>-10.839334007771384</v>
      </c>
      <c r="G14" s="1"/>
      <c r="H14" s="1"/>
      <c r="I14" s="1"/>
    </row>
    <row r="15" spans="1:12" x14ac:dyDescent="0.25">
      <c r="A15" s="8" t="s">
        <v>52</v>
      </c>
      <c r="B15" s="9">
        <v>8135</v>
      </c>
      <c r="C15" s="9">
        <v>10234</v>
      </c>
      <c r="D15" s="9">
        <v>147698</v>
      </c>
      <c r="E15" s="9">
        <v>137253</v>
      </c>
      <c r="F15" s="10">
        <f t="shared" si="0"/>
        <v>-7.0718628552857865</v>
      </c>
      <c r="G15" s="1"/>
      <c r="H15" s="1"/>
      <c r="I15" s="1"/>
    </row>
    <row r="16" spans="1:12" x14ac:dyDescent="0.25">
      <c r="A16" s="11" t="s">
        <v>53</v>
      </c>
      <c r="B16" s="12">
        <v>7364</v>
      </c>
      <c r="C16" s="12">
        <v>13956</v>
      </c>
      <c r="D16" s="12">
        <v>83050</v>
      </c>
      <c r="E16" s="12">
        <v>83385</v>
      </c>
      <c r="F16" s="13">
        <f t="shared" si="0"/>
        <v>0.40337146297410698</v>
      </c>
      <c r="G16" s="1"/>
      <c r="H16" s="1"/>
      <c r="I16" s="1"/>
    </row>
    <row r="17" spans="1:9" x14ac:dyDescent="0.25">
      <c r="A17" s="8" t="s">
        <v>54</v>
      </c>
      <c r="B17" s="9">
        <v>147</v>
      </c>
      <c r="C17" s="9">
        <v>0</v>
      </c>
      <c r="D17" s="9">
        <v>586</v>
      </c>
      <c r="E17" s="9">
        <v>1255</v>
      </c>
      <c r="F17" s="10">
        <f t="shared" si="0"/>
        <v>114.16382252559728</v>
      </c>
      <c r="G17" s="1"/>
      <c r="H17" s="1"/>
      <c r="I17" s="1"/>
    </row>
    <row r="18" spans="1:9" x14ac:dyDescent="0.25">
      <c r="A18" s="11" t="s">
        <v>55</v>
      </c>
      <c r="B18" s="12">
        <v>133625</v>
      </c>
      <c r="C18" s="12">
        <v>120282</v>
      </c>
      <c r="D18" s="12">
        <v>1660202</v>
      </c>
      <c r="E18" s="12">
        <v>1732715</v>
      </c>
      <c r="F18" s="13">
        <f t="shared" si="0"/>
        <v>4.3677215182248972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625</v>
      </c>
      <c r="D19" s="9">
        <v>8839</v>
      </c>
      <c r="E19" s="9">
        <v>5984</v>
      </c>
      <c r="F19" s="10">
        <f t="shared" si="0"/>
        <v>-32.300033940491005</v>
      </c>
      <c r="G19" s="1"/>
      <c r="H19" s="1"/>
      <c r="I19" s="1"/>
    </row>
    <row r="20" spans="1:9" x14ac:dyDescent="0.25">
      <c r="A20" s="11" t="s">
        <v>57</v>
      </c>
      <c r="B20" s="12">
        <v>5345</v>
      </c>
      <c r="C20" s="12">
        <v>2741</v>
      </c>
      <c r="D20" s="12">
        <v>54767</v>
      </c>
      <c r="E20" s="12">
        <v>58298</v>
      </c>
      <c r="F20" s="13">
        <f t="shared" si="0"/>
        <v>6.447313163036128</v>
      </c>
      <c r="G20" s="1"/>
      <c r="H20" s="1"/>
      <c r="I20" s="1"/>
    </row>
    <row r="21" spans="1:9" x14ac:dyDescent="0.25">
      <c r="A21" s="8" t="s">
        <v>58</v>
      </c>
      <c r="B21" s="9">
        <v>3749</v>
      </c>
      <c r="C21" s="9">
        <v>38771</v>
      </c>
      <c r="D21" s="9">
        <v>26734</v>
      </c>
      <c r="E21" s="9">
        <v>67601</v>
      </c>
      <c r="F21" s="10">
        <f t="shared" si="0"/>
        <v>152.86526520535648</v>
      </c>
      <c r="G21" s="1"/>
      <c r="H21" s="1"/>
      <c r="I21" s="1"/>
    </row>
    <row r="22" spans="1:9" x14ac:dyDescent="0.25">
      <c r="A22" s="11" t="s">
        <v>59</v>
      </c>
      <c r="B22" s="12">
        <v>189576</v>
      </c>
      <c r="C22" s="12">
        <v>226059</v>
      </c>
      <c r="D22" s="12">
        <v>1462469</v>
      </c>
      <c r="E22" s="12">
        <v>1720065</v>
      </c>
      <c r="F22" s="13">
        <f t="shared" si="0"/>
        <v>17.613775061214966</v>
      </c>
      <c r="G22" s="1"/>
      <c r="H22" s="1"/>
      <c r="I22" s="1"/>
    </row>
    <row r="23" spans="1:9" x14ac:dyDescent="0.25">
      <c r="A23" s="8" t="s">
        <v>60</v>
      </c>
      <c r="B23" s="9">
        <v>87299</v>
      </c>
      <c r="C23" s="9">
        <v>73458</v>
      </c>
      <c r="D23" s="9">
        <v>885846</v>
      </c>
      <c r="E23" s="9">
        <v>840944</v>
      </c>
      <c r="F23" s="10">
        <f t="shared" si="0"/>
        <v>-5.0688268615538163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44581</v>
      </c>
      <c r="C25" s="9">
        <v>47602</v>
      </c>
      <c r="D25" s="9">
        <v>593412</v>
      </c>
      <c r="E25" s="9">
        <v>755677</v>
      </c>
      <c r="F25" s="10">
        <f t="shared" si="0"/>
        <v>27.34440826946539</v>
      </c>
      <c r="G25" s="1"/>
      <c r="H25" s="1"/>
      <c r="I25" s="1"/>
    </row>
    <row r="26" spans="1:9" x14ac:dyDescent="0.25">
      <c r="A26" s="11" t="s">
        <v>63</v>
      </c>
      <c r="B26" s="12">
        <v>9511</v>
      </c>
      <c r="C26" s="12">
        <v>14594</v>
      </c>
      <c r="D26" s="12">
        <v>63586</v>
      </c>
      <c r="E26" s="12">
        <v>270674</v>
      </c>
      <c r="F26" s="13">
        <f t="shared" si="0"/>
        <v>325.68175384518605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462736</v>
      </c>
      <c r="C28" s="12">
        <v>422421</v>
      </c>
      <c r="D28" s="12">
        <v>4466626</v>
      </c>
      <c r="E28" s="12">
        <v>4153842</v>
      </c>
      <c r="F28" s="13">
        <f t="shared" si="0"/>
        <v>-7.0026906215116327</v>
      </c>
      <c r="G28" s="1"/>
      <c r="H28" s="1"/>
      <c r="I28" s="1"/>
    </row>
    <row r="29" spans="1:9" x14ac:dyDescent="0.25">
      <c r="A29" s="8" t="s">
        <v>66</v>
      </c>
      <c r="B29" s="9">
        <v>8641</v>
      </c>
      <c r="C29" s="9">
        <v>4864</v>
      </c>
      <c r="D29" s="9">
        <v>212440</v>
      </c>
      <c r="E29" s="9">
        <v>188407</v>
      </c>
      <c r="F29" s="10">
        <f t="shared" si="0"/>
        <v>-11.312841272829971</v>
      </c>
      <c r="G29" s="1"/>
      <c r="H29" s="1"/>
      <c r="I29" s="1"/>
    </row>
    <row r="30" spans="1:9" x14ac:dyDescent="0.25">
      <c r="A30" s="11" t="s">
        <v>67</v>
      </c>
      <c r="B30" s="12">
        <v>1273</v>
      </c>
      <c r="C30" s="12">
        <v>1659</v>
      </c>
      <c r="D30" s="12">
        <v>15086</v>
      </c>
      <c r="E30" s="12">
        <v>14769</v>
      </c>
      <c r="F30" s="13">
        <f t="shared" si="0"/>
        <v>-2.101285960493172</v>
      </c>
      <c r="G30" s="1"/>
      <c r="H30" s="1"/>
      <c r="I30" s="1"/>
    </row>
    <row r="31" spans="1:9" x14ac:dyDescent="0.25">
      <c r="A31" s="8" t="s">
        <v>68</v>
      </c>
      <c r="B31" s="9">
        <v>143</v>
      </c>
      <c r="C31" s="9">
        <v>0</v>
      </c>
      <c r="D31" s="9">
        <v>812</v>
      </c>
      <c r="E31" s="9">
        <v>153</v>
      </c>
      <c r="F31" s="10">
        <f t="shared" si="0"/>
        <v>-81.157635467980299</v>
      </c>
      <c r="G31" s="1"/>
      <c r="H31" s="1"/>
      <c r="I31" s="1"/>
    </row>
    <row r="32" spans="1:9" x14ac:dyDescent="0.25">
      <c r="A32" s="11" t="s">
        <v>69</v>
      </c>
      <c r="B32" s="12">
        <v>31831</v>
      </c>
      <c r="C32" s="12">
        <v>48924</v>
      </c>
      <c r="D32" s="12">
        <v>687279</v>
      </c>
      <c r="E32" s="12">
        <v>758953</v>
      </c>
      <c r="F32" s="13">
        <f t="shared" si="0"/>
        <v>10.428661431529264</v>
      </c>
      <c r="G32" s="1"/>
      <c r="H32" s="1"/>
      <c r="I32" s="1"/>
    </row>
    <row r="33" spans="1:9" x14ac:dyDescent="0.25">
      <c r="A33" s="8" t="s">
        <v>70</v>
      </c>
      <c r="B33" s="9">
        <v>11801</v>
      </c>
      <c r="C33" s="9">
        <v>25637</v>
      </c>
      <c r="D33" s="9">
        <v>242342</v>
      </c>
      <c r="E33" s="9">
        <v>227378</v>
      </c>
      <c r="F33" s="10">
        <f t="shared" si="0"/>
        <v>-6.1747447821673518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3126</v>
      </c>
      <c r="E34" s="12">
        <v>2012</v>
      </c>
      <c r="F34" s="13">
        <f t="shared" si="0"/>
        <v>-35.636596289187466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1835573</v>
      </c>
      <c r="C35" s="15">
        <f t="shared" ref="C35:E35" si="1">SUM(C7:C34)</f>
        <v>1852569</v>
      </c>
      <c r="D35" s="15">
        <f t="shared" si="1"/>
        <v>25596263</v>
      </c>
      <c r="E35" s="15">
        <f t="shared" si="1"/>
        <v>25189828</v>
      </c>
      <c r="F35" s="16">
        <f t="shared" si="0"/>
        <v>-1.5878685103368468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139151</v>
      </c>
      <c r="C38" s="41">
        <f>D7</f>
        <v>121367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4982587</v>
      </c>
      <c r="G38" s="42">
        <f>LOOKUP(E38,$A$38:$A$65,$C$38:$C$65)</f>
        <v>5486932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284873</v>
      </c>
      <c r="C39" s="41">
        <f t="shared" ref="C39:C65" si="5">D8</f>
        <v>321230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4447843</v>
      </c>
      <c r="G39" s="42">
        <f t="shared" ref="G39:G65" si="8">LOOKUP(E39,$A$38:$A$65,$C$38:$C$65)</f>
        <v>4115058</v>
      </c>
    </row>
    <row r="40" spans="1:9" x14ac:dyDescent="0.25">
      <c r="A40" s="42" t="str">
        <f t="shared" si="3"/>
        <v>ALMERIA</v>
      </c>
      <c r="B40" s="41">
        <f t="shared" si="4"/>
        <v>684379</v>
      </c>
      <c r="C40" s="41">
        <f t="shared" si="5"/>
        <v>869743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4153842</v>
      </c>
      <c r="G40" s="42">
        <f t="shared" si="8"/>
        <v>4466626</v>
      </c>
    </row>
    <row r="41" spans="1:9" x14ac:dyDescent="0.25">
      <c r="A41" s="42" t="str">
        <f t="shared" si="3"/>
        <v>AVILES</v>
      </c>
      <c r="B41" s="41">
        <f t="shared" si="4"/>
        <v>2284</v>
      </c>
      <c r="C41" s="41">
        <f t="shared" si="5"/>
        <v>0</v>
      </c>
      <c r="D41" s="41">
        <f t="shared" si="6"/>
        <v>23</v>
      </c>
      <c r="E41" s="42" t="str">
        <f t="shared" si="2"/>
        <v>BARCELONA</v>
      </c>
      <c r="F41" s="42">
        <f t="shared" si="7"/>
        <v>3290897</v>
      </c>
      <c r="G41" s="42">
        <f t="shared" si="8"/>
        <v>3690974</v>
      </c>
    </row>
    <row r="42" spans="1:9" x14ac:dyDescent="0.25">
      <c r="A42" s="42" t="str">
        <f t="shared" si="3"/>
        <v>BAHIA DE ALGECIRAS</v>
      </c>
      <c r="B42" s="41">
        <f t="shared" si="4"/>
        <v>4447843</v>
      </c>
      <c r="C42" s="41">
        <f t="shared" si="5"/>
        <v>4115058</v>
      </c>
      <c r="D42" s="41">
        <f t="shared" si="6"/>
        <v>2</v>
      </c>
      <c r="E42" s="42" t="str">
        <f t="shared" si="2"/>
        <v>CEUTA</v>
      </c>
      <c r="F42" s="42">
        <f t="shared" si="7"/>
        <v>1732715</v>
      </c>
      <c r="G42" s="42">
        <f t="shared" si="8"/>
        <v>1660202</v>
      </c>
    </row>
    <row r="43" spans="1:9" x14ac:dyDescent="0.25">
      <c r="A43" s="42" t="str">
        <f t="shared" si="3"/>
        <v>BAHIA DE CADIZ</v>
      </c>
      <c r="B43" s="41">
        <f t="shared" si="4"/>
        <v>338449</v>
      </c>
      <c r="C43" s="41">
        <f t="shared" si="5"/>
        <v>376059</v>
      </c>
      <c r="D43" s="41">
        <f t="shared" si="6"/>
        <v>11</v>
      </c>
      <c r="E43" s="42" t="str">
        <f t="shared" si="2"/>
        <v>LAS PALMAS</v>
      </c>
      <c r="F43" s="42">
        <f t="shared" si="7"/>
        <v>1720065</v>
      </c>
      <c r="G43" s="42">
        <f t="shared" si="8"/>
        <v>1462469</v>
      </c>
    </row>
    <row r="44" spans="1:9" x14ac:dyDescent="0.25">
      <c r="A44" s="42" t="str">
        <f t="shared" si="3"/>
        <v>BALEARES</v>
      </c>
      <c r="B44" s="41">
        <f t="shared" si="4"/>
        <v>4982587</v>
      </c>
      <c r="C44" s="41">
        <f t="shared" si="5"/>
        <v>5486932</v>
      </c>
      <c r="D44" s="41">
        <f t="shared" si="6"/>
        <v>1</v>
      </c>
      <c r="E44" s="42" t="str">
        <f t="shared" si="2"/>
        <v>MALAGA</v>
      </c>
      <c r="F44" s="42">
        <f t="shared" si="7"/>
        <v>840944</v>
      </c>
      <c r="G44" s="42">
        <f t="shared" si="8"/>
        <v>885846</v>
      </c>
    </row>
    <row r="45" spans="1:9" x14ac:dyDescent="0.25">
      <c r="A45" s="42" t="str">
        <f t="shared" si="3"/>
        <v>BARCELONA</v>
      </c>
      <c r="B45" s="41">
        <f t="shared" si="4"/>
        <v>3290897</v>
      </c>
      <c r="C45" s="41">
        <f t="shared" si="5"/>
        <v>3690974</v>
      </c>
      <c r="D45" s="41">
        <f t="shared" si="6"/>
        <v>4</v>
      </c>
      <c r="E45" s="42" t="str">
        <f t="shared" si="2"/>
        <v>VALENCIA</v>
      </c>
      <c r="F45" s="42">
        <f t="shared" si="7"/>
        <v>758953</v>
      </c>
      <c r="G45" s="42">
        <f t="shared" si="8"/>
        <v>687279</v>
      </c>
    </row>
    <row r="46" spans="1:9" x14ac:dyDescent="0.25">
      <c r="A46" s="42" t="str">
        <f t="shared" si="3"/>
        <v>BILBAO</v>
      </c>
      <c r="B46" s="41">
        <f t="shared" si="4"/>
        <v>137253</v>
      </c>
      <c r="C46" s="41">
        <f t="shared" si="5"/>
        <v>147698</v>
      </c>
      <c r="D46" s="41">
        <f t="shared" si="6"/>
        <v>17</v>
      </c>
      <c r="E46" s="42" t="str">
        <f t="shared" si="2"/>
        <v>MELILLA</v>
      </c>
      <c r="F46" s="42">
        <f t="shared" si="7"/>
        <v>755677</v>
      </c>
      <c r="G46" s="42">
        <f t="shared" si="8"/>
        <v>593412</v>
      </c>
    </row>
    <row r="47" spans="1:9" x14ac:dyDescent="0.25">
      <c r="A47" s="42" t="str">
        <f t="shared" si="3"/>
        <v>CARTAGENA</v>
      </c>
      <c r="B47" s="41">
        <f t="shared" si="4"/>
        <v>83385</v>
      </c>
      <c r="C47" s="41">
        <f t="shared" si="5"/>
        <v>83050</v>
      </c>
      <c r="D47" s="41">
        <f t="shared" si="6"/>
        <v>18</v>
      </c>
      <c r="E47" s="42" t="str">
        <f t="shared" si="2"/>
        <v>ALMERIA</v>
      </c>
      <c r="F47" s="42">
        <f t="shared" si="7"/>
        <v>684379</v>
      </c>
      <c r="G47" s="42">
        <f t="shared" si="8"/>
        <v>869743</v>
      </c>
    </row>
    <row r="48" spans="1:9" x14ac:dyDescent="0.25">
      <c r="A48" s="42" t="str">
        <f t="shared" si="3"/>
        <v>CASTELLON</v>
      </c>
      <c r="B48" s="41">
        <f t="shared" si="4"/>
        <v>1255</v>
      </c>
      <c r="C48" s="41">
        <f t="shared" si="5"/>
        <v>586</v>
      </c>
      <c r="D48" s="41">
        <f t="shared" si="6"/>
        <v>25</v>
      </c>
      <c r="E48" s="42" t="str">
        <f t="shared" si="2"/>
        <v>BAHIA DE CADIZ</v>
      </c>
      <c r="F48" s="42">
        <f t="shared" si="7"/>
        <v>338449</v>
      </c>
      <c r="G48" s="42">
        <f t="shared" si="8"/>
        <v>376059</v>
      </c>
    </row>
    <row r="49" spans="1:7" x14ac:dyDescent="0.25">
      <c r="A49" s="42" t="str">
        <f t="shared" si="3"/>
        <v>CEUTA</v>
      </c>
      <c r="B49" s="41">
        <f t="shared" si="4"/>
        <v>1732715</v>
      </c>
      <c r="C49" s="41">
        <f t="shared" si="5"/>
        <v>1660202</v>
      </c>
      <c r="D49" s="41">
        <f t="shared" si="6"/>
        <v>5</v>
      </c>
      <c r="E49" s="42" t="str">
        <f t="shared" si="2"/>
        <v>ALICANTE</v>
      </c>
      <c r="F49" s="42">
        <f t="shared" si="7"/>
        <v>284873</v>
      </c>
      <c r="G49" s="42">
        <f t="shared" si="8"/>
        <v>321230</v>
      </c>
    </row>
    <row r="50" spans="1:7" x14ac:dyDescent="0.25">
      <c r="A50" s="42" t="str">
        <f t="shared" si="3"/>
        <v>FERROL-SAN CIBRAO</v>
      </c>
      <c r="B50" s="41">
        <f t="shared" si="4"/>
        <v>5984</v>
      </c>
      <c r="C50" s="41">
        <f t="shared" si="5"/>
        <v>8839</v>
      </c>
      <c r="D50" s="41">
        <f t="shared" si="6"/>
        <v>22</v>
      </c>
      <c r="E50" s="42" t="str">
        <f t="shared" si="2"/>
        <v>MOTRIL</v>
      </c>
      <c r="F50" s="42">
        <f t="shared" si="7"/>
        <v>270674</v>
      </c>
      <c r="G50" s="42">
        <f t="shared" si="8"/>
        <v>63586</v>
      </c>
    </row>
    <row r="51" spans="1:7" x14ac:dyDescent="0.25">
      <c r="A51" s="42" t="str">
        <f t="shared" si="3"/>
        <v>GIJON</v>
      </c>
      <c r="B51" s="41">
        <f t="shared" si="4"/>
        <v>58298</v>
      </c>
      <c r="C51" s="41">
        <f t="shared" si="5"/>
        <v>54767</v>
      </c>
      <c r="D51" s="41">
        <f t="shared" si="6"/>
        <v>20</v>
      </c>
      <c r="E51" s="42" t="str">
        <f t="shared" si="2"/>
        <v>VIGO</v>
      </c>
      <c r="F51" s="42">
        <f t="shared" si="7"/>
        <v>227378</v>
      </c>
      <c r="G51" s="42">
        <f t="shared" si="8"/>
        <v>242342</v>
      </c>
    </row>
    <row r="52" spans="1:7" x14ac:dyDescent="0.25">
      <c r="A52" s="42" t="str">
        <f t="shared" si="3"/>
        <v>HUELVA</v>
      </c>
      <c r="B52" s="41">
        <f t="shared" si="4"/>
        <v>67601</v>
      </c>
      <c r="C52" s="41">
        <f t="shared" si="5"/>
        <v>26734</v>
      </c>
      <c r="D52" s="41">
        <f t="shared" si="6"/>
        <v>19</v>
      </c>
      <c r="E52" s="42" t="str">
        <f t="shared" si="2"/>
        <v>SANTANDER</v>
      </c>
      <c r="F52" s="42">
        <f t="shared" si="7"/>
        <v>188407</v>
      </c>
      <c r="G52" s="42">
        <f t="shared" si="8"/>
        <v>212440</v>
      </c>
    </row>
    <row r="53" spans="1:7" x14ac:dyDescent="0.25">
      <c r="A53" s="42" t="str">
        <f t="shared" si="3"/>
        <v>LAS PALMAS</v>
      </c>
      <c r="B53" s="41">
        <f t="shared" si="4"/>
        <v>1720065</v>
      </c>
      <c r="C53" s="41">
        <f t="shared" si="5"/>
        <v>1462469</v>
      </c>
      <c r="D53" s="41">
        <f t="shared" si="6"/>
        <v>6</v>
      </c>
      <c r="E53" s="42" t="str">
        <f t="shared" si="2"/>
        <v>A CORUÑA</v>
      </c>
      <c r="F53" s="42">
        <f t="shared" si="7"/>
        <v>139151</v>
      </c>
      <c r="G53" s="42">
        <f t="shared" si="8"/>
        <v>121367</v>
      </c>
    </row>
    <row r="54" spans="1:7" x14ac:dyDescent="0.25">
      <c r="A54" s="42" t="str">
        <f t="shared" si="3"/>
        <v>MALAGA</v>
      </c>
      <c r="B54" s="41">
        <f t="shared" si="4"/>
        <v>840944</v>
      </c>
      <c r="C54" s="41">
        <f t="shared" si="5"/>
        <v>885846</v>
      </c>
      <c r="D54" s="41">
        <f t="shared" si="6"/>
        <v>7</v>
      </c>
      <c r="E54" s="42" t="str">
        <f t="shared" si="2"/>
        <v>BILBAO</v>
      </c>
      <c r="F54" s="42">
        <f t="shared" si="7"/>
        <v>137253</v>
      </c>
      <c r="G54" s="42">
        <f t="shared" si="8"/>
        <v>147698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83385</v>
      </c>
      <c r="G55" s="42">
        <f t="shared" si="8"/>
        <v>83050</v>
      </c>
    </row>
    <row r="56" spans="1:7" x14ac:dyDescent="0.25">
      <c r="A56" s="42" t="str">
        <f t="shared" si="3"/>
        <v>MELILLA</v>
      </c>
      <c r="B56" s="41">
        <f t="shared" si="4"/>
        <v>755677</v>
      </c>
      <c r="C56" s="41">
        <f t="shared" si="5"/>
        <v>593412</v>
      </c>
      <c r="D56" s="41">
        <f t="shared" si="6"/>
        <v>9</v>
      </c>
      <c r="E56" s="42" t="str">
        <f t="shared" si="2"/>
        <v>HUELVA</v>
      </c>
      <c r="F56" s="42">
        <f t="shared" si="9"/>
        <v>67601</v>
      </c>
      <c r="G56" s="42">
        <f t="shared" si="8"/>
        <v>26734</v>
      </c>
    </row>
    <row r="57" spans="1:7" x14ac:dyDescent="0.25">
      <c r="A57" s="42" t="str">
        <f t="shared" si="3"/>
        <v>MOTRIL</v>
      </c>
      <c r="B57" s="41">
        <f t="shared" si="4"/>
        <v>270674</v>
      </c>
      <c r="C57" s="41">
        <f t="shared" si="5"/>
        <v>63586</v>
      </c>
      <c r="D57" s="41">
        <f t="shared" si="6"/>
        <v>13</v>
      </c>
      <c r="E57" s="42" t="str">
        <f t="shared" si="2"/>
        <v>GIJON</v>
      </c>
      <c r="F57" s="42">
        <f t="shared" si="9"/>
        <v>58298</v>
      </c>
      <c r="G57" s="42">
        <f t="shared" si="8"/>
        <v>54767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SEVILLA</v>
      </c>
      <c r="F58" s="42">
        <f t="shared" si="9"/>
        <v>14769</v>
      </c>
      <c r="G58" s="42">
        <f t="shared" si="8"/>
        <v>15086</v>
      </c>
    </row>
    <row r="59" spans="1:7" x14ac:dyDescent="0.25">
      <c r="A59" s="42" t="str">
        <f t="shared" si="3"/>
        <v>SANTA CRUZ DE TENERIFE</v>
      </c>
      <c r="B59" s="41">
        <f t="shared" si="4"/>
        <v>4153842</v>
      </c>
      <c r="C59" s="41">
        <f t="shared" si="5"/>
        <v>4466626</v>
      </c>
      <c r="D59" s="41">
        <f t="shared" si="6"/>
        <v>3</v>
      </c>
      <c r="E59" s="42" t="str">
        <f t="shared" si="2"/>
        <v>FERROL-SAN CIBRAO</v>
      </c>
      <c r="F59" s="42">
        <f t="shared" si="9"/>
        <v>5984</v>
      </c>
      <c r="G59" s="42">
        <f t="shared" si="8"/>
        <v>8839</v>
      </c>
    </row>
    <row r="60" spans="1:7" x14ac:dyDescent="0.25">
      <c r="A60" s="42" t="str">
        <f t="shared" si="3"/>
        <v>SANTANDER</v>
      </c>
      <c r="B60" s="41">
        <f t="shared" si="4"/>
        <v>188407</v>
      </c>
      <c r="C60" s="41">
        <f t="shared" si="5"/>
        <v>212440</v>
      </c>
      <c r="D60" s="41">
        <f t="shared" si="6"/>
        <v>15</v>
      </c>
      <c r="E60" s="42" t="str">
        <f t="shared" si="2"/>
        <v>AVILES</v>
      </c>
      <c r="F60" s="42">
        <f t="shared" si="9"/>
        <v>2284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14769</v>
      </c>
      <c r="C61" s="41">
        <f t="shared" si="5"/>
        <v>15086</v>
      </c>
      <c r="D61" s="41">
        <f t="shared" si="6"/>
        <v>21</v>
      </c>
      <c r="E61" s="42" t="str">
        <f t="shared" si="2"/>
        <v>VILAGARCIA</v>
      </c>
      <c r="F61" s="42">
        <f t="shared" si="9"/>
        <v>2012</v>
      </c>
      <c r="G61" s="42">
        <f t="shared" si="8"/>
        <v>3126</v>
      </c>
    </row>
    <row r="62" spans="1:7" x14ac:dyDescent="0.25">
      <c r="A62" s="42" t="str">
        <f t="shared" si="3"/>
        <v>TARRAGONA</v>
      </c>
      <c r="B62" s="41">
        <f t="shared" si="4"/>
        <v>153</v>
      </c>
      <c r="C62" s="41">
        <f t="shared" si="5"/>
        <v>812</v>
      </c>
      <c r="D62" s="41">
        <f t="shared" si="6"/>
        <v>26</v>
      </c>
      <c r="E62" s="42" t="str">
        <f t="shared" si="2"/>
        <v>CASTELLON</v>
      </c>
      <c r="F62" s="42">
        <f t="shared" si="9"/>
        <v>1255</v>
      </c>
      <c r="G62" s="42">
        <f t="shared" si="8"/>
        <v>586</v>
      </c>
    </row>
    <row r="63" spans="1:7" x14ac:dyDescent="0.25">
      <c r="A63" s="42" t="str">
        <f t="shared" si="3"/>
        <v>VALENCIA</v>
      </c>
      <c r="B63" s="41">
        <f t="shared" si="4"/>
        <v>758953</v>
      </c>
      <c r="C63" s="41">
        <f t="shared" si="5"/>
        <v>687279</v>
      </c>
      <c r="D63" s="41">
        <f t="shared" si="6"/>
        <v>8</v>
      </c>
      <c r="E63" s="42" t="str">
        <f t="shared" si="2"/>
        <v>TARRAGONA</v>
      </c>
      <c r="F63" s="42">
        <f t="shared" si="9"/>
        <v>153</v>
      </c>
      <c r="G63" s="42">
        <f t="shared" si="8"/>
        <v>812</v>
      </c>
    </row>
    <row r="64" spans="1:7" x14ac:dyDescent="0.25">
      <c r="A64" s="42" t="str">
        <f t="shared" si="3"/>
        <v>VIGO</v>
      </c>
      <c r="B64" s="41">
        <f t="shared" si="4"/>
        <v>227378</v>
      </c>
      <c r="C64" s="41">
        <f t="shared" si="5"/>
        <v>242342</v>
      </c>
      <c r="D64" s="41">
        <f t="shared" si="6"/>
        <v>14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3126</v>
      </c>
      <c r="D65" s="41">
        <f t="shared" si="6"/>
        <v>24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/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9489</v>
      </c>
      <c r="C7" s="9">
        <v>7354</v>
      </c>
      <c r="D7" s="9">
        <v>121367</v>
      </c>
      <c r="E7" s="9">
        <v>139151</v>
      </c>
      <c r="F7" s="10">
        <f>((E7*100)/D7)-100</f>
        <v>14.653077030823866</v>
      </c>
      <c r="G7" s="1"/>
      <c r="H7" s="1"/>
      <c r="I7" s="1"/>
    </row>
    <row r="8" spans="1:12" x14ac:dyDescent="0.25">
      <c r="A8" s="11" t="s">
        <v>45</v>
      </c>
      <c r="B8" s="12">
        <v>5773</v>
      </c>
      <c r="C8" s="12">
        <v>3917</v>
      </c>
      <c r="D8" s="12">
        <v>107865</v>
      </c>
      <c r="E8" s="12">
        <v>78825</v>
      </c>
      <c r="F8" s="13">
        <f t="shared" ref="F8:F35" si="0">((E8*100)/D8)-100</f>
        <v>-26.922542066471976</v>
      </c>
      <c r="G8" s="1"/>
      <c r="H8" s="1"/>
      <c r="I8" s="1"/>
    </row>
    <row r="9" spans="1:12" x14ac:dyDescent="0.25">
      <c r="A9" s="8" t="s">
        <v>46</v>
      </c>
      <c r="B9" s="9">
        <v>3166</v>
      </c>
      <c r="C9" s="9">
        <v>2267</v>
      </c>
      <c r="D9" s="9">
        <v>36477</v>
      </c>
      <c r="E9" s="9">
        <v>24266</v>
      </c>
      <c r="F9" s="10">
        <f t="shared" si="0"/>
        <v>-33.475888916303418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2284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0</v>
      </c>
      <c r="C11" s="9">
        <v>0</v>
      </c>
      <c r="D11" s="9">
        <v>0</v>
      </c>
      <c r="E11" s="9">
        <v>0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49</v>
      </c>
      <c r="B12" s="12">
        <v>42184</v>
      </c>
      <c r="C12" s="12">
        <v>34218</v>
      </c>
      <c r="D12" s="12">
        <v>357401</v>
      </c>
      <c r="E12" s="12">
        <v>316883</v>
      </c>
      <c r="F12" s="13">
        <f t="shared" si="0"/>
        <v>-11.336845727907871</v>
      </c>
      <c r="G12" s="1"/>
      <c r="H12" s="1"/>
      <c r="I12" s="1"/>
    </row>
    <row r="13" spans="1:12" x14ac:dyDescent="0.25">
      <c r="A13" s="8" t="s">
        <v>50</v>
      </c>
      <c r="B13" s="9">
        <v>73052</v>
      </c>
      <c r="C13" s="9">
        <v>82508</v>
      </c>
      <c r="D13" s="9">
        <v>1595257</v>
      </c>
      <c r="E13" s="9">
        <v>1254046</v>
      </c>
      <c r="F13" s="10">
        <f t="shared" si="0"/>
        <v>-21.389092791945117</v>
      </c>
      <c r="G13" s="1"/>
      <c r="H13" s="1"/>
      <c r="I13" s="1"/>
    </row>
    <row r="14" spans="1:12" x14ac:dyDescent="0.25">
      <c r="A14" s="11" t="s">
        <v>51</v>
      </c>
      <c r="B14" s="12">
        <v>161434</v>
      </c>
      <c r="C14" s="12">
        <v>158780</v>
      </c>
      <c r="D14" s="12">
        <v>2575159</v>
      </c>
      <c r="E14" s="12">
        <v>2317040</v>
      </c>
      <c r="F14" s="13">
        <f t="shared" si="0"/>
        <v>-10.023419913100511</v>
      </c>
      <c r="G14" s="1"/>
      <c r="H14" s="1"/>
      <c r="I14" s="1"/>
    </row>
    <row r="15" spans="1:12" x14ac:dyDescent="0.25">
      <c r="A15" s="8" t="s">
        <v>52</v>
      </c>
      <c r="B15" s="9">
        <v>2308</v>
      </c>
      <c r="C15" s="9">
        <v>3849</v>
      </c>
      <c r="D15" s="9">
        <v>77345</v>
      </c>
      <c r="E15" s="9">
        <v>65953</v>
      </c>
      <c r="F15" s="10">
        <f t="shared" si="0"/>
        <v>-14.728812463636956</v>
      </c>
      <c r="G15" s="1"/>
      <c r="H15" s="1"/>
      <c r="I15" s="1"/>
    </row>
    <row r="16" spans="1:12" x14ac:dyDescent="0.25">
      <c r="A16" s="11" t="s">
        <v>53</v>
      </c>
      <c r="B16" s="12">
        <v>7364</v>
      </c>
      <c r="C16" s="12">
        <v>13956</v>
      </c>
      <c r="D16" s="12">
        <v>83050</v>
      </c>
      <c r="E16" s="12">
        <v>83385</v>
      </c>
      <c r="F16" s="13">
        <f t="shared" si="0"/>
        <v>0.40337146297410698</v>
      </c>
      <c r="G16" s="1"/>
      <c r="H16" s="1"/>
      <c r="I16" s="1"/>
    </row>
    <row r="17" spans="1:9" x14ac:dyDescent="0.25">
      <c r="A17" s="8" t="s">
        <v>54</v>
      </c>
      <c r="B17" s="9">
        <v>147</v>
      </c>
      <c r="C17" s="9">
        <v>0</v>
      </c>
      <c r="D17" s="9">
        <v>586</v>
      </c>
      <c r="E17" s="9">
        <v>1255</v>
      </c>
      <c r="F17" s="10">
        <f t="shared" si="0"/>
        <v>114.16382252559728</v>
      </c>
      <c r="G17" s="1"/>
      <c r="H17" s="1"/>
      <c r="I17" s="1"/>
    </row>
    <row r="18" spans="1:9" x14ac:dyDescent="0.25">
      <c r="A18" s="11" t="s">
        <v>55</v>
      </c>
      <c r="B18" s="12">
        <v>383</v>
      </c>
      <c r="C18" s="12">
        <v>568</v>
      </c>
      <c r="D18" s="12">
        <v>4412</v>
      </c>
      <c r="E18" s="12">
        <v>5201</v>
      </c>
      <c r="F18" s="13">
        <f t="shared" si="0"/>
        <v>17.883046237534003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625</v>
      </c>
      <c r="D19" s="9">
        <v>8839</v>
      </c>
      <c r="E19" s="9">
        <v>5969</v>
      </c>
      <c r="F19" s="10">
        <f t="shared" si="0"/>
        <v>-32.46973639551986</v>
      </c>
      <c r="G19" s="1"/>
      <c r="H19" s="1"/>
      <c r="I19" s="1"/>
    </row>
    <row r="20" spans="1:9" x14ac:dyDescent="0.25">
      <c r="A20" s="11" t="s">
        <v>57</v>
      </c>
      <c r="B20" s="12">
        <v>2798</v>
      </c>
      <c r="C20" s="12">
        <v>0</v>
      </c>
      <c r="D20" s="12">
        <v>7297</v>
      </c>
      <c r="E20" s="12">
        <v>8126</v>
      </c>
      <c r="F20" s="13">
        <f t="shared" si="0"/>
        <v>11.360833219131152</v>
      </c>
      <c r="G20" s="1"/>
      <c r="H20" s="1"/>
      <c r="I20" s="1"/>
    </row>
    <row r="21" spans="1:9" x14ac:dyDescent="0.25">
      <c r="A21" s="8" t="s">
        <v>58</v>
      </c>
      <c r="B21" s="9">
        <v>0</v>
      </c>
      <c r="C21" s="9">
        <v>0</v>
      </c>
      <c r="D21" s="9">
        <v>650</v>
      </c>
      <c r="E21" s="9">
        <v>2103</v>
      </c>
      <c r="F21" s="18">
        <f t="shared" si="0"/>
        <v>223.53846153846155</v>
      </c>
      <c r="G21" s="1"/>
      <c r="H21" s="1"/>
      <c r="I21" s="1"/>
    </row>
    <row r="22" spans="1:9" x14ac:dyDescent="0.25">
      <c r="A22" s="11" t="s">
        <v>59</v>
      </c>
      <c r="B22" s="12">
        <v>127496</v>
      </c>
      <c r="C22" s="12">
        <v>143643</v>
      </c>
      <c r="D22" s="12">
        <v>635100</v>
      </c>
      <c r="E22" s="12">
        <v>746687</v>
      </c>
      <c r="F22" s="13">
        <f t="shared" si="0"/>
        <v>17.569988978113685</v>
      </c>
      <c r="G22" s="1"/>
      <c r="H22" s="1"/>
      <c r="I22" s="1"/>
    </row>
    <row r="23" spans="1:9" x14ac:dyDescent="0.25">
      <c r="A23" s="8" t="s">
        <v>60</v>
      </c>
      <c r="B23" s="9">
        <v>67216</v>
      </c>
      <c r="C23" s="9">
        <v>57421</v>
      </c>
      <c r="D23" s="9">
        <v>603578</v>
      </c>
      <c r="E23" s="9">
        <v>610039</v>
      </c>
      <c r="F23" s="10">
        <f t="shared" si="0"/>
        <v>1.0704498838592542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465</v>
      </c>
      <c r="C25" s="9">
        <v>508</v>
      </c>
      <c r="D25" s="9">
        <v>844</v>
      </c>
      <c r="E25" s="9">
        <v>2279</v>
      </c>
      <c r="F25" s="10">
        <f t="shared" si="0"/>
        <v>170.02369668246445</v>
      </c>
      <c r="G25" s="1"/>
      <c r="H25" s="1"/>
      <c r="I25" s="1"/>
    </row>
    <row r="26" spans="1:9" x14ac:dyDescent="0.25">
      <c r="A26" s="11" t="s">
        <v>63</v>
      </c>
      <c r="B26" s="12">
        <v>950</v>
      </c>
      <c r="C26" s="12">
        <v>414</v>
      </c>
      <c r="D26" s="12">
        <v>7801</v>
      </c>
      <c r="E26" s="12">
        <v>10420</v>
      </c>
      <c r="F26" s="13">
        <f t="shared" si="0"/>
        <v>33.572618895013449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154729</v>
      </c>
      <c r="C28" s="12">
        <v>151966</v>
      </c>
      <c r="D28" s="12">
        <v>695829</v>
      </c>
      <c r="E28" s="12">
        <v>758238</v>
      </c>
      <c r="F28" s="13">
        <f t="shared" si="0"/>
        <v>8.9690139387694359</v>
      </c>
      <c r="G28" s="1"/>
      <c r="H28" s="1"/>
      <c r="I28" s="1"/>
    </row>
    <row r="29" spans="1:9" x14ac:dyDescent="0.25">
      <c r="A29" s="8" t="s">
        <v>66</v>
      </c>
      <c r="B29" s="9">
        <v>220</v>
      </c>
      <c r="C29" s="9">
        <v>85</v>
      </c>
      <c r="D29" s="9">
        <v>13234</v>
      </c>
      <c r="E29" s="9">
        <v>13598</v>
      </c>
      <c r="F29" s="10">
        <f t="shared" si="0"/>
        <v>2.7504911591355636</v>
      </c>
      <c r="G29" s="1"/>
      <c r="H29" s="1"/>
      <c r="I29" s="1"/>
    </row>
    <row r="30" spans="1:9" x14ac:dyDescent="0.25">
      <c r="A30" s="11" t="s">
        <v>67</v>
      </c>
      <c r="B30" s="12">
        <v>1273</v>
      </c>
      <c r="C30" s="12">
        <v>1659</v>
      </c>
      <c r="D30" s="12">
        <v>15086</v>
      </c>
      <c r="E30" s="12">
        <v>14769</v>
      </c>
      <c r="F30" s="13">
        <f t="shared" si="0"/>
        <v>-2.101285960493172</v>
      </c>
      <c r="G30" s="1"/>
      <c r="H30" s="1"/>
      <c r="I30" s="1"/>
    </row>
    <row r="31" spans="1:9" x14ac:dyDescent="0.25">
      <c r="A31" s="8" t="s">
        <v>68</v>
      </c>
      <c r="B31" s="9">
        <v>143</v>
      </c>
      <c r="C31" s="9">
        <v>0</v>
      </c>
      <c r="D31" s="9">
        <v>752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15583</v>
      </c>
      <c r="C32" s="12">
        <v>34254</v>
      </c>
      <c r="D32" s="12">
        <v>367628</v>
      </c>
      <c r="E32" s="12">
        <v>477121</v>
      </c>
      <c r="F32" s="13">
        <f t="shared" si="0"/>
        <v>29.783639983896762</v>
      </c>
      <c r="G32" s="1"/>
      <c r="H32" s="1"/>
      <c r="I32" s="1"/>
    </row>
    <row r="33" spans="1:9" x14ac:dyDescent="0.25">
      <c r="A33" s="8" t="s">
        <v>70</v>
      </c>
      <c r="B33" s="9">
        <v>11801</v>
      </c>
      <c r="C33" s="9">
        <v>25637</v>
      </c>
      <c r="D33" s="9">
        <v>242342</v>
      </c>
      <c r="E33" s="9">
        <v>227378</v>
      </c>
      <c r="F33" s="10">
        <f t="shared" si="0"/>
        <v>-6.1747447821673518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3126</v>
      </c>
      <c r="E34" s="12">
        <v>2012</v>
      </c>
      <c r="F34" s="13">
        <f t="shared" si="0"/>
        <v>-35.636596289187466</v>
      </c>
      <c r="G34" s="1"/>
      <c r="H34" s="1"/>
      <c r="I34" s="1"/>
    </row>
    <row r="35" spans="1:9" x14ac:dyDescent="0.25">
      <c r="A35" s="14" t="s">
        <v>72</v>
      </c>
      <c r="B35" s="15">
        <f>SUM(B7:B34)</f>
        <v>687974</v>
      </c>
      <c r="C35" s="15">
        <f t="shared" ref="C35:E35" si="1">SUM(C7:C34)</f>
        <v>723629</v>
      </c>
      <c r="D35" s="15">
        <f t="shared" si="1"/>
        <v>7561025</v>
      </c>
      <c r="E35" s="15">
        <f t="shared" si="1"/>
        <v>7167028</v>
      </c>
      <c r="F35" s="16">
        <f t="shared" si="0"/>
        <v>-5.2108940256116085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139151</v>
      </c>
      <c r="C38" s="41">
        <f>D7</f>
        <v>121367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2317040</v>
      </c>
      <c r="G38" s="42">
        <f>LOOKUP(E38,$A$38:$A$65,$C$38:$C$65)</f>
        <v>2575159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78825</v>
      </c>
      <c r="C39" s="41">
        <f t="shared" ref="C39:C65" si="5">D8</f>
        <v>107865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1254046</v>
      </c>
      <c r="G39" s="42">
        <f t="shared" ref="G39:G65" si="8">LOOKUP(E39,$A$38:$A$65,$C$38:$C$65)</f>
        <v>1595257</v>
      </c>
    </row>
    <row r="40" spans="1:9" x14ac:dyDescent="0.25">
      <c r="A40" s="42" t="str">
        <f t="shared" si="3"/>
        <v>ALMERIA</v>
      </c>
      <c r="B40" s="41">
        <f t="shared" si="4"/>
        <v>24266</v>
      </c>
      <c r="C40" s="41">
        <f t="shared" si="5"/>
        <v>36477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758238</v>
      </c>
      <c r="G40" s="42">
        <f t="shared" si="8"/>
        <v>695829</v>
      </c>
    </row>
    <row r="41" spans="1:9" x14ac:dyDescent="0.25">
      <c r="A41" s="42" t="str">
        <f t="shared" si="3"/>
        <v>AVILES</v>
      </c>
      <c r="B41" s="41">
        <f t="shared" si="4"/>
        <v>2284</v>
      </c>
      <c r="C41" s="41">
        <f t="shared" si="5"/>
        <v>0</v>
      </c>
      <c r="D41" s="41">
        <f t="shared" si="6"/>
        <v>20</v>
      </c>
      <c r="E41" s="42" t="str">
        <f t="shared" si="2"/>
        <v>LAS PALMAS</v>
      </c>
      <c r="F41" s="42">
        <f t="shared" si="7"/>
        <v>746687</v>
      </c>
      <c r="G41" s="42">
        <f t="shared" si="8"/>
        <v>635100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0</v>
      </c>
      <c r="D42" s="41">
        <f t="shared" si="6"/>
        <v>28</v>
      </c>
      <c r="E42" s="42" t="str">
        <f t="shared" si="2"/>
        <v>MALAGA</v>
      </c>
      <c r="F42" s="42">
        <f t="shared" si="7"/>
        <v>610039</v>
      </c>
      <c r="G42" s="42">
        <f t="shared" si="8"/>
        <v>603578</v>
      </c>
    </row>
    <row r="43" spans="1:9" x14ac:dyDescent="0.25">
      <c r="A43" s="42" t="str">
        <f t="shared" si="3"/>
        <v>BAHIA DE CADIZ</v>
      </c>
      <c r="B43" s="41">
        <f t="shared" si="4"/>
        <v>316883</v>
      </c>
      <c r="C43" s="41">
        <f t="shared" si="5"/>
        <v>357401</v>
      </c>
      <c r="D43" s="41">
        <f t="shared" si="6"/>
        <v>7</v>
      </c>
      <c r="E43" s="42" t="str">
        <f t="shared" si="2"/>
        <v>VALENCIA</v>
      </c>
      <c r="F43" s="42">
        <f t="shared" si="7"/>
        <v>477121</v>
      </c>
      <c r="G43" s="42">
        <f t="shared" si="8"/>
        <v>367628</v>
      </c>
    </row>
    <row r="44" spans="1:9" x14ac:dyDescent="0.25">
      <c r="A44" s="42" t="str">
        <f t="shared" si="3"/>
        <v>BALEARES</v>
      </c>
      <c r="B44" s="41">
        <f t="shared" si="4"/>
        <v>1254046</v>
      </c>
      <c r="C44" s="41">
        <f t="shared" si="5"/>
        <v>1595257</v>
      </c>
      <c r="D44" s="41">
        <f t="shared" si="6"/>
        <v>2</v>
      </c>
      <c r="E44" s="42" t="str">
        <f t="shared" si="2"/>
        <v>BAHIA DE CADIZ</v>
      </c>
      <c r="F44" s="42">
        <f t="shared" si="7"/>
        <v>316883</v>
      </c>
      <c r="G44" s="42">
        <f t="shared" si="8"/>
        <v>357401</v>
      </c>
    </row>
    <row r="45" spans="1:9" x14ac:dyDescent="0.25">
      <c r="A45" s="42" t="str">
        <f t="shared" si="3"/>
        <v>BARCELONA</v>
      </c>
      <c r="B45" s="41">
        <f t="shared" si="4"/>
        <v>2317040</v>
      </c>
      <c r="C45" s="41">
        <f t="shared" si="5"/>
        <v>2575159</v>
      </c>
      <c r="D45" s="41">
        <f t="shared" si="6"/>
        <v>1</v>
      </c>
      <c r="E45" s="42" t="str">
        <f t="shared" si="2"/>
        <v>VIGO</v>
      </c>
      <c r="F45" s="42">
        <f t="shared" si="7"/>
        <v>227378</v>
      </c>
      <c r="G45" s="42">
        <f t="shared" si="8"/>
        <v>242342</v>
      </c>
    </row>
    <row r="46" spans="1:9" x14ac:dyDescent="0.25">
      <c r="A46" s="42" t="str">
        <f t="shared" si="3"/>
        <v>BILBAO</v>
      </c>
      <c r="B46" s="41">
        <f t="shared" si="4"/>
        <v>65953</v>
      </c>
      <c r="C46" s="41">
        <f t="shared" si="5"/>
        <v>77345</v>
      </c>
      <c r="D46" s="41">
        <f t="shared" si="6"/>
        <v>12</v>
      </c>
      <c r="E46" s="42" t="str">
        <f t="shared" si="2"/>
        <v>A CORUÑA</v>
      </c>
      <c r="F46" s="42">
        <f t="shared" si="7"/>
        <v>139151</v>
      </c>
      <c r="G46" s="42">
        <f t="shared" si="8"/>
        <v>121367</v>
      </c>
    </row>
    <row r="47" spans="1:9" x14ac:dyDescent="0.25">
      <c r="A47" s="42" t="str">
        <f t="shared" si="3"/>
        <v>CARTAGENA</v>
      </c>
      <c r="B47" s="41">
        <f t="shared" si="4"/>
        <v>83385</v>
      </c>
      <c r="C47" s="41">
        <f t="shared" si="5"/>
        <v>83050</v>
      </c>
      <c r="D47" s="41">
        <f t="shared" si="6"/>
        <v>10</v>
      </c>
      <c r="E47" s="42" t="str">
        <f t="shared" si="2"/>
        <v>CARTAGENA</v>
      </c>
      <c r="F47" s="42">
        <f t="shared" si="7"/>
        <v>83385</v>
      </c>
      <c r="G47" s="42">
        <f t="shared" si="8"/>
        <v>83050</v>
      </c>
    </row>
    <row r="48" spans="1:9" x14ac:dyDescent="0.25">
      <c r="A48" s="42" t="str">
        <f t="shared" si="3"/>
        <v>CASTELLON</v>
      </c>
      <c r="B48" s="41">
        <f t="shared" si="4"/>
        <v>1255</v>
      </c>
      <c r="C48" s="41">
        <f t="shared" si="5"/>
        <v>586</v>
      </c>
      <c r="D48" s="41">
        <f t="shared" si="6"/>
        <v>24</v>
      </c>
      <c r="E48" s="42" t="str">
        <f t="shared" si="2"/>
        <v>ALICANTE</v>
      </c>
      <c r="F48" s="42">
        <f t="shared" si="7"/>
        <v>78825</v>
      </c>
      <c r="G48" s="42">
        <f t="shared" si="8"/>
        <v>107865</v>
      </c>
    </row>
    <row r="49" spans="1:7" x14ac:dyDescent="0.25">
      <c r="A49" s="42" t="str">
        <f t="shared" si="3"/>
        <v>CEUTA</v>
      </c>
      <c r="B49" s="41">
        <f t="shared" si="4"/>
        <v>5201</v>
      </c>
      <c r="C49" s="41">
        <f t="shared" si="5"/>
        <v>4412</v>
      </c>
      <c r="D49" s="41">
        <f t="shared" si="6"/>
        <v>19</v>
      </c>
      <c r="E49" s="42" t="str">
        <f t="shared" si="2"/>
        <v>BILBAO</v>
      </c>
      <c r="F49" s="42">
        <f t="shared" si="7"/>
        <v>65953</v>
      </c>
      <c r="G49" s="42">
        <f t="shared" si="8"/>
        <v>77345</v>
      </c>
    </row>
    <row r="50" spans="1:7" x14ac:dyDescent="0.25">
      <c r="A50" s="42" t="str">
        <f t="shared" si="3"/>
        <v>FERROL-SAN CIBRAO</v>
      </c>
      <c r="B50" s="41">
        <f t="shared" si="4"/>
        <v>5969</v>
      </c>
      <c r="C50" s="41">
        <f t="shared" si="5"/>
        <v>8839</v>
      </c>
      <c r="D50" s="41">
        <f t="shared" si="6"/>
        <v>18</v>
      </c>
      <c r="E50" s="42" t="str">
        <f t="shared" si="2"/>
        <v>ALMERIA</v>
      </c>
      <c r="F50" s="42">
        <f t="shared" si="7"/>
        <v>24266</v>
      </c>
      <c r="G50" s="42">
        <f t="shared" si="8"/>
        <v>36477</v>
      </c>
    </row>
    <row r="51" spans="1:7" x14ac:dyDescent="0.25">
      <c r="A51" s="42" t="str">
        <f t="shared" si="3"/>
        <v>GIJON</v>
      </c>
      <c r="B51" s="41">
        <f t="shared" si="4"/>
        <v>8126</v>
      </c>
      <c r="C51" s="41">
        <f t="shared" si="5"/>
        <v>7297</v>
      </c>
      <c r="D51" s="41">
        <f t="shared" si="6"/>
        <v>17</v>
      </c>
      <c r="E51" s="42" t="str">
        <f t="shared" si="2"/>
        <v>SEVILLA</v>
      </c>
      <c r="F51" s="42">
        <f t="shared" si="7"/>
        <v>14769</v>
      </c>
      <c r="G51" s="42">
        <f t="shared" si="8"/>
        <v>15086</v>
      </c>
    </row>
    <row r="52" spans="1:7" x14ac:dyDescent="0.25">
      <c r="A52" s="42" t="str">
        <f t="shared" si="3"/>
        <v>HUELVA</v>
      </c>
      <c r="B52" s="41">
        <f t="shared" si="4"/>
        <v>2103</v>
      </c>
      <c r="C52" s="41">
        <f t="shared" si="5"/>
        <v>650</v>
      </c>
      <c r="D52" s="41">
        <f t="shared" si="6"/>
        <v>22</v>
      </c>
      <c r="E52" s="42" t="str">
        <f t="shared" si="2"/>
        <v>SANTANDER</v>
      </c>
      <c r="F52" s="42">
        <f t="shared" si="7"/>
        <v>13598</v>
      </c>
      <c r="G52" s="42">
        <f t="shared" si="8"/>
        <v>13234</v>
      </c>
    </row>
    <row r="53" spans="1:7" x14ac:dyDescent="0.25">
      <c r="A53" s="42" t="str">
        <f t="shared" si="3"/>
        <v>LAS PALMAS</v>
      </c>
      <c r="B53" s="41">
        <f t="shared" si="4"/>
        <v>746687</v>
      </c>
      <c r="C53" s="41">
        <f t="shared" si="5"/>
        <v>635100</v>
      </c>
      <c r="D53" s="41">
        <f t="shared" si="6"/>
        <v>4</v>
      </c>
      <c r="E53" s="42" t="str">
        <f t="shared" si="2"/>
        <v>MOTRIL</v>
      </c>
      <c r="F53" s="42">
        <f t="shared" si="7"/>
        <v>10420</v>
      </c>
      <c r="G53" s="42">
        <f t="shared" si="8"/>
        <v>7801</v>
      </c>
    </row>
    <row r="54" spans="1:7" x14ac:dyDescent="0.25">
      <c r="A54" s="42" t="str">
        <f t="shared" si="3"/>
        <v>MALAGA</v>
      </c>
      <c r="B54" s="41">
        <f t="shared" si="4"/>
        <v>610039</v>
      </c>
      <c r="C54" s="41">
        <f t="shared" si="5"/>
        <v>603578</v>
      </c>
      <c r="D54" s="41">
        <f t="shared" si="6"/>
        <v>5</v>
      </c>
      <c r="E54" s="42" t="str">
        <f t="shared" si="2"/>
        <v>GIJON</v>
      </c>
      <c r="F54" s="42">
        <f t="shared" si="7"/>
        <v>8126</v>
      </c>
      <c r="G54" s="42">
        <f t="shared" si="8"/>
        <v>7297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5969</v>
      </c>
      <c r="G55" s="42">
        <f t="shared" si="8"/>
        <v>8839</v>
      </c>
    </row>
    <row r="56" spans="1:7" x14ac:dyDescent="0.25">
      <c r="A56" s="42" t="str">
        <f t="shared" si="3"/>
        <v>MELILLA</v>
      </c>
      <c r="B56" s="41">
        <f t="shared" si="4"/>
        <v>2279</v>
      </c>
      <c r="C56" s="41">
        <f t="shared" si="5"/>
        <v>844</v>
      </c>
      <c r="D56" s="41">
        <f t="shared" si="6"/>
        <v>21</v>
      </c>
      <c r="E56" s="42" t="str">
        <f t="shared" si="2"/>
        <v>CEUTA</v>
      </c>
      <c r="F56" s="42">
        <f t="shared" si="9"/>
        <v>5201</v>
      </c>
      <c r="G56" s="42">
        <f t="shared" si="8"/>
        <v>4412</v>
      </c>
    </row>
    <row r="57" spans="1:7" x14ac:dyDescent="0.25">
      <c r="A57" s="42" t="str">
        <f t="shared" si="3"/>
        <v>MOTRIL</v>
      </c>
      <c r="B57" s="41">
        <f t="shared" si="4"/>
        <v>10420</v>
      </c>
      <c r="C57" s="41">
        <f t="shared" si="5"/>
        <v>7801</v>
      </c>
      <c r="D57" s="41">
        <f t="shared" si="6"/>
        <v>16</v>
      </c>
      <c r="E57" s="42" t="str">
        <f t="shared" si="2"/>
        <v>AVILES</v>
      </c>
      <c r="F57" s="42">
        <f t="shared" si="9"/>
        <v>2284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2279</v>
      </c>
      <c r="G58" s="42">
        <f t="shared" si="8"/>
        <v>844</v>
      </c>
    </row>
    <row r="59" spans="1:7" x14ac:dyDescent="0.25">
      <c r="A59" s="42" t="str">
        <f t="shared" si="3"/>
        <v>SANTA CRUZ DE TENERIFE</v>
      </c>
      <c r="B59" s="41">
        <f t="shared" si="4"/>
        <v>758238</v>
      </c>
      <c r="C59" s="41">
        <f t="shared" si="5"/>
        <v>695829</v>
      </c>
      <c r="D59" s="41">
        <f t="shared" si="6"/>
        <v>3</v>
      </c>
      <c r="E59" s="42" t="str">
        <f t="shared" si="2"/>
        <v>HUELVA</v>
      </c>
      <c r="F59" s="42">
        <f t="shared" si="9"/>
        <v>2103</v>
      </c>
      <c r="G59" s="42">
        <f t="shared" si="8"/>
        <v>650</v>
      </c>
    </row>
    <row r="60" spans="1:7" x14ac:dyDescent="0.25">
      <c r="A60" s="42" t="str">
        <f t="shared" si="3"/>
        <v>SANTANDER</v>
      </c>
      <c r="B60" s="41">
        <f t="shared" si="4"/>
        <v>13598</v>
      </c>
      <c r="C60" s="41">
        <f t="shared" si="5"/>
        <v>13234</v>
      </c>
      <c r="D60" s="41">
        <f t="shared" si="6"/>
        <v>15</v>
      </c>
      <c r="E60" s="42" t="str">
        <f t="shared" si="2"/>
        <v>VILAGARCIA</v>
      </c>
      <c r="F60" s="42">
        <f t="shared" si="9"/>
        <v>2012</v>
      </c>
      <c r="G60" s="42">
        <f t="shared" si="8"/>
        <v>3126</v>
      </c>
    </row>
    <row r="61" spans="1:7" x14ac:dyDescent="0.25">
      <c r="A61" s="42" t="str">
        <f t="shared" si="3"/>
        <v>SEVILLA</v>
      </c>
      <c r="B61" s="41">
        <f t="shared" si="4"/>
        <v>14769</v>
      </c>
      <c r="C61" s="41">
        <f t="shared" si="5"/>
        <v>15086</v>
      </c>
      <c r="D61" s="41">
        <f t="shared" si="6"/>
        <v>14</v>
      </c>
      <c r="E61" s="42" t="str">
        <f t="shared" si="2"/>
        <v>CASTELLON</v>
      </c>
      <c r="F61" s="42">
        <f t="shared" si="9"/>
        <v>1255</v>
      </c>
      <c r="G61" s="42">
        <f t="shared" si="8"/>
        <v>586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752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477121</v>
      </c>
      <c r="C63" s="41">
        <f t="shared" si="5"/>
        <v>367628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227378</v>
      </c>
      <c r="C64" s="41">
        <f t="shared" si="5"/>
        <v>242342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2012</v>
      </c>
      <c r="C65" s="41">
        <f t="shared" si="5"/>
        <v>3126</v>
      </c>
      <c r="D65" s="41">
        <f t="shared" si="6"/>
        <v>23</v>
      </c>
      <c r="E65" s="42" t="str">
        <f t="shared" si="2"/>
        <v>BAHIA DE ALGECIRAS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45</v>
      </c>
      <c r="B8" s="12">
        <v>2712</v>
      </c>
      <c r="C8" s="12">
        <v>3458</v>
      </c>
      <c r="D8" s="12">
        <v>53181</v>
      </c>
      <c r="E8" s="12">
        <v>52546</v>
      </c>
      <c r="F8" s="13">
        <f t="shared" ref="F8:F35" si="0">((E8*100)/D8)-100</f>
        <v>-1.1940354637934547</v>
      </c>
      <c r="G8" s="1"/>
      <c r="H8" s="1"/>
      <c r="I8" s="1"/>
    </row>
    <row r="9" spans="1:12" x14ac:dyDescent="0.25">
      <c r="A9" s="8" t="s">
        <v>46</v>
      </c>
      <c r="B9" s="9">
        <v>12102</v>
      </c>
      <c r="C9" s="9">
        <v>8964</v>
      </c>
      <c r="D9" s="9">
        <v>162900</v>
      </c>
      <c r="E9" s="9">
        <v>139238</v>
      </c>
      <c r="F9" s="10">
        <f t="shared" si="0"/>
        <v>-14.525475751995089</v>
      </c>
      <c r="G9" s="1"/>
      <c r="H9" s="1"/>
      <c r="I9" s="1"/>
    </row>
    <row r="10" spans="1:12" x14ac:dyDescent="0.25">
      <c r="A10" s="11" t="s">
        <v>47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48</v>
      </c>
      <c r="B11" s="9">
        <v>72426</v>
      </c>
      <c r="C11" s="9">
        <v>69343</v>
      </c>
      <c r="D11" s="9">
        <v>1013446</v>
      </c>
      <c r="E11" s="9">
        <v>1001211</v>
      </c>
      <c r="F11" s="10">
        <f t="shared" si="0"/>
        <v>-1.2072670867515427</v>
      </c>
      <c r="G11" s="1"/>
      <c r="H11" s="1"/>
      <c r="I11" s="1"/>
    </row>
    <row r="12" spans="1:12" x14ac:dyDescent="0.25">
      <c r="A12" s="11" t="s">
        <v>49</v>
      </c>
      <c r="B12" s="12">
        <v>994</v>
      </c>
      <c r="C12" s="12">
        <v>834</v>
      </c>
      <c r="D12" s="12">
        <v>9853</v>
      </c>
      <c r="E12" s="12">
        <v>11754</v>
      </c>
      <c r="F12" s="13">
        <f t="shared" si="0"/>
        <v>19.293616157515473</v>
      </c>
      <c r="G12" s="1"/>
      <c r="H12" s="1"/>
      <c r="I12" s="1"/>
    </row>
    <row r="13" spans="1:12" x14ac:dyDescent="0.25">
      <c r="A13" s="8" t="s">
        <v>50</v>
      </c>
      <c r="B13" s="9">
        <v>17876</v>
      </c>
      <c r="C13" s="9">
        <v>16172</v>
      </c>
      <c r="D13" s="9">
        <v>376443</v>
      </c>
      <c r="E13" s="9">
        <v>342566</v>
      </c>
      <c r="F13" s="10">
        <f t="shared" si="0"/>
        <v>-8.9992376003803969</v>
      </c>
      <c r="G13" s="1"/>
      <c r="H13" s="1"/>
      <c r="I13" s="1"/>
    </row>
    <row r="14" spans="1:12" x14ac:dyDescent="0.25">
      <c r="A14" s="11" t="s">
        <v>51</v>
      </c>
      <c r="B14" s="12">
        <v>11451</v>
      </c>
      <c r="C14" s="12">
        <v>10950</v>
      </c>
      <c r="D14" s="12">
        <v>273149</v>
      </c>
      <c r="E14" s="12">
        <v>253560</v>
      </c>
      <c r="F14" s="13">
        <f t="shared" si="0"/>
        <v>-7.1715437362025796</v>
      </c>
      <c r="G14" s="1"/>
      <c r="H14" s="1"/>
      <c r="I14" s="1"/>
    </row>
    <row r="15" spans="1:12" x14ac:dyDescent="0.25">
      <c r="A15" s="8" t="s">
        <v>52</v>
      </c>
      <c r="B15" s="9">
        <v>2578</v>
      </c>
      <c r="C15" s="9">
        <v>2933</v>
      </c>
      <c r="D15" s="9">
        <v>28213</v>
      </c>
      <c r="E15" s="9">
        <v>28711</v>
      </c>
      <c r="F15" s="10">
        <f t="shared" si="0"/>
        <v>1.7651437280686224</v>
      </c>
      <c r="G15" s="1"/>
      <c r="H15" s="1"/>
      <c r="I15" s="1"/>
    </row>
    <row r="16" spans="1:12" x14ac:dyDescent="0.25">
      <c r="A16" s="11" t="s">
        <v>53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54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55</v>
      </c>
      <c r="B18" s="12">
        <v>25437</v>
      </c>
      <c r="C18" s="12">
        <v>23139</v>
      </c>
      <c r="D18" s="12">
        <v>337393</v>
      </c>
      <c r="E18" s="12">
        <v>350579</v>
      </c>
      <c r="F18" s="13">
        <f t="shared" si="0"/>
        <v>3.9082020077476471</v>
      </c>
      <c r="G18" s="1"/>
      <c r="H18" s="1"/>
      <c r="I18" s="1"/>
    </row>
    <row r="19" spans="1:9" x14ac:dyDescent="0.25">
      <c r="A19" s="8" t="s">
        <v>56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57</v>
      </c>
      <c r="B20" s="12">
        <v>443</v>
      </c>
      <c r="C20" s="12">
        <v>299</v>
      </c>
      <c r="D20" s="12">
        <v>11919</v>
      </c>
      <c r="E20" s="12">
        <v>9550</v>
      </c>
      <c r="F20" s="13">
        <f t="shared" si="0"/>
        <v>-19.875828509103115</v>
      </c>
      <c r="G20" s="1"/>
      <c r="H20" s="1"/>
      <c r="I20" s="1"/>
    </row>
    <row r="21" spans="1:9" x14ac:dyDescent="0.25">
      <c r="A21" s="8" t="s">
        <v>58</v>
      </c>
      <c r="B21" s="9">
        <v>1998</v>
      </c>
      <c r="C21" s="9">
        <v>913</v>
      </c>
      <c r="D21" s="9">
        <v>12623</v>
      </c>
      <c r="E21" s="9">
        <v>14446</v>
      </c>
      <c r="F21" s="10">
        <f t="shared" si="0"/>
        <v>14.441891784837196</v>
      </c>
      <c r="G21" s="1"/>
      <c r="H21" s="1"/>
      <c r="I21" s="1"/>
    </row>
    <row r="22" spans="1:9" x14ac:dyDescent="0.25">
      <c r="A22" s="11" t="s">
        <v>59</v>
      </c>
      <c r="B22" s="12">
        <v>16861</v>
      </c>
      <c r="C22" s="12">
        <v>19746</v>
      </c>
      <c r="D22" s="12">
        <v>237192</v>
      </c>
      <c r="E22" s="12">
        <v>290505</v>
      </c>
      <c r="F22" s="13">
        <f t="shared" si="0"/>
        <v>22.47672771425681</v>
      </c>
      <c r="G22" s="1"/>
      <c r="H22" s="1"/>
      <c r="I22" s="1"/>
    </row>
    <row r="23" spans="1:9" x14ac:dyDescent="0.25">
      <c r="A23" s="8" t="s">
        <v>60</v>
      </c>
      <c r="B23" s="9">
        <v>2015</v>
      </c>
      <c r="C23" s="9">
        <v>2007</v>
      </c>
      <c r="D23" s="9">
        <v>28622</v>
      </c>
      <c r="E23" s="9">
        <v>26401</v>
      </c>
      <c r="F23" s="10">
        <f t="shared" si="0"/>
        <v>-7.75976521556845</v>
      </c>
      <c r="G23" s="1"/>
      <c r="H23" s="1"/>
      <c r="I23" s="1"/>
    </row>
    <row r="24" spans="1:9" x14ac:dyDescent="0.25">
      <c r="A24" s="11" t="s">
        <v>61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62</v>
      </c>
      <c r="B25" s="9">
        <v>7273</v>
      </c>
      <c r="C25" s="9">
        <v>9388</v>
      </c>
      <c r="D25" s="9">
        <v>86870</v>
      </c>
      <c r="E25" s="9">
        <v>151707</v>
      </c>
      <c r="F25" s="10">
        <f t="shared" si="0"/>
        <v>74.636813629561402</v>
      </c>
      <c r="G25" s="1"/>
      <c r="H25" s="1"/>
      <c r="I25" s="1"/>
    </row>
    <row r="26" spans="1:9" x14ac:dyDescent="0.25">
      <c r="A26" s="11" t="s">
        <v>63</v>
      </c>
      <c r="B26" s="12">
        <v>2582</v>
      </c>
      <c r="C26" s="12">
        <v>4089</v>
      </c>
      <c r="D26" s="12">
        <v>16005</v>
      </c>
      <c r="E26" s="12">
        <v>75618</v>
      </c>
      <c r="F26" s="13">
        <f t="shared" si="0"/>
        <v>372.46485473289596</v>
      </c>
      <c r="G26" s="1"/>
      <c r="H26" s="1"/>
      <c r="I26" s="1"/>
    </row>
    <row r="27" spans="1:9" x14ac:dyDescent="0.25">
      <c r="A27" s="8" t="s">
        <v>64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65</v>
      </c>
      <c r="B28" s="12">
        <v>59345</v>
      </c>
      <c r="C28" s="12">
        <v>55049</v>
      </c>
      <c r="D28" s="12">
        <v>770435</v>
      </c>
      <c r="E28" s="12">
        <v>731645</v>
      </c>
      <c r="F28" s="13">
        <f t="shared" si="0"/>
        <v>-5.0348179924328491</v>
      </c>
      <c r="G28" s="1"/>
      <c r="H28" s="1"/>
      <c r="I28" s="1"/>
    </row>
    <row r="29" spans="1:9" x14ac:dyDescent="0.25">
      <c r="A29" s="8" t="s">
        <v>66</v>
      </c>
      <c r="B29" s="9">
        <v>3722</v>
      </c>
      <c r="C29" s="9">
        <v>1903</v>
      </c>
      <c r="D29" s="9">
        <v>79020</v>
      </c>
      <c r="E29" s="9">
        <v>68215</v>
      </c>
      <c r="F29" s="10">
        <f t="shared" si="0"/>
        <v>-13.673753480131609</v>
      </c>
      <c r="G29" s="1"/>
      <c r="H29" s="1"/>
      <c r="I29" s="1"/>
    </row>
    <row r="30" spans="1:9" x14ac:dyDescent="0.25">
      <c r="A30" s="11" t="s">
        <v>67</v>
      </c>
      <c r="B30" s="12">
        <v>0</v>
      </c>
      <c r="C30" s="12">
        <v>6</v>
      </c>
      <c r="D30" s="12">
        <v>0</v>
      </c>
      <c r="E30" s="12">
        <v>835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68</v>
      </c>
      <c r="B31" s="9">
        <v>0</v>
      </c>
      <c r="C31" s="9">
        <v>0</v>
      </c>
      <c r="D31" s="9">
        <v>98</v>
      </c>
      <c r="E31" s="9">
        <v>0</v>
      </c>
      <c r="F31" s="10">
        <f t="shared" si="0"/>
        <v>-100</v>
      </c>
      <c r="G31" s="1"/>
      <c r="H31" s="1"/>
      <c r="I31" s="1"/>
    </row>
    <row r="32" spans="1:9" x14ac:dyDescent="0.25">
      <c r="A32" s="11" t="s">
        <v>69</v>
      </c>
      <c r="B32" s="12">
        <v>4196</v>
      </c>
      <c r="C32" s="12">
        <v>4119</v>
      </c>
      <c r="D32" s="12">
        <v>68092</v>
      </c>
      <c r="E32" s="12">
        <v>54502</v>
      </c>
      <c r="F32" s="13">
        <f t="shared" si="0"/>
        <v>-19.958291722963054</v>
      </c>
      <c r="G32" s="1"/>
      <c r="H32" s="1"/>
      <c r="I32" s="1"/>
    </row>
    <row r="33" spans="1:9" x14ac:dyDescent="0.25">
      <c r="A33" s="8" t="s">
        <v>70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71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72</v>
      </c>
      <c r="B35" s="15">
        <f>SUM(B7:B34)</f>
        <v>244011</v>
      </c>
      <c r="C35" s="15">
        <f t="shared" ref="C35:E35" si="1">SUM(C7:C34)</f>
        <v>233312</v>
      </c>
      <c r="D35" s="15">
        <f t="shared" si="1"/>
        <v>3565454</v>
      </c>
      <c r="E35" s="15">
        <f t="shared" si="1"/>
        <v>3603589</v>
      </c>
      <c r="F35" s="16">
        <f t="shared" si="0"/>
        <v>1.0695692610253786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1001211</v>
      </c>
      <c r="G38" s="42">
        <f>LOOKUP(E38,$A$38:$A$65,$C$38:$C$65)</f>
        <v>1013446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52546</v>
      </c>
      <c r="C39" s="41">
        <f t="shared" ref="C39:C65" si="5">D8</f>
        <v>53181</v>
      </c>
      <c r="D39" s="41">
        <f t="shared" ref="D39:D65" si="6">_xlfn.RANK.EQ(B39,$B$38:$B$65)+COUNTIF($B$38:$B$65,B39)-1</f>
        <v>12</v>
      </c>
      <c r="E39" s="42" t="str">
        <f t="shared" si="2"/>
        <v>SANTA CRUZ DE TENERIFE</v>
      </c>
      <c r="F39" s="42">
        <f t="shared" ref="F39:F54" si="7">LOOKUP(E39,$A$38:$A$65,$B$38:$B$65)</f>
        <v>731645</v>
      </c>
      <c r="G39" s="42">
        <f t="shared" ref="G39:G65" si="8">LOOKUP(E39,$A$38:$A$65,$C$38:$C$65)</f>
        <v>770435</v>
      </c>
    </row>
    <row r="40" spans="1:9" x14ac:dyDescent="0.25">
      <c r="A40" s="42" t="str">
        <f t="shared" si="3"/>
        <v>ALMERIA</v>
      </c>
      <c r="B40" s="41">
        <f t="shared" si="4"/>
        <v>139238</v>
      </c>
      <c r="C40" s="41">
        <f t="shared" si="5"/>
        <v>162900</v>
      </c>
      <c r="D40" s="41">
        <f t="shared" si="6"/>
        <v>8</v>
      </c>
      <c r="E40" s="42" t="str">
        <f t="shared" si="2"/>
        <v>CEUTA</v>
      </c>
      <c r="F40" s="42">
        <f t="shared" si="7"/>
        <v>350579</v>
      </c>
      <c r="G40" s="42">
        <f t="shared" si="8"/>
        <v>337393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342566</v>
      </c>
      <c r="G41" s="42">
        <f t="shared" si="8"/>
        <v>376443</v>
      </c>
    </row>
    <row r="42" spans="1:9" x14ac:dyDescent="0.25">
      <c r="A42" s="42" t="str">
        <f t="shared" si="3"/>
        <v>BAHIA DE ALGECIRAS</v>
      </c>
      <c r="B42" s="41">
        <f t="shared" si="4"/>
        <v>1001211</v>
      </c>
      <c r="C42" s="41">
        <f t="shared" si="5"/>
        <v>1013446</v>
      </c>
      <c r="D42" s="41">
        <f t="shared" si="6"/>
        <v>1</v>
      </c>
      <c r="E42" s="42" t="str">
        <f t="shared" si="2"/>
        <v>LAS PALMAS</v>
      </c>
      <c r="F42" s="42">
        <f t="shared" si="7"/>
        <v>290505</v>
      </c>
      <c r="G42" s="42">
        <f t="shared" si="8"/>
        <v>237192</v>
      </c>
    </row>
    <row r="43" spans="1:9" x14ac:dyDescent="0.25">
      <c r="A43" s="42" t="str">
        <f t="shared" si="3"/>
        <v>BAHIA DE CADIZ</v>
      </c>
      <c r="B43" s="41">
        <f t="shared" si="4"/>
        <v>11754</v>
      </c>
      <c r="C43" s="41">
        <f t="shared" si="5"/>
        <v>9853</v>
      </c>
      <c r="D43" s="41">
        <f t="shared" si="6"/>
        <v>16</v>
      </c>
      <c r="E43" s="42" t="str">
        <f t="shared" si="2"/>
        <v>BARCELONA</v>
      </c>
      <c r="F43" s="42">
        <f t="shared" si="7"/>
        <v>253560</v>
      </c>
      <c r="G43" s="42">
        <f t="shared" si="8"/>
        <v>273149</v>
      </c>
    </row>
    <row r="44" spans="1:9" x14ac:dyDescent="0.25">
      <c r="A44" s="42" t="str">
        <f t="shared" si="3"/>
        <v>BALEARES</v>
      </c>
      <c r="B44" s="41">
        <f t="shared" si="4"/>
        <v>342566</v>
      </c>
      <c r="C44" s="41">
        <f t="shared" si="5"/>
        <v>376443</v>
      </c>
      <c r="D44" s="41">
        <f t="shared" si="6"/>
        <v>4</v>
      </c>
      <c r="E44" s="42" t="str">
        <f t="shared" si="2"/>
        <v>MELILLA</v>
      </c>
      <c r="F44" s="42">
        <f t="shared" si="7"/>
        <v>151707</v>
      </c>
      <c r="G44" s="42">
        <f t="shared" si="8"/>
        <v>86870</v>
      </c>
    </row>
    <row r="45" spans="1:9" x14ac:dyDescent="0.25">
      <c r="A45" s="42" t="str">
        <f t="shared" si="3"/>
        <v>BARCELONA</v>
      </c>
      <c r="B45" s="41">
        <f t="shared" si="4"/>
        <v>253560</v>
      </c>
      <c r="C45" s="41">
        <f t="shared" si="5"/>
        <v>273149</v>
      </c>
      <c r="D45" s="41">
        <f t="shared" si="6"/>
        <v>6</v>
      </c>
      <c r="E45" s="42" t="str">
        <f t="shared" si="2"/>
        <v>ALMERIA</v>
      </c>
      <c r="F45" s="42">
        <f t="shared" si="7"/>
        <v>139238</v>
      </c>
      <c r="G45" s="42">
        <f t="shared" si="8"/>
        <v>162900</v>
      </c>
    </row>
    <row r="46" spans="1:9" x14ac:dyDescent="0.25">
      <c r="A46" s="42" t="str">
        <f t="shared" si="3"/>
        <v>BILBAO</v>
      </c>
      <c r="B46" s="41">
        <f t="shared" si="4"/>
        <v>28711</v>
      </c>
      <c r="C46" s="41">
        <f t="shared" si="5"/>
        <v>28213</v>
      </c>
      <c r="D46" s="41">
        <f t="shared" si="6"/>
        <v>13</v>
      </c>
      <c r="E46" s="42" t="str">
        <f t="shared" si="2"/>
        <v>MOTRIL</v>
      </c>
      <c r="F46" s="42">
        <f t="shared" si="7"/>
        <v>75618</v>
      </c>
      <c r="G46" s="42">
        <f t="shared" si="8"/>
        <v>16005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68215</v>
      </c>
      <c r="G47" s="42">
        <f t="shared" si="8"/>
        <v>79020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54502</v>
      </c>
      <c r="G48" s="42">
        <f t="shared" si="8"/>
        <v>68092</v>
      </c>
    </row>
    <row r="49" spans="1:7" x14ac:dyDescent="0.25">
      <c r="A49" s="42" t="str">
        <f t="shared" si="3"/>
        <v>CEUTA</v>
      </c>
      <c r="B49" s="41">
        <f t="shared" si="4"/>
        <v>350579</v>
      </c>
      <c r="C49" s="41">
        <f t="shared" si="5"/>
        <v>337393</v>
      </c>
      <c r="D49" s="41">
        <f t="shared" si="6"/>
        <v>3</v>
      </c>
      <c r="E49" s="42" t="str">
        <f t="shared" si="2"/>
        <v>ALICANTE</v>
      </c>
      <c r="F49" s="42">
        <f t="shared" si="7"/>
        <v>52546</v>
      </c>
      <c r="G49" s="42">
        <f t="shared" si="8"/>
        <v>53181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28711</v>
      </c>
      <c r="G50" s="42">
        <f t="shared" si="8"/>
        <v>28213</v>
      </c>
    </row>
    <row r="51" spans="1:7" x14ac:dyDescent="0.25">
      <c r="A51" s="42" t="str">
        <f t="shared" si="3"/>
        <v>GIJON</v>
      </c>
      <c r="B51" s="41">
        <f t="shared" si="4"/>
        <v>9550</v>
      </c>
      <c r="C51" s="41">
        <f t="shared" si="5"/>
        <v>11919</v>
      </c>
      <c r="D51" s="41">
        <f t="shared" si="6"/>
        <v>17</v>
      </c>
      <c r="E51" s="42" t="str">
        <f t="shared" si="2"/>
        <v>MALAGA</v>
      </c>
      <c r="F51" s="42">
        <f t="shared" si="7"/>
        <v>26401</v>
      </c>
      <c r="G51" s="42">
        <f t="shared" si="8"/>
        <v>28622</v>
      </c>
    </row>
    <row r="52" spans="1:7" x14ac:dyDescent="0.25">
      <c r="A52" s="42" t="str">
        <f t="shared" si="3"/>
        <v>HUELVA</v>
      </c>
      <c r="B52" s="41">
        <f t="shared" si="4"/>
        <v>14446</v>
      </c>
      <c r="C52" s="41">
        <f t="shared" si="5"/>
        <v>12623</v>
      </c>
      <c r="D52" s="41">
        <f t="shared" si="6"/>
        <v>15</v>
      </c>
      <c r="E52" s="42" t="str">
        <f t="shared" si="2"/>
        <v>HUELVA</v>
      </c>
      <c r="F52" s="42">
        <f t="shared" si="7"/>
        <v>14446</v>
      </c>
      <c r="G52" s="42">
        <f t="shared" si="8"/>
        <v>12623</v>
      </c>
    </row>
    <row r="53" spans="1:7" x14ac:dyDescent="0.25">
      <c r="A53" s="42" t="str">
        <f t="shared" si="3"/>
        <v>LAS PALMAS</v>
      </c>
      <c r="B53" s="41">
        <f t="shared" si="4"/>
        <v>290505</v>
      </c>
      <c r="C53" s="41">
        <f t="shared" si="5"/>
        <v>237192</v>
      </c>
      <c r="D53" s="41">
        <f t="shared" si="6"/>
        <v>5</v>
      </c>
      <c r="E53" s="42" t="str">
        <f t="shared" si="2"/>
        <v>BAHIA DE CADIZ</v>
      </c>
      <c r="F53" s="42">
        <f t="shared" si="7"/>
        <v>11754</v>
      </c>
      <c r="G53" s="42">
        <f t="shared" si="8"/>
        <v>9853</v>
      </c>
    </row>
    <row r="54" spans="1:7" x14ac:dyDescent="0.25">
      <c r="A54" s="42" t="str">
        <f t="shared" si="3"/>
        <v>MALAGA</v>
      </c>
      <c r="B54" s="41">
        <f t="shared" si="4"/>
        <v>26401</v>
      </c>
      <c r="C54" s="41">
        <f t="shared" si="5"/>
        <v>28622</v>
      </c>
      <c r="D54" s="41">
        <f t="shared" si="6"/>
        <v>14</v>
      </c>
      <c r="E54" s="42" t="str">
        <f t="shared" si="2"/>
        <v>GIJON</v>
      </c>
      <c r="F54" s="42">
        <f t="shared" si="7"/>
        <v>9550</v>
      </c>
      <c r="G54" s="42">
        <f t="shared" si="8"/>
        <v>11919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835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151707</v>
      </c>
      <c r="C56" s="41">
        <f t="shared" si="5"/>
        <v>86870</v>
      </c>
      <c r="D56" s="41">
        <f t="shared" si="6"/>
        <v>7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75618</v>
      </c>
      <c r="C57" s="41">
        <f t="shared" si="5"/>
        <v>16005</v>
      </c>
      <c r="D57" s="41">
        <f t="shared" si="6"/>
        <v>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731645</v>
      </c>
      <c r="C59" s="41">
        <f t="shared" si="5"/>
        <v>770435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68215</v>
      </c>
      <c r="C60" s="41">
        <f t="shared" si="5"/>
        <v>79020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835</v>
      </c>
      <c r="C61" s="41">
        <f t="shared" si="5"/>
        <v>0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0</v>
      </c>
      <c r="C62" s="41">
        <f t="shared" si="5"/>
        <v>98</v>
      </c>
      <c r="D62" s="41">
        <f t="shared" si="6"/>
        <v>28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54502</v>
      </c>
      <c r="C63" s="41">
        <f t="shared" si="5"/>
        <v>68092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101</v>
      </c>
      <c r="C7" s="9">
        <v>89</v>
      </c>
      <c r="D7" s="9">
        <v>1130</v>
      </c>
      <c r="E7" s="9">
        <v>1142</v>
      </c>
      <c r="F7" s="10">
        <f>((E7*100)/D7)-100</f>
        <v>1.0619469026548671</v>
      </c>
      <c r="G7" s="1"/>
      <c r="H7" s="1"/>
      <c r="I7" s="1"/>
    </row>
    <row r="8" spans="1:12" x14ac:dyDescent="0.25">
      <c r="A8" s="11" t="s">
        <v>45</v>
      </c>
      <c r="B8" s="12">
        <v>69</v>
      </c>
      <c r="C8" s="12">
        <v>68</v>
      </c>
      <c r="D8" s="12">
        <v>832</v>
      </c>
      <c r="E8" s="12">
        <v>866</v>
      </c>
      <c r="F8" s="13">
        <f t="shared" ref="F8:F35" si="0">((E8*100)/D8)-100</f>
        <v>4.086538461538467</v>
      </c>
      <c r="G8" s="1"/>
      <c r="H8" s="1"/>
      <c r="I8" s="1"/>
    </row>
    <row r="9" spans="1:12" x14ac:dyDescent="0.25">
      <c r="A9" s="8" t="s">
        <v>46</v>
      </c>
      <c r="B9" s="9">
        <v>114</v>
      </c>
      <c r="C9" s="9">
        <v>90</v>
      </c>
      <c r="D9" s="9">
        <v>1499</v>
      </c>
      <c r="E9" s="9">
        <v>1306</v>
      </c>
      <c r="F9" s="10">
        <f t="shared" si="0"/>
        <v>-12.875250166777846</v>
      </c>
      <c r="G9" s="1"/>
      <c r="H9" s="1"/>
      <c r="I9" s="1"/>
    </row>
    <row r="10" spans="1:12" x14ac:dyDescent="0.25">
      <c r="A10" s="11" t="s">
        <v>47</v>
      </c>
      <c r="B10" s="12">
        <v>64</v>
      </c>
      <c r="C10" s="12">
        <v>56</v>
      </c>
      <c r="D10" s="12">
        <v>810</v>
      </c>
      <c r="E10" s="12">
        <v>782</v>
      </c>
      <c r="F10" s="13">
        <f t="shared" si="0"/>
        <v>-3.4567901234567842</v>
      </c>
      <c r="G10" s="1"/>
      <c r="H10" s="1"/>
      <c r="I10" s="1"/>
    </row>
    <row r="11" spans="1:12" x14ac:dyDescent="0.25">
      <c r="A11" s="8" t="s">
        <v>48</v>
      </c>
      <c r="B11" s="9">
        <v>2218</v>
      </c>
      <c r="C11" s="9">
        <v>2035</v>
      </c>
      <c r="D11" s="9">
        <v>26302</v>
      </c>
      <c r="E11" s="9">
        <v>23665</v>
      </c>
      <c r="F11" s="10">
        <f t="shared" si="0"/>
        <v>-10.025853547258762</v>
      </c>
      <c r="G11" s="1"/>
      <c r="H11" s="1"/>
      <c r="I11" s="1"/>
    </row>
    <row r="12" spans="1:12" x14ac:dyDescent="0.25">
      <c r="A12" s="11" t="s">
        <v>49</v>
      </c>
      <c r="B12" s="12">
        <v>133</v>
      </c>
      <c r="C12" s="12">
        <v>108</v>
      </c>
      <c r="D12" s="12">
        <v>1434</v>
      </c>
      <c r="E12" s="12">
        <v>1105</v>
      </c>
      <c r="F12" s="13">
        <f t="shared" si="0"/>
        <v>-22.942817294281724</v>
      </c>
      <c r="G12" s="1"/>
      <c r="H12" s="1"/>
      <c r="I12" s="1"/>
    </row>
    <row r="13" spans="1:12" x14ac:dyDescent="0.25">
      <c r="A13" s="8" t="s">
        <v>50</v>
      </c>
      <c r="B13" s="9">
        <v>1661</v>
      </c>
      <c r="C13" s="9">
        <v>1304</v>
      </c>
      <c r="D13" s="9">
        <v>25512</v>
      </c>
      <c r="E13" s="9">
        <v>26643</v>
      </c>
      <c r="F13" s="10">
        <f t="shared" si="0"/>
        <v>4.4332079021636872</v>
      </c>
      <c r="G13" s="1"/>
      <c r="H13" s="1"/>
      <c r="I13" s="1"/>
    </row>
    <row r="14" spans="1:12" x14ac:dyDescent="0.25">
      <c r="A14" s="11" t="s">
        <v>51</v>
      </c>
      <c r="B14" s="12">
        <v>640</v>
      </c>
      <c r="C14" s="12">
        <v>597</v>
      </c>
      <c r="D14" s="12">
        <v>7410</v>
      </c>
      <c r="E14" s="12">
        <v>7212</v>
      </c>
      <c r="F14" s="13">
        <f t="shared" si="0"/>
        <v>-2.6720647773279325</v>
      </c>
      <c r="G14" s="1"/>
      <c r="H14" s="1"/>
      <c r="I14" s="1"/>
    </row>
    <row r="15" spans="1:12" x14ac:dyDescent="0.25">
      <c r="A15" s="8" t="s">
        <v>52</v>
      </c>
      <c r="B15" s="9">
        <v>228</v>
      </c>
      <c r="C15" s="9">
        <v>221</v>
      </c>
      <c r="D15" s="9">
        <v>2787</v>
      </c>
      <c r="E15" s="9">
        <v>2581</v>
      </c>
      <c r="F15" s="10">
        <f t="shared" si="0"/>
        <v>-7.3914603516325741</v>
      </c>
      <c r="G15" s="1"/>
      <c r="H15" s="1"/>
      <c r="I15" s="1"/>
    </row>
    <row r="16" spans="1:12" x14ac:dyDescent="0.25">
      <c r="A16" s="11" t="s">
        <v>53</v>
      </c>
      <c r="B16" s="12">
        <v>128</v>
      </c>
      <c r="C16" s="12">
        <v>144</v>
      </c>
      <c r="D16" s="12">
        <v>1277</v>
      </c>
      <c r="E16" s="12">
        <v>1570</v>
      </c>
      <c r="F16" s="13">
        <f t="shared" si="0"/>
        <v>22.944400939702433</v>
      </c>
      <c r="G16" s="1"/>
      <c r="H16" s="1"/>
      <c r="I16" s="1"/>
    </row>
    <row r="17" spans="1:9" x14ac:dyDescent="0.25">
      <c r="A17" s="8" t="s">
        <v>54</v>
      </c>
      <c r="B17" s="9">
        <v>124</v>
      </c>
      <c r="C17" s="9">
        <v>129</v>
      </c>
      <c r="D17" s="9">
        <v>1316</v>
      </c>
      <c r="E17" s="9">
        <v>1250</v>
      </c>
      <c r="F17" s="10">
        <f t="shared" si="0"/>
        <v>-5.0151975683890555</v>
      </c>
      <c r="G17" s="1"/>
      <c r="H17" s="1"/>
      <c r="I17" s="1"/>
    </row>
    <row r="18" spans="1:9" x14ac:dyDescent="0.25">
      <c r="A18" s="11" t="s">
        <v>55</v>
      </c>
      <c r="B18" s="12">
        <v>1171</v>
      </c>
      <c r="C18" s="12">
        <v>962</v>
      </c>
      <c r="D18" s="12">
        <v>11880</v>
      </c>
      <c r="E18" s="12">
        <v>11919</v>
      </c>
      <c r="F18" s="13">
        <f t="shared" si="0"/>
        <v>0.3282828282828234</v>
      </c>
      <c r="G18" s="1"/>
      <c r="H18" s="1"/>
      <c r="I18" s="1"/>
    </row>
    <row r="19" spans="1:9" x14ac:dyDescent="0.25">
      <c r="A19" s="8" t="s">
        <v>56</v>
      </c>
      <c r="B19" s="9">
        <v>101</v>
      </c>
      <c r="C19" s="9">
        <v>80</v>
      </c>
      <c r="D19" s="9">
        <v>953</v>
      </c>
      <c r="E19" s="9">
        <v>991</v>
      </c>
      <c r="F19" s="10">
        <f t="shared" si="0"/>
        <v>3.9874081846799641</v>
      </c>
      <c r="G19" s="1"/>
      <c r="H19" s="1"/>
      <c r="I19" s="1"/>
    </row>
    <row r="20" spans="1:9" x14ac:dyDescent="0.25">
      <c r="A20" s="11" t="s">
        <v>57</v>
      </c>
      <c r="B20" s="12">
        <v>95</v>
      </c>
      <c r="C20" s="12">
        <v>92</v>
      </c>
      <c r="D20" s="12">
        <v>978</v>
      </c>
      <c r="E20" s="12">
        <v>1045</v>
      </c>
      <c r="F20" s="13">
        <f t="shared" si="0"/>
        <v>6.8507157464212725</v>
      </c>
      <c r="G20" s="1"/>
      <c r="H20" s="1"/>
      <c r="I20" s="1"/>
    </row>
    <row r="21" spans="1:9" x14ac:dyDescent="0.25">
      <c r="A21" s="8" t="s">
        <v>58</v>
      </c>
      <c r="B21" s="9">
        <v>190</v>
      </c>
      <c r="C21" s="9">
        <v>125</v>
      </c>
      <c r="D21" s="9">
        <v>1718</v>
      </c>
      <c r="E21" s="9">
        <v>1801</v>
      </c>
      <c r="F21" s="10">
        <f t="shared" si="0"/>
        <v>4.8311990686845121</v>
      </c>
      <c r="G21" s="1"/>
      <c r="H21" s="1"/>
      <c r="I21" s="1"/>
    </row>
    <row r="22" spans="1:9" x14ac:dyDescent="0.25">
      <c r="A22" s="11" t="s">
        <v>59</v>
      </c>
      <c r="B22" s="12">
        <v>1171</v>
      </c>
      <c r="C22" s="12">
        <v>987</v>
      </c>
      <c r="D22" s="12">
        <v>10375</v>
      </c>
      <c r="E22" s="12">
        <v>10661</v>
      </c>
      <c r="F22" s="13">
        <f t="shared" si="0"/>
        <v>2.7566265060240909</v>
      </c>
      <c r="G22" s="1"/>
      <c r="H22" s="1"/>
      <c r="I22" s="1"/>
    </row>
    <row r="23" spans="1:9" x14ac:dyDescent="0.25">
      <c r="A23" s="8" t="s">
        <v>60</v>
      </c>
      <c r="B23" s="9">
        <v>205</v>
      </c>
      <c r="C23" s="9">
        <v>116</v>
      </c>
      <c r="D23" s="9">
        <v>1831</v>
      </c>
      <c r="E23" s="9">
        <v>1716</v>
      </c>
      <c r="F23" s="10">
        <f t="shared" si="0"/>
        <v>-6.2807209175313972</v>
      </c>
      <c r="G23" s="1"/>
      <c r="H23" s="1"/>
      <c r="I23" s="1"/>
    </row>
    <row r="24" spans="1:9" x14ac:dyDescent="0.25">
      <c r="A24" s="11" t="s">
        <v>61</v>
      </c>
      <c r="B24" s="12">
        <v>54</v>
      </c>
      <c r="C24" s="12">
        <v>54</v>
      </c>
      <c r="D24" s="12">
        <v>591</v>
      </c>
      <c r="E24" s="12">
        <v>575</v>
      </c>
      <c r="F24" s="13">
        <f t="shared" si="0"/>
        <v>-2.70727580372251</v>
      </c>
      <c r="G24" s="1"/>
      <c r="H24" s="1"/>
      <c r="I24" s="1"/>
    </row>
    <row r="25" spans="1:9" x14ac:dyDescent="0.25">
      <c r="A25" s="8" t="s">
        <v>62</v>
      </c>
      <c r="B25" s="9">
        <v>114</v>
      </c>
      <c r="C25" s="9">
        <v>111</v>
      </c>
      <c r="D25" s="9">
        <v>1241</v>
      </c>
      <c r="E25" s="9">
        <v>1435</v>
      </c>
      <c r="F25" s="10">
        <f t="shared" si="0"/>
        <v>15.632554391619664</v>
      </c>
      <c r="G25" s="1"/>
      <c r="H25" s="1"/>
      <c r="I25" s="1"/>
    </row>
    <row r="26" spans="1:9" x14ac:dyDescent="0.25">
      <c r="A26" s="11" t="s">
        <v>63</v>
      </c>
      <c r="B26" s="12">
        <v>61</v>
      </c>
      <c r="C26" s="12">
        <v>72</v>
      </c>
      <c r="D26" s="12">
        <v>496</v>
      </c>
      <c r="E26" s="12">
        <v>754</v>
      </c>
      <c r="F26" s="13">
        <f t="shared" si="0"/>
        <v>52.016129032258078</v>
      </c>
      <c r="G26" s="1"/>
      <c r="H26" s="1"/>
      <c r="I26" s="1"/>
    </row>
    <row r="27" spans="1:9" x14ac:dyDescent="0.25">
      <c r="A27" s="8" t="s">
        <v>64</v>
      </c>
      <c r="B27" s="9">
        <v>72</v>
      </c>
      <c r="C27" s="9">
        <v>61</v>
      </c>
      <c r="D27" s="9">
        <v>885</v>
      </c>
      <c r="E27" s="9">
        <v>821</v>
      </c>
      <c r="F27" s="10">
        <f t="shared" si="0"/>
        <v>-7.2316384180791005</v>
      </c>
      <c r="G27" s="1"/>
      <c r="H27" s="1"/>
      <c r="I27" s="1"/>
    </row>
    <row r="28" spans="1:9" x14ac:dyDescent="0.25">
      <c r="A28" s="11" t="s">
        <v>65</v>
      </c>
      <c r="B28" s="12">
        <v>1276</v>
      </c>
      <c r="C28" s="12">
        <v>1086</v>
      </c>
      <c r="D28" s="12">
        <v>13374</v>
      </c>
      <c r="E28" s="12">
        <v>11668</v>
      </c>
      <c r="F28" s="13">
        <f t="shared" si="0"/>
        <v>-12.756093913563632</v>
      </c>
      <c r="G28" s="1"/>
      <c r="H28" s="1"/>
      <c r="I28" s="1"/>
    </row>
    <row r="29" spans="1:9" x14ac:dyDescent="0.25">
      <c r="A29" s="8" t="s">
        <v>66</v>
      </c>
      <c r="B29" s="9">
        <v>99</v>
      </c>
      <c r="C29" s="9">
        <v>113</v>
      </c>
      <c r="D29" s="9">
        <v>1302</v>
      </c>
      <c r="E29" s="9">
        <v>1202</v>
      </c>
      <c r="F29" s="10">
        <f t="shared" si="0"/>
        <v>-7.6804915514592977</v>
      </c>
      <c r="G29" s="1"/>
      <c r="H29" s="1"/>
      <c r="I29" s="1"/>
    </row>
    <row r="30" spans="1:9" x14ac:dyDescent="0.25">
      <c r="A30" s="11" t="s">
        <v>67</v>
      </c>
      <c r="B30" s="12">
        <v>98</v>
      </c>
      <c r="C30" s="12">
        <v>96</v>
      </c>
      <c r="D30" s="12">
        <v>1101</v>
      </c>
      <c r="E30" s="12">
        <v>1041</v>
      </c>
      <c r="F30" s="13">
        <f t="shared" si="0"/>
        <v>-5.4495912806539479</v>
      </c>
      <c r="G30" s="1"/>
      <c r="H30" s="1"/>
      <c r="I30" s="1"/>
    </row>
    <row r="31" spans="1:9" x14ac:dyDescent="0.25">
      <c r="A31" s="8" t="s">
        <v>68</v>
      </c>
      <c r="B31" s="9">
        <v>230</v>
      </c>
      <c r="C31" s="9">
        <v>219</v>
      </c>
      <c r="D31" s="9">
        <v>2737</v>
      </c>
      <c r="E31" s="9">
        <v>2651</v>
      </c>
      <c r="F31" s="10">
        <f t="shared" si="0"/>
        <v>-3.1421264157837072</v>
      </c>
      <c r="G31" s="1"/>
      <c r="H31" s="1"/>
      <c r="I31" s="1"/>
    </row>
    <row r="32" spans="1:9" x14ac:dyDescent="0.25">
      <c r="A32" s="11" t="s">
        <v>69</v>
      </c>
      <c r="B32" s="12">
        <v>570</v>
      </c>
      <c r="C32" s="12">
        <v>566</v>
      </c>
      <c r="D32" s="12">
        <v>6380</v>
      </c>
      <c r="E32" s="12">
        <v>6414</v>
      </c>
      <c r="F32" s="13">
        <f t="shared" si="0"/>
        <v>0.53291536050156196</v>
      </c>
      <c r="G32" s="1"/>
      <c r="H32" s="1"/>
      <c r="I32" s="1"/>
    </row>
    <row r="33" spans="1:9" x14ac:dyDescent="0.25">
      <c r="A33" s="8" t="s">
        <v>70</v>
      </c>
      <c r="B33" s="9">
        <v>147</v>
      </c>
      <c r="C33" s="9">
        <v>118</v>
      </c>
      <c r="D33" s="9">
        <v>1774</v>
      </c>
      <c r="E33" s="9">
        <v>1481</v>
      </c>
      <c r="F33" s="10">
        <f t="shared" si="0"/>
        <v>-16.516347237880495</v>
      </c>
      <c r="G33" s="1"/>
      <c r="H33" s="1"/>
      <c r="I33" s="1"/>
    </row>
    <row r="34" spans="1:9" x14ac:dyDescent="0.25">
      <c r="A34" s="11" t="s">
        <v>71</v>
      </c>
      <c r="B34" s="12">
        <v>20</v>
      </c>
      <c r="C34" s="12">
        <v>20</v>
      </c>
      <c r="D34" s="12">
        <v>209</v>
      </c>
      <c r="E34" s="12">
        <v>245</v>
      </c>
      <c r="F34" s="13">
        <f t="shared" si="0"/>
        <v>17.224880382775126</v>
      </c>
      <c r="G34" s="1"/>
      <c r="H34" s="1"/>
      <c r="I34" s="1"/>
    </row>
    <row r="35" spans="1:9" x14ac:dyDescent="0.25">
      <c r="A35" s="14" t="s">
        <v>72</v>
      </c>
      <c r="B35" s="15">
        <f>SUM(B7:B34)</f>
        <v>11154</v>
      </c>
      <c r="C35" s="15">
        <f t="shared" ref="C35:E35" si="1">SUM(C7:C34)</f>
        <v>9719</v>
      </c>
      <c r="D35" s="15">
        <f t="shared" si="1"/>
        <v>128134</v>
      </c>
      <c r="E35" s="15">
        <f t="shared" si="1"/>
        <v>124542</v>
      </c>
      <c r="F35" s="16">
        <f t="shared" si="0"/>
        <v>-2.803315279316962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1142</v>
      </c>
      <c r="C38" s="41">
        <f>D7</f>
        <v>1130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26643</v>
      </c>
      <c r="G38" s="42">
        <f>LOOKUP(E38,$A$38:$A$65,$C$38:$C$65)</f>
        <v>25512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866</v>
      </c>
      <c r="C39" s="41">
        <f t="shared" ref="C39:C65" si="5">D8</f>
        <v>832</v>
      </c>
      <c r="D39" s="41">
        <f t="shared" ref="D39:D65" si="6">_xlfn.RANK.EQ(B39,$B$38:$B$65)+COUNTIF($B$38:$B$65,B39)-1</f>
        <v>23</v>
      </c>
      <c r="E39" s="42" t="str">
        <f t="shared" si="2"/>
        <v>BAHIA DE ALGECIRAS</v>
      </c>
      <c r="F39" s="42">
        <f t="shared" ref="F39:F54" si="7">LOOKUP(E39,$A$38:$A$65,$B$38:$B$65)</f>
        <v>23665</v>
      </c>
      <c r="G39" s="42">
        <f t="shared" ref="G39:G65" si="8">LOOKUP(E39,$A$38:$A$65,$C$38:$C$65)</f>
        <v>26302</v>
      </c>
    </row>
    <row r="40" spans="1:9" x14ac:dyDescent="0.25">
      <c r="A40" s="42" t="str">
        <f t="shared" si="3"/>
        <v>ALMERIA</v>
      </c>
      <c r="B40" s="41">
        <f t="shared" si="4"/>
        <v>1306</v>
      </c>
      <c r="C40" s="41">
        <f t="shared" si="5"/>
        <v>1499</v>
      </c>
      <c r="D40" s="41">
        <f t="shared" si="6"/>
        <v>15</v>
      </c>
      <c r="E40" s="42" t="str">
        <f t="shared" si="2"/>
        <v>CEUTA</v>
      </c>
      <c r="F40" s="42">
        <f t="shared" si="7"/>
        <v>11919</v>
      </c>
      <c r="G40" s="42">
        <f t="shared" si="8"/>
        <v>11880</v>
      </c>
    </row>
    <row r="41" spans="1:9" x14ac:dyDescent="0.25">
      <c r="A41" s="42" t="str">
        <f t="shared" si="3"/>
        <v>AVILES</v>
      </c>
      <c r="B41" s="41">
        <f t="shared" si="4"/>
        <v>782</v>
      </c>
      <c r="C41" s="41">
        <f t="shared" si="5"/>
        <v>810</v>
      </c>
      <c r="D41" s="41">
        <f t="shared" si="6"/>
        <v>25</v>
      </c>
      <c r="E41" s="42" t="str">
        <f t="shared" si="2"/>
        <v>SANTA CRUZ DE TENERIFE</v>
      </c>
      <c r="F41" s="42">
        <f t="shared" si="7"/>
        <v>11668</v>
      </c>
      <c r="G41" s="42">
        <f t="shared" si="8"/>
        <v>13374</v>
      </c>
    </row>
    <row r="42" spans="1:9" x14ac:dyDescent="0.25">
      <c r="A42" s="42" t="str">
        <f t="shared" si="3"/>
        <v>BAHIA DE ALGECIRAS</v>
      </c>
      <c r="B42" s="41">
        <f t="shared" si="4"/>
        <v>23665</v>
      </c>
      <c r="C42" s="41">
        <f t="shared" si="5"/>
        <v>26302</v>
      </c>
      <c r="D42" s="41">
        <f t="shared" si="6"/>
        <v>2</v>
      </c>
      <c r="E42" s="42" t="str">
        <f t="shared" si="2"/>
        <v>LAS PALMAS</v>
      </c>
      <c r="F42" s="42">
        <f t="shared" si="7"/>
        <v>10661</v>
      </c>
      <c r="G42" s="42">
        <f t="shared" si="8"/>
        <v>10375</v>
      </c>
    </row>
    <row r="43" spans="1:9" x14ac:dyDescent="0.25">
      <c r="A43" s="42" t="str">
        <f t="shared" si="3"/>
        <v>BAHIA DE CADIZ</v>
      </c>
      <c r="B43" s="41">
        <f t="shared" si="4"/>
        <v>1105</v>
      </c>
      <c r="C43" s="41">
        <f t="shared" si="5"/>
        <v>1434</v>
      </c>
      <c r="D43" s="41">
        <f t="shared" si="6"/>
        <v>19</v>
      </c>
      <c r="E43" s="42" t="str">
        <f t="shared" si="2"/>
        <v>BARCELONA</v>
      </c>
      <c r="F43" s="42">
        <f t="shared" si="7"/>
        <v>7212</v>
      </c>
      <c r="G43" s="42">
        <f t="shared" si="8"/>
        <v>7410</v>
      </c>
    </row>
    <row r="44" spans="1:9" x14ac:dyDescent="0.25">
      <c r="A44" s="42" t="str">
        <f t="shared" si="3"/>
        <v>BALEARES</v>
      </c>
      <c r="B44" s="41">
        <f t="shared" si="4"/>
        <v>26643</v>
      </c>
      <c r="C44" s="41">
        <f t="shared" si="5"/>
        <v>25512</v>
      </c>
      <c r="D44" s="41">
        <f t="shared" si="6"/>
        <v>1</v>
      </c>
      <c r="E44" s="42" t="str">
        <f t="shared" si="2"/>
        <v>VALENCIA</v>
      </c>
      <c r="F44" s="42">
        <f t="shared" si="7"/>
        <v>6414</v>
      </c>
      <c r="G44" s="42">
        <f t="shared" si="8"/>
        <v>6380</v>
      </c>
    </row>
    <row r="45" spans="1:9" x14ac:dyDescent="0.25">
      <c r="A45" s="42" t="str">
        <f t="shared" si="3"/>
        <v>BARCELONA</v>
      </c>
      <c r="B45" s="41">
        <f t="shared" si="4"/>
        <v>7212</v>
      </c>
      <c r="C45" s="41">
        <f t="shared" si="5"/>
        <v>7410</v>
      </c>
      <c r="D45" s="41">
        <f t="shared" si="6"/>
        <v>6</v>
      </c>
      <c r="E45" s="42" t="str">
        <f t="shared" si="2"/>
        <v>TARRAGONA</v>
      </c>
      <c r="F45" s="42">
        <f t="shared" si="7"/>
        <v>2651</v>
      </c>
      <c r="G45" s="42">
        <f t="shared" si="8"/>
        <v>2737</v>
      </c>
    </row>
    <row r="46" spans="1:9" x14ac:dyDescent="0.25">
      <c r="A46" s="42" t="str">
        <f t="shared" si="3"/>
        <v>BILBAO</v>
      </c>
      <c r="B46" s="41">
        <f t="shared" si="4"/>
        <v>2581</v>
      </c>
      <c r="C46" s="41">
        <f t="shared" si="5"/>
        <v>2787</v>
      </c>
      <c r="D46" s="41">
        <f t="shared" si="6"/>
        <v>9</v>
      </c>
      <c r="E46" s="42" t="str">
        <f t="shared" si="2"/>
        <v>BILBAO</v>
      </c>
      <c r="F46" s="42">
        <f t="shared" si="7"/>
        <v>2581</v>
      </c>
      <c r="G46" s="42">
        <f t="shared" si="8"/>
        <v>2787</v>
      </c>
    </row>
    <row r="47" spans="1:9" x14ac:dyDescent="0.25">
      <c r="A47" s="42" t="str">
        <f t="shared" si="3"/>
        <v>CARTAGENA</v>
      </c>
      <c r="B47" s="41">
        <f t="shared" si="4"/>
        <v>1570</v>
      </c>
      <c r="C47" s="41">
        <f t="shared" si="5"/>
        <v>1277</v>
      </c>
      <c r="D47" s="41">
        <f t="shared" si="6"/>
        <v>12</v>
      </c>
      <c r="E47" s="42" t="str">
        <f t="shared" si="2"/>
        <v>HUELVA</v>
      </c>
      <c r="F47" s="42">
        <f t="shared" si="7"/>
        <v>1801</v>
      </c>
      <c r="G47" s="42">
        <f t="shared" si="8"/>
        <v>1718</v>
      </c>
    </row>
    <row r="48" spans="1:9" x14ac:dyDescent="0.25">
      <c r="A48" s="42" t="str">
        <f t="shared" si="3"/>
        <v>CASTELLON</v>
      </c>
      <c r="B48" s="41">
        <f t="shared" si="4"/>
        <v>1250</v>
      </c>
      <c r="C48" s="41">
        <f t="shared" si="5"/>
        <v>1316</v>
      </c>
      <c r="D48" s="41">
        <f t="shared" si="6"/>
        <v>16</v>
      </c>
      <c r="E48" s="42" t="str">
        <f t="shared" si="2"/>
        <v>MALAGA</v>
      </c>
      <c r="F48" s="42">
        <f t="shared" si="7"/>
        <v>1716</v>
      </c>
      <c r="G48" s="42">
        <f t="shared" si="8"/>
        <v>1831</v>
      </c>
    </row>
    <row r="49" spans="1:7" x14ac:dyDescent="0.25">
      <c r="A49" s="42" t="str">
        <f t="shared" si="3"/>
        <v>CEUTA</v>
      </c>
      <c r="B49" s="41">
        <f t="shared" si="4"/>
        <v>11919</v>
      </c>
      <c r="C49" s="41">
        <f t="shared" si="5"/>
        <v>11880</v>
      </c>
      <c r="D49" s="41">
        <f t="shared" si="6"/>
        <v>3</v>
      </c>
      <c r="E49" s="42" t="str">
        <f t="shared" si="2"/>
        <v>CARTAGENA</v>
      </c>
      <c r="F49" s="42">
        <f t="shared" si="7"/>
        <v>1570</v>
      </c>
      <c r="G49" s="42">
        <f t="shared" si="8"/>
        <v>1277</v>
      </c>
    </row>
    <row r="50" spans="1:7" x14ac:dyDescent="0.25">
      <c r="A50" s="42" t="str">
        <f t="shared" si="3"/>
        <v>FERROL-SAN CIBRAO</v>
      </c>
      <c r="B50" s="41">
        <f t="shared" si="4"/>
        <v>991</v>
      </c>
      <c r="C50" s="41">
        <f t="shared" si="5"/>
        <v>953</v>
      </c>
      <c r="D50" s="41">
        <f t="shared" si="6"/>
        <v>22</v>
      </c>
      <c r="E50" s="42" t="str">
        <f t="shared" si="2"/>
        <v>VIGO</v>
      </c>
      <c r="F50" s="42">
        <f t="shared" si="7"/>
        <v>1481</v>
      </c>
      <c r="G50" s="42">
        <f t="shared" si="8"/>
        <v>1774</v>
      </c>
    </row>
    <row r="51" spans="1:7" x14ac:dyDescent="0.25">
      <c r="A51" s="42" t="str">
        <f t="shared" si="3"/>
        <v>GIJON</v>
      </c>
      <c r="B51" s="41">
        <f t="shared" si="4"/>
        <v>1045</v>
      </c>
      <c r="C51" s="41">
        <f t="shared" si="5"/>
        <v>978</v>
      </c>
      <c r="D51" s="41">
        <f t="shared" si="6"/>
        <v>20</v>
      </c>
      <c r="E51" s="42" t="str">
        <f t="shared" si="2"/>
        <v>MELILLA</v>
      </c>
      <c r="F51" s="42">
        <f t="shared" si="7"/>
        <v>1435</v>
      </c>
      <c r="G51" s="42">
        <f t="shared" si="8"/>
        <v>1241</v>
      </c>
    </row>
    <row r="52" spans="1:7" x14ac:dyDescent="0.25">
      <c r="A52" s="42" t="str">
        <f t="shared" si="3"/>
        <v>HUELVA</v>
      </c>
      <c r="B52" s="41">
        <f t="shared" si="4"/>
        <v>1801</v>
      </c>
      <c r="C52" s="41">
        <f t="shared" si="5"/>
        <v>1718</v>
      </c>
      <c r="D52" s="41">
        <f t="shared" si="6"/>
        <v>10</v>
      </c>
      <c r="E52" s="42" t="str">
        <f t="shared" si="2"/>
        <v>ALMERIA</v>
      </c>
      <c r="F52" s="42">
        <f t="shared" si="7"/>
        <v>1306</v>
      </c>
      <c r="G52" s="42">
        <f t="shared" si="8"/>
        <v>1499</v>
      </c>
    </row>
    <row r="53" spans="1:7" x14ac:dyDescent="0.25">
      <c r="A53" s="42" t="str">
        <f t="shared" si="3"/>
        <v>LAS PALMAS</v>
      </c>
      <c r="B53" s="41">
        <f t="shared" si="4"/>
        <v>10661</v>
      </c>
      <c r="C53" s="41">
        <f t="shared" si="5"/>
        <v>10375</v>
      </c>
      <c r="D53" s="41">
        <f t="shared" si="6"/>
        <v>5</v>
      </c>
      <c r="E53" s="42" t="str">
        <f t="shared" si="2"/>
        <v>CASTELLON</v>
      </c>
      <c r="F53" s="42">
        <f t="shared" si="7"/>
        <v>1250</v>
      </c>
      <c r="G53" s="42">
        <f t="shared" si="8"/>
        <v>1316</v>
      </c>
    </row>
    <row r="54" spans="1:7" x14ac:dyDescent="0.25">
      <c r="A54" s="42" t="str">
        <f t="shared" si="3"/>
        <v>MALAGA</v>
      </c>
      <c r="B54" s="41">
        <f t="shared" si="4"/>
        <v>1716</v>
      </c>
      <c r="C54" s="41">
        <f t="shared" si="5"/>
        <v>1831</v>
      </c>
      <c r="D54" s="41">
        <f t="shared" si="6"/>
        <v>11</v>
      </c>
      <c r="E54" s="42" t="str">
        <f t="shared" si="2"/>
        <v>SANTANDER</v>
      </c>
      <c r="F54" s="42">
        <f t="shared" si="7"/>
        <v>1202</v>
      </c>
      <c r="G54" s="42">
        <f t="shared" si="8"/>
        <v>1302</v>
      </c>
    </row>
    <row r="55" spans="1:7" x14ac:dyDescent="0.25">
      <c r="A55" s="42" t="str">
        <f t="shared" si="3"/>
        <v>MARIN Y RIA DE PONTEVEDRA</v>
      </c>
      <c r="B55" s="41">
        <f t="shared" si="4"/>
        <v>575</v>
      </c>
      <c r="C55" s="41">
        <f t="shared" si="5"/>
        <v>591</v>
      </c>
      <c r="D55" s="41">
        <f t="shared" si="6"/>
        <v>27</v>
      </c>
      <c r="E55" s="42" t="str">
        <f t="shared" si="2"/>
        <v>A CORUÑA</v>
      </c>
      <c r="F55" s="42">
        <f t="shared" ref="F55:F65" si="9">LOOKUP(E55,$A$38:$A$65,$B$38:$B$65)</f>
        <v>1142</v>
      </c>
      <c r="G55" s="42">
        <f t="shared" si="8"/>
        <v>1130</v>
      </c>
    </row>
    <row r="56" spans="1:7" x14ac:dyDescent="0.25">
      <c r="A56" s="42" t="str">
        <f t="shared" si="3"/>
        <v>MELILLA</v>
      </c>
      <c r="B56" s="41">
        <f t="shared" si="4"/>
        <v>1435</v>
      </c>
      <c r="C56" s="41">
        <f t="shared" si="5"/>
        <v>1241</v>
      </c>
      <c r="D56" s="41">
        <f t="shared" si="6"/>
        <v>14</v>
      </c>
      <c r="E56" s="42" t="str">
        <f t="shared" si="2"/>
        <v>BAHIA DE CADIZ</v>
      </c>
      <c r="F56" s="42">
        <f t="shared" si="9"/>
        <v>1105</v>
      </c>
      <c r="G56" s="42">
        <f t="shared" si="8"/>
        <v>1434</v>
      </c>
    </row>
    <row r="57" spans="1:7" x14ac:dyDescent="0.25">
      <c r="A57" s="42" t="str">
        <f t="shared" si="3"/>
        <v>MOTRIL</v>
      </c>
      <c r="B57" s="41">
        <f t="shared" si="4"/>
        <v>754</v>
      </c>
      <c r="C57" s="41">
        <f t="shared" si="5"/>
        <v>496</v>
      </c>
      <c r="D57" s="41">
        <f t="shared" si="6"/>
        <v>26</v>
      </c>
      <c r="E57" s="42" t="str">
        <f t="shared" si="2"/>
        <v>GIJON</v>
      </c>
      <c r="F57" s="42">
        <f t="shared" si="9"/>
        <v>1045</v>
      </c>
      <c r="G57" s="42">
        <f t="shared" si="8"/>
        <v>978</v>
      </c>
    </row>
    <row r="58" spans="1:7" x14ac:dyDescent="0.25">
      <c r="A58" s="42" t="str">
        <f t="shared" si="3"/>
        <v>PASAIA</v>
      </c>
      <c r="B58" s="41">
        <f t="shared" si="4"/>
        <v>821</v>
      </c>
      <c r="C58" s="41">
        <f t="shared" si="5"/>
        <v>885</v>
      </c>
      <c r="D58" s="41">
        <f t="shared" si="6"/>
        <v>24</v>
      </c>
      <c r="E58" s="42" t="str">
        <f t="shared" si="2"/>
        <v>SEVILLA</v>
      </c>
      <c r="F58" s="42">
        <f t="shared" si="9"/>
        <v>1041</v>
      </c>
      <c r="G58" s="42">
        <f t="shared" si="8"/>
        <v>1101</v>
      </c>
    </row>
    <row r="59" spans="1:7" x14ac:dyDescent="0.25">
      <c r="A59" s="42" t="str">
        <f t="shared" si="3"/>
        <v>SANTA CRUZ DE TENERIFE</v>
      </c>
      <c r="B59" s="41">
        <f t="shared" si="4"/>
        <v>11668</v>
      </c>
      <c r="C59" s="41">
        <f t="shared" si="5"/>
        <v>13374</v>
      </c>
      <c r="D59" s="41">
        <f t="shared" si="6"/>
        <v>4</v>
      </c>
      <c r="E59" s="42" t="str">
        <f t="shared" si="2"/>
        <v>FERROL-SAN CIBRAO</v>
      </c>
      <c r="F59" s="42">
        <f t="shared" si="9"/>
        <v>991</v>
      </c>
      <c r="G59" s="42">
        <f t="shared" si="8"/>
        <v>953</v>
      </c>
    </row>
    <row r="60" spans="1:7" x14ac:dyDescent="0.25">
      <c r="A60" s="42" t="str">
        <f t="shared" si="3"/>
        <v>SANTANDER</v>
      </c>
      <c r="B60" s="41">
        <f t="shared" si="4"/>
        <v>1202</v>
      </c>
      <c r="C60" s="41">
        <f t="shared" si="5"/>
        <v>1302</v>
      </c>
      <c r="D60" s="41">
        <f t="shared" si="6"/>
        <v>17</v>
      </c>
      <c r="E60" s="42" t="str">
        <f t="shared" si="2"/>
        <v>ALICANTE</v>
      </c>
      <c r="F60" s="42">
        <f t="shared" si="9"/>
        <v>866</v>
      </c>
      <c r="G60" s="42">
        <f t="shared" si="8"/>
        <v>832</v>
      </c>
    </row>
    <row r="61" spans="1:7" x14ac:dyDescent="0.25">
      <c r="A61" s="42" t="str">
        <f t="shared" si="3"/>
        <v>SEVILLA</v>
      </c>
      <c r="B61" s="41">
        <f t="shared" si="4"/>
        <v>1041</v>
      </c>
      <c r="C61" s="41">
        <f t="shared" si="5"/>
        <v>1101</v>
      </c>
      <c r="D61" s="41">
        <f t="shared" si="6"/>
        <v>21</v>
      </c>
      <c r="E61" s="42" t="str">
        <f t="shared" si="2"/>
        <v>PASAIA</v>
      </c>
      <c r="F61" s="42">
        <f t="shared" si="9"/>
        <v>821</v>
      </c>
      <c r="G61" s="42">
        <f t="shared" si="8"/>
        <v>885</v>
      </c>
    </row>
    <row r="62" spans="1:7" x14ac:dyDescent="0.25">
      <c r="A62" s="42" t="str">
        <f t="shared" si="3"/>
        <v>TARRAGONA</v>
      </c>
      <c r="B62" s="41">
        <f t="shared" si="4"/>
        <v>2651</v>
      </c>
      <c r="C62" s="41">
        <f t="shared" si="5"/>
        <v>2737</v>
      </c>
      <c r="D62" s="41">
        <f t="shared" si="6"/>
        <v>8</v>
      </c>
      <c r="E62" s="42" t="str">
        <f t="shared" si="2"/>
        <v>AVILES</v>
      </c>
      <c r="F62" s="42">
        <f t="shared" si="9"/>
        <v>782</v>
      </c>
      <c r="G62" s="42">
        <f t="shared" si="8"/>
        <v>810</v>
      </c>
    </row>
    <row r="63" spans="1:7" x14ac:dyDescent="0.25">
      <c r="A63" s="42" t="str">
        <f t="shared" si="3"/>
        <v>VALENCIA</v>
      </c>
      <c r="B63" s="41">
        <f t="shared" si="4"/>
        <v>6414</v>
      </c>
      <c r="C63" s="41">
        <f t="shared" si="5"/>
        <v>6380</v>
      </c>
      <c r="D63" s="41">
        <f t="shared" si="6"/>
        <v>7</v>
      </c>
      <c r="E63" s="42" t="str">
        <f t="shared" si="2"/>
        <v>MOTRIL</v>
      </c>
      <c r="F63" s="42">
        <f t="shared" si="9"/>
        <v>754</v>
      </c>
      <c r="G63" s="42">
        <f t="shared" si="8"/>
        <v>496</v>
      </c>
    </row>
    <row r="64" spans="1:7" x14ac:dyDescent="0.25">
      <c r="A64" s="42" t="str">
        <f t="shared" si="3"/>
        <v>VIGO</v>
      </c>
      <c r="B64" s="41">
        <f t="shared" si="4"/>
        <v>1481</v>
      </c>
      <c r="C64" s="41">
        <f t="shared" si="5"/>
        <v>1774</v>
      </c>
      <c r="D64" s="41">
        <f t="shared" si="6"/>
        <v>13</v>
      </c>
      <c r="E64" s="42" t="str">
        <f t="shared" si="2"/>
        <v>MARIN Y RIA DE PONTEVEDRA</v>
      </c>
      <c r="F64" s="42">
        <f t="shared" si="9"/>
        <v>575</v>
      </c>
      <c r="G64" s="42">
        <f t="shared" si="8"/>
        <v>591</v>
      </c>
    </row>
    <row r="65" spans="1:7" x14ac:dyDescent="0.25">
      <c r="A65" s="42" t="str">
        <f t="shared" si="3"/>
        <v>VILAGARCIA</v>
      </c>
      <c r="B65" s="41">
        <f t="shared" si="4"/>
        <v>245</v>
      </c>
      <c r="C65" s="41">
        <f t="shared" si="5"/>
        <v>209</v>
      </c>
      <c r="D65" s="41">
        <f t="shared" si="6"/>
        <v>28</v>
      </c>
      <c r="E65" s="42" t="str">
        <f t="shared" si="2"/>
        <v>VILAGARCIA</v>
      </c>
      <c r="F65" s="42">
        <f t="shared" si="9"/>
        <v>245</v>
      </c>
      <c r="G65" s="42">
        <f t="shared" si="8"/>
        <v>209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69" t="s">
        <v>73</v>
      </c>
      <c r="B5" s="67" t="str">
        <f>'Resumen general'!D6</f>
        <v>Mes Noviembre</v>
      </c>
      <c r="C5" s="68"/>
      <c r="D5" s="67" t="str">
        <f>'Resumen general'!F6</f>
        <v>Acumulado desde Enero</v>
      </c>
      <c r="E5" s="68"/>
      <c r="F5" s="68"/>
      <c r="L5" s="39">
        <f>'Resumen general'!I4</f>
        <v>41270</v>
      </c>
    </row>
    <row r="6" spans="1:12" x14ac:dyDescent="0.25">
      <c r="A6" s="70"/>
      <c r="B6" s="7">
        <f>'Resumen general'!D7</f>
        <v>2011</v>
      </c>
      <c r="C6" s="7">
        <f>'Resumen general'!E7</f>
        <v>2012</v>
      </c>
      <c r="D6" s="7">
        <f>'Resumen general'!F7</f>
        <v>2011</v>
      </c>
      <c r="E6" s="7">
        <f>'Resumen general'!G7</f>
        <v>2012</v>
      </c>
      <c r="F6" s="7" t="s">
        <v>43</v>
      </c>
    </row>
    <row r="7" spans="1:12" x14ac:dyDescent="0.25">
      <c r="A7" s="8" t="s">
        <v>44</v>
      </c>
      <c r="B7" s="9">
        <v>1218676</v>
      </c>
      <c r="C7" s="9">
        <v>1208171</v>
      </c>
      <c r="D7" s="9">
        <v>14313189</v>
      </c>
      <c r="E7" s="9">
        <v>16381955</v>
      </c>
      <c r="F7" s="10">
        <f>((E7*100)/D7)-100</f>
        <v>14.453564471202057</v>
      </c>
      <c r="G7" s="1"/>
      <c r="H7" s="1"/>
      <c r="I7" s="1"/>
    </row>
    <row r="8" spans="1:12" x14ac:dyDescent="0.25">
      <c r="A8" s="11" t="s">
        <v>45</v>
      </c>
      <c r="B8" s="12">
        <v>840767</v>
      </c>
      <c r="C8" s="12">
        <v>776331</v>
      </c>
      <c r="D8" s="12">
        <v>12318974</v>
      </c>
      <c r="E8" s="12">
        <v>11628496</v>
      </c>
      <c r="F8" s="13">
        <f t="shared" ref="F8:F35" si="0">((E8*100)/D8)-100</f>
        <v>-5.6049960004786072</v>
      </c>
      <c r="G8" s="1"/>
      <c r="H8" s="1"/>
      <c r="I8" s="1"/>
    </row>
    <row r="9" spans="1:12" x14ac:dyDescent="0.25">
      <c r="A9" s="8" t="s">
        <v>46</v>
      </c>
      <c r="B9" s="9">
        <v>2021396</v>
      </c>
      <c r="C9" s="9">
        <v>1408805</v>
      </c>
      <c r="D9" s="9">
        <v>22757194</v>
      </c>
      <c r="E9" s="9">
        <v>20172637</v>
      </c>
      <c r="F9" s="10">
        <f t="shared" si="0"/>
        <v>-11.357098770612936</v>
      </c>
      <c r="G9" s="1"/>
      <c r="H9" s="1"/>
      <c r="I9" s="1"/>
    </row>
    <row r="10" spans="1:12" x14ac:dyDescent="0.25">
      <c r="A10" s="11" t="s">
        <v>47</v>
      </c>
      <c r="B10" s="12">
        <v>446518</v>
      </c>
      <c r="C10" s="12">
        <v>438406</v>
      </c>
      <c r="D10" s="12">
        <v>5115912</v>
      </c>
      <c r="E10" s="12">
        <v>5111668</v>
      </c>
      <c r="F10" s="13">
        <f t="shared" si="0"/>
        <v>-8.2956860868605986E-2</v>
      </c>
      <c r="G10" s="1"/>
      <c r="H10" s="1"/>
      <c r="I10" s="1"/>
    </row>
    <row r="11" spans="1:12" x14ac:dyDescent="0.25">
      <c r="A11" s="8" t="s">
        <v>48</v>
      </c>
      <c r="B11" s="9">
        <v>26679788</v>
      </c>
      <c r="C11" s="9">
        <v>63577752</v>
      </c>
      <c r="D11" s="9">
        <v>301283291</v>
      </c>
      <c r="E11" s="9">
        <v>348160898</v>
      </c>
      <c r="F11" s="10">
        <f t="shared" si="0"/>
        <v>15.559311916836435</v>
      </c>
      <c r="G11" s="1"/>
      <c r="H11" s="1"/>
      <c r="I11" s="1"/>
    </row>
    <row r="12" spans="1:12" x14ac:dyDescent="0.25">
      <c r="A12" s="11" t="s">
        <v>49</v>
      </c>
      <c r="B12" s="12">
        <v>2767990</v>
      </c>
      <c r="C12" s="12">
        <v>2449312</v>
      </c>
      <c r="D12" s="12">
        <v>27614339</v>
      </c>
      <c r="E12" s="12">
        <v>23162013</v>
      </c>
      <c r="F12" s="13">
        <f t="shared" si="0"/>
        <v>-16.123239451793509</v>
      </c>
      <c r="G12" s="1"/>
      <c r="H12" s="1"/>
      <c r="I12" s="1"/>
    </row>
    <row r="13" spans="1:12" x14ac:dyDescent="0.25">
      <c r="A13" s="8" t="s">
        <v>50</v>
      </c>
      <c r="B13" s="9">
        <v>10729184</v>
      </c>
      <c r="C13" s="9">
        <v>8899131</v>
      </c>
      <c r="D13" s="9">
        <v>158077329</v>
      </c>
      <c r="E13" s="9">
        <v>132817866</v>
      </c>
      <c r="F13" s="10">
        <f t="shared" si="0"/>
        <v>-15.979181303095018</v>
      </c>
      <c r="G13" s="1"/>
      <c r="H13" s="1"/>
      <c r="I13" s="1"/>
    </row>
    <row r="14" spans="1:12" x14ac:dyDescent="0.25">
      <c r="A14" s="11" t="s">
        <v>51</v>
      </c>
      <c r="B14" s="12">
        <v>21595128</v>
      </c>
      <c r="C14" s="12">
        <v>20657570</v>
      </c>
      <c r="D14" s="12">
        <v>248245300</v>
      </c>
      <c r="E14" s="12">
        <v>242990948</v>
      </c>
      <c r="F14" s="13">
        <f t="shared" si="0"/>
        <v>-2.1165967694051062</v>
      </c>
      <c r="G14" s="1"/>
      <c r="H14" s="1"/>
      <c r="I14" s="1"/>
    </row>
    <row r="15" spans="1:12" x14ac:dyDescent="0.25">
      <c r="A15" s="8" t="s">
        <v>52</v>
      </c>
      <c r="B15" s="9">
        <v>3052812</v>
      </c>
      <c r="C15" s="9">
        <v>3630940</v>
      </c>
      <c r="D15" s="9">
        <v>38920645</v>
      </c>
      <c r="E15" s="9">
        <v>37240430</v>
      </c>
      <c r="F15" s="10">
        <f t="shared" si="0"/>
        <v>-4.3170276340487135</v>
      </c>
      <c r="G15" s="1"/>
      <c r="H15" s="1"/>
      <c r="I15" s="1"/>
    </row>
    <row r="16" spans="1:12" x14ac:dyDescent="0.25">
      <c r="A16" s="11" t="s">
        <v>53</v>
      </c>
      <c r="B16" s="12">
        <v>2846566</v>
      </c>
      <c r="C16" s="12">
        <v>3130190</v>
      </c>
      <c r="D16" s="12">
        <v>25615532</v>
      </c>
      <c r="E16" s="12">
        <v>31642772</v>
      </c>
      <c r="F16" s="13">
        <f t="shared" si="0"/>
        <v>23.529630382066628</v>
      </c>
      <c r="G16" s="1"/>
      <c r="H16" s="1"/>
      <c r="I16" s="1"/>
    </row>
    <row r="17" spans="1:9" x14ac:dyDescent="0.25">
      <c r="A17" s="8" t="s">
        <v>54</v>
      </c>
      <c r="B17" s="9">
        <v>1432806</v>
      </c>
      <c r="C17" s="9">
        <v>1477920</v>
      </c>
      <c r="D17" s="9">
        <v>14908989</v>
      </c>
      <c r="E17" s="9">
        <v>15032886</v>
      </c>
      <c r="F17" s="10">
        <f t="shared" si="0"/>
        <v>0.83102214375502115</v>
      </c>
      <c r="G17" s="1"/>
      <c r="H17" s="1"/>
      <c r="I17" s="1"/>
    </row>
    <row r="18" spans="1:9" x14ac:dyDescent="0.25">
      <c r="A18" s="11" t="s">
        <v>55</v>
      </c>
      <c r="B18" s="12">
        <v>5737622</v>
      </c>
      <c r="C18" s="12">
        <v>5114992</v>
      </c>
      <c r="D18" s="12">
        <v>60381165</v>
      </c>
      <c r="E18" s="12">
        <v>62516024</v>
      </c>
      <c r="F18" s="13">
        <f t="shared" si="0"/>
        <v>3.5356373133906942</v>
      </c>
      <c r="G18" s="1"/>
      <c r="H18" s="1"/>
      <c r="I18" s="1"/>
    </row>
    <row r="19" spans="1:9" x14ac:dyDescent="0.25">
      <c r="A19" s="8" t="s">
        <v>56</v>
      </c>
      <c r="B19" s="9">
        <v>1375949</v>
      </c>
      <c r="C19" s="9">
        <v>1521688</v>
      </c>
      <c r="D19" s="9">
        <v>12848868</v>
      </c>
      <c r="E19" s="9">
        <v>15151046</v>
      </c>
      <c r="F19" s="10">
        <f t="shared" si="0"/>
        <v>17.917360502108039</v>
      </c>
      <c r="G19" s="1"/>
      <c r="H19" s="1"/>
      <c r="I19" s="1"/>
    </row>
    <row r="20" spans="1:9" x14ac:dyDescent="0.25">
      <c r="A20" s="11" t="s">
        <v>57</v>
      </c>
      <c r="B20" s="12">
        <v>2010020</v>
      </c>
      <c r="C20" s="12">
        <v>1689803</v>
      </c>
      <c r="D20" s="12">
        <v>16439906</v>
      </c>
      <c r="E20" s="12">
        <v>17204392</v>
      </c>
      <c r="F20" s="13">
        <f t="shared" si="0"/>
        <v>4.6501847394991245</v>
      </c>
      <c r="G20" s="1"/>
      <c r="H20" s="1"/>
      <c r="I20" s="1"/>
    </row>
    <row r="21" spans="1:9" x14ac:dyDescent="0.25">
      <c r="A21" s="8" t="s">
        <v>58</v>
      </c>
      <c r="B21" s="9">
        <v>2733314</v>
      </c>
      <c r="C21" s="9">
        <v>2251831</v>
      </c>
      <c r="D21" s="9">
        <v>25401666</v>
      </c>
      <c r="E21" s="9">
        <v>27612088</v>
      </c>
      <c r="F21" s="10">
        <f t="shared" si="0"/>
        <v>8.7018780579195152</v>
      </c>
      <c r="G21" s="1"/>
      <c r="H21" s="1"/>
      <c r="I21" s="1"/>
    </row>
    <row r="22" spans="1:9" x14ac:dyDescent="0.25">
      <c r="A22" s="11" t="s">
        <v>59</v>
      </c>
      <c r="B22" s="12">
        <v>23826223</v>
      </c>
      <c r="C22" s="12">
        <v>21047194</v>
      </c>
      <c r="D22" s="12">
        <v>196557293</v>
      </c>
      <c r="E22" s="12">
        <v>208363542</v>
      </c>
      <c r="F22" s="13">
        <f t="shared" si="0"/>
        <v>6.0065179062066107</v>
      </c>
      <c r="G22" s="1"/>
      <c r="H22" s="1"/>
      <c r="I22" s="1"/>
    </row>
    <row r="23" spans="1:9" x14ac:dyDescent="0.25">
      <c r="A23" s="8" t="s">
        <v>60</v>
      </c>
      <c r="B23" s="9">
        <v>5720796</v>
      </c>
      <c r="C23" s="9">
        <v>3623539</v>
      </c>
      <c r="D23" s="9">
        <v>44952425</v>
      </c>
      <c r="E23" s="9">
        <v>43920256</v>
      </c>
      <c r="F23" s="10">
        <f t="shared" si="0"/>
        <v>-2.2961364153324269</v>
      </c>
      <c r="G23" s="1"/>
      <c r="H23" s="1"/>
      <c r="I23" s="1"/>
    </row>
    <row r="24" spans="1:9" x14ac:dyDescent="0.25">
      <c r="A24" s="11" t="s">
        <v>61</v>
      </c>
      <c r="B24" s="12">
        <v>306317</v>
      </c>
      <c r="C24" s="12">
        <v>481022</v>
      </c>
      <c r="D24" s="12">
        <v>3399134</v>
      </c>
      <c r="E24" s="12">
        <v>4953771</v>
      </c>
      <c r="F24" s="13">
        <f t="shared" si="0"/>
        <v>45.736266943286154</v>
      </c>
      <c r="G24" s="1"/>
      <c r="H24" s="1"/>
      <c r="I24" s="1"/>
    </row>
    <row r="25" spans="1:9" x14ac:dyDescent="0.25">
      <c r="A25" s="8" t="s">
        <v>62</v>
      </c>
      <c r="B25" s="9">
        <v>2034270</v>
      </c>
      <c r="C25" s="9">
        <v>2001462</v>
      </c>
      <c r="D25" s="9">
        <v>16665971</v>
      </c>
      <c r="E25" s="9">
        <v>24913687</v>
      </c>
      <c r="F25" s="10">
        <f t="shared" si="0"/>
        <v>49.488361644215018</v>
      </c>
      <c r="G25" s="1"/>
      <c r="H25" s="1"/>
      <c r="I25" s="1"/>
    </row>
    <row r="26" spans="1:9" x14ac:dyDescent="0.25">
      <c r="A26" s="11" t="s">
        <v>63</v>
      </c>
      <c r="B26" s="12">
        <v>731622</v>
      </c>
      <c r="C26" s="12">
        <v>1117217</v>
      </c>
      <c r="D26" s="12">
        <v>5284725</v>
      </c>
      <c r="E26" s="12">
        <v>11476810</v>
      </c>
      <c r="F26" s="13">
        <f t="shared" si="0"/>
        <v>117.16948374797175</v>
      </c>
      <c r="G26" s="1"/>
      <c r="H26" s="1"/>
      <c r="I26" s="1"/>
    </row>
    <row r="27" spans="1:9" x14ac:dyDescent="0.25">
      <c r="A27" s="8" t="s">
        <v>64</v>
      </c>
      <c r="B27" s="9">
        <v>503307</v>
      </c>
      <c r="C27" s="9">
        <v>408098</v>
      </c>
      <c r="D27" s="9">
        <v>5775535</v>
      </c>
      <c r="E27" s="9">
        <v>5215593</v>
      </c>
      <c r="F27" s="10">
        <f t="shared" si="0"/>
        <v>-9.6950672102238116</v>
      </c>
      <c r="G27" s="1"/>
      <c r="H27" s="1"/>
      <c r="I27" s="1"/>
    </row>
    <row r="28" spans="1:9" x14ac:dyDescent="0.25">
      <c r="A28" s="11" t="s">
        <v>65</v>
      </c>
      <c r="B28" s="12">
        <v>19984463</v>
      </c>
      <c r="C28" s="12">
        <v>19366925</v>
      </c>
      <c r="D28" s="12">
        <v>189402700</v>
      </c>
      <c r="E28" s="12">
        <v>179172900</v>
      </c>
      <c r="F28" s="13">
        <f t="shared" si="0"/>
        <v>-5.4010845674322496</v>
      </c>
      <c r="G28" s="1"/>
      <c r="H28" s="1"/>
      <c r="I28" s="1"/>
    </row>
    <row r="29" spans="1:9" x14ac:dyDescent="0.25">
      <c r="A29" s="8" t="s">
        <v>66</v>
      </c>
      <c r="B29" s="9">
        <v>1499796</v>
      </c>
      <c r="C29" s="9">
        <v>1534545</v>
      </c>
      <c r="D29" s="9">
        <v>19769741</v>
      </c>
      <c r="E29" s="9">
        <v>18471865</v>
      </c>
      <c r="F29" s="10">
        <f t="shared" si="0"/>
        <v>-6.5649620801810187</v>
      </c>
      <c r="G29" s="1"/>
      <c r="H29" s="1"/>
      <c r="I29" s="1"/>
    </row>
    <row r="30" spans="1:9" x14ac:dyDescent="0.25">
      <c r="A30" s="11" t="s">
        <v>67</v>
      </c>
      <c r="B30" s="12">
        <v>462619</v>
      </c>
      <c r="C30" s="12">
        <v>477244</v>
      </c>
      <c r="D30" s="12">
        <v>5170372</v>
      </c>
      <c r="E30" s="12">
        <v>4923856</v>
      </c>
      <c r="F30" s="13">
        <f t="shared" si="0"/>
        <v>-4.7678580960905776</v>
      </c>
      <c r="G30" s="1"/>
      <c r="H30" s="1"/>
      <c r="I30" s="1"/>
    </row>
    <row r="31" spans="1:9" x14ac:dyDescent="0.25">
      <c r="A31" s="8" t="s">
        <v>68</v>
      </c>
      <c r="B31" s="9">
        <v>3385541</v>
      </c>
      <c r="C31" s="9">
        <v>3338618</v>
      </c>
      <c r="D31" s="9">
        <v>40083051</v>
      </c>
      <c r="E31" s="9">
        <v>39402483</v>
      </c>
      <c r="F31" s="10">
        <f t="shared" si="0"/>
        <v>-1.6978947036741232</v>
      </c>
      <c r="G31" s="1"/>
      <c r="H31" s="1"/>
      <c r="I31" s="1"/>
    </row>
    <row r="32" spans="1:9" x14ac:dyDescent="0.25">
      <c r="A32" s="11" t="s">
        <v>69</v>
      </c>
      <c r="B32" s="12">
        <v>17274728</v>
      </c>
      <c r="C32" s="12">
        <v>16579911</v>
      </c>
      <c r="D32" s="12">
        <v>185236351</v>
      </c>
      <c r="E32" s="12">
        <v>191697244</v>
      </c>
      <c r="F32" s="13">
        <f t="shared" si="0"/>
        <v>3.4879185241561999</v>
      </c>
      <c r="G32" s="1"/>
      <c r="H32" s="1"/>
      <c r="I32" s="1"/>
    </row>
    <row r="33" spans="1:9" x14ac:dyDescent="0.25">
      <c r="A33" s="8" t="s">
        <v>70</v>
      </c>
      <c r="B33" s="9">
        <v>2471625</v>
      </c>
      <c r="C33" s="9">
        <v>2814681</v>
      </c>
      <c r="D33" s="9">
        <v>31015876</v>
      </c>
      <c r="E33" s="9">
        <v>29835608</v>
      </c>
      <c r="F33" s="10">
        <f t="shared" si="0"/>
        <v>-3.8053672899646642</v>
      </c>
      <c r="G33" s="1"/>
      <c r="H33" s="1"/>
      <c r="I33" s="1"/>
    </row>
    <row r="34" spans="1:9" x14ac:dyDescent="0.25">
      <c r="A34" s="11" t="s">
        <v>71</v>
      </c>
      <c r="B34" s="12">
        <v>114302</v>
      </c>
      <c r="C34" s="12">
        <v>134576</v>
      </c>
      <c r="D34" s="12">
        <v>1271731</v>
      </c>
      <c r="E34" s="12">
        <v>1561059</v>
      </c>
      <c r="F34" s="13">
        <f t="shared" si="0"/>
        <v>22.750723226845935</v>
      </c>
      <c r="G34" s="1"/>
      <c r="H34" s="1"/>
      <c r="I34" s="1"/>
    </row>
    <row r="35" spans="1:9" x14ac:dyDescent="0.25">
      <c r="A35" s="14" t="s">
        <v>72</v>
      </c>
      <c r="B35" s="15">
        <f>SUM(B7:B34)</f>
        <v>163804145</v>
      </c>
      <c r="C35" s="15">
        <f t="shared" ref="C35:E35" si="1">SUM(C7:C34)</f>
        <v>191157874</v>
      </c>
      <c r="D35" s="15">
        <f t="shared" si="1"/>
        <v>1728827204</v>
      </c>
      <c r="E35" s="15">
        <f t="shared" si="1"/>
        <v>1770734793</v>
      </c>
      <c r="F35" s="16">
        <f t="shared" si="0"/>
        <v>2.4240472907320054</v>
      </c>
      <c r="G35" s="1"/>
      <c r="H35" s="1"/>
      <c r="I35" s="1"/>
    </row>
    <row r="37" spans="1:9" x14ac:dyDescent="0.25">
      <c r="A37" s="42"/>
      <c r="B37" s="42">
        <f>E6</f>
        <v>2012</v>
      </c>
      <c r="C37" s="42">
        <f>D6</f>
        <v>2011</v>
      </c>
      <c r="D37" s="42"/>
      <c r="E37" s="42"/>
      <c r="F37" s="42">
        <f>B37</f>
        <v>2012</v>
      </c>
      <c r="G37" s="42">
        <f>C37</f>
        <v>2011</v>
      </c>
    </row>
    <row r="38" spans="1:9" x14ac:dyDescent="0.25">
      <c r="A38" s="42" t="str">
        <f>A7</f>
        <v>A CORUÑA</v>
      </c>
      <c r="B38" s="41">
        <f>E7</f>
        <v>16381955</v>
      </c>
      <c r="C38" s="41">
        <f>D7</f>
        <v>14313189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348160898</v>
      </c>
      <c r="G38" s="42">
        <f>LOOKUP(E38,$A$38:$A$65,$C$38:$C$65)</f>
        <v>301283291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11628496</v>
      </c>
      <c r="C39" s="41">
        <f t="shared" ref="C39:C65" si="5">D8</f>
        <v>12318974</v>
      </c>
      <c r="D39" s="41">
        <f t="shared" ref="D39:D65" si="6">_xlfn.RANK.EQ(B39,$B$38:$B$65)+COUNTIF($B$38:$B$65,B39)-1</f>
        <v>22</v>
      </c>
      <c r="E39" s="42" t="str">
        <f t="shared" si="2"/>
        <v>BARCELONA</v>
      </c>
      <c r="F39" s="42">
        <f t="shared" ref="F39:F54" si="7">LOOKUP(E39,$A$38:$A$65,$B$38:$B$65)</f>
        <v>242990948</v>
      </c>
      <c r="G39" s="42">
        <f t="shared" ref="G39:G65" si="8">LOOKUP(E39,$A$38:$A$65,$C$38:$C$65)</f>
        <v>248245300</v>
      </c>
    </row>
    <row r="40" spans="1:9" x14ac:dyDescent="0.25">
      <c r="A40" s="42" t="str">
        <f t="shared" si="3"/>
        <v>ALMERIA</v>
      </c>
      <c r="B40" s="41">
        <f t="shared" si="4"/>
        <v>20172637</v>
      </c>
      <c r="C40" s="41">
        <f t="shared" si="5"/>
        <v>22757194</v>
      </c>
      <c r="D40" s="41">
        <f t="shared" si="6"/>
        <v>16</v>
      </c>
      <c r="E40" s="42" t="str">
        <f t="shared" si="2"/>
        <v>LAS PALMAS</v>
      </c>
      <c r="F40" s="42">
        <f t="shared" si="7"/>
        <v>208363542</v>
      </c>
      <c r="G40" s="42">
        <f t="shared" si="8"/>
        <v>196557293</v>
      </c>
    </row>
    <row r="41" spans="1:9" x14ac:dyDescent="0.25">
      <c r="A41" s="42" t="str">
        <f t="shared" si="3"/>
        <v>AVILES</v>
      </c>
      <c r="B41" s="41">
        <f t="shared" si="4"/>
        <v>5111668</v>
      </c>
      <c r="C41" s="41">
        <f t="shared" si="5"/>
        <v>5115912</v>
      </c>
      <c r="D41" s="41">
        <f t="shared" si="6"/>
        <v>25</v>
      </c>
      <c r="E41" s="42" t="str">
        <f t="shared" si="2"/>
        <v>VALENCIA</v>
      </c>
      <c r="F41" s="42">
        <f t="shared" si="7"/>
        <v>191697244</v>
      </c>
      <c r="G41" s="42">
        <f t="shared" si="8"/>
        <v>185236351</v>
      </c>
    </row>
    <row r="42" spans="1:9" x14ac:dyDescent="0.25">
      <c r="A42" s="42" t="str">
        <f t="shared" si="3"/>
        <v>BAHIA DE ALGECIRAS</v>
      </c>
      <c r="B42" s="41">
        <f t="shared" si="4"/>
        <v>348160898</v>
      </c>
      <c r="C42" s="41">
        <f t="shared" si="5"/>
        <v>301283291</v>
      </c>
      <c r="D42" s="41">
        <f t="shared" si="6"/>
        <v>1</v>
      </c>
      <c r="E42" s="42" t="str">
        <f t="shared" si="2"/>
        <v>SANTA CRUZ DE TENERIFE</v>
      </c>
      <c r="F42" s="42">
        <f t="shared" si="7"/>
        <v>179172900</v>
      </c>
      <c r="G42" s="42">
        <f t="shared" si="8"/>
        <v>189402700</v>
      </c>
    </row>
    <row r="43" spans="1:9" x14ac:dyDescent="0.25">
      <c r="A43" s="42" t="str">
        <f t="shared" si="3"/>
        <v>BAHIA DE CADIZ</v>
      </c>
      <c r="B43" s="41">
        <f t="shared" si="4"/>
        <v>23162013</v>
      </c>
      <c r="C43" s="41">
        <f t="shared" si="5"/>
        <v>27614339</v>
      </c>
      <c r="D43" s="41">
        <f t="shared" si="6"/>
        <v>15</v>
      </c>
      <c r="E43" s="42" t="str">
        <f t="shared" si="2"/>
        <v>BALEARES</v>
      </c>
      <c r="F43" s="42">
        <f t="shared" si="7"/>
        <v>132817866</v>
      </c>
      <c r="G43" s="42">
        <f t="shared" si="8"/>
        <v>158077329</v>
      </c>
    </row>
    <row r="44" spans="1:9" x14ac:dyDescent="0.25">
      <c r="A44" s="42" t="str">
        <f t="shared" si="3"/>
        <v>BALEARES</v>
      </c>
      <c r="B44" s="41">
        <f t="shared" si="4"/>
        <v>132817866</v>
      </c>
      <c r="C44" s="41">
        <f t="shared" si="5"/>
        <v>158077329</v>
      </c>
      <c r="D44" s="41">
        <f t="shared" si="6"/>
        <v>6</v>
      </c>
      <c r="E44" s="42" t="str">
        <f t="shared" si="2"/>
        <v>CEUTA</v>
      </c>
      <c r="F44" s="42">
        <f t="shared" si="7"/>
        <v>62516024</v>
      </c>
      <c r="G44" s="42">
        <f t="shared" si="8"/>
        <v>60381165</v>
      </c>
    </row>
    <row r="45" spans="1:9" x14ac:dyDescent="0.25">
      <c r="A45" s="42" t="str">
        <f t="shared" si="3"/>
        <v>BARCELONA</v>
      </c>
      <c r="B45" s="41">
        <f t="shared" si="4"/>
        <v>242990948</v>
      </c>
      <c r="C45" s="41">
        <f t="shared" si="5"/>
        <v>248245300</v>
      </c>
      <c r="D45" s="41">
        <f t="shared" si="6"/>
        <v>2</v>
      </c>
      <c r="E45" s="42" t="str">
        <f t="shared" si="2"/>
        <v>MALAGA</v>
      </c>
      <c r="F45" s="42">
        <f t="shared" si="7"/>
        <v>43920256</v>
      </c>
      <c r="G45" s="42">
        <f t="shared" si="8"/>
        <v>44952425</v>
      </c>
    </row>
    <row r="46" spans="1:9" x14ac:dyDescent="0.25">
      <c r="A46" s="42" t="str">
        <f t="shared" si="3"/>
        <v>BILBAO</v>
      </c>
      <c r="B46" s="41">
        <f t="shared" si="4"/>
        <v>37240430</v>
      </c>
      <c r="C46" s="41">
        <f t="shared" si="5"/>
        <v>38920645</v>
      </c>
      <c r="D46" s="41">
        <f t="shared" si="6"/>
        <v>10</v>
      </c>
      <c r="E46" s="42" t="str">
        <f t="shared" si="2"/>
        <v>TARRAGONA</v>
      </c>
      <c r="F46" s="42">
        <f t="shared" si="7"/>
        <v>39402483</v>
      </c>
      <c r="G46" s="42">
        <f t="shared" si="8"/>
        <v>40083051</v>
      </c>
    </row>
    <row r="47" spans="1:9" x14ac:dyDescent="0.25">
      <c r="A47" s="42" t="str">
        <f t="shared" si="3"/>
        <v>CARTAGENA</v>
      </c>
      <c r="B47" s="41">
        <f t="shared" si="4"/>
        <v>31642772</v>
      </c>
      <c r="C47" s="41">
        <f t="shared" si="5"/>
        <v>25615532</v>
      </c>
      <c r="D47" s="41">
        <f t="shared" si="6"/>
        <v>11</v>
      </c>
      <c r="E47" s="42" t="str">
        <f t="shared" si="2"/>
        <v>BILBAO</v>
      </c>
      <c r="F47" s="42">
        <f t="shared" si="7"/>
        <v>37240430</v>
      </c>
      <c r="G47" s="42">
        <f t="shared" si="8"/>
        <v>38920645</v>
      </c>
    </row>
    <row r="48" spans="1:9" x14ac:dyDescent="0.25">
      <c r="A48" s="42" t="str">
        <f t="shared" si="3"/>
        <v>CASTELLON</v>
      </c>
      <c r="B48" s="41">
        <f t="shared" si="4"/>
        <v>15032886</v>
      </c>
      <c r="C48" s="41">
        <f t="shared" si="5"/>
        <v>14908989</v>
      </c>
      <c r="D48" s="41">
        <f t="shared" si="6"/>
        <v>21</v>
      </c>
      <c r="E48" s="42" t="str">
        <f t="shared" si="2"/>
        <v>CARTAGENA</v>
      </c>
      <c r="F48" s="42">
        <f t="shared" si="7"/>
        <v>31642772</v>
      </c>
      <c r="G48" s="42">
        <f t="shared" si="8"/>
        <v>25615532</v>
      </c>
    </row>
    <row r="49" spans="1:7" x14ac:dyDescent="0.25">
      <c r="A49" s="42" t="str">
        <f t="shared" si="3"/>
        <v>CEUTA</v>
      </c>
      <c r="B49" s="41">
        <f t="shared" si="4"/>
        <v>62516024</v>
      </c>
      <c r="C49" s="41">
        <f t="shared" si="5"/>
        <v>60381165</v>
      </c>
      <c r="D49" s="41">
        <f t="shared" si="6"/>
        <v>7</v>
      </c>
      <c r="E49" s="42" t="str">
        <f t="shared" si="2"/>
        <v>VIGO</v>
      </c>
      <c r="F49" s="42">
        <f t="shared" si="7"/>
        <v>29835608</v>
      </c>
      <c r="G49" s="42">
        <f t="shared" si="8"/>
        <v>31015876</v>
      </c>
    </row>
    <row r="50" spans="1:7" x14ac:dyDescent="0.25">
      <c r="A50" s="42" t="str">
        <f t="shared" si="3"/>
        <v>FERROL-SAN CIBRAO</v>
      </c>
      <c r="B50" s="41">
        <f t="shared" si="4"/>
        <v>15151046</v>
      </c>
      <c r="C50" s="41">
        <f t="shared" si="5"/>
        <v>12848868</v>
      </c>
      <c r="D50" s="41">
        <f t="shared" si="6"/>
        <v>20</v>
      </c>
      <c r="E50" s="42" t="str">
        <f t="shared" si="2"/>
        <v>HUELVA</v>
      </c>
      <c r="F50" s="42">
        <f t="shared" si="7"/>
        <v>27612088</v>
      </c>
      <c r="G50" s="42">
        <f t="shared" si="8"/>
        <v>25401666</v>
      </c>
    </row>
    <row r="51" spans="1:7" x14ac:dyDescent="0.25">
      <c r="A51" s="42" t="str">
        <f t="shared" si="3"/>
        <v>GIJON</v>
      </c>
      <c r="B51" s="41">
        <f t="shared" si="4"/>
        <v>17204392</v>
      </c>
      <c r="C51" s="41">
        <f t="shared" si="5"/>
        <v>16439906</v>
      </c>
      <c r="D51" s="41">
        <f t="shared" si="6"/>
        <v>18</v>
      </c>
      <c r="E51" s="42" t="str">
        <f t="shared" si="2"/>
        <v>MELILLA</v>
      </c>
      <c r="F51" s="42">
        <f t="shared" si="7"/>
        <v>24913687</v>
      </c>
      <c r="G51" s="42">
        <f t="shared" si="8"/>
        <v>16665971</v>
      </c>
    </row>
    <row r="52" spans="1:7" x14ac:dyDescent="0.25">
      <c r="A52" s="42" t="str">
        <f t="shared" si="3"/>
        <v>HUELVA</v>
      </c>
      <c r="B52" s="41">
        <f t="shared" si="4"/>
        <v>27612088</v>
      </c>
      <c r="C52" s="41">
        <f t="shared" si="5"/>
        <v>25401666</v>
      </c>
      <c r="D52" s="41">
        <f t="shared" si="6"/>
        <v>13</v>
      </c>
      <c r="E52" s="42" t="str">
        <f t="shared" si="2"/>
        <v>BAHIA DE CADIZ</v>
      </c>
      <c r="F52" s="42">
        <f t="shared" si="7"/>
        <v>23162013</v>
      </c>
      <c r="G52" s="42">
        <f t="shared" si="8"/>
        <v>27614339</v>
      </c>
    </row>
    <row r="53" spans="1:7" x14ac:dyDescent="0.25">
      <c r="A53" s="42" t="str">
        <f t="shared" si="3"/>
        <v>LAS PALMAS</v>
      </c>
      <c r="B53" s="41">
        <f t="shared" si="4"/>
        <v>208363542</v>
      </c>
      <c r="C53" s="41">
        <f t="shared" si="5"/>
        <v>196557293</v>
      </c>
      <c r="D53" s="41">
        <f t="shared" si="6"/>
        <v>3</v>
      </c>
      <c r="E53" s="42" t="str">
        <f t="shared" si="2"/>
        <v>ALMERIA</v>
      </c>
      <c r="F53" s="42">
        <f t="shared" si="7"/>
        <v>20172637</v>
      </c>
      <c r="G53" s="42">
        <f t="shared" si="8"/>
        <v>22757194</v>
      </c>
    </row>
    <row r="54" spans="1:7" x14ac:dyDescent="0.25">
      <c r="A54" s="42" t="str">
        <f t="shared" si="3"/>
        <v>MALAGA</v>
      </c>
      <c r="B54" s="41">
        <f t="shared" si="4"/>
        <v>43920256</v>
      </c>
      <c r="C54" s="41">
        <f t="shared" si="5"/>
        <v>44952425</v>
      </c>
      <c r="D54" s="41">
        <f t="shared" si="6"/>
        <v>8</v>
      </c>
      <c r="E54" s="42" t="str">
        <f t="shared" si="2"/>
        <v>SANTANDER</v>
      </c>
      <c r="F54" s="42">
        <f t="shared" si="7"/>
        <v>18471865</v>
      </c>
      <c r="G54" s="42">
        <f t="shared" si="8"/>
        <v>19769741</v>
      </c>
    </row>
    <row r="55" spans="1:7" x14ac:dyDescent="0.25">
      <c r="A55" s="42" t="str">
        <f t="shared" si="3"/>
        <v>MARIN Y RIA DE PONTEVEDRA</v>
      </c>
      <c r="B55" s="41">
        <f t="shared" si="4"/>
        <v>4953771</v>
      </c>
      <c r="C55" s="41">
        <f t="shared" si="5"/>
        <v>3399134</v>
      </c>
      <c r="D55" s="41">
        <f t="shared" si="6"/>
        <v>26</v>
      </c>
      <c r="E55" s="42" t="str">
        <f t="shared" si="2"/>
        <v>GIJON</v>
      </c>
      <c r="F55" s="42">
        <f t="shared" ref="F55:F65" si="9">LOOKUP(E55,$A$38:$A$65,$B$38:$B$65)</f>
        <v>17204392</v>
      </c>
      <c r="G55" s="42">
        <f t="shared" si="8"/>
        <v>16439906</v>
      </c>
    </row>
    <row r="56" spans="1:7" x14ac:dyDescent="0.25">
      <c r="A56" s="42" t="str">
        <f t="shared" si="3"/>
        <v>MELILLA</v>
      </c>
      <c r="B56" s="41">
        <f t="shared" si="4"/>
        <v>24913687</v>
      </c>
      <c r="C56" s="41">
        <f t="shared" si="5"/>
        <v>16665971</v>
      </c>
      <c r="D56" s="41">
        <f t="shared" si="6"/>
        <v>14</v>
      </c>
      <c r="E56" s="42" t="str">
        <f t="shared" si="2"/>
        <v>A CORUÑA</v>
      </c>
      <c r="F56" s="42">
        <f t="shared" si="9"/>
        <v>16381955</v>
      </c>
      <c r="G56" s="42">
        <f t="shared" si="8"/>
        <v>14313189</v>
      </c>
    </row>
    <row r="57" spans="1:7" x14ac:dyDescent="0.25">
      <c r="A57" s="42" t="str">
        <f t="shared" si="3"/>
        <v>MOTRIL</v>
      </c>
      <c r="B57" s="41">
        <f t="shared" si="4"/>
        <v>11476810</v>
      </c>
      <c r="C57" s="41">
        <f t="shared" si="5"/>
        <v>5284725</v>
      </c>
      <c r="D57" s="41">
        <f t="shared" si="6"/>
        <v>23</v>
      </c>
      <c r="E57" s="42" t="str">
        <f t="shared" si="2"/>
        <v>FERROL-SAN CIBRAO</v>
      </c>
      <c r="F57" s="42">
        <f t="shared" si="9"/>
        <v>15151046</v>
      </c>
      <c r="G57" s="42">
        <f t="shared" si="8"/>
        <v>12848868</v>
      </c>
    </row>
    <row r="58" spans="1:7" x14ac:dyDescent="0.25">
      <c r="A58" s="42" t="str">
        <f t="shared" si="3"/>
        <v>PASAIA</v>
      </c>
      <c r="B58" s="41">
        <f t="shared" si="4"/>
        <v>5215593</v>
      </c>
      <c r="C58" s="41">
        <f t="shared" si="5"/>
        <v>5775535</v>
      </c>
      <c r="D58" s="41">
        <f t="shared" si="6"/>
        <v>24</v>
      </c>
      <c r="E58" s="42" t="str">
        <f t="shared" si="2"/>
        <v>CASTELLON</v>
      </c>
      <c r="F58" s="42">
        <f t="shared" si="9"/>
        <v>15032886</v>
      </c>
      <c r="G58" s="42">
        <f t="shared" si="8"/>
        <v>14908989</v>
      </c>
    </row>
    <row r="59" spans="1:7" x14ac:dyDescent="0.25">
      <c r="A59" s="42" t="str">
        <f t="shared" si="3"/>
        <v>SANTA CRUZ DE TENERIFE</v>
      </c>
      <c r="B59" s="41">
        <f t="shared" si="4"/>
        <v>179172900</v>
      </c>
      <c r="C59" s="41">
        <f t="shared" si="5"/>
        <v>189402700</v>
      </c>
      <c r="D59" s="41">
        <f t="shared" si="6"/>
        <v>5</v>
      </c>
      <c r="E59" s="42" t="str">
        <f t="shared" si="2"/>
        <v>ALICANTE</v>
      </c>
      <c r="F59" s="42">
        <f t="shared" si="9"/>
        <v>11628496</v>
      </c>
      <c r="G59" s="42">
        <f t="shared" si="8"/>
        <v>12318974</v>
      </c>
    </row>
    <row r="60" spans="1:7" x14ac:dyDescent="0.25">
      <c r="A60" s="42" t="str">
        <f t="shared" si="3"/>
        <v>SANTANDER</v>
      </c>
      <c r="B60" s="41">
        <f t="shared" si="4"/>
        <v>18471865</v>
      </c>
      <c r="C60" s="41">
        <f t="shared" si="5"/>
        <v>19769741</v>
      </c>
      <c r="D60" s="41">
        <f t="shared" si="6"/>
        <v>17</v>
      </c>
      <c r="E60" s="42" t="str">
        <f t="shared" si="2"/>
        <v>MOTRIL</v>
      </c>
      <c r="F60" s="42">
        <f t="shared" si="9"/>
        <v>11476810</v>
      </c>
      <c r="G60" s="42">
        <f t="shared" si="8"/>
        <v>5284725</v>
      </c>
    </row>
    <row r="61" spans="1:7" x14ac:dyDescent="0.25">
      <c r="A61" s="42" t="str">
        <f t="shared" si="3"/>
        <v>SEVILLA</v>
      </c>
      <c r="B61" s="41">
        <f t="shared" si="4"/>
        <v>4923856</v>
      </c>
      <c r="C61" s="41">
        <f t="shared" si="5"/>
        <v>5170372</v>
      </c>
      <c r="D61" s="41">
        <f t="shared" si="6"/>
        <v>27</v>
      </c>
      <c r="E61" s="42" t="str">
        <f t="shared" si="2"/>
        <v>PASAIA</v>
      </c>
      <c r="F61" s="42">
        <f t="shared" si="9"/>
        <v>5215593</v>
      </c>
      <c r="G61" s="42">
        <f t="shared" si="8"/>
        <v>5775535</v>
      </c>
    </row>
    <row r="62" spans="1:7" x14ac:dyDescent="0.25">
      <c r="A62" s="42" t="str">
        <f t="shared" si="3"/>
        <v>TARRAGONA</v>
      </c>
      <c r="B62" s="41">
        <f t="shared" si="4"/>
        <v>39402483</v>
      </c>
      <c r="C62" s="41">
        <f t="shared" si="5"/>
        <v>40083051</v>
      </c>
      <c r="D62" s="41">
        <f t="shared" si="6"/>
        <v>9</v>
      </c>
      <c r="E62" s="42" t="str">
        <f t="shared" si="2"/>
        <v>AVILES</v>
      </c>
      <c r="F62" s="42">
        <f t="shared" si="9"/>
        <v>5111668</v>
      </c>
      <c r="G62" s="42">
        <f t="shared" si="8"/>
        <v>5115912</v>
      </c>
    </row>
    <row r="63" spans="1:7" x14ac:dyDescent="0.25">
      <c r="A63" s="42" t="str">
        <f t="shared" si="3"/>
        <v>VALENCIA</v>
      </c>
      <c r="B63" s="41">
        <f t="shared" si="4"/>
        <v>191697244</v>
      </c>
      <c r="C63" s="41">
        <f t="shared" si="5"/>
        <v>185236351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4953771</v>
      </c>
      <c r="G63" s="42">
        <f t="shared" si="8"/>
        <v>3399134</v>
      </c>
    </row>
    <row r="64" spans="1:7" x14ac:dyDescent="0.25">
      <c r="A64" s="42" t="str">
        <f t="shared" si="3"/>
        <v>VIGO</v>
      </c>
      <c r="B64" s="41">
        <f t="shared" si="4"/>
        <v>29835608</v>
      </c>
      <c r="C64" s="41">
        <f t="shared" si="5"/>
        <v>31015876</v>
      </c>
      <c r="D64" s="41">
        <f t="shared" si="6"/>
        <v>12</v>
      </c>
      <c r="E64" s="42" t="str">
        <f t="shared" si="2"/>
        <v>SEVILLA</v>
      </c>
      <c r="F64" s="42">
        <f t="shared" si="9"/>
        <v>4923856</v>
      </c>
      <c r="G64" s="42">
        <f t="shared" si="8"/>
        <v>5170372</v>
      </c>
    </row>
    <row r="65" spans="1:7" x14ac:dyDescent="0.25">
      <c r="A65" s="42" t="str">
        <f t="shared" si="3"/>
        <v>VILAGARCIA</v>
      </c>
      <c r="B65" s="41">
        <f t="shared" si="4"/>
        <v>1561059</v>
      </c>
      <c r="C65" s="41">
        <f t="shared" si="5"/>
        <v>1271731</v>
      </c>
      <c r="D65" s="41">
        <f t="shared" si="6"/>
        <v>28</v>
      </c>
      <c r="E65" s="42" t="str">
        <f t="shared" si="2"/>
        <v>VILAGARCIA</v>
      </c>
      <c r="F65" s="42">
        <f t="shared" si="9"/>
        <v>1561059</v>
      </c>
      <c r="G65" s="42">
        <f t="shared" si="8"/>
        <v>1271731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style="47" bestFit="1" customWidth="1"/>
    <col min="2" max="5" width="11.42578125" style="47"/>
    <col min="6" max="6" width="8.42578125" style="47" customWidth="1"/>
    <col min="7" max="16384" width="11.42578125" style="47"/>
  </cols>
  <sheetData>
    <row r="1" spans="1:12" s="45" customFormat="1" ht="22.5" customHeight="1" x14ac:dyDescent="0.35">
      <c r="F1" s="46" t="s">
        <v>93</v>
      </c>
    </row>
    <row r="2" spans="1:12" s="45" customFormat="1" ht="21" x14ac:dyDescent="0.35">
      <c r="F2" s="46"/>
    </row>
    <row r="5" spans="1:12" x14ac:dyDescent="0.25">
      <c r="A5" s="73" t="s">
        <v>97</v>
      </c>
      <c r="B5" s="71" t="str">
        <f>'Resumen general'!D6</f>
        <v>Mes Noviembre</v>
      </c>
      <c r="C5" s="72"/>
      <c r="D5" s="71" t="str">
        <f>'Resumen general'!F6</f>
        <v>Acumulado desde Enero</v>
      </c>
      <c r="E5" s="72"/>
      <c r="F5" s="72"/>
      <c r="L5" s="48">
        <f>'Resumen general'!I4</f>
        <v>41270</v>
      </c>
    </row>
    <row r="6" spans="1:12" x14ac:dyDescent="0.25">
      <c r="A6" s="74"/>
      <c r="B6" s="49">
        <f>'Resumen general'!D7</f>
        <v>2011</v>
      </c>
      <c r="C6" s="49">
        <f>'Resumen general'!E7</f>
        <v>2012</v>
      </c>
      <c r="D6" s="49">
        <f>'Resumen general'!F7</f>
        <v>2011</v>
      </c>
      <c r="E6" s="49">
        <f>'Resumen general'!G7</f>
        <v>2012</v>
      </c>
      <c r="F6" s="49" t="s">
        <v>43</v>
      </c>
    </row>
    <row r="7" spans="1:12" x14ac:dyDescent="0.25">
      <c r="A7" s="50" t="s">
        <v>44</v>
      </c>
      <c r="B7" s="51">
        <v>4</v>
      </c>
      <c r="C7" s="51">
        <v>3</v>
      </c>
      <c r="D7" s="51">
        <v>76</v>
      </c>
      <c r="E7" s="51">
        <v>91</v>
      </c>
      <c r="F7" s="52">
        <f>((E7*100)/D7)-100</f>
        <v>19.736842105263165</v>
      </c>
      <c r="G7" s="53"/>
      <c r="H7" s="53"/>
      <c r="I7" s="53"/>
    </row>
    <row r="8" spans="1:12" x14ac:dyDescent="0.25">
      <c r="A8" s="54" t="s">
        <v>45</v>
      </c>
      <c r="B8" s="55">
        <v>4</v>
      </c>
      <c r="C8" s="55">
        <v>2</v>
      </c>
      <c r="D8" s="55">
        <v>56</v>
      </c>
      <c r="E8" s="55">
        <v>43</v>
      </c>
      <c r="F8" s="56">
        <f t="shared" ref="F8:F35" si="0">((E8*100)/D8)-100</f>
        <v>-23.214285714285708</v>
      </c>
      <c r="G8" s="53"/>
      <c r="H8" s="53"/>
      <c r="I8" s="53"/>
    </row>
    <row r="9" spans="1:12" x14ac:dyDescent="0.25">
      <c r="A9" s="50" t="s">
        <v>46</v>
      </c>
      <c r="B9" s="51">
        <v>5</v>
      </c>
      <c r="C9" s="51">
        <v>4</v>
      </c>
      <c r="D9" s="51">
        <v>41</v>
      </c>
      <c r="E9" s="51">
        <v>27</v>
      </c>
      <c r="F9" s="52">
        <f t="shared" si="0"/>
        <v>-34.146341463414629</v>
      </c>
      <c r="G9" s="53"/>
      <c r="H9" s="53"/>
      <c r="I9" s="53"/>
    </row>
    <row r="10" spans="1:12" x14ac:dyDescent="0.25">
      <c r="A10" s="54" t="s">
        <v>47</v>
      </c>
      <c r="B10" s="55">
        <v>0</v>
      </c>
      <c r="C10" s="55">
        <v>0</v>
      </c>
      <c r="D10" s="55">
        <v>0</v>
      </c>
      <c r="E10" s="55">
        <v>2</v>
      </c>
      <c r="F10" s="56" t="e">
        <f t="shared" si="0"/>
        <v>#DIV/0!</v>
      </c>
      <c r="G10" s="53"/>
      <c r="H10" s="53"/>
      <c r="I10" s="53"/>
    </row>
    <row r="11" spans="1:12" x14ac:dyDescent="0.25">
      <c r="A11" s="50" t="s">
        <v>48</v>
      </c>
      <c r="B11" s="51">
        <v>0</v>
      </c>
      <c r="C11" s="51">
        <v>0</v>
      </c>
      <c r="D11" s="51">
        <v>0</v>
      </c>
      <c r="E11" s="51">
        <v>0</v>
      </c>
      <c r="F11" s="57" t="e">
        <f t="shared" si="0"/>
        <v>#DIV/0!</v>
      </c>
      <c r="G11" s="53"/>
      <c r="H11" s="53"/>
      <c r="I11" s="53"/>
    </row>
    <row r="12" spans="1:12" x14ac:dyDescent="0.25">
      <c r="A12" s="54" t="s">
        <v>49</v>
      </c>
      <c r="B12" s="55">
        <v>32</v>
      </c>
      <c r="C12" s="55">
        <v>31</v>
      </c>
      <c r="D12" s="55">
        <v>291</v>
      </c>
      <c r="E12" s="55">
        <v>266</v>
      </c>
      <c r="F12" s="56">
        <f t="shared" si="0"/>
        <v>-8.5910652920962178</v>
      </c>
      <c r="G12" s="53"/>
      <c r="H12" s="53"/>
      <c r="I12" s="53"/>
    </row>
    <row r="13" spans="1:12" x14ac:dyDescent="0.25">
      <c r="A13" s="50" t="s">
        <v>50</v>
      </c>
      <c r="B13" s="51">
        <v>37</v>
      </c>
      <c r="C13" s="51">
        <v>45</v>
      </c>
      <c r="D13" s="51">
        <v>735</v>
      </c>
      <c r="E13" s="51">
        <v>624</v>
      </c>
      <c r="F13" s="52">
        <f t="shared" si="0"/>
        <v>-15.102040816326536</v>
      </c>
      <c r="G13" s="53"/>
      <c r="H13" s="53"/>
      <c r="I13" s="53"/>
    </row>
    <row r="14" spans="1:12" x14ac:dyDescent="0.25">
      <c r="A14" s="54" t="s">
        <v>51</v>
      </c>
      <c r="B14" s="55">
        <v>73</v>
      </c>
      <c r="C14" s="55">
        <v>64</v>
      </c>
      <c r="D14" s="55">
        <v>857</v>
      </c>
      <c r="E14" s="55">
        <v>741</v>
      </c>
      <c r="F14" s="56">
        <f t="shared" si="0"/>
        <v>-13.535589264877473</v>
      </c>
      <c r="G14" s="53"/>
      <c r="H14" s="53"/>
      <c r="I14" s="53"/>
    </row>
    <row r="15" spans="1:12" x14ac:dyDescent="0.25">
      <c r="A15" s="50" t="s">
        <v>52</v>
      </c>
      <c r="B15" s="51">
        <v>2</v>
      </c>
      <c r="C15" s="51">
        <v>2</v>
      </c>
      <c r="D15" s="51">
        <v>53</v>
      </c>
      <c r="E15" s="51">
        <v>50</v>
      </c>
      <c r="F15" s="52">
        <f t="shared" si="0"/>
        <v>-5.6603773584905639</v>
      </c>
      <c r="G15" s="53"/>
      <c r="H15" s="53"/>
      <c r="I15" s="53"/>
    </row>
    <row r="16" spans="1:12" x14ac:dyDescent="0.25">
      <c r="A16" s="54" t="s">
        <v>53</v>
      </c>
      <c r="B16" s="55">
        <v>10</v>
      </c>
      <c r="C16" s="55">
        <v>12</v>
      </c>
      <c r="D16" s="55">
        <v>76</v>
      </c>
      <c r="E16" s="55">
        <v>76</v>
      </c>
      <c r="F16" s="56">
        <f t="shared" si="0"/>
        <v>0</v>
      </c>
      <c r="G16" s="53"/>
      <c r="H16" s="53"/>
      <c r="I16" s="53"/>
    </row>
    <row r="17" spans="1:9" x14ac:dyDescent="0.25">
      <c r="A17" s="50" t="s">
        <v>54</v>
      </c>
      <c r="B17" s="51">
        <v>1</v>
      </c>
      <c r="C17" s="51">
        <v>0</v>
      </c>
      <c r="D17" s="51">
        <v>2</v>
      </c>
      <c r="E17" s="51">
        <v>2</v>
      </c>
      <c r="F17" s="52">
        <f t="shared" si="0"/>
        <v>0</v>
      </c>
      <c r="G17" s="53"/>
      <c r="H17" s="53"/>
      <c r="I17" s="53"/>
    </row>
    <row r="18" spans="1:9" x14ac:dyDescent="0.25">
      <c r="A18" s="54" t="s">
        <v>55</v>
      </c>
      <c r="B18" s="55">
        <v>1</v>
      </c>
      <c r="C18" s="55">
        <v>1</v>
      </c>
      <c r="D18" s="55">
        <v>7</v>
      </c>
      <c r="E18" s="55">
        <v>7</v>
      </c>
      <c r="F18" s="56">
        <f t="shared" si="0"/>
        <v>0</v>
      </c>
      <c r="G18" s="53"/>
      <c r="H18" s="53"/>
      <c r="I18" s="53"/>
    </row>
    <row r="19" spans="1:9" x14ac:dyDescent="0.25">
      <c r="A19" s="50" t="s">
        <v>56</v>
      </c>
      <c r="B19" s="51">
        <v>0</v>
      </c>
      <c r="C19" s="51">
        <v>1</v>
      </c>
      <c r="D19" s="51">
        <v>3</v>
      </c>
      <c r="E19" s="51">
        <v>9</v>
      </c>
      <c r="F19" s="52">
        <f t="shared" si="0"/>
        <v>200</v>
      </c>
      <c r="G19" s="53"/>
      <c r="H19" s="53"/>
      <c r="I19" s="53"/>
    </row>
    <row r="20" spans="1:9" x14ac:dyDescent="0.25">
      <c r="A20" s="54" t="s">
        <v>57</v>
      </c>
      <c r="B20" s="55">
        <v>1</v>
      </c>
      <c r="C20" s="55">
        <v>0</v>
      </c>
      <c r="D20" s="55">
        <v>9</v>
      </c>
      <c r="E20" s="55">
        <v>9</v>
      </c>
      <c r="F20" s="56">
        <f t="shared" si="0"/>
        <v>0</v>
      </c>
      <c r="G20" s="53"/>
      <c r="H20" s="53"/>
      <c r="I20" s="53"/>
    </row>
    <row r="21" spans="1:9" x14ac:dyDescent="0.25">
      <c r="A21" s="50" t="s">
        <v>58</v>
      </c>
      <c r="B21" s="51">
        <v>0</v>
      </c>
      <c r="C21" s="51">
        <v>0</v>
      </c>
      <c r="D21" s="51">
        <v>1</v>
      </c>
      <c r="E21" s="51">
        <v>3</v>
      </c>
      <c r="F21" s="57">
        <f t="shared" si="0"/>
        <v>200</v>
      </c>
      <c r="G21" s="53"/>
      <c r="H21" s="53"/>
      <c r="I21" s="53"/>
    </row>
    <row r="22" spans="1:9" x14ac:dyDescent="0.25">
      <c r="A22" s="54" t="s">
        <v>59</v>
      </c>
      <c r="B22" s="55">
        <v>74</v>
      </c>
      <c r="C22" s="55">
        <v>83</v>
      </c>
      <c r="D22" s="55">
        <v>345</v>
      </c>
      <c r="E22" s="55">
        <v>405</v>
      </c>
      <c r="F22" s="56">
        <f t="shared" si="0"/>
        <v>17.391304347826093</v>
      </c>
      <c r="G22" s="53"/>
      <c r="H22" s="53"/>
      <c r="I22" s="53"/>
    </row>
    <row r="23" spans="1:9" x14ac:dyDescent="0.25">
      <c r="A23" s="50" t="s">
        <v>60</v>
      </c>
      <c r="B23" s="51">
        <v>39</v>
      </c>
      <c r="C23" s="51">
        <v>35</v>
      </c>
      <c r="D23" s="51">
        <v>293</v>
      </c>
      <c r="E23" s="51">
        <v>277</v>
      </c>
      <c r="F23" s="52">
        <f t="shared" si="0"/>
        <v>-5.4607508532423168</v>
      </c>
      <c r="G23" s="53"/>
      <c r="H23" s="53"/>
      <c r="I23" s="53"/>
    </row>
    <row r="24" spans="1:9" x14ac:dyDescent="0.25">
      <c r="A24" s="54" t="s">
        <v>61</v>
      </c>
      <c r="B24" s="55">
        <v>0</v>
      </c>
      <c r="C24" s="55">
        <v>0</v>
      </c>
      <c r="D24" s="55">
        <v>0</v>
      </c>
      <c r="E24" s="55">
        <v>0</v>
      </c>
      <c r="F24" s="58" t="e">
        <f t="shared" si="0"/>
        <v>#DIV/0!</v>
      </c>
      <c r="G24" s="53"/>
      <c r="H24" s="53"/>
      <c r="I24" s="53"/>
    </row>
    <row r="25" spans="1:9" x14ac:dyDescent="0.25">
      <c r="A25" s="50" t="s">
        <v>62</v>
      </c>
      <c r="B25" s="51">
        <v>2</v>
      </c>
      <c r="C25" s="51">
        <v>1</v>
      </c>
      <c r="D25" s="51">
        <v>4</v>
      </c>
      <c r="E25" s="51">
        <v>5</v>
      </c>
      <c r="F25" s="52">
        <f t="shared" si="0"/>
        <v>25</v>
      </c>
      <c r="G25" s="53"/>
      <c r="H25" s="53"/>
      <c r="I25" s="53"/>
    </row>
    <row r="26" spans="1:9" x14ac:dyDescent="0.25">
      <c r="A26" s="54" t="s">
        <v>63</v>
      </c>
      <c r="B26" s="55">
        <v>2</v>
      </c>
      <c r="C26" s="55">
        <v>4</v>
      </c>
      <c r="D26" s="55">
        <v>24</v>
      </c>
      <c r="E26" s="55">
        <v>26</v>
      </c>
      <c r="F26" s="56">
        <f t="shared" si="0"/>
        <v>8.3333333333333286</v>
      </c>
      <c r="G26" s="53"/>
      <c r="H26" s="53"/>
      <c r="I26" s="53"/>
    </row>
    <row r="27" spans="1:9" x14ac:dyDescent="0.25">
      <c r="A27" s="50" t="s">
        <v>64</v>
      </c>
      <c r="B27" s="51">
        <v>0</v>
      </c>
      <c r="C27" s="51">
        <v>0</v>
      </c>
      <c r="D27" s="51">
        <v>0</v>
      </c>
      <c r="E27" s="51">
        <v>0</v>
      </c>
      <c r="F27" s="57" t="e">
        <f t="shared" si="0"/>
        <v>#DIV/0!</v>
      </c>
      <c r="G27" s="53"/>
      <c r="H27" s="53"/>
      <c r="I27" s="53"/>
    </row>
    <row r="28" spans="1:9" x14ac:dyDescent="0.25">
      <c r="A28" s="54" t="s">
        <v>65</v>
      </c>
      <c r="B28" s="55">
        <v>95</v>
      </c>
      <c r="C28" s="55">
        <v>112</v>
      </c>
      <c r="D28" s="55">
        <v>362</v>
      </c>
      <c r="E28" s="55">
        <v>447</v>
      </c>
      <c r="F28" s="56">
        <f t="shared" si="0"/>
        <v>23.480662983425418</v>
      </c>
      <c r="G28" s="53"/>
      <c r="H28" s="53"/>
      <c r="I28" s="53"/>
    </row>
    <row r="29" spans="1:9" x14ac:dyDescent="0.25">
      <c r="A29" s="50" t="s">
        <v>66</v>
      </c>
      <c r="B29" s="51">
        <v>0</v>
      </c>
      <c r="C29" s="51">
        <v>0</v>
      </c>
      <c r="D29" s="51">
        <v>7</v>
      </c>
      <c r="E29" s="51">
        <v>10</v>
      </c>
      <c r="F29" s="52">
        <f t="shared" si="0"/>
        <v>42.857142857142861</v>
      </c>
      <c r="G29" s="53"/>
      <c r="H29" s="53"/>
      <c r="I29" s="53"/>
    </row>
    <row r="30" spans="1:9" x14ac:dyDescent="0.25">
      <c r="A30" s="54" t="s">
        <v>67</v>
      </c>
      <c r="B30" s="55">
        <v>5</v>
      </c>
      <c r="C30" s="55">
        <v>5</v>
      </c>
      <c r="D30" s="55">
        <v>54</v>
      </c>
      <c r="E30" s="55">
        <v>50</v>
      </c>
      <c r="F30" s="56">
        <f t="shared" si="0"/>
        <v>-7.4074074074074048</v>
      </c>
      <c r="G30" s="53"/>
      <c r="H30" s="53"/>
      <c r="I30" s="53"/>
    </row>
    <row r="31" spans="1:9" x14ac:dyDescent="0.25">
      <c r="A31" s="50" t="s">
        <v>68</v>
      </c>
      <c r="B31" s="51">
        <v>1</v>
      </c>
      <c r="C31" s="51">
        <v>0</v>
      </c>
      <c r="D31" s="51">
        <v>1</v>
      </c>
      <c r="E31" s="51">
        <v>1</v>
      </c>
      <c r="F31" s="52">
        <f t="shared" si="0"/>
        <v>0</v>
      </c>
      <c r="G31" s="53"/>
      <c r="H31" s="53"/>
      <c r="I31" s="53"/>
    </row>
    <row r="32" spans="1:9" x14ac:dyDescent="0.25">
      <c r="A32" s="54" t="s">
        <v>69</v>
      </c>
      <c r="B32" s="55">
        <v>20</v>
      </c>
      <c r="C32" s="55">
        <v>22</v>
      </c>
      <c r="D32" s="55">
        <v>201</v>
      </c>
      <c r="E32" s="55">
        <v>201</v>
      </c>
      <c r="F32" s="56">
        <f t="shared" si="0"/>
        <v>0</v>
      </c>
      <c r="G32" s="53"/>
      <c r="H32" s="53"/>
      <c r="I32" s="53"/>
    </row>
    <row r="33" spans="1:9" x14ac:dyDescent="0.25">
      <c r="A33" s="50" t="s">
        <v>70</v>
      </c>
      <c r="B33" s="51">
        <v>6</v>
      </c>
      <c r="C33" s="51">
        <v>10</v>
      </c>
      <c r="D33" s="51">
        <v>113</v>
      </c>
      <c r="E33" s="51">
        <v>96</v>
      </c>
      <c r="F33" s="52">
        <f t="shared" si="0"/>
        <v>-15.044247787610615</v>
      </c>
      <c r="G33" s="53"/>
      <c r="H33" s="53"/>
      <c r="I33" s="53"/>
    </row>
    <row r="34" spans="1:9" x14ac:dyDescent="0.25">
      <c r="A34" s="54" t="s">
        <v>71</v>
      </c>
      <c r="B34" s="55">
        <v>0</v>
      </c>
      <c r="C34" s="55">
        <v>0</v>
      </c>
      <c r="D34" s="55">
        <v>12</v>
      </c>
      <c r="E34" s="55">
        <v>7</v>
      </c>
      <c r="F34" s="56">
        <f t="shared" si="0"/>
        <v>-41.666666666666664</v>
      </c>
      <c r="G34" s="53"/>
      <c r="H34" s="53"/>
      <c r="I34" s="53"/>
    </row>
    <row r="35" spans="1:9" x14ac:dyDescent="0.25">
      <c r="A35" s="59" t="s">
        <v>72</v>
      </c>
      <c r="B35" s="60">
        <f>SUM(B7:B34)</f>
        <v>414</v>
      </c>
      <c r="C35" s="60">
        <f t="shared" ref="C35:E35" si="1">SUM(C7:C34)</f>
        <v>437</v>
      </c>
      <c r="D35" s="60">
        <f t="shared" si="1"/>
        <v>3623</v>
      </c>
      <c r="E35" s="60">
        <f t="shared" si="1"/>
        <v>3475</v>
      </c>
      <c r="F35" s="61">
        <f t="shared" si="0"/>
        <v>-4.0850124206458673</v>
      </c>
      <c r="G35" s="53"/>
      <c r="H35" s="53"/>
      <c r="I35" s="53"/>
    </row>
    <row r="36" spans="1:9" x14ac:dyDescent="0.25">
      <c r="A36" s="62"/>
      <c r="B36" s="62"/>
      <c r="C36" s="62"/>
      <c r="D36" s="62"/>
      <c r="E36" s="62"/>
      <c r="F36" s="62"/>
      <c r="G36" s="62"/>
    </row>
    <row r="37" spans="1:9" x14ac:dyDescent="0.25">
      <c r="A37" s="62"/>
      <c r="B37" s="62">
        <f>E6</f>
        <v>2012</v>
      </c>
      <c r="C37" s="62">
        <f>D6</f>
        <v>2011</v>
      </c>
      <c r="D37" s="62"/>
      <c r="E37" s="62"/>
      <c r="F37" s="62">
        <f>B37</f>
        <v>2012</v>
      </c>
      <c r="G37" s="62">
        <f>C37</f>
        <v>2011</v>
      </c>
    </row>
    <row r="38" spans="1:9" x14ac:dyDescent="0.25">
      <c r="A38" s="62" t="str">
        <f>A7</f>
        <v>A CORUÑA</v>
      </c>
      <c r="B38" s="63">
        <f>E7</f>
        <v>91</v>
      </c>
      <c r="C38" s="63">
        <f>D7</f>
        <v>76</v>
      </c>
      <c r="D38" s="63">
        <f>_xlfn.RANK.EQ(B38,$B$38:$B$65)+COUNTIF($B$38:$B$65,B38)-1</f>
        <v>9</v>
      </c>
      <c r="E38" s="62" t="str">
        <f t="shared" ref="E38:E65" si="2">INDEX($A$38:$B$65,MATCH(ROW()-37,$D$38:$D$65,0),1)</f>
        <v>BARCELONA</v>
      </c>
      <c r="F38" s="62">
        <f>LOOKUP(E38,$A$38:$A$65,$B$38:$B$65)</f>
        <v>741</v>
      </c>
      <c r="G38" s="62">
        <f>LOOKUP(E38,$A$38:$A$65,$C$38:$C$65)</f>
        <v>857</v>
      </c>
    </row>
    <row r="39" spans="1:9" x14ac:dyDescent="0.25">
      <c r="A39" s="62" t="str">
        <f t="shared" ref="A39:A65" si="3">A8</f>
        <v>ALICANTE</v>
      </c>
      <c r="B39" s="63">
        <f t="shared" ref="B39:B65" si="4">E8</f>
        <v>43</v>
      </c>
      <c r="C39" s="63">
        <f t="shared" ref="C39:C65" si="5">D8</f>
        <v>56</v>
      </c>
      <c r="D39" s="63">
        <f t="shared" ref="D39:D65" si="6">_xlfn.RANK.EQ(B39,$B$38:$B$65)+COUNTIF($B$38:$B$65,B39)-1</f>
        <v>13</v>
      </c>
      <c r="E39" s="62" t="str">
        <f t="shared" si="2"/>
        <v>BALEARES</v>
      </c>
      <c r="F39" s="62">
        <f t="shared" ref="F39:F54" si="7">LOOKUP(E39,$A$38:$A$65,$B$38:$B$65)</f>
        <v>624</v>
      </c>
      <c r="G39" s="62">
        <f t="shared" ref="G39:G65" si="8">LOOKUP(E39,$A$38:$A$65,$C$38:$C$65)</f>
        <v>735</v>
      </c>
    </row>
    <row r="40" spans="1:9" x14ac:dyDescent="0.25">
      <c r="A40" s="62" t="str">
        <f t="shared" si="3"/>
        <v>ALMERIA</v>
      </c>
      <c r="B40" s="63">
        <f t="shared" si="4"/>
        <v>27</v>
      </c>
      <c r="C40" s="63">
        <f t="shared" si="5"/>
        <v>41</v>
      </c>
      <c r="D40" s="63">
        <f t="shared" si="6"/>
        <v>14</v>
      </c>
      <c r="E40" s="62" t="str">
        <f t="shared" si="2"/>
        <v>SANTA CRUZ DE TENERIFE</v>
      </c>
      <c r="F40" s="62">
        <f t="shared" si="7"/>
        <v>447</v>
      </c>
      <c r="G40" s="62">
        <f t="shared" si="8"/>
        <v>362</v>
      </c>
    </row>
    <row r="41" spans="1:9" x14ac:dyDescent="0.25">
      <c r="A41" s="62" t="str">
        <f t="shared" si="3"/>
        <v>AVILES</v>
      </c>
      <c r="B41" s="63">
        <f t="shared" si="4"/>
        <v>2</v>
      </c>
      <c r="C41" s="63">
        <f t="shared" si="5"/>
        <v>0</v>
      </c>
      <c r="D41" s="63">
        <f t="shared" si="6"/>
        <v>24</v>
      </c>
      <c r="E41" s="62" t="str">
        <f t="shared" si="2"/>
        <v>LAS PALMAS</v>
      </c>
      <c r="F41" s="62">
        <f t="shared" si="7"/>
        <v>405</v>
      </c>
      <c r="G41" s="62">
        <f t="shared" si="8"/>
        <v>345</v>
      </c>
    </row>
    <row r="42" spans="1:9" x14ac:dyDescent="0.25">
      <c r="A42" s="62" t="str">
        <f t="shared" si="3"/>
        <v>BAHIA DE ALGECIRAS</v>
      </c>
      <c r="B42" s="63">
        <f t="shared" si="4"/>
        <v>0</v>
      </c>
      <c r="C42" s="63">
        <f t="shared" si="5"/>
        <v>0</v>
      </c>
      <c r="D42" s="63">
        <f t="shared" si="6"/>
        <v>28</v>
      </c>
      <c r="E42" s="62" t="str">
        <f t="shared" si="2"/>
        <v>MALAGA</v>
      </c>
      <c r="F42" s="62">
        <f t="shared" si="7"/>
        <v>277</v>
      </c>
      <c r="G42" s="62">
        <f t="shared" si="8"/>
        <v>293</v>
      </c>
    </row>
    <row r="43" spans="1:9" x14ac:dyDescent="0.25">
      <c r="A43" s="62" t="str">
        <f t="shared" si="3"/>
        <v>BAHIA DE CADIZ</v>
      </c>
      <c r="B43" s="63">
        <f t="shared" si="4"/>
        <v>266</v>
      </c>
      <c r="C43" s="63">
        <f t="shared" si="5"/>
        <v>291</v>
      </c>
      <c r="D43" s="63">
        <f t="shared" si="6"/>
        <v>6</v>
      </c>
      <c r="E43" s="62" t="str">
        <f t="shared" si="2"/>
        <v>BAHIA DE CADIZ</v>
      </c>
      <c r="F43" s="62">
        <f t="shared" si="7"/>
        <v>266</v>
      </c>
      <c r="G43" s="62">
        <f t="shared" si="8"/>
        <v>291</v>
      </c>
    </row>
    <row r="44" spans="1:9" x14ac:dyDescent="0.25">
      <c r="A44" s="62" t="str">
        <f t="shared" si="3"/>
        <v>BALEARES</v>
      </c>
      <c r="B44" s="63">
        <f t="shared" si="4"/>
        <v>624</v>
      </c>
      <c r="C44" s="63">
        <f t="shared" si="5"/>
        <v>735</v>
      </c>
      <c r="D44" s="63">
        <f t="shared" si="6"/>
        <v>2</v>
      </c>
      <c r="E44" s="62" t="str">
        <f t="shared" si="2"/>
        <v>VALENCIA</v>
      </c>
      <c r="F44" s="62">
        <f t="shared" si="7"/>
        <v>201</v>
      </c>
      <c r="G44" s="62">
        <f t="shared" si="8"/>
        <v>201</v>
      </c>
    </row>
    <row r="45" spans="1:9" x14ac:dyDescent="0.25">
      <c r="A45" s="62" t="str">
        <f t="shared" si="3"/>
        <v>BARCELONA</v>
      </c>
      <c r="B45" s="63">
        <f t="shared" si="4"/>
        <v>741</v>
      </c>
      <c r="C45" s="63">
        <f t="shared" si="5"/>
        <v>857</v>
      </c>
      <c r="D45" s="63">
        <f t="shared" si="6"/>
        <v>1</v>
      </c>
      <c r="E45" s="62" t="str">
        <f>INDEX($A$38:$B$65,MATCH(ROW()-37,$D$38:$D$65,0),1)</f>
        <v>VIGO</v>
      </c>
      <c r="F45" s="62">
        <f t="shared" si="7"/>
        <v>96</v>
      </c>
      <c r="G45" s="62">
        <f t="shared" si="8"/>
        <v>113</v>
      </c>
    </row>
    <row r="46" spans="1:9" x14ac:dyDescent="0.25">
      <c r="A46" s="62" t="str">
        <f t="shared" si="3"/>
        <v>BILBAO</v>
      </c>
      <c r="B46" s="63">
        <f t="shared" si="4"/>
        <v>50</v>
      </c>
      <c r="C46" s="63">
        <f t="shared" si="5"/>
        <v>53</v>
      </c>
      <c r="D46" s="63">
        <f t="shared" si="6"/>
        <v>12</v>
      </c>
      <c r="E46" s="62" t="str">
        <f>A47</f>
        <v>CARTAGENA</v>
      </c>
      <c r="F46" s="62">
        <f>LOOKUP(E46,$A$38:$A$65,$B$38:$B$65)</f>
        <v>76</v>
      </c>
      <c r="G46" s="62">
        <f>LOOKUP(E46,$A$38:$A$65,$C$38:$C$65)</f>
        <v>76</v>
      </c>
    </row>
    <row r="47" spans="1:9" x14ac:dyDescent="0.25">
      <c r="A47" s="62" t="str">
        <f t="shared" si="3"/>
        <v>CARTAGENA</v>
      </c>
      <c r="B47" s="63">
        <f t="shared" si="4"/>
        <v>76</v>
      </c>
      <c r="C47" s="63">
        <f t="shared" si="5"/>
        <v>76</v>
      </c>
      <c r="D47" s="63">
        <f t="shared" si="6"/>
        <v>10</v>
      </c>
      <c r="E47" s="62" t="str">
        <f t="shared" si="2"/>
        <v>CARTAGENA</v>
      </c>
      <c r="F47" s="62">
        <f t="shared" si="7"/>
        <v>76</v>
      </c>
      <c r="G47" s="62">
        <f t="shared" si="8"/>
        <v>76</v>
      </c>
    </row>
    <row r="48" spans="1:9" x14ac:dyDescent="0.25">
      <c r="A48" s="62" t="str">
        <f t="shared" si="3"/>
        <v>CASTELLON</v>
      </c>
      <c r="B48" s="63">
        <f t="shared" si="4"/>
        <v>2</v>
      </c>
      <c r="C48" s="63">
        <f t="shared" si="5"/>
        <v>2</v>
      </c>
      <c r="D48" s="63">
        <f t="shared" si="6"/>
        <v>24</v>
      </c>
      <c r="E48" s="62" t="e">
        <f t="shared" si="2"/>
        <v>#N/A</v>
      </c>
      <c r="F48" s="62" t="e">
        <f t="shared" si="7"/>
        <v>#N/A</v>
      </c>
      <c r="G48" s="62" t="e">
        <f t="shared" si="8"/>
        <v>#N/A</v>
      </c>
    </row>
    <row r="49" spans="1:7" x14ac:dyDescent="0.25">
      <c r="A49" s="62" t="str">
        <f t="shared" si="3"/>
        <v>CEUTA</v>
      </c>
      <c r="B49" s="63">
        <f t="shared" si="4"/>
        <v>7</v>
      </c>
      <c r="C49" s="63">
        <f t="shared" si="5"/>
        <v>7</v>
      </c>
      <c r="D49" s="63">
        <f t="shared" si="6"/>
        <v>20</v>
      </c>
      <c r="E49" s="62" t="str">
        <f t="shared" si="2"/>
        <v>BILBAO</v>
      </c>
      <c r="F49" s="62">
        <f t="shared" si="7"/>
        <v>50</v>
      </c>
      <c r="G49" s="62">
        <f t="shared" si="8"/>
        <v>53</v>
      </c>
    </row>
    <row r="50" spans="1:7" x14ac:dyDescent="0.25">
      <c r="A50" s="62" t="str">
        <f t="shared" si="3"/>
        <v>FERROL-SAN CIBRAO</v>
      </c>
      <c r="B50" s="63">
        <f t="shared" si="4"/>
        <v>9</v>
      </c>
      <c r="C50" s="63">
        <f t="shared" si="5"/>
        <v>3</v>
      </c>
      <c r="D50" s="63">
        <f t="shared" si="6"/>
        <v>18</v>
      </c>
      <c r="E50" s="62" t="str">
        <f t="shared" si="2"/>
        <v>ALICANTE</v>
      </c>
      <c r="F50" s="62">
        <f t="shared" si="7"/>
        <v>43</v>
      </c>
      <c r="G50" s="62">
        <f t="shared" si="8"/>
        <v>56</v>
      </c>
    </row>
    <row r="51" spans="1:7" x14ac:dyDescent="0.25">
      <c r="A51" s="62" t="str">
        <f t="shared" si="3"/>
        <v>GIJON</v>
      </c>
      <c r="B51" s="63">
        <f t="shared" si="4"/>
        <v>9</v>
      </c>
      <c r="C51" s="63">
        <f t="shared" si="5"/>
        <v>9</v>
      </c>
      <c r="D51" s="63">
        <f t="shared" si="6"/>
        <v>18</v>
      </c>
      <c r="E51" s="62" t="str">
        <f t="shared" si="2"/>
        <v>ALMERIA</v>
      </c>
      <c r="F51" s="62">
        <f t="shared" si="7"/>
        <v>27</v>
      </c>
      <c r="G51" s="62">
        <f t="shared" si="8"/>
        <v>41</v>
      </c>
    </row>
    <row r="52" spans="1:7" x14ac:dyDescent="0.25">
      <c r="A52" s="62" t="str">
        <f t="shared" si="3"/>
        <v>HUELVA</v>
      </c>
      <c r="B52" s="63">
        <f t="shared" si="4"/>
        <v>3</v>
      </c>
      <c r="C52" s="63">
        <f t="shared" si="5"/>
        <v>1</v>
      </c>
      <c r="D52" s="63">
        <f t="shared" si="6"/>
        <v>22</v>
      </c>
      <c r="E52" s="62" t="str">
        <f t="shared" si="2"/>
        <v>MOTRIL</v>
      </c>
      <c r="F52" s="62">
        <f t="shared" si="7"/>
        <v>26</v>
      </c>
      <c r="G52" s="62">
        <f t="shared" si="8"/>
        <v>24</v>
      </c>
    </row>
    <row r="53" spans="1:7" x14ac:dyDescent="0.25">
      <c r="A53" s="62" t="str">
        <f t="shared" si="3"/>
        <v>LAS PALMAS</v>
      </c>
      <c r="B53" s="63">
        <f t="shared" si="4"/>
        <v>405</v>
      </c>
      <c r="C53" s="63">
        <f t="shared" si="5"/>
        <v>345</v>
      </c>
      <c r="D53" s="63">
        <f t="shared" si="6"/>
        <v>4</v>
      </c>
      <c r="E53" s="62" t="str">
        <f t="shared" si="2"/>
        <v>SANTANDER</v>
      </c>
      <c r="F53" s="62">
        <f t="shared" si="7"/>
        <v>10</v>
      </c>
      <c r="G53" s="62">
        <f t="shared" si="8"/>
        <v>7</v>
      </c>
    </row>
    <row r="54" spans="1:7" x14ac:dyDescent="0.25">
      <c r="A54" s="62" t="str">
        <f t="shared" si="3"/>
        <v>MALAGA</v>
      </c>
      <c r="B54" s="63">
        <f t="shared" si="4"/>
        <v>277</v>
      </c>
      <c r="C54" s="63">
        <f t="shared" si="5"/>
        <v>293</v>
      </c>
      <c r="D54" s="63">
        <f t="shared" si="6"/>
        <v>5</v>
      </c>
      <c r="E54" s="62" t="e">
        <f t="shared" si="2"/>
        <v>#N/A</v>
      </c>
      <c r="F54" s="62" t="e">
        <f t="shared" si="7"/>
        <v>#N/A</v>
      </c>
      <c r="G54" s="62" t="e">
        <f t="shared" si="8"/>
        <v>#N/A</v>
      </c>
    </row>
    <row r="55" spans="1:7" x14ac:dyDescent="0.25">
      <c r="A55" s="62" t="str">
        <f t="shared" si="3"/>
        <v>MARIN Y RIA DE PONTEVEDRA</v>
      </c>
      <c r="B55" s="63">
        <f t="shared" si="4"/>
        <v>0</v>
      </c>
      <c r="C55" s="63">
        <f t="shared" si="5"/>
        <v>0</v>
      </c>
      <c r="D55" s="63">
        <f t="shared" si="6"/>
        <v>28</v>
      </c>
      <c r="E55" s="62" t="str">
        <f t="shared" si="2"/>
        <v>FERROL-SAN CIBRAO</v>
      </c>
      <c r="F55" s="62">
        <f t="shared" ref="F55:F65" si="9">LOOKUP(E55,$A$38:$A$65,$B$38:$B$65)</f>
        <v>9</v>
      </c>
      <c r="G55" s="62">
        <f t="shared" si="8"/>
        <v>3</v>
      </c>
    </row>
    <row r="56" spans="1:7" x14ac:dyDescent="0.25">
      <c r="A56" s="62" t="str">
        <f t="shared" si="3"/>
        <v>MELILLA</v>
      </c>
      <c r="B56" s="63">
        <f t="shared" si="4"/>
        <v>5</v>
      </c>
      <c r="C56" s="63">
        <f t="shared" si="5"/>
        <v>4</v>
      </c>
      <c r="D56" s="63">
        <f t="shared" si="6"/>
        <v>21</v>
      </c>
      <c r="E56" s="62" t="e">
        <f t="shared" si="2"/>
        <v>#N/A</v>
      </c>
      <c r="F56" s="62" t="e">
        <f t="shared" si="9"/>
        <v>#N/A</v>
      </c>
      <c r="G56" s="62" t="e">
        <f t="shared" si="8"/>
        <v>#N/A</v>
      </c>
    </row>
    <row r="57" spans="1:7" x14ac:dyDescent="0.25">
      <c r="A57" s="62" t="str">
        <f t="shared" si="3"/>
        <v>MOTRIL</v>
      </c>
      <c r="B57" s="63">
        <f t="shared" si="4"/>
        <v>26</v>
      </c>
      <c r="C57" s="63">
        <f t="shared" si="5"/>
        <v>24</v>
      </c>
      <c r="D57" s="63">
        <f t="shared" si="6"/>
        <v>15</v>
      </c>
      <c r="E57" s="62" t="str">
        <f t="shared" si="2"/>
        <v>CEUTA</v>
      </c>
      <c r="F57" s="62">
        <f t="shared" si="9"/>
        <v>7</v>
      </c>
      <c r="G57" s="62">
        <f t="shared" si="8"/>
        <v>7</v>
      </c>
    </row>
    <row r="58" spans="1:7" x14ac:dyDescent="0.25">
      <c r="A58" s="62" t="str">
        <f t="shared" si="3"/>
        <v>PASAIA</v>
      </c>
      <c r="B58" s="63">
        <f t="shared" si="4"/>
        <v>0</v>
      </c>
      <c r="C58" s="63">
        <f t="shared" si="5"/>
        <v>0</v>
      </c>
      <c r="D58" s="63">
        <f t="shared" si="6"/>
        <v>28</v>
      </c>
      <c r="E58" s="62" t="str">
        <f t="shared" si="2"/>
        <v>MELILLA</v>
      </c>
      <c r="F58" s="62">
        <f t="shared" si="9"/>
        <v>5</v>
      </c>
      <c r="G58" s="62">
        <f t="shared" si="8"/>
        <v>4</v>
      </c>
    </row>
    <row r="59" spans="1:7" x14ac:dyDescent="0.25">
      <c r="A59" s="62" t="str">
        <f t="shared" si="3"/>
        <v>SANTA CRUZ DE TENERIFE</v>
      </c>
      <c r="B59" s="63">
        <f t="shared" si="4"/>
        <v>447</v>
      </c>
      <c r="C59" s="63">
        <f t="shared" si="5"/>
        <v>362</v>
      </c>
      <c r="D59" s="63">
        <f t="shared" si="6"/>
        <v>3</v>
      </c>
      <c r="E59" s="62" t="str">
        <f t="shared" si="2"/>
        <v>HUELVA</v>
      </c>
      <c r="F59" s="62">
        <f t="shared" si="9"/>
        <v>3</v>
      </c>
      <c r="G59" s="62">
        <f t="shared" si="8"/>
        <v>1</v>
      </c>
    </row>
    <row r="60" spans="1:7" x14ac:dyDescent="0.25">
      <c r="A60" s="62" t="str">
        <f t="shared" si="3"/>
        <v>SANTANDER</v>
      </c>
      <c r="B60" s="63">
        <f t="shared" si="4"/>
        <v>10</v>
      </c>
      <c r="C60" s="63">
        <f t="shared" si="5"/>
        <v>7</v>
      </c>
      <c r="D60" s="63">
        <f t="shared" si="6"/>
        <v>16</v>
      </c>
      <c r="E60" s="62" t="e">
        <f t="shared" si="2"/>
        <v>#N/A</v>
      </c>
      <c r="F60" s="62" t="e">
        <f t="shared" si="9"/>
        <v>#N/A</v>
      </c>
      <c r="G60" s="62" t="e">
        <f t="shared" si="8"/>
        <v>#N/A</v>
      </c>
    </row>
    <row r="61" spans="1:7" x14ac:dyDescent="0.25">
      <c r="A61" s="62" t="str">
        <f t="shared" si="3"/>
        <v>SEVILLA</v>
      </c>
      <c r="B61" s="63">
        <f t="shared" si="4"/>
        <v>50</v>
      </c>
      <c r="C61" s="63">
        <f t="shared" si="5"/>
        <v>54</v>
      </c>
      <c r="D61" s="63">
        <f t="shared" si="6"/>
        <v>12</v>
      </c>
      <c r="E61" s="62" t="str">
        <f t="shared" si="2"/>
        <v>AVILES</v>
      </c>
      <c r="F61" s="62">
        <f t="shared" si="9"/>
        <v>2</v>
      </c>
      <c r="G61" s="62">
        <f t="shared" si="8"/>
        <v>0</v>
      </c>
    </row>
    <row r="62" spans="1:7" x14ac:dyDescent="0.25">
      <c r="A62" s="62" t="str">
        <f t="shared" si="3"/>
        <v>TARRAGONA</v>
      </c>
      <c r="B62" s="63">
        <f t="shared" si="4"/>
        <v>1</v>
      </c>
      <c r="C62" s="63">
        <f t="shared" si="5"/>
        <v>1</v>
      </c>
      <c r="D62" s="63">
        <f t="shared" si="6"/>
        <v>25</v>
      </c>
      <c r="E62" s="62" t="str">
        <f t="shared" si="2"/>
        <v>TARRAGONA</v>
      </c>
      <c r="F62" s="62">
        <f t="shared" si="9"/>
        <v>1</v>
      </c>
      <c r="G62" s="62">
        <f t="shared" si="8"/>
        <v>1</v>
      </c>
    </row>
    <row r="63" spans="1:7" x14ac:dyDescent="0.25">
      <c r="A63" s="62" t="str">
        <f t="shared" si="3"/>
        <v>VALENCIA</v>
      </c>
      <c r="B63" s="63">
        <f t="shared" si="4"/>
        <v>201</v>
      </c>
      <c r="C63" s="63">
        <f t="shared" si="5"/>
        <v>201</v>
      </c>
      <c r="D63" s="63">
        <f t="shared" si="6"/>
        <v>7</v>
      </c>
      <c r="E63" s="62" t="e">
        <f t="shared" si="2"/>
        <v>#N/A</v>
      </c>
      <c r="F63" s="62" t="e">
        <f t="shared" si="9"/>
        <v>#N/A</v>
      </c>
      <c r="G63" s="62" t="e">
        <f t="shared" si="8"/>
        <v>#N/A</v>
      </c>
    </row>
    <row r="64" spans="1:7" x14ac:dyDescent="0.25">
      <c r="A64" s="62" t="str">
        <f t="shared" si="3"/>
        <v>VIGO</v>
      </c>
      <c r="B64" s="63">
        <f t="shared" si="4"/>
        <v>96</v>
      </c>
      <c r="C64" s="63">
        <f t="shared" si="5"/>
        <v>113</v>
      </c>
      <c r="D64" s="63">
        <f t="shared" si="6"/>
        <v>8</v>
      </c>
      <c r="E64" s="62" t="e">
        <f t="shared" si="2"/>
        <v>#N/A</v>
      </c>
      <c r="F64" s="62" t="e">
        <f t="shared" si="9"/>
        <v>#N/A</v>
      </c>
      <c r="G64" s="62" t="e">
        <f t="shared" si="8"/>
        <v>#N/A</v>
      </c>
    </row>
    <row r="65" spans="1:7" x14ac:dyDescent="0.25">
      <c r="A65" s="62" t="str">
        <f t="shared" si="3"/>
        <v>VILAGARCIA</v>
      </c>
      <c r="B65" s="63">
        <f t="shared" si="4"/>
        <v>7</v>
      </c>
      <c r="C65" s="63">
        <f t="shared" si="5"/>
        <v>12</v>
      </c>
      <c r="D65" s="63">
        <f t="shared" si="6"/>
        <v>20</v>
      </c>
      <c r="E65" s="62" t="str">
        <f t="shared" si="2"/>
        <v>BAHIA DE ALGECIRAS</v>
      </c>
      <c r="F65" s="62">
        <f t="shared" si="9"/>
        <v>0</v>
      </c>
      <c r="G65" s="62">
        <f t="shared" si="8"/>
        <v>0</v>
      </c>
    </row>
    <row r="67" spans="1:7" x14ac:dyDescent="0.25">
      <c r="A67" s="64"/>
      <c r="B67" s="65"/>
      <c r="C67" s="65"/>
      <c r="D67" s="65"/>
      <c r="E67" s="65"/>
      <c r="F67" s="6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7</A_x00f1_o>
  </documentManagement>
</p:properties>
</file>

<file path=customXml/itemProps1.xml><?xml version="1.0" encoding="utf-8"?>
<ds:datastoreItem xmlns:ds="http://schemas.openxmlformats.org/officeDocument/2006/customXml" ds:itemID="{567B0482-222E-4427-A5B5-255749EEDFB7}"/>
</file>

<file path=customXml/itemProps2.xml><?xml version="1.0" encoding="utf-8"?>
<ds:datastoreItem xmlns:ds="http://schemas.openxmlformats.org/officeDocument/2006/customXml" ds:itemID="{B81D3F0A-B123-47F7-855F-45FF7D334070}"/>
</file>

<file path=customXml/itemProps3.xml><?xml version="1.0" encoding="utf-8"?>
<ds:datastoreItem xmlns:ds="http://schemas.openxmlformats.org/officeDocument/2006/customXml" ds:itemID="{DE1CBBEF-C8D5-4DD3-8B10-593D85A1E2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65</vt:i4>
      </vt:variant>
    </vt:vector>
  </HeadingPairs>
  <TitlesOfParts>
    <vt:vector size="88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2017-09-26T11:25:23Z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