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2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G46" i="27"/>
  <c r="F46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<sst xmlns="http://schemas.openxmlformats.org/spreadsheetml/2006/main" count="755" uniqueCount="99">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</sst>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88876867</c:v>
                </c:pt>
                <c:pt idx="1">
                  <c:v>66192923</c:v>
                </c:pt>
                <c:pt idx="2">
                  <c:v>42570443</c:v>
                </c:pt>
                <c:pt idx="3">
                  <c:v>33240900</c:v>
                </c:pt>
                <c:pt idx="4">
                  <c:v>30411571</c:v>
                </c:pt>
                <c:pt idx="5">
                  <c:v>29505874</c:v>
                </c:pt>
                <c:pt idx="6">
                  <c:v>28635602</c:v>
                </c:pt>
                <c:pt idx="7">
                  <c:v>24832690</c:v>
                </c:pt>
                <c:pt idx="8">
                  <c:v>17234939</c:v>
                </c:pt>
                <c:pt idx="9">
                  <c:v>14638847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83172146</c:v>
                </c:pt>
                <c:pt idx="1">
                  <c:v>65767922</c:v>
                </c:pt>
                <c:pt idx="2">
                  <c:v>44291325</c:v>
                </c:pt>
                <c:pt idx="3">
                  <c:v>31939076</c:v>
                </c:pt>
                <c:pt idx="4">
                  <c:v>22733610</c:v>
                </c:pt>
                <c:pt idx="5">
                  <c:v>32001391</c:v>
                </c:pt>
                <c:pt idx="6">
                  <c:v>26889149</c:v>
                </c:pt>
                <c:pt idx="7">
                  <c:v>25490478</c:v>
                </c:pt>
                <c:pt idx="8">
                  <c:v>15189193</c:v>
                </c:pt>
                <c:pt idx="9">
                  <c:v>14778034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83268833</c:v>
                </c:pt>
                <c:pt idx="1">
                  <c:v>65662845</c:v>
                </c:pt>
                <c:pt idx="2">
                  <c:v>41487423</c:v>
                </c:pt>
                <c:pt idx="3">
                  <c:v>33072048</c:v>
                </c:pt>
                <c:pt idx="4">
                  <c:v>30102993</c:v>
                </c:pt>
                <c:pt idx="5">
                  <c:v>28952727</c:v>
                </c:pt>
                <c:pt idx="6">
                  <c:v>28506305</c:v>
                </c:pt>
                <c:pt idx="7">
                  <c:v>22387903</c:v>
                </c:pt>
                <c:pt idx="8">
                  <c:v>17127841</c:v>
                </c:pt>
                <c:pt idx="9">
                  <c:v>13698284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77207202</c:v>
                </c:pt>
                <c:pt idx="1">
                  <c:v>65475696</c:v>
                </c:pt>
                <c:pt idx="2">
                  <c:v>43065458</c:v>
                </c:pt>
                <c:pt idx="3">
                  <c:v>31735004</c:v>
                </c:pt>
                <c:pt idx="4">
                  <c:v>22655938</c:v>
                </c:pt>
                <c:pt idx="5">
                  <c:v>31726811</c:v>
                </c:pt>
                <c:pt idx="6">
                  <c:v>26645468</c:v>
                </c:pt>
                <c:pt idx="7">
                  <c:v>22990979</c:v>
                </c:pt>
                <c:pt idx="8">
                  <c:v>15077436</c:v>
                </c:pt>
                <c:pt idx="9">
                  <c:v>12051003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HUELVA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24229644</c:v>
                </c:pt>
                <c:pt idx="1">
                  <c:v>22921257</c:v>
                </c:pt>
                <c:pt idx="2">
                  <c:v>22699793</c:v>
                </c:pt>
                <c:pt idx="3">
                  <c:v>19049525</c:v>
                </c:pt>
                <c:pt idx="4">
                  <c:v>15060947</c:v>
                </c:pt>
                <c:pt idx="5">
                  <c:v>10431485</c:v>
                </c:pt>
                <c:pt idx="6">
                  <c:v>7507378</c:v>
                </c:pt>
                <c:pt idx="7">
                  <c:v>7313127</c:v>
                </c:pt>
                <c:pt idx="8">
                  <c:v>7208101</c:v>
                </c:pt>
                <c:pt idx="9">
                  <c:v>4517990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HUELVA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17862896</c:v>
                </c:pt>
                <c:pt idx="1">
                  <c:v>21689298</c:v>
                </c:pt>
                <c:pt idx="2">
                  <c:v>23373546</c:v>
                </c:pt>
                <c:pt idx="3">
                  <c:v>18700365</c:v>
                </c:pt>
                <c:pt idx="4">
                  <c:v>17860894</c:v>
                </c:pt>
                <c:pt idx="5">
                  <c:v>10761502</c:v>
                </c:pt>
                <c:pt idx="6">
                  <c:v>7260704</c:v>
                </c:pt>
                <c:pt idx="7">
                  <c:v>7693653</c:v>
                </c:pt>
                <c:pt idx="8">
                  <c:v>6600510</c:v>
                </c:pt>
                <c:pt idx="9">
                  <c:v>4919303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14482418</c:v>
                </c:pt>
                <c:pt idx="1">
                  <c:v>10888789</c:v>
                </c:pt>
                <c:pt idx="2">
                  <c:v>10505475</c:v>
                </c:pt>
                <c:pt idx="3">
                  <c:v>4880341</c:v>
                </c:pt>
                <c:pt idx="4">
                  <c:v>4830967</c:v>
                </c:pt>
                <c:pt idx="5">
                  <c:v>4703570</c:v>
                </c:pt>
                <c:pt idx="6">
                  <c:v>4685744</c:v>
                </c:pt>
                <c:pt idx="7">
                  <c:v>4261691</c:v>
                </c:pt>
                <c:pt idx="8">
                  <c:v>4179771</c:v>
                </c:pt>
                <c:pt idx="9">
                  <c:v>3393152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12573625</c:v>
                </c:pt>
                <c:pt idx="1">
                  <c:v>9279089</c:v>
                </c:pt>
                <c:pt idx="2">
                  <c:v>8685748</c:v>
                </c:pt>
                <c:pt idx="3">
                  <c:v>3653775</c:v>
                </c:pt>
                <c:pt idx="4">
                  <c:v>4502005</c:v>
                </c:pt>
                <c:pt idx="5">
                  <c:v>3930994</c:v>
                </c:pt>
                <c:pt idx="6">
                  <c:v>3544297</c:v>
                </c:pt>
                <c:pt idx="7">
                  <c:v>4000342</c:v>
                </c:pt>
                <c:pt idx="8">
                  <c:v>3470995</c:v>
                </c:pt>
                <c:pt idx="9">
                  <c:v>3297196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59822151</c:v>
                </c:pt>
                <c:pt idx="1">
                  <c:v>58613820</c:v>
                </c:pt>
                <c:pt idx="2">
                  <c:v>26370194</c:v>
                </c:pt>
                <c:pt idx="3">
                  <c:v>17494423</c:v>
                </c:pt>
                <c:pt idx="4">
                  <c:v>9630089</c:v>
                </c:pt>
                <c:pt idx="5">
                  <c:v>8408288</c:v>
                </c:pt>
                <c:pt idx="6">
                  <c:v>5608100</c:v>
                </c:pt>
                <c:pt idx="7">
                  <c:v>4160040</c:v>
                </c:pt>
                <c:pt idx="8">
                  <c:v>3359625</c:v>
                </c:pt>
                <c:pt idx="9">
                  <c:v>3133734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58571226</c:v>
                </c:pt>
                <c:pt idx="1">
                  <c:v>52270308</c:v>
                </c:pt>
                <c:pt idx="2">
                  <c:v>28759659</c:v>
                </c:pt>
                <c:pt idx="3">
                  <c:v>17547244</c:v>
                </c:pt>
                <c:pt idx="4">
                  <c:v>9865575</c:v>
                </c:pt>
                <c:pt idx="5">
                  <c:v>8033749</c:v>
                </c:pt>
                <c:pt idx="6">
                  <c:v>5793142</c:v>
                </c:pt>
                <c:pt idx="7">
                  <c:v>4373425</c:v>
                </c:pt>
                <c:pt idx="8">
                  <c:v>3456496</c:v>
                </c:pt>
                <c:pt idx="9">
                  <c:v>3755550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82695</c:v>
                </c:pt>
                <c:pt idx="1">
                  <c:v>43737</c:v>
                </c:pt>
                <c:pt idx="2">
                  <c:v>24335</c:v>
                </c:pt>
                <c:pt idx="3">
                  <c:v>19233</c:v>
                </c:pt>
                <c:pt idx="4">
                  <c:v>12830</c:v>
                </c:pt>
                <c:pt idx="5">
                  <c:v>8118</c:v>
                </c:pt>
                <c:pt idx="6">
                  <c:v>6979</c:v>
                </c:pt>
                <c:pt idx="7">
                  <c:v>5964</c:v>
                </c:pt>
                <c:pt idx="8">
                  <c:v>5186</c:v>
                </c:pt>
                <c:pt idx="9">
                  <c:v>4635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84259</c:v>
                </c:pt>
                <c:pt idx="1">
                  <c:v>41697</c:v>
                </c:pt>
                <c:pt idx="2">
                  <c:v>23329</c:v>
                </c:pt>
                <c:pt idx="3">
                  <c:v>18693</c:v>
                </c:pt>
                <c:pt idx="4">
                  <c:v>14163</c:v>
                </c:pt>
                <c:pt idx="5">
                  <c:v>8812</c:v>
                </c:pt>
                <c:pt idx="6">
                  <c:v>5463</c:v>
                </c:pt>
                <c:pt idx="7">
                  <c:v>4490</c:v>
                </c:pt>
                <c:pt idx="8">
                  <c:v>6609</c:v>
                </c:pt>
                <c:pt idx="9">
                  <c:v>4729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3063901</c:v>
                </c:pt>
                <c:pt idx="1">
                  <c:v>2444129</c:v>
                </c:pt>
                <c:pt idx="2">
                  <c:v>1080220</c:v>
                </c:pt>
                <c:pt idx="3">
                  <c:v>948665</c:v>
                </c:pt>
                <c:pt idx="4">
                  <c:v>714568</c:v>
                </c:pt>
                <c:pt idx="5">
                  <c:v>528255</c:v>
                </c:pt>
                <c:pt idx="6">
                  <c:v>245443</c:v>
                </c:pt>
                <c:pt idx="7">
                  <c:v>218809</c:v>
                </c:pt>
                <c:pt idx="8">
                  <c:v>127142</c:v>
                </c:pt>
                <c:pt idx="9">
                  <c:v>121877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3464571</c:v>
                </c:pt>
                <c:pt idx="1">
                  <c:v>2496798</c:v>
                </c:pt>
                <c:pt idx="2">
                  <c:v>1222831</c:v>
                </c:pt>
                <c:pt idx="3">
                  <c:v>936238</c:v>
                </c:pt>
                <c:pt idx="4">
                  <c:v>745286</c:v>
                </c:pt>
                <c:pt idx="5">
                  <c:v>289807</c:v>
                </c:pt>
                <c:pt idx="6">
                  <c:v>275391</c:v>
                </c:pt>
                <c:pt idx="7">
                  <c:v>260990</c:v>
                </c:pt>
                <c:pt idx="8">
                  <c:v>159365</c:v>
                </c:pt>
                <c:pt idx="9">
                  <c:v>130370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50041132</c:v>
                </c:pt>
                <c:pt idx="1">
                  <c:v>33497569</c:v>
                </c:pt>
                <c:pt idx="2">
                  <c:v>11435927</c:v>
                </c:pt>
                <c:pt idx="3">
                  <c:v>5480219</c:v>
                </c:pt>
                <c:pt idx="4">
                  <c:v>5247933</c:v>
                </c:pt>
                <c:pt idx="5">
                  <c:v>3408455</c:v>
                </c:pt>
                <c:pt idx="6">
                  <c:v>1886899</c:v>
                </c:pt>
                <c:pt idx="7">
                  <c:v>1048035</c:v>
                </c:pt>
                <c:pt idx="8">
                  <c:v>589332</c:v>
                </c:pt>
                <c:pt idx="9">
                  <c:v>335557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44972541</c:v>
                </c:pt>
                <c:pt idx="1">
                  <c:v>33215151</c:v>
                </c:pt>
                <c:pt idx="2">
                  <c:v>11231290</c:v>
                </c:pt>
                <c:pt idx="3">
                  <c:v>5296913</c:v>
                </c:pt>
                <c:pt idx="4">
                  <c:v>7096029</c:v>
                </c:pt>
                <c:pt idx="5">
                  <c:v>3674440</c:v>
                </c:pt>
                <c:pt idx="6">
                  <c:v>1598567</c:v>
                </c:pt>
                <c:pt idx="7">
                  <c:v>809213</c:v>
                </c:pt>
                <c:pt idx="8">
                  <c:v>418133</c:v>
                </c:pt>
                <c:pt idx="9">
                  <c:v>340688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49475051</c:v>
                </c:pt>
                <c:pt idx="1">
                  <c:v>33288817</c:v>
                </c:pt>
                <c:pt idx="2">
                  <c:v>10936749</c:v>
                </c:pt>
                <c:pt idx="3">
                  <c:v>4186427</c:v>
                </c:pt>
                <c:pt idx="4">
                  <c:v>3408455</c:v>
                </c:pt>
                <c:pt idx="5">
                  <c:v>1287242</c:v>
                </c:pt>
                <c:pt idx="6">
                  <c:v>142156</c:v>
                </c:pt>
                <c:pt idx="7">
                  <c:v>64799</c:v>
                </c:pt>
                <c:pt idx="8">
                  <c:v>48147</c:v>
                </c:pt>
                <c:pt idx="9">
                  <c:v>25845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44742739</c:v>
                </c:pt>
                <c:pt idx="1">
                  <c:v>33166629</c:v>
                </c:pt>
                <c:pt idx="2">
                  <c:v>10705899</c:v>
                </c:pt>
                <c:pt idx="3">
                  <c:v>6665749</c:v>
                </c:pt>
                <c:pt idx="4">
                  <c:v>3674440</c:v>
                </c:pt>
                <c:pt idx="5">
                  <c:v>1714744</c:v>
                </c:pt>
                <c:pt idx="6">
                  <c:v>175151</c:v>
                </c:pt>
                <c:pt idx="7">
                  <c:v>116523</c:v>
                </c:pt>
                <c:pt idx="8">
                  <c:v>25373</c:v>
                </c:pt>
                <c:pt idx="9">
                  <c:v>37426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53179759</c:v>
                </c:pt>
                <c:pt idx="1">
                  <c:v>52038492</c:v>
                </c:pt>
                <c:pt idx="2">
                  <c:v>17401082</c:v>
                </c:pt>
                <c:pt idx="3">
                  <c:v>14228522</c:v>
                </c:pt>
                <c:pt idx="4">
                  <c:v>6392125</c:v>
                </c:pt>
                <c:pt idx="5">
                  <c:v>3756176</c:v>
                </c:pt>
                <c:pt idx="6">
                  <c:v>2515222</c:v>
                </c:pt>
                <c:pt idx="7">
                  <c:v>2228406</c:v>
                </c:pt>
                <c:pt idx="8">
                  <c:v>2116861</c:v>
                </c:pt>
                <c:pt idx="9">
                  <c:v>2026779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47632320</c:v>
                </c:pt>
                <c:pt idx="1">
                  <c:v>50902566</c:v>
                </c:pt>
                <c:pt idx="2">
                  <c:v>19856775</c:v>
                </c:pt>
                <c:pt idx="3">
                  <c:v>14281992</c:v>
                </c:pt>
                <c:pt idx="4">
                  <c:v>6079470</c:v>
                </c:pt>
                <c:pt idx="5">
                  <c:v>3930324</c:v>
                </c:pt>
                <c:pt idx="6">
                  <c:v>2672196</c:v>
                </c:pt>
                <c:pt idx="7">
                  <c:v>2313917</c:v>
                </c:pt>
                <c:pt idx="8">
                  <c:v>1722826</c:v>
                </c:pt>
                <c:pt idx="9">
                  <c:v>2560749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BAHIA DE CADIZ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8833011</c:v>
                </c:pt>
                <c:pt idx="1">
                  <c:v>8273680</c:v>
                </c:pt>
                <c:pt idx="2">
                  <c:v>5797037</c:v>
                </c:pt>
                <c:pt idx="3">
                  <c:v>5174373</c:v>
                </c:pt>
                <c:pt idx="4">
                  <c:v>3321886</c:v>
                </c:pt>
                <c:pt idx="5">
                  <c:v>1865744</c:v>
                </c:pt>
                <c:pt idx="6">
                  <c:v>1177284</c:v>
                </c:pt>
                <c:pt idx="7">
                  <c:v>941071</c:v>
                </c:pt>
                <c:pt idx="8">
                  <c:v>923284</c:v>
                </c:pt>
                <c:pt idx="9">
                  <c:v>920894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BAHIA DE CADIZ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8838414</c:v>
                </c:pt>
                <c:pt idx="1">
                  <c:v>7938986</c:v>
                </c:pt>
                <c:pt idx="2">
                  <c:v>5617817</c:v>
                </c:pt>
                <c:pt idx="3">
                  <c:v>4691396</c:v>
                </c:pt>
                <c:pt idx="4">
                  <c:v>3318905</c:v>
                </c:pt>
                <c:pt idx="5">
                  <c:v>2495160</c:v>
                </c:pt>
                <c:pt idx="6">
                  <c:v>1280670</c:v>
                </c:pt>
                <c:pt idx="7">
                  <c:v>929774</c:v>
                </c:pt>
                <c:pt idx="8">
                  <c:v>1039213</c:v>
                </c:pt>
                <c:pt idx="9">
                  <c:v>853047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4469754</c:v>
                </c:pt>
                <c:pt idx="1">
                  <c:v>4114231</c:v>
                </c:pt>
                <c:pt idx="2">
                  <c:v>1756429</c:v>
                </c:pt>
                <c:pt idx="3">
                  <c:v>1207939</c:v>
                </c:pt>
                <c:pt idx="4">
                  <c:v>610133</c:v>
                </c:pt>
                <c:pt idx="5">
                  <c:v>336265</c:v>
                </c:pt>
                <c:pt idx="6">
                  <c:v>322100</c:v>
                </c:pt>
                <c:pt idx="7">
                  <c:v>198517</c:v>
                </c:pt>
                <c:pt idx="8">
                  <c:v>188872</c:v>
                </c:pt>
                <c:pt idx="9">
                  <c:v>160934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4327371</c:v>
                </c:pt>
                <c:pt idx="1">
                  <c:v>3602631</c:v>
                </c:pt>
                <c:pt idx="2">
                  <c:v>2033549</c:v>
                </c:pt>
                <c:pt idx="3">
                  <c:v>1296978</c:v>
                </c:pt>
                <c:pt idx="4">
                  <c:v>572785</c:v>
                </c:pt>
                <c:pt idx="5">
                  <c:v>476997</c:v>
                </c:pt>
                <c:pt idx="6">
                  <c:v>349273</c:v>
                </c:pt>
                <c:pt idx="7">
                  <c:v>212120</c:v>
                </c:pt>
                <c:pt idx="8">
                  <c:v>225748</c:v>
                </c:pt>
                <c:pt idx="9">
                  <c:v>130963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3757582</c:v>
                </c:pt>
                <c:pt idx="1">
                  <c:v>2280641</c:v>
                </c:pt>
                <c:pt idx="2">
                  <c:v>790232</c:v>
                </c:pt>
                <c:pt idx="3">
                  <c:v>435817</c:v>
                </c:pt>
                <c:pt idx="4">
                  <c:v>300443</c:v>
                </c:pt>
                <c:pt idx="5">
                  <c:v>102083</c:v>
                </c:pt>
                <c:pt idx="6">
                  <c:v>8390</c:v>
                </c:pt>
                <c:pt idx="7">
                  <c:v>4991</c:v>
                </c:pt>
                <c:pt idx="8">
                  <c:v>3035</c:v>
                </c:pt>
                <c:pt idx="9">
                  <c:v>2868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3347099</c:v>
                </c:pt>
                <c:pt idx="1">
                  <c:v>2226295</c:v>
                </c:pt>
                <c:pt idx="2">
                  <c:v>839089</c:v>
                </c:pt>
                <c:pt idx="3">
                  <c:v>656846</c:v>
                </c:pt>
                <c:pt idx="4">
                  <c:v>450688</c:v>
                </c:pt>
                <c:pt idx="5">
                  <c:v>137909</c:v>
                </c:pt>
                <c:pt idx="6">
                  <c:v>9916</c:v>
                </c:pt>
                <c:pt idx="7">
                  <c:v>10455</c:v>
                </c:pt>
                <c:pt idx="8">
                  <c:v>1324</c:v>
                </c:pt>
                <c:pt idx="9">
                  <c:v>4659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338832</c:v>
                </c:pt>
                <c:pt idx="1">
                  <c:v>277983</c:v>
                </c:pt>
                <c:pt idx="2">
                  <c:v>160111</c:v>
                </c:pt>
                <c:pt idx="3">
                  <c:v>142033</c:v>
                </c:pt>
                <c:pt idx="4">
                  <c:v>135213</c:v>
                </c:pt>
                <c:pt idx="5">
                  <c:v>117114</c:v>
                </c:pt>
                <c:pt idx="6">
                  <c:v>63855</c:v>
                </c:pt>
                <c:pt idx="7">
                  <c:v>57676</c:v>
                </c:pt>
                <c:pt idx="8">
                  <c:v>37400</c:v>
                </c:pt>
                <c:pt idx="9">
                  <c:v>25803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350241</c:v>
                </c:pt>
                <c:pt idx="1">
                  <c:v>296923</c:v>
                </c:pt>
                <c:pt idx="2">
                  <c:v>185638</c:v>
                </c:pt>
                <c:pt idx="3">
                  <c:v>150684</c:v>
                </c:pt>
                <c:pt idx="4">
                  <c:v>142118</c:v>
                </c:pt>
                <c:pt idx="5">
                  <c:v>111048</c:v>
                </c:pt>
                <c:pt idx="6">
                  <c:v>52768</c:v>
                </c:pt>
                <c:pt idx="7">
                  <c:v>67200</c:v>
                </c:pt>
                <c:pt idx="8">
                  <c:v>37898</c:v>
                </c:pt>
                <c:pt idx="9">
                  <c:v>11617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2047200</c:v>
                </c:pt>
                <c:pt idx="1">
                  <c:v>1153973</c:v>
                </c:pt>
                <c:pt idx="2">
                  <c:v>545143</c:v>
                </c:pt>
                <c:pt idx="3">
                  <c:v>354254</c:v>
                </c:pt>
                <c:pt idx="4">
                  <c:v>166551</c:v>
                </c:pt>
                <c:pt idx="5">
                  <c:v>154812</c:v>
                </c:pt>
                <c:pt idx="6">
                  <c:v>78631</c:v>
                </c:pt>
                <c:pt idx="7">
                  <c:v>64732</c:v>
                </c:pt>
                <c:pt idx="8">
                  <c:v>57899</c:v>
                </c:pt>
                <c:pt idx="9">
                  <c:v>49070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1950392</c:v>
                </c:pt>
                <c:pt idx="1">
                  <c:v>1171458</c:v>
                </c:pt>
                <c:pt idx="2">
                  <c:v>517115</c:v>
                </c:pt>
                <c:pt idx="3">
                  <c:v>234908</c:v>
                </c:pt>
                <c:pt idx="4">
                  <c:v>172803</c:v>
                </c:pt>
                <c:pt idx="5">
                  <c:v>124920</c:v>
                </c:pt>
                <c:pt idx="6">
                  <c:v>97821</c:v>
                </c:pt>
                <c:pt idx="7">
                  <c:v>61228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2189233</c:v>
                </c:pt>
                <c:pt idx="1">
                  <c:v>1314157</c:v>
                </c:pt>
                <c:pt idx="2">
                  <c:v>608998</c:v>
                </c:pt>
                <c:pt idx="3">
                  <c:v>417730</c:v>
                </c:pt>
                <c:pt idx="4">
                  <c:v>354258</c:v>
                </c:pt>
                <c:pt idx="5">
                  <c:v>317107</c:v>
                </c:pt>
                <c:pt idx="6">
                  <c:v>190127</c:v>
                </c:pt>
                <c:pt idx="7">
                  <c:v>160141</c:v>
                </c:pt>
                <c:pt idx="8">
                  <c:v>156193</c:v>
                </c:pt>
                <c:pt idx="9">
                  <c:v>155239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2101076</c:v>
                </c:pt>
                <c:pt idx="1">
                  <c:v>1357122</c:v>
                </c:pt>
                <c:pt idx="2">
                  <c:v>569883</c:v>
                </c:pt>
                <c:pt idx="3">
                  <c:v>448300</c:v>
                </c:pt>
                <c:pt idx="4">
                  <c:v>255532</c:v>
                </c:pt>
                <c:pt idx="5">
                  <c:v>338818</c:v>
                </c:pt>
                <c:pt idx="6">
                  <c:v>202204</c:v>
                </c:pt>
                <c:pt idx="7">
                  <c:v>129717</c:v>
                </c:pt>
                <c:pt idx="8">
                  <c:v>164642</c:v>
                </c:pt>
                <c:pt idx="9">
                  <c:v>152861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5157613</c:v>
                </c:pt>
                <c:pt idx="1">
                  <c:v>4793919</c:v>
                </c:pt>
                <c:pt idx="2">
                  <c:v>4597088</c:v>
                </c:pt>
                <c:pt idx="3">
                  <c:v>3422519</c:v>
                </c:pt>
                <c:pt idx="4">
                  <c:v>1940806</c:v>
                </c:pt>
                <c:pt idx="5">
                  <c:v>1893243</c:v>
                </c:pt>
                <c:pt idx="6">
                  <c:v>900694</c:v>
                </c:pt>
                <c:pt idx="7">
                  <c:v>810883</c:v>
                </c:pt>
                <c:pt idx="8">
                  <c:v>778687</c:v>
                </c:pt>
                <c:pt idx="9">
                  <c:v>724662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5646352</c:v>
                </c:pt>
                <c:pt idx="1">
                  <c:v>4445503</c:v>
                </c:pt>
                <c:pt idx="2">
                  <c:v>4930379</c:v>
                </c:pt>
                <c:pt idx="3">
                  <c:v>3835062</c:v>
                </c:pt>
                <c:pt idx="4">
                  <c:v>1677101</c:v>
                </c:pt>
                <c:pt idx="5">
                  <c:v>1863128</c:v>
                </c:pt>
                <c:pt idx="6">
                  <c:v>942214</c:v>
                </c:pt>
                <c:pt idx="7">
                  <c:v>642733</c:v>
                </c:pt>
                <c:pt idx="8">
                  <c:v>716443</c:v>
                </c:pt>
                <c:pt idx="9">
                  <c:v>926699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2408634</c:v>
                </c:pt>
                <c:pt idx="1">
                  <c:v>1297525</c:v>
                </c:pt>
                <c:pt idx="2">
                  <c:v>885623</c:v>
                </c:pt>
                <c:pt idx="3">
                  <c:v>832763</c:v>
                </c:pt>
                <c:pt idx="4">
                  <c:v>651517</c:v>
                </c:pt>
                <c:pt idx="5">
                  <c:v>480233</c:v>
                </c:pt>
                <c:pt idx="6">
                  <c:v>334268</c:v>
                </c:pt>
                <c:pt idx="7">
                  <c:v>240352</c:v>
                </c:pt>
                <c:pt idx="8">
                  <c:v>140890</c:v>
                </c:pt>
                <c:pt idx="9">
                  <c:v>83917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2657244</c:v>
                </c:pt>
                <c:pt idx="1">
                  <c:v>1608704</c:v>
                </c:pt>
                <c:pt idx="2">
                  <c:v>828332</c:v>
                </c:pt>
                <c:pt idx="3">
                  <c:v>771160</c:v>
                </c:pt>
                <c:pt idx="4">
                  <c:v>638845</c:v>
                </c:pt>
                <c:pt idx="5">
                  <c:v>378463</c:v>
                </c:pt>
                <c:pt idx="6">
                  <c:v>377434</c:v>
                </c:pt>
                <c:pt idx="7">
                  <c:v>253637</c:v>
                </c:pt>
                <c:pt idx="8">
                  <c:v>128563</c:v>
                </c:pt>
                <c:pt idx="9">
                  <c:v>88081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1142458</c:v>
                </c:pt>
                <c:pt idx="1">
                  <c:v>801244</c:v>
                </c:pt>
                <c:pt idx="2">
                  <c:v>377714</c:v>
                </c:pt>
                <c:pt idx="3">
                  <c:v>361133</c:v>
                </c:pt>
                <c:pt idx="4">
                  <c:v>314916</c:v>
                </c:pt>
                <c:pt idx="5">
                  <c:v>263598</c:v>
                </c:pt>
                <c:pt idx="6">
                  <c:v>163047</c:v>
                </c:pt>
                <c:pt idx="7">
                  <c:v>147957</c:v>
                </c:pt>
                <c:pt idx="8">
                  <c:v>81070</c:v>
                </c:pt>
                <c:pt idx="9">
                  <c:v>70559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1096326</c:v>
                </c:pt>
                <c:pt idx="1">
                  <c:v>838478</c:v>
                </c:pt>
                <c:pt idx="2">
                  <c:v>366547</c:v>
                </c:pt>
                <c:pt idx="3">
                  <c:v>397319</c:v>
                </c:pt>
                <c:pt idx="4">
                  <c:v>259916</c:v>
                </c:pt>
                <c:pt idx="5">
                  <c:v>287551</c:v>
                </c:pt>
                <c:pt idx="6">
                  <c:v>95915</c:v>
                </c:pt>
                <c:pt idx="7">
                  <c:v>176284</c:v>
                </c:pt>
                <c:pt idx="8">
                  <c:v>19300</c:v>
                </c:pt>
                <c:pt idx="9">
                  <c:v>81477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27540</c:v>
                </c:pt>
                <c:pt idx="1">
                  <c:v>25957</c:v>
                </c:pt>
                <c:pt idx="2">
                  <c:v>12940</c:v>
                </c:pt>
                <c:pt idx="3">
                  <c:v>12734</c:v>
                </c:pt>
                <c:pt idx="4">
                  <c:v>11040</c:v>
                </c:pt>
                <c:pt idx="5">
                  <c:v>7768</c:v>
                </c:pt>
                <c:pt idx="6">
                  <c:v>6935</c:v>
                </c:pt>
                <c:pt idx="7">
                  <c:v>2869</c:v>
                </c:pt>
                <c:pt idx="8">
                  <c:v>2808</c:v>
                </c:pt>
                <c:pt idx="9">
                  <c:v>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29011</c:v>
                </c:pt>
                <c:pt idx="1">
                  <c:v>28604</c:v>
                </c:pt>
                <c:pt idx="2">
                  <c:v>13007</c:v>
                </c:pt>
                <c:pt idx="3">
                  <c:v>14682</c:v>
                </c:pt>
                <c:pt idx="4">
                  <c:v>10977</c:v>
                </c:pt>
                <c:pt idx="5">
                  <c:v>7996</c:v>
                </c:pt>
                <c:pt idx="6">
                  <c:v>6916</c:v>
                </c:pt>
                <c:pt idx="7">
                  <c:v>2939</c:v>
                </c:pt>
                <c:pt idx="8">
                  <c:v>2990</c:v>
                </c:pt>
                <c:pt idx="9">
                  <c:v>1981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341511878</c:v>
                </c:pt>
                <c:pt idx="1">
                  <c:v>261637772</c:v>
                </c:pt>
                <c:pt idx="2">
                  <c:v>224955203</c:v>
                </c:pt>
                <c:pt idx="3">
                  <c:v>206816547</c:v>
                </c:pt>
                <c:pt idx="4">
                  <c:v>196797721</c:v>
                </c:pt>
                <c:pt idx="5">
                  <c:v>139405157</c:v>
                </c:pt>
                <c:pt idx="6">
                  <c:v>67708041</c:v>
                </c:pt>
                <c:pt idx="7">
                  <c:v>46551010</c:v>
                </c:pt>
                <c:pt idx="8">
                  <c:v>41508266</c:v>
                </c:pt>
                <c:pt idx="9">
                  <c:v>40586227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329892313</c:v>
                </c:pt>
                <c:pt idx="1">
                  <c:v>265561744</c:v>
                </c:pt>
                <c:pt idx="2">
                  <c:v>215923316</c:v>
                </c:pt>
                <c:pt idx="3">
                  <c:v>201278371</c:v>
                </c:pt>
                <c:pt idx="4">
                  <c:v>208749594</c:v>
                </c:pt>
                <c:pt idx="5">
                  <c:v>168813604</c:v>
                </c:pt>
                <c:pt idx="6">
                  <c:v>65974198</c:v>
                </c:pt>
                <c:pt idx="7">
                  <c:v>49439394</c:v>
                </c:pt>
                <c:pt idx="8">
                  <c:v>42880321</c:v>
                </c:pt>
                <c:pt idx="9">
                  <c:v>41669327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773</c:v>
                </c:pt>
                <c:pt idx="1">
                  <c:v>632</c:v>
                </c:pt>
                <c:pt idx="2">
                  <c:v>534</c:v>
                </c:pt>
                <c:pt idx="3">
                  <c:v>469</c:v>
                </c:pt>
                <c:pt idx="4">
                  <c:v>296</c:v>
                </c:pt>
                <c:pt idx="5">
                  <c:v>283</c:v>
                </c:pt>
                <c:pt idx="6">
                  <c:v>203</c:v>
                </c:pt>
                <c:pt idx="7">
                  <c:v>103</c:v>
                </c:pt>
                <c:pt idx="8">
                  <c:v>77</c:v>
                </c:pt>
                <c:pt idx="9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880</c:v>
                </c:pt>
                <c:pt idx="1">
                  <c:v>745</c:v>
                </c:pt>
                <c:pt idx="2">
                  <c:v>467</c:v>
                </c:pt>
                <c:pt idx="3">
                  <c:v>429</c:v>
                </c:pt>
                <c:pt idx="4">
                  <c:v>312</c:v>
                </c:pt>
                <c:pt idx="5">
                  <c:v>296</c:v>
                </c:pt>
                <c:pt idx="6">
                  <c:v>208</c:v>
                </c:pt>
                <c:pt idx="7">
                  <c:v>118</c:v>
                </c:pt>
                <c:pt idx="8">
                  <c:v>79</c:v>
                </c:pt>
                <c:pt idx="9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13" sqref="C13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42999</v>
      </c>
    </row>
    <row r="6" spans="1:9" x14ac:dyDescent="0.25">
      <c r="A6" s="79" t="s">
        <v>42</v>
      </c>
      <c r="B6" s="80"/>
      <c r="C6" s="80"/>
      <c r="D6" s="81" t="s">
        <v>94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13780955</v>
      </c>
      <c r="E8" s="87">
        <v>13896046</v>
      </c>
      <c r="F8" s="87">
        <v>150749936</v>
      </c>
      <c r="G8" s="87">
        <v>153377121</v>
      </c>
      <c r="H8" s="87">
        <v>2627185</v>
      </c>
      <c r="I8" s="88">
        <f>((G8*100/F8)-100)</f>
        <v>1.7427436917784149</v>
      </c>
    </row>
    <row r="9" spans="1:9" x14ac:dyDescent="0.25">
      <c r="A9" s="89"/>
      <c r="B9" s="90"/>
      <c r="C9" s="86" t="s">
        <v>15</v>
      </c>
      <c r="D9" s="87">
        <v>7161490</v>
      </c>
      <c r="E9" s="87">
        <v>7936300</v>
      </c>
      <c r="F9" s="87">
        <v>79250195</v>
      </c>
      <c r="G9" s="87">
        <v>88583662</v>
      </c>
      <c r="H9" s="87">
        <v>9333467</v>
      </c>
      <c r="I9" s="88">
        <f t="shared" ref="I9:I19" si="0">((G9*100/F9)-100)</f>
        <v>11.777216447227673</v>
      </c>
    </row>
    <row r="10" spans="1:9" x14ac:dyDescent="0.25">
      <c r="A10" s="89"/>
      <c r="B10" s="85" t="s">
        <v>16</v>
      </c>
      <c r="C10" s="86" t="s">
        <v>17</v>
      </c>
      <c r="D10" s="87">
        <v>4528550</v>
      </c>
      <c r="E10" s="87">
        <v>4465400</v>
      </c>
      <c r="F10" s="87">
        <v>55721600</v>
      </c>
      <c r="G10" s="87">
        <v>56956107</v>
      </c>
      <c r="H10" s="87">
        <v>1234507</v>
      </c>
      <c r="I10" s="88">
        <f t="shared" si="0"/>
        <v>2.2154909406765029</v>
      </c>
    </row>
    <row r="11" spans="1:9" x14ac:dyDescent="0.25">
      <c r="A11" s="89"/>
      <c r="B11" s="89"/>
      <c r="C11" s="86" t="s">
        <v>18</v>
      </c>
      <c r="D11" s="87">
        <v>16937904</v>
      </c>
      <c r="E11" s="87">
        <v>12884269</v>
      </c>
      <c r="F11" s="87">
        <v>157968425</v>
      </c>
      <c r="G11" s="87">
        <v>162139379</v>
      </c>
      <c r="H11" s="87">
        <v>4170954</v>
      </c>
      <c r="I11" s="88">
        <f t="shared" si="0"/>
        <v>2.6403719604091833</v>
      </c>
    </row>
    <row r="12" spans="1:9" x14ac:dyDescent="0.25">
      <c r="A12" s="90"/>
      <c r="B12" s="90"/>
      <c r="C12" s="86" t="s">
        <v>2</v>
      </c>
      <c r="D12" s="87">
        <v>21466454</v>
      </c>
      <c r="E12" s="87">
        <v>17349669</v>
      </c>
      <c r="F12" s="87">
        <v>213690025</v>
      </c>
      <c r="G12" s="87">
        <v>219095486</v>
      </c>
      <c r="H12" s="87">
        <v>5405461</v>
      </c>
      <c r="I12" s="88">
        <f t="shared" si="0"/>
        <v>2.5295804050750661</v>
      </c>
    </row>
    <row r="13" spans="1:9" x14ac:dyDescent="0.25">
      <c r="A13" s="91"/>
      <c r="B13" s="91"/>
      <c r="C13" s="92" t="s">
        <v>2</v>
      </c>
      <c r="D13" s="93">
        <v>42408899</v>
      </c>
      <c r="E13" s="93">
        <v>39182015</v>
      </c>
      <c r="F13" s="93">
        <v>443690156</v>
      </c>
      <c r="G13" s="93">
        <v>461056269</v>
      </c>
      <c r="H13" s="93">
        <v>17366113</v>
      </c>
      <c r="I13" s="94">
        <f t="shared" si="0"/>
        <v>3.9140180968991274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18774</v>
      </c>
      <c r="E14" s="87">
        <v>19013</v>
      </c>
      <c r="F14" s="87">
        <v>238454</v>
      </c>
      <c r="G14" s="87">
        <v>236195</v>
      </c>
      <c r="H14" s="87">
        <v>-2259</v>
      </c>
      <c r="I14" s="88">
        <f t="shared" si="0"/>
        <v>-0.94735252920898461</v>
      </c>
    </row>
    <row r="15" spans="1:9" x14ac:dyDescent="0.25">
      <c r="A15" s="89"/>
      <c r="B15" s="85" t="s">
        <v>7</v>
      </c>
      <c r="C15" s="86" t="s">
        <v>8</v>
      </c>
      <c r="D15" s="87">
        <v>702938</v>
      </c>
      <c r="E15" s="87">
        <v>641298</v>
      </c>
      <c r="F15" s="87">
        <v>8140808</v>
      </c>
      <c r="G15" s="87">
        <v>8311447</v>
      </c>
      <c r="H15" s="87">
        <v>170639</v>
      </c>
      <c r="I15" s="88">
        <f t="shared" si="0"/>
        <v>2.0960941469200662</v>
      </c>
    </row>
    <row r="16" spans="1:9" x14ac:dyDescent="0.25">
      <c r="A16" s="89"/>
      <c r="B16" s="90"/>
      <c r="C16" s="86" t="s">
        <v>9</v>
      </c>
      <c r="D16" s="87">
        <v>275607</v>
      </c>
      <c r="E16" s="87">
        <v>178897</v>
      </c>
      <c r="F16" s="87">
        <v>2924911</v>
      </c>
      <c r="G16" s="87">
        <v>2123003</v>
      </c>
      <c r="H16" s="87">
        <v>-801908</v>
      </c>
      <c r="I16" s="88">
        <f t="shared" si="0"/>
        <v>-27.416492330877759</v>
      </c>
    </row>
    <row r="17" spans="1:9" x14ac:dyDescent="0.25">
      <c r="A17" s="90"/>
      <c r="B17" s="95" t="s">
        <v>10</v>
      </c>
      <c r="C17" s="86" t="s">
        <v>11</v>
      </c>
      <c r="D17" s="87">
        <v>498898</v>
      </c>
      <c r="E17" s="87">
        <v>185405</v>
      </c>
      <c r="F17" s="87">
        <v>2971655</v>
      </c>
      <c r="G17" s="87">
        <v>3475710</v>
      </c>
      <c r="H17" s="87">
        <v>504055</v>
      </c>
      <c r="I17" s="88">
        <f t="shared" si="0"/>
        <v>16.962096878675354</v>
      </c>
    </row>
    <row r="18" spans="1:9" x14ac:dyDescent="0.25">
      <c r="A18" s="96"/>
      <c r="B18" s="96"/>
      <c r="C18" s="92" t="s">
        <v>2</v>
      </c>
      <c r="D18" s="93">
        <v>1496217</v>
      </c>
      <c r="E18" s="93">
        <v>1024613</v>
      </c>
      <c r="F18" s="93">
        <v>14275828</v>
      </c>
      <c r="G18" s="93">
        <v>14146355</v>
      </c>
      <c r="H18" s="93">
        <v>-129473</v>
      </c>
      <c r="I18" s="94">
        <f t="shared" si="0"/>
        <v>-0.90693863781491757</v>
      </c>
    </row>
    <row r="19" spans="1:9" x14ac:dyDescent="0.25">
      <c r="A19" s="97"/>
      <c r="B19" s="97"/>
      <c r="C19" s="98" t="s">
        <v>1</v>
      </c>
      <c r="D19" s="99">
        <f>+D13+D18</f>
        <v>43905116</v>
      </c>
      <c r="E19" s="99">
        <f t="shared" ref="E19:G19" si="1">+E13+E18</f>
        <v>40206628</v>
      </c>
      <c r="F19" s="99">
        <f t="shared" si="1"/>
        <v>457965984</v>
      </c>
      <c r="G19" s="99">
        <f t="shared" si="1"/>
        <v>475202624</v>
      </c>
      <c r="H19" s="99">
        <f t="shared" ref="H19" si="2">G19-F19</f>
        <v>17236640</v>
      </c>
      <c r="I19" s="100">
        <f t="shared" si="0"/>
        <v>3.7637380509029299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13192685</v>
      </c>
      <c r="E21" s="87">
        <v>9301123</v>
      </c>
      <c r="F21" s="87">
        <v>109244983</v>
      </c>
      <c r="G21" s="87">
        <v>113387422</v>
      </c>
      <c r="H21" s="87">
        <v>4142439</v>
      </c>
      <c r="I21" s="88">
        <f t="shared" ref="I21:I34" si="3">((G21*100/F21)-100)</f>
        <v>3.7918803099635312</v>
      </c>
    </row>
    <row r="22" spans="1:9" x14ac:dyDescent="0.25">
      <c r="A22" s="89"/>
      <c r="B22" s="90"/>
      <c r="C22" s="86" t="s">
        <v>22</v>
      </c>
      <c r="D22" s="87">
        <v>12307627</v>
      </c>
      <c r="E22" s="87">
        <v>8057038</v>
      </c>
      <c r="F22" s="87">
        <v>101095300</v>
      </c>
      <c r="G22" s="87">
        <v>102898035</v>
      </c>
      <c r="H22" s="87">
        <v>1802735</v>
      </c>
      <c r="I22" s="88">
        <f t="shared" si="3"/>
        <v>1.7832035712837353</v>
      </c>
    </row>
    <row r="23" spans="1:9" x14ac:dyDescent="0.25">
      <c r="A23" s="89"/>
      <c r="B23" s="95" t="s">
        <v>23</v>
      </c>
      <c r="C23" s="86" t="s">
        <v>24</v>
      </c>
      <c r="D23" s="87">
        <v>3207028</v>
      </c>
      <c r="E23" s="87">
        <v>3155532</v>
      </c>
      <c r="F23" s="87">
        <v>41532702</v>
      </c>
      <c r="G23" s="87">
        <v>41683514</v>
      </c>
      <c r="H23" s="87">
        <v>150812</v>
      </c>
      <c r="I23" s="88">
        <f t="shared" si="3"/>
        <v>0.36311627401462943</v>
      </c>
    </row>
    <row r="24" spans="1:9" x14ac:dyDescent="0.25">
      <c r="A24" s="89"/>
      <c r="B24" s="85" t="s">
        <v>25</v>
      </c>
      <c r="C24" s="86" t="s">
        <v>26</v>
      </c>
      <c r="D24" s="87">
        <v>1277530</v>
      </c>
      <c r="E24" s="87">
        <v>1124739</v>
      </c>
      <c r="F24" s="87">
        <v>13920161</v>
      </c>
      <c r="G24" s="87">
        <v>14084753</v>
      </c>
      <c r="H24" s="87">
        <v>164592</v>
      </c>
      <c r="I24" s="88">
        <f t="shared" si="3"/>
        <v>1.182400117354959</v>
      </c>
    </row>
    <row r="25" spans="1:9" x14ac:dyDescent="0.25">
      <c r="A25" s="89"/>
      <c r="B25" s="89"/>
      <c r="C25" s="86" t="s">
        <v>21</v>
      </c>
      <c r="D25" s="87">
        <v>768261</v>
      </c>
      <c r="E25" s="87">
        <v>596762</v>
      </c>
      <c r="F25" s="87">
        <v>7688983</v>
      </c>
      <c r="G25" s="87">
        <v>7689049</v>
      </c>
      <c r="H25" s="87">
        <v>66</v>
      </c>
      <c r="I25" s="88">
        <f t="shared" si="3"/>
        <v>8.5837099652508186E-4</v>
      </c>
    </row>
    <row r="26" spans="1:9" x14ac:dyDescent="0.25">
      <c r="A26" s="89"/>
      <c r="B26" s="89"/>
      <c r="C26" s="86" t="s">
        <v>27</v>
      </c>
      <c r="D26" s="87">
        <v>130267</v>
      </c>
      <c r="E26" s="87">
        <v>120146</v>
      </c>
      <c r="F26" s="87">
        <v>1585297</v>
      </c>
      <c r="G26" s="87">
        <v>1495819</v>
      </c>
      <c r="H26" s="87">
        <v>-89478</v>
      </c>
      <c r="I26" s="88">
        <f t="shared" si="3"/>
        <v>-5.6442420568511835</v>
      </c>
    </row>
    <row r="27" spans="1:9" x14ac:dyDescent="0.25">
      <c r="A27" s="89"/>
      <c r="B27" s="89"/>
      <c r="C27" s="86" t="s">
        <v>28</v>
      </c>
      <c r="D27" s="87">
        <v>378973</v>
      </c>
      <c r="E27" s="87">
        <v>407831</v>
      </c>
      <c r="F27" s="87">
        <v>4615228</v>
      </c>
      <c r="G27" s="87">
        <v>4892348</v>
      </c>
      <c r="H27" s="87">
        <v>277120</v>
      </c>
      <c r="I27" s="88">
        <f t="shared" si="3"/>
        <v>6.0044704183628568</v>
      </c>
    </row>
    <row r="28" spans="1:9" x14ac:dyDescent="0.25">
      <c r="A28" s="89"/>
      <c r="B28" s="90"/>
      <c r="C28" s="86" t="s">
        <v>29</v>
      </c>
      <c r="D28" s="87">
        <v>509269</v>
      </c>
      <c r="E28" s="87">
        <v>527977</v>
      </c>
      <c r="F28" s="87">
        <v>6203625</v>
      </c>
      <c r="G28" s="87">
        <v>6388509</v>
      </c>
      <c r="H28" s="87">
        <v>184884</v>
      </c>
      <c r="I28" s="88">
        <f t="shared" si="3"/>
        <v>2.980257510729615</v>
      </c>
    </row>
    <row r="29" spans="1:9" x14ac:dyDescent="0.25">
      <c r="A29" s="89"/>
      <c r="B29" s="85" t="s">
        <v>30</v>
      </c>
      <c r="C29" s="86" t="s">
        <v>31</v>
      </c>
      <c r="D29" s="87">
        <v>1687427</v>
      </c>
      <c r="E29" s="87">
        <v>1642664</v>
      </c>
      <c r="F29" s="87">
        <v>27391092</v>
      </c>
      <c r="G29" s="87">
        <v>26890097</v>
      </c>
      <c r="H29" s="87">
        <v>-500995</v>
      </c>
      <c r="I29" s="88">
        <f t="shared" si="3"/>
        <v>-1.8290435445216957</v>
      </c>
    </row>
    <row r="30" spans="1:9" x14ac:dyDescent="0.25">
      <c r="A30" s="89"/>
      <c r="B30" s="90"/>
      <c r="C30" s="86" t="s">
        <v>32</v>
      </c>
      <c r="D30" s="87">
        <v>436610</v>
      </c>
      <c r="E30" s="87">
        <v>404309</v>
      </c>
      <c r="F30" s="87">
        <v>8020150</v>
      </c>
      <c r="G30" s="87">
        <v>7596784</v>
      </c>
      <c r="H30" s="87">
        <v>-423366</v>
      </c>
      <c r="I30" s="88">
        <f t="shared" si="3"/>
        <v>-5.2787790752043264</v>
      </c>
    </row>
    <row r="31" spans="1:9" x14ac:dyDescent="0.25">
      <c r="A31" s="89"/>
      <c r="B31" s="95" t="s">
        <v>33</v>
      </c>
      <c r="C31" s="86" t="s">
        <v>34</v>
      </c>
      <c r="D31" s="87">
        <v>274108</v>
      </c>
      <c r="E31" s="87">
        <v>268343</v>
      </c>
      <c r="F31" s="87">
        <v>3846984</v>
      </c>
      <c r="G31" s="87">
        <v>3951332</v>
      </c>
      <c r="H31" s="87">
        <v>104348</v>
      </c>
      <c r="I31" s="88">
        <f t="shared" si="3"/>
        <v>2.7124625420849213</v>
      </c>
    </row>
    <row r="32" spans="1:9" x14ac:dyDescent="0.25">
      <c r="A32" s="89"/>
      <c r="B32" s="85" t="s">
        <v>35</v>
      </c>
      <c r="C32" s="86" t="s">
        <v>36</v>
      </c>
      <c r="D32" s="87">
        <v>11122</v>
      </c>
      <c r="E32" s="87">
        <v>9989</v>
      </c>
      <c r="F32" s="87">
        <v>140383</v>
      </c>
      <c r="G32" s="87">
        <v>133582</v>
      </c>
      <c r="H32" s="87">
        <v>-6801</v>
      </c>
      <c r="I32" s="88">
        <f t="shared" si="3"/>
        <v>-4.8446036913301498</v>
      </c>
    </row>
    <row r="33" spans="1:9" x14ac:dyDescent="0.25">
      <c r="A33" s="89"/>
      <c r="B33" s="89"/>
      <c r="C33" s="86" t="s">
        <v>37</v>
      </c>
      <c r="D33" s="87">
        <v>150462896</v>
      </c>
      <c r="E33" s="87">
        <v>144227355</v>
      </c>
      <c r="F33" s="87">
        <v>1878887399</v>
      </c>
      <c r="G33" s="87">
        <v>1876889014</v>
      </c>
      <c r="H33" s="87">
        <v>-1998385</v>
      </c>
      <c r="I33" s="88">
        <f t="shared" si="3"/>
        <v>-0.1063600192892693</v>
      </c>
    </row>
    <row r="34" spans="1:9" x14ac:dyDescent="0.25">
      <c r="A34" s="102"/>
      <c r="B34" s="103"/>
      <c r="C34" s="86" t="s">
        <v>38</v>
      </c>
      <c r="D34" s="87">
        <v>281</v>
      </c>
      <c r="E34" s="87">
        <v>245</v>
      </c>
      <c r="F34" s="87">
        <v>3896</v>
      </c>
      <c r="G34" s="87">
        <v>3722</v>
      </c>
      <c r="H34" s="87">
        <v>-174</v>
      </c>
      <c r="I34" s="88">
        <f t="shared" si="3"/>
        <v>-4.4661190965092459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37" sqref="D37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842409</v>
      </c>
      <c r="C7" s="37">
        <v>1162582</v>
      </c>
      <c r="D7" s="37">
        <v>11671069</v>
      </c>
      <c r="E7" s="37">
        <v>13133307</v>
      </c>
      <c r="F7" s="10">
        <f>((E7*100)/D7)-100</f>
        <v>12.528740940525665</v>
      </c>
      <c r="G7" s="1"/>
      <c r="H7" s="1"/>
      <c r="I7" s="1"/>
    </row>
    <row r="8" spans="1:12" x14ac:dyDescent="0.25">
      <c r="A8" s="11" t="s">
        <v>45</v>
      </c>
      <c r="B8" s="38">
        <v>177379</v>
      </c>
      <c r="C8" s="38">
        <v>178827</v>
      </c>
      <c r="D8" s="38">
        <v>2250974</v>
      </c>
      <c r="E8" s="38">
        <v>2255243</v>
      </c>
      <c r="F8" s="13">
        <f t="shared" ref="F8:F35" si="0">((E8*100)/D8)-100</f>
        <v>0.18965123542075446</v>
      </c>
      <c r="G8" s="1"/>
      <c r="H8" s="1"/>
      <c r="I8" s="1"/>
    </row>
    <row r="9" spans="1:12" x14ac:dyDescent="0.25">
      <c r="A9" s="8" t="s">
        <v>46</v>
      </c>
      <c r="B9" s="37">
        <v>460984</v>
      </c>
      <c r="C9" s="37">
        <v>305276</v>
      </c>
      <c r="D9" s="37">
        <v>4617672</v>
      </c>
      <c r="E9" s="37">
        <v>5431968</v>
      </c>
      <c r="F9" s="10">
        <f t="shared" si="0"/>
        <v>17.634340420887412</v>
      </c>
      <c r="G9" s="1"/>
      <c r="H9" s="1"/>
      <c r="I9" s="1"/>
    </row>
    <row r="10" spans="1:12" x14ac:dyDescent="0.25">
      <c r="A10" s="11" t="s">
        <v>47</v>
      </c>
      <c r="B10" s="38">
        <v>265453</v>
      </c>
      <c r="C10" s="38">
        <v>390815</v>
      </c>
      <c r="D10" s="38">
        <v>5117339</v>
      </c>
      <c r="E10" s="38">
        <v>5126010</v>
      </c>
      <c r="F10" s="13">
        <f t="shared" si="0"/>
        <v>0.16944353305497373</v>
      </c>
      <c r="G10" s="1"/>
      <c r="H10" s="1"/>
      <c r="I10" s="1"/>
    </row>
    <row r="11" spans="1:12" x14ac:dyDescent="0.25">
      <c r="A11" s="8" t="s">
        <v>48</v>
      </c>
      <c r="B11" s="37">
        <v>11400419</v>
      </c>
      <c r="C11" s="37">
        <v>7161472</v>
      </c>
      <c r="D11" s="37">
        <v>83172146</v>
      </c>
      <c r="E11" s="37">
        <v>88876867</v>
      </c>
      <c r="F11" s="10">
        <f t="shared" si="0"/>
        <v>6.8589320756494629</v>
      </c>
      <c r="G11" s="1"/>
      <c r="H11" s="1"/>
      <c r="I11" s="1"/>
    </row>
    <row r="12" spans="1:12" x14ac:dyDescent="0.25">
      <c r="A12" s="11" t="s">
        <v>49</v>
      </c>
      <c r="B12" s="38">
        <v>381134</v>
      </c>
      <c r="C12" s="38">
        <v>388974</v>
      </c>
      <c r="D12" s="38">
        <v>4105837</v>
      </c>
      <c r="E12" s="38">
        <v>3881098</v>
      </c>
      <c r="F12" s="13">
        <f t="shared" si="0"/>
        <v>-5.4736464209368307</v>
      </c>
      <c r="G12" s="1"/>
      <c r="H12" s="1"/>
      <c r="I12" s="1"/>
    </row>
    <row r="13" spans="1:12" x14ac:dyDescent="0.25">
      <c r="A13" s="8" t="s">
        <v>50</v>
      </c>
      <c r="B13" s="37">
        <v>751017</v>
      </c>
      <c r="C13" s="37">
        <v>728448</v>
      </c>
      <c r="D13" s="37">
        <v>11519255</v>
      </c>
      <c r="E13" s="37">
        <v>11782932</v>
      </c>
      <c r="F13" s="10">
        <f t="shared" si="0"/>
        <v>2.2890108778736078</v>
      </c>
      <c r="G13" s="1"/>
      <c r="H13" s="1"/>
      <c r="I13" s="1"/>
    </row>
    <row r="14" spans="1:12" x14ac:dyDescent="0.25">
      <c r="A14" s="11" t="s">
        <v>51</v>
      </c>
      <c r="B14" s="38">
        <v>3167258</v>
      </c>
      <c r="C14" s="38">
        <v>3291798</v>
      </c>
      <c r="D14" s="38">
        <v>44291325</v>
      </c>
      <c r="E14" s="38">
        <v>42570443</v>
      </c>
      <c r="F14" s="13">
        <f t="shared" si="0"/>
        <v>-3.885370329291348</v>
      </c>
      <c r="G14" s="1"/>
      <c r="H14" s="1"/>
      <c r="I14" s="1"/>
    </row>
    <row r="15" spans="1:12" x14ac:dyDescent="0.25">
      <c r="A15" s="8" t="s">
        <v>52</v>
      </c>
      <c r="B15" s="37">
        <v>2447668</v>
      </c>
      <c r="C15" s="37">
        <v>2836573</v>
      </c>
      <c r="D15" s="37">
        <v>32001391</v>
      </c>
      <c r="E15" s="37">
        <v>29505874</v>
      </c>
      <c r="F15" s="10">
        <f t="shared" si="0"/>
        <v>-7.7981516490955016</v>
      </c>
      <c r="G15" s="1"/>
      <c r="H15" s="1"/>
      <c r="I15" s="1"/>
    </row>
    <row r="16" spans="1:12" x14ac:dyDescent="0.25">
      <c r="A16" s="11" t="s">
        <v>53</v>
      </c>
      <c r="B16" s="38">
        <v>2429266</v>
      </c>
      <c r="C16" s="38">
        <v>2622286</v>
      </c>
      <c r="D16" s="38">
        <v>22733610</v>
      </c>
      <c r="E16" s="38">
        <v>30411571</v>
      </c>
      <c r="F16" s="13">
        <f t="shared" si="0"/>
        <v>33.773610966318159</v>
      </c>
      <c r="G16" s="1"/>
      <c r="H16" s="1"/>
      <c r="I16" s="1"/>
    </row>
    <row r="17" spans="1:9" x14ac:dyDescent="0.25">
      <c r="A17" s="8" t="s">
        <v>54</v>
      </c>
      <c r="B17" s="37">
        <v>1113671</v>
      </c>
      <c r="C17" s="37">
        <v>1396222</v>
      </c>
      <c r="D17" s="37">
        <v>13117726</v>
      </c>
      <c r="E17" s="37">
        <v>12946847</v>
      </c>
      <c r="F17" s="10">
        <f t="shared" si="0"/>
        <v>-1.3026571831123732</v>
      </c>
      <c r="G17" s="1"/>
      <c r="H17" s="1"/>
      <c r="I17" s="1"/>
    </row>
    <row r="18" spans="1:9" x14ac:dyDescent="0.25">
      <c r="A18" s="11" t="s">
        <v>55</v>
      </c>
      <c r="B18" s="38">
        <v>222322</v>
      </c>
      <c r="C18" s="38">
        <v>219565</v>
      </c>
      <c r="D18" s="38">
        <v>2803198</v>
      </c>
      <c r="E18" s="38">
        <v>2781579</v>
      </c>
      <c r="F18" s="13">
        <f t="shared" si="0"/>
        <v>-0.77122629225620187</v>
      </c>
      <c r="G18" s="1"/>
      <c r="H18" s="1"/>
      <c r="I18" s="1"/>
    </row>
    <row r="19" spans="1:9" x14ac:dyDescent="0.25">
      <c r="A19" s="8" t="s">
        <v>56</v>
      </c>
      <c r="B19" s="37">
        <v>1249958</v>
      </c>
      <c r="C19" s="37">
        <v>1031683</v>
      </c>
      <c r="D19" s="37">
        <v>12067153</v>
      </c>
      <c r="E19" s="37">
        <v>13714174</v>
      </c>
      <c r="F19" s="10">
        <f t="shared" si="0"/>
        <v>13.648795204635263</v>
      </c>
      <c r="G19" s="1"/>
      <c r="H19" s="1"/>
      <c r="I19" s="1"/>
    </row>
    <row r="20" spans="1:9" x14ac:dyDescent="0.25">
      <c r="A20" s="11" t="s">
        <v>57</v>
      </c>
      <c r="B20" s="38">
        <v>1092095</v>
      </c>
      <c r="C20" s="38">
        <v>1725066</v>
      </c>
      <c r="D20" s="38">
        <v>15189193</v>
      </c>
      <c r="E20" s="38">
        <v>17234939</v>
      </c>
      <c r="F20" s="13">
        <f t="shared" si="0"/>
        <v>13.468431140482579</v>
      </c>
      <c r="G20" s="1"/>
      <c r="H20" s="1"/>
      <c r="I20" s="1"/>
    </row>
    <row r="21" spans="1:9" x14ac:dyDescent="0.25">
      <c r="A21" s="8" t="s">
        <v>58</v>
      </c>
      <c r="B21" s="37">
        <v>3676144</v>
      </c>
      <c r="C21" s="37">
        <v>3475978</v>
      </c>
      <c r="D21" s="37">
        <v>26889149</v>
      </c>
      <c r="E21" s="37">
        <v>28635602</v>
      </c>
      <c r="F21" s="10">
        <f t="shared" si="0"/>
        <v>6.4950103106647248</v>
      </c>
      <c r="G21" s="1"/>
      <c r="H21" s="1"/>
      <c r="I21" s="1"/>
    </row>
    <row r="22" spans="1:9" x14ac:dyDescent="0.25">
      <c r="A22" s="11" t="s">
        <v>59</v>
      </c>
      <c r="B22" s="38">
        <v>2136115</v>
      </c>
      <c r="C22" s="38">
        <v>1990089</v>
      </c>
      <c r="D22" s="38">
        <v>25490478</v>
      </c>
      <c r="E22" s="38">
        <v>24832690</v>
      </c>
      <c r="F22" s="13">
        <f t="shared" si="0"/>
        <v>-2.5805243824772504</v>
      </c>
      <c r="G22" s="1"/>
      <c r="H22" s="1"/>
      <c r="I22" s="1"/>
    </row>
    <row r="23" spans="1:9" x14ac:dyDescent="0.25">
      <c r="A23" s="8" t="s">
        <v>60</v>
      </c>
      <c r="B23" s="37">
        <v>896091</v>
      </c>
      <c r="C23" s="37">
        <v>100648</v>
      </c>
      <c r="D23" s="37">
        <v>5448260</v>
      </c>
      <c r="E23" s="37">
        <v>5154171</v>
      </c>
      <c r="F23" s="10">
        <f t="shared" si="0"/>
        <v>-5.3978517912140802</v>
      </c>
      <c r="G23" s="1"/>
      <c r="H23" s="1"/>
      <c r="I23" s="1"/>
    </row>
    <row r="24" spans="1:9" x14ac:dyDescent="0.25">
      <c r="A24" s="11" t="s">
        <v>61</v>
      </c>
      <c r="B24" s="38">
        <v>150619</v>
      </c>
      <c r="C24" s="38">
        <v>121923</v>
      </c>
      <c r="D24" s="38">
        <v>1848839</v>
      </c>
      <c r="E24" s="38">
        <v>1890544</v>
      </c>
      <c r="F24" s="13">
        <f t="shared" si="0"/>
        <v>2.2557399535600382</v>
      </c>
      <c r="G24" s="1"/>
      <c r="H24" s="1"/>
      <c r="I24" s="1"/>
    </row>
    <row r="25" spans="1:9" x14ac:dyDescent="0.25">
      <c r="A25" s="8" t="s">
        <v>62</v>
      </c>
      <c r="B25" s="37">
        <v>83504</v>
      </c>
      <c r="C25" s="37">
        <v>84121</v>
      </c>
      <c r="D25" s="37">
        <v>894940</v>
      </c>
      <c r="E25" s="37">
        <v>982947</v>
      </c>
      <c r="F25" s="10">
        <f t="shared" si="0"/>
        <v>9.8338436096274648</v>
      </c>
      <c r="G25" s="1"/>
      <c r="H25" s="1"/>
      <c r="I25" s="1"/>
    </row>
    <row r="26" spans="1:9" x14ac:dyDescent="0.25">
      <c r="A26" s="11" t="s">
        <v>63</v>
      </c>
      <c r="B26" s="38">
        <v>173279</v>
      </c>
      <c r="C26" s="38">
        <v>175698</v>
      </c>
      <c r="D26" s="38">
        <v>2089896</v>
      </c>
      <c r="E26" s="38">
        <v>2047900</v>
      </c>
      <c r="F26" s="13">
        <f t="shared" si="0"/>
        <v>-2.0094779835934418</v>
      </c>
      <c r="G26" s="1"/>
      <c r="H26" s="1"/>
      <c r="I26" s="1"/>
    </row>
    <row r="27" spans="1:9" x14ac:dyDescent="0.25">
      <c r="A27" s="8" t="s">
        <v>64</v>
      </c>
      <c r="B27" s="37">
        <v>257293</v>
      </c>
      <c r="C27" s="37">
        <v>232119</v>
      </c>
      <c r="D27" s="37">
        <v>3252115</v>
      </c>
      <c r="E27" s="37">
        <v>3101569</v>
      </c>
      <c r="F27" s="10">
        <f t="shared" si="0"/>
        <v>-4.6291720926227953</v>
      </c>
      <c r="G27" s="1"/>
      <c r="H27" s="1"/>
      <c r="I27" s="1"/>
    </row>
    <row r="28" spans="1:9" x14ac:dyDescent="0.25">
      <c r="A28" s="11" t="s">
        <v>65</v>
      </c>
      <c r="B28" s="38">
        <v>1361536</v>
      </c>
      <c r="C28" s="38">
        <v>1335559</v>
      </c>
      <c r="D28" s="38">
        <v>14778034</v>
      </c>
      <c r="E28" s="38">
        <v>14638847</v>
      </c>
      <c r="F28" s="13">
        <f t="shared" si="0"/>
        <v>-0.94185058716199421</v>
      </c>
      <c r="G28" s="1"/>
      <c r="H28" s="1"/>
      <c r="I28" s="1"/>
    </row>
    <row r="29" spans="1:9" x14ac:dyDescent="0.25">
      <c r="A29" s="8" t="s">
        <v>66</v>
      </c>
      <c r="B29" s="37">
        <v>304806</v>
      </c>
      <c r="C29" s="37">
        <v>523125</v>
      </c>
      <c r="D29" s="37">
        <v>5127135</v>
      </c>
      <c r="E29" s="37">
        <v>5152129</v>
      </c>
      <c r="F29" s="10">
        <f t="shared" si="0"/>
        <v>0.48748472587517711</v>
      </c>
      <c r="G29" s="1"/>
      <c r="H29" s="1"/>
      <c r="I29" s="1"/>
    </row>
    <row r="30" spans="1:9" x14ac:dyDescent="0.25">
      <c r="A30" s="11" t="s">
        <v>67</v>
      </c>
      <c r="B30" s="38">
        <v>411944</v>
      </c>
      <c r="C30" s="38">
        <v>381914</v>
      </c>
      <c r="D30" s="38">
        <v>4633412</v>
      </c>
      <c r="E30" s="38">
        <v>4601447</v>
      </c>
      <c r="F30" s="13">
        <f t="shared" si="0"/>
        <v>-0.68988037325409834</v>
      </c>
      <c r="G30" s="1"/>
      <c r="H30" s="1"/>
      <c r="I30" s="1"/>
    </row>
    <row r="31" spans="1:9" x14ac:dyDescent="0.25">
      <c r="A31" s="8" t="s">
        <v>68</v>
      </c>
      <c r="B31" s="37">
        <v>2649531</v>
      </c>
      <c r="C31" s="37">
        <v>2576004</v>
      </c>
      <c r="D31" s="37">
        <v>31939076</v>
      </c>
      <c r="E31" s="37">
        <v>33240900</v>
      </c>
      <c r="F31" s="10">
        <f t="shared" si="0"/>
        <v>4.0759601185707481</v>
      </c>
      <c r="G31" s="1"/>
      <c r="H31" s="1"/>
      <c r="I31" s="1"/>
    </row>
    <row r="32" spans="1:9" x14ac:dyDescent="0.25">
      <c r="A32" s="11" t="s">
        <v>69</v>
      </c>
      <c r="B32" s="38">
        <v>5366101</v>
      </c>
      <c r="C32" s="38">
        <v>5344862</v>
      </c>
      <c r="D32" s="38">
        <v>65767922</v>
      </c>
      <c r="E32" s="38">
        <v>66192923</v>
      </c>
      <c r="F32" s="13">
        <f t="shared" si="0"/>
        <v>0.6462132101421787</v>
      </c>
      <c r="G32" s="1"/>
      <c r="H32" s="1"/>
      <c r="I32" s="1"/>
    </row>
    <row r="33" spans="1:9" x14ac:dyDescent="0.25">
      <c r="A33" s="8" t="s">
        <v>70</v>
      </c>
      <c r="B33" s="37">
        <v>347655</v>
      </c>
      <c r="C33" s="37">
        <v>319193</v>
      </c>
      <c r="D33" s="37">
        <v>4328558</v>
      </c>
      <c r="E33" s="37">
        <v>4066314</v>
      </c>
      <c r="F33" s="10">
        <f t="shared" si="0"/>
        <v>-6.0584610394500942</v>
      </c>
      <c r="G33" s="1"/>
      <c r="H33" s="1"/>
      <c r="I33" s="1"/>
    </row>
    <row r="34" spans="1:9" x14ac:dyDescent="0.25">
      <c r="A34" s="11" t="s">
        <v>71</v>
      </c>
      <c r="B34" s="38">
        <v>89465</v>
      </c>
      <c r="C34" s="38">
        <v>105808</v>
      </c>
      <c r="D34" s="38">
        <v>820283</v>
      </c>
      <c r="E34" s="38">
        <v>1011790</v>
      </c>
      <c r="F34" s="13">
        <f t="shared" si="0"/>
        <v>23.346454821080044</v>
      </c>
      <c r="G34" s="1"/>
      <c r="H34" s="1"/>
      <c r="I34" s="1"/>
    </row>
    <row r="35" spans="1:9" x14ac:dyDescent="0.25">
      <c r="A35" s="14" t="s">
        <v>72</v>
      </c>
      <c r="B35" s="15">
        <f>SUM(B7:B34)</f>
        <v>43905116</v>
      </c>
      <c r="C35" s="15">
        <f t="shared" ref="C35:E35" si="1">SUM(C7:C34)</f>
        <v>40206628</v>
      </c>
      <c r="D35" s="15">
        <f t="shared" si="1"/>
        <v>457965985</v>
      </c>
      <c r="E35" s="15">
        <f t="shared" si="1"/>
        <v>475202625</v>
      </c>
      <c r="F35" s="16">
        <f t="shared" si="0"/>
        <v>3.763738042684551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13133307</v>
      </c>
      <c r="C38" s="41">
        <f>D7</f>
        <v>11671069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88876867</v>
      </c>
      <c r="G38" s="42">
        <f>LOOKUP(E38,$A$38:$A$65,$C$38:$C$65)</f>
        <v>83172146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2255243</v>
      </c>
      <c r="C39" s="41">
        <f t="shared" ref="C39:C65" si="5">D8</f>
        <v>2250974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66192923</v>
      </c>
      <c r="G39" s="42">
        <f t="shared" ref="G39:G65" si="8">LOOKUP(E39,$A$38:$A$65,$C$38:$C$65)</f>
        <v>65767922</v>
      </c>
    </row>
    <row r="40" spans="1:9" x14ac:dyDescent="0.25">
      <c r="A40" s="42" t="str">
        <f t="shared" si="3"/>
        <v>ALMERIA</v>
      </c>
      <c r="B40" s="41">
        <f t="shared" si="4"/>
        <v>5431968</v>
      </c>
      <c r="C40" s="41">
        <f t="shared" si="5"/>
        <v>4617672</v>
      </c>
      <c r="D40" s="41">
        <f t="shared" si="6"/>
        <v>15</v>
      </c>
      <c r="E40" s="42" t="str">
        <f t="shared" si="2"/>
        <v>BARCELONA</v>
      </c>
      <c r="F40" s="42">
        <f t="shared" si="7"/>
        <v>42570443</v>
      </c>
      <c r="G40" s="42">
        <f t="shared" si="8"/>
        <v>44291325</v>
      </c>
    </row>
    <row r="41" spans="1:9" x14ac:dyDescent="0.25">
      <c r="A41" s="42" t="str">
        <f t="shared" si="3"/>
        <v>AVILES</v>
      </c>
      <c r="B41" s="41">
        <f t="shared" si="4"/>
        <v>5126010</v>
      </c>
      <c r="C41" s="41">
        <f t="shared" si="5"/>
        <v>5117339</v>
      </c>
      <c r="D41" s="41">
        <f t="shared" si="6"/>
        <v>18</v>
      </c>
      <c r="E41" s="42" t="str">
        <f t="shared" si="2"/>
        <v>TARRAGONA</v>
      </c>
      <c r="F41" s="42">
        <f t="shared" si="7"/>
        <v>33240900</v>
      </c>
      <c r="G41" s="42">
        <f t="shared" si="8"/>
        <v>31939076</v>
      </c>
    </row>
    <row r="42" spans="1:9" x14ac:dyDescent="0.25">
      <c r="A42" s="42" t="str">
        <f t="shared" si="3"/>
        <v>BAHIA DE ALGECIRAS</v>
      </c>
      <c r="B42" s="41">
        <f t="shared" si="4"/>
        <v>88876867</v>
      </c>
      <c r="C42" s="41">
        <f t="shared" si="5"/>
        <v>83172146</v>
      </c>
      <c r="D42" s="41">
        <f t="shared" si="6"/>
        <v>1</v>
      </c>
      <c r="E42" s="42" t="str">
        <f t="shared" si="2"/>
        <v>CARTAGENA</v>
      </c>
      <c r="F42" s="42">
        <f t="shared" si="7"/>
        <v>30411571</v>
      </c>
      <c r="G42" s="42">
        <f t="shared" si="8"/>
        <v>22733610</v>
      </c>
    </row>
    <row r="43" spans="1:9" x14ac:dyDescent="0.25">
      <c r="A43" s="42" t="str">
        <f t="shared" si="3"/>
        <v>BAHIA DE CADIZ</v>
      </c>
      <c r="B43" s="41">
        <f t="shared" si="4"/>
        <v>3881098</v>
      </c>
      <c r="C43" s="41">
        <f t="shared" si="5"/>
        <v>4105837</v>
      </c>
      <c r="D43" s="41">
        <f t="shared" si="6"/>
        <v>21</v>
      </c>
      <c r="E43" s="42" t="str">
        <f t="shared" si="2"/>
        <v>BILBAO</v>
      </c>
      <c r="F43" s="42">
        <f t="shared" si="7"/>
        <v>29505874</v>
      </c>
      <c r="G43" s="42">
        <f t="shared" si="8"/>
        <v>32001391</v>
      </c>
    </row>
    <row r="44" spans="1:9" x14ac:dyDescent="0.25">
      <c r="A44" s="42" t="str">
        <f t="shared" si="3"/>
        <v>BALEARES</v>
      </c>
      <c r="B44" s="41">
        <f t="shared" si="4"/>
        <v>11782932</v>
      </c>
      <c r="C44" s="41">
        <f t="shared" si="5"/>
        <v>11519255</v>
      </c>
      <c r="D44" s="41">
        <f t="shared" si="6"/>
        <v>14</v>
      </c>
      <c r="E44" s="42" t="str">
        <f t="shared" si="2"/>
        <v>HUELVA</v>
      </c>
      <c r="F44" s="42">
        <f t="shared" si="7"/>
        <v>28635602</v>
      </c>
      <c r="G44" s="42">
        <f t="shared" si="8"/>
        <v>26889149</v>
      </c>
    </row>
    <row r="45" spans="1:9" x14ac:dyDescent="0.25">
      <c r="A45" s="42" t="str">
        <f t="shared" si="3"/>
        <v>BARCELONA</v>
      </c>
      <c r="B45" s="41">
        <f t="shared" si="4"/>
        <v>42570443</v>
      </c>
      <c r="C45" s="41">
        <f t="shared" si="5"/>
        <v>44291325</v>
      </c>
      <c r="D45" s="41">
        <f t="shared" si="6"/>
        <v>3</v>
      </c>
      <c r="E45" s="42" t="str">
        <f t="shared" si="2"/>
        <v>LAS PALMAS</v>
      </c>
      <c r="F45" s="42">
        <f t="shared" si="7"/>
        <v>24832690</v>
      </c>
      <c r="G45" s="42">
        <f t="shared" si="8"/>
        <v>25490478</v>
      </c>
    </row>
    <row r="46" spans="1:9" x14ac:dyDescent="0.25">
      <c r="A46" s="42" t="str">
        <f t="shared" si="3"/>
        <v>BILBAO</v>
      </c>
      <c r="B46" s="41">
        <f t="shared" si="4"/>
        <v>29505874</v>
      </c>
      <c r="C46" s="41">
        <f t="shared" si="5"/>
        <v>32001391</v>
      </c>
      <c r="D46" s="41">
        <f t="shared" si="6"/>
        <v>6</v>
      </c>
      <c r="E46" s="42" t="str">
        <f t="shared" si="2"/>
        <v>GIJON</v>
      </c>
      <c r="F46" s="42">
        <f t="shared" si="7"/>
        <v>17234939</v>
      </c>
      <c r="G46" s="42">
        <f t="shared" si="8"/>
        <v>15189193</v>
      </c>
    </row>
    <row r="47" spans="1:9" x14ac:dyDescent="0.25">
      <c r="A47" s="42" t="str">
        <f t="shared" si="3"/>
        <v>CARTAGENA</v>
      </c>
      <c r="B47" s="41">
        <f t="shared" si="4"/>
        <v>30411571</v>
      </c>
      <c r="C47" s="41">
        <f t="shared" si="5"/>
        <v>22733610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14638847</v>
      </c>
      <c r="G47" s="42">
        <f t="shared" si="8"/>
        <v>14778034</v>
      </c>
    </row>
    <row r="48" spans="1:9" x14ac:dyDescent="0.25">
      <c r="A48" s="42" t="str">
        <f t="shared" si="3"/>
        <v>CASTELLON</v>
      </c>
      <c r="B48" s="41">
        <f t="shared" si="4"/>
        <v>12946847</v>
      </c>
      <c r="C48" s="41">
        <f t="shared" si="5"/>
        <v>13117726</v>
      </c>
      <c r="D48" s="41">
        <f t="shared" si="6"/>
        <v>13</v>
      </c>
      <c r="E48" s="42" t="str">
        <f t="shared" si="2"/>
        <v>FERROL-SAN CIBRAO</v>
      </c>
      <c r="F48" s="42">
        <f t="shared" si="7"/>
        <v>13714174</v>
      </c>
      <c r="G48" s="42">
        <f t="shared" si="8"/>
        <v>12067153</v>
      </c>
    </row>
    <row r="49" spans="1:7" x14ac:dyDescent="0.25">
      <c r="A49" s="42" t="str">
        <f t="shared" si="3"/>
        <v>CEUTA</v>
      </c>
      <c r="B49" s="41">
        <f t="shared" si="4"/>
        <v>2781579</v>
      </c>
      <c r="C49" s="41">
        <f t="shared" si="5"/>
        <v>2803198</v>
      </c>
      <c r="D49" s="41">
        <f t="shared" si="6"/>
        <v>23</v>
      </c>
      <c r="E49" s="42" t="str">
        <f t="shared" si="2"/>
        <v>A CORUÑA</v>
      </c>
      <c r="F49" s="42">
        <f t="shared" si="7"/>
        <v>13133307</v>
      </c>
      <c r="G49" s="42">
        <f t="shared" si="8"/>
        <v>11671069</v>
      </c>
    </row>
    <row r="50" spans="1:7" x14ac:dyDescent="0.25">
      <c r="A50" s="42" t="str">
        <f t="shared" si="3"/>
        <v>FERROL-SAN CIBRAO</v>
      </c>
      <c r="B50" s="41">
        <f t="shared" si="4"/>
        <v>13714174</v>
      </c>
      <c r="C50" s="41">
        <f t="shared" si="5"/>
        <v>12067153</v>
      </c>
      <c r="D50" s="41">
        <f t="shared" si="6"/>
        <v>11</v>
      </c>
      <c r="E50" s="42" t="str">
        <f t="shared" si="2"/>
        <v>CASTELLON</v>
      </c>
      <c r="F50" s="42">
        <f t="shared" si="7"/>
        <v>12946847</v>
      </c>
      <c r="G50" s="42">
        <f t="shared" si="8"/>
        <v>13117726</v>
      </c>
    </row>
    <row r="51" spans="1:7" x14ac:dyDescent="0.25">
      <c r="A51" s="42" t="str">
        <f t="shared" si="3"/>
        <v>GIJON</v>
      </c>
      <c r="B51" s="41">
        <f t="shared" si="4"/>
        <v>17234939</v>
      </c>
      <c r="C51" s="41">
        <f t="shared" si="5"/>
        <v>15189193</v>
      </c>
      <c r="D51" s="41">
        <f t="shared" si="6"/>
        <v>9</v>
      </c>
      <c r="E51" s="42" t="str">
        <f t="shared" si="2"/>
        <v>BALEARES</v>
      </c>
      <c r="F51" s="42">
        <f t="shared" si="7"/>
        <v>11782932</v>
      </c>
      <c r="G51" s="42">
        <f t="shared" si="8"/>
        <v>11519255</v>
      </c>
    </row>
    <row r="52" spans="1:7" x14ac:dyDescent="0.25">
      <c r="A52" s="42" t="str">
        <f t="shared" si="3"/>
        <v>HUELVA</v>
      </c>
      <c r="B52" s="41">
        <f t="shared" si="4"/>
        <v>28635602</v>
      </c>
      <c r="C52" s="41">
        <f t="shared" si="5"/>
        <v>26889149</v>
      </c>
      <c r="D52" s="41">
        <f t="shared" si="6"/>
        <v>7</v>
      </c>
      <c r="E52" s="42" t="str">
        <f t="shared" si="2"/>
        <v>ALMERIA</v>
      </c>
      <c r="F52" s="42">
        <f t="shared" si="7"/>
        <v>5431968</v>
      </c>
      <c r="G52" s="42">
        <f t="shared" si="8"/>
        <v>4617672</v>
      </c>
    </row>
    <row r="53" spans="1:7" x14ac:dyDescent="0.25">
      <c r="A53" s="42" t="str">
        <f t="shared" si="3"/>
        <v>LAS PALMAS</v>
      </c>
      <c r="B53" s="41">
        <f t="shared" si="4"/>
        <v>24832690</v>
      </c>
      <c r="C53" s="41">
        <f t="shared" si="5"/>
        <v>25490478</v>
      </c>
      <c r="D53" s="41">
        <f t="shared" si="6"/>
        <v>8</v>
      </c>
      <c r="E53" s="42" t="str">
        <f t="shared" si="2"/>
        <v>MALAGA</v>
      </c>
      <c r="F53" s="42">
        <f t="shared" si="7"/>
        <v>5154171</v>
      </c>
      <c r="G53" s="42">
        <f t="shared" si="8"/>
        <v>5448260</v>
      </c>
    </row>
    <row r="54" spans="1:7" x14ac:dyDescent="0.25">
      <c r="A54" s="42" t="str">
        <f t="shared" si="3"/>
        <v>MALAGA</v>
      </c>
      <c r="B54" s="41">
        <f t="shared" si="4"/>
        <v>5154171</v>
      </c>
      <c r="C54" s="41">
        <f t="shared" si="5"/>
        <v>5448260</v>
      </c>
      <c r="D54" s="41">
        <f t="shared" si="6"/>
        <v>16</v>
      </c>
      <c r="E54" s="42" t="str">
        <f t="shared" si="2"/>
        <v>SANTANDER</v>
      </c>
      <c r="F54" s="42">
        <f t="shared" si="7"/>
        <v>5152129</v>
      </c>
      <c r="G54" s="42">
        <f t="shared" si="8"/>
        <v>5127135</v>
      </c>
    </row>
    <row r="55" spans="1:7" x14ac:dyDescent="0.25">
      <c r="A55" s="42" t="str">
        <f t="shared" si="3"/>
        <v>MARIN Y RIA DE PONTEVEDRA</v>
      </c>
      <c r="B55" s="41">
        <f t="shared" si="4"/>
        <v>1890544</v>
      </c>
      <c r="C55" s="41">
        <f t="shared" si="5"/>
        <v>1848839</v>
      </c>
      <c r="D55" s="41">
        <f t="shared" si="6"/>
        <v>26</v>
      </c>
      <c r="E55" s="42" t="str">
        <f t="shared" si="2"/>
        <v>AVILES</v>
      </c>
      <c r="F55" s="42">
        <f t="shared" si="7"/>
        <v>5126010</v>
      </c>
      <c r="G55" s="42">
        <f t="shared" si="8"/>
        <v>5117339</v>
      </c>
    </row>
    <row r="56" spans="1:7" x14ac:dyDescent="0.25">
      <c r="A56" s="42" t="str">
        <f t="shared" si="3"/>
        <v>MELILLA</v>
      </c>
      <c r="B56" s="41">
        <f t="shared" si="4"/>
        <v>982947</v>
      </c>
      <c r="C56" s="41">
        <f t="shared" si="5"/>
        <v>894940</v>
      </c>
      <c r="D56" s="41">
        <f t="shared" si="6"/>
        <v>28</v>
      </c>
      <c r="E56" s="42" t="str">
        <f t="shared" si="2"/>
        <v>SEVILLA</v>
      </c>
      <c r="F56" s="42">
        <f t="shared" si="7"/>
        <v>4601447</v>
      </c>
      <c r="G56" s="42">
        <f t="shared" si="8"/>
        <v>4633412</v>
      </c>
    </row>
    <row r="57" spans="1:7" x14ac:dyDescent="0.25">
      <c r="A57" s="42" t="str">
        <f t="shared" si="3"/>
        <v>MOTRIL</v>
      </c>
      <c r="B57" s="41">
        <f t="shared" si="4"/>
        <v>2047900</v>
      </c>
      <c r="C57" s="41">
        <f t="shared" si="5"/>
        <v>2089896</v>
      </c>
      <c r="D57" s="41">
        <f t="shared" si="6"/>
        <v>25</v>
      </c>
      <c r="E57" s="42" t="str">
        <f t="shared" si="2"/>
        <v>VIGO</v>
      </c>
      <c r="F57" s="42">
        <f t="shared" si="7"/>
        <v>4066314</v>
      </c>
      <c r="G57" s="42">
        <f t="shared" si="8"/>
        <v>4328558</v>
      </c>
    </row>
    <row r="58" spans="1:7" x14ac:dyDescent="0.25">
      <c r="A58" s="42" t="str">
        <f t="shared" si="3"/>
        <v>PASAIA</v>
      </c>
      <c r="B58" s="41">
        <f t="shared" si="4"/>
        <v>3101569</v>
      </c>
      <c r="C58" s="41">
        <f t="shared" si="5"/>
        <v>3252115</v>
      </c>
      <c r="D58" s="41">
        <f t="shared" si="6"/>
        <v>22</v>
      </c>
      <c r="E58" s="42" t="str">
        <f t="shared" si="2"/>
        <v>BAHIA DE CADIZ</v>
      </c>
      <c r="F58" s="42">
        <f t="shared" si="7"/>
        <v>3881098</v>
      </c>
      <c r="G58" s="42">
        <f t="shared" si="8"/>
        <v>4105837</v>
      </c>
    </row>
    <row r="59" spans="1:7" x14ac:dyDescent="0.25">
      <c r="A59" s="42" t="str">
        <f t="shared" si="3"/>
        <v>SANTA CRUZ DE TENERIFE</v>
      </c>
      <c r="B59" s="41">
        <f t="shared" si="4"/>
        <v>14638847</v>
      </c>
      <c r="C59" s="41">
        <f t="shared" si="5"/>
        <v>14778034</v>
      </c>
      <c r="D59" s="41">
        <f t="shared" si="6"/>
        <v>10</v>
      </c>
      <c r="E59" s="42" t="str">
        <f t="shared" si="2"/>
        <v>PASAIA</v>
      </c>
      <c r="F59" s="42">
        <f t="shared" si="7"/>
        <v>3101569</v>
      </c>
      <c r="G59" s="42">
        <f t="shared" si="8"/>
        <v>3252115</v>
      </c>
    </row>
    <row r="60" spans="1:7" x14ac:dyDescent="0.25">
      <c r="A60" s="42" t="str">
        <f t="shared" si="3"/>
        <v>SANTANDER</v>
      </c>
      <c r="B60" s="41">
        <f t="shared" si="4"/>
        <v>5152129</v>
      </c>
      <c r="C60" s="41">
        <f t="shared" si="5"/>
        <v>5127135</v>
      </c>
      <c r="D60" s="41">
        <f t="shared" si="6"/>
        <v>17</v>
      </c>
      <c r="E60" s="42" t="str">
        <f t="shared" si="2"/>
        <v>CEUTA</v>
      </c>
      <c r="F60" s="42">
        <f t="shared" si="7"/>
        <v>2781579</v>
      </c>
      <c r="G60" s="42">
        <f t="shared" si="8"/>
        <v>2803198</v>
      </c>
    </row>
    <row r="61" spans="1:7" x14ac:dyDescent="0.25">
      <c r="A61" s="42" t="str">
        <f t="shared" si="3"/>
        <v>SEVILLA</v>
      </c>
      <c r="B61" s="41">
        <f t="shared" si="4"/>
        <v>4601447</v>
      </c>
      <c r="C61" s="41">
        <f t="shared" si="5"/>
        <v>4633412</v>
      </c>
      <c r="D61" s="41">
        <f t="shared" si="6"/>
        <v>19</v>
      </c>
      <c r="E61" s="42" t="str">
        <f t="shared" si="2"/>
        <v>ALICANTE</v>
      </c>
      <c r="F61" s="42">
        <f t="shared" si="7"/>
        <v>2255243</v>
      </c>
      <c r="G61" s="42">
        <f t="shared" si="8"/>
        <v>2250974</v>
      </c>
    </row>
    <row r="62" spans="1:7" x14ac:dyDescent="0.25">
      <c r="A62" s="42" t="str">
        <f t="shared" si="3"/>
        <v>TARRAGONA</v>
      </c>
      <c r="B62" s="41">
        <f t="shared" si="4"/>
        <v>33240900</v>
      </c>
      <c r="C62" s="41">
        <f t="shared" si="5"/>
        <v>31939076</v>
      </c>
      <c r="D62" s="41">
        <f t="shared" si="6"/>
        <v>4</v>
      </c>
      <c r="E62" s="42" t="str">
        <f t="shared" si="2"/>
        <v>MOTRIL</v>
      </c>
      <c r="F62" s="42">
        <f t="shared" si="7"/>
        <v>2047900</v>
      </c>
      <c r="G62" s="42">
        <f t="shared" si="8"/>
        <v>2089896</v>
      </c>
    </row>
    <row r="63" spans="1:7" x14ac:dyDescent="0.25">
      <c r="A63" s="42" t="str">
        <f t="shared" si="3"/>
        <v>VALENCIA</v>
      </c>
      <c r="B63" s="41">
        <f t="shared" si="4"/>
        <v>66192923</v>
      </c>
      <c r="C63" s="41">
        <f t="shared" si="5"/>
        <v>65767922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1890544</v>
      </c>
      <c r="G63" s="42">
        <f t="shared" si="8"/>
        <v>1848839</v>
      </c>
    </row>
    <row r="64" spans="1:7" x14ac:dyDescent="0.25">
      <c r="A64" s="42" t="str">
        <f t="shared" si="3"/>
        <v>VIGO</v>
      </c>
      <c r="B64" s="41">
        <f t="shared" si="4"/>
        <v>4066314</v>
      </c>
      <c r="C64" s="41">
        <f t="shared" si="5"/>
        <v>4328558</v>
      </c>
      <c r="D64" s="41">
        <f t="shared" si="6"/>
        <v>20</v>
      </c>
      <c r="E64" s="42" t="str">
        <f t="shared" si="2"/>
        <v>VILAGARCIA</v>
      </c>
      <c r="F64" s="42">
        <f t="shared" si="7"/>
        <v>1011790</v>
      </c>
      <c r="G64" s="42">
        <f t="shared" si="8"/>
        <v>820283</v>
      </c>
    </row>
    <row r="65" spans="1:7" x14ac:dyDescent="0.25">
      <c r="A65" s="42" t="str">
        <f t="shared" si="3"/>
        <v>VILAGARCIA</v>
      </c>
      <c r="B65" s="41">
        <f t="shared" si="4"/>
        <v>1011790</v>
      </c>
      <c r="C65" s="41">
        <f t="shared" si="5"/>
        <v>820283</v>
      </c>
      <c r="D65" s="41">
        <f t="shared" si="6"/>
        <v>27</v>
      </c>
      <c r="E65" s="42" t="str">
        <f t="shared" si="2"/>
        <v>MELILLA</v>
      </c>
      <c r="F65" s="42">
        <f t="shared" si="7"/>
        <v>982947</v>
      </c>
      <c r="G65" s="42">
        <f t="shared" si="8"/>
        <v>894940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G36" sqref="G3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794770</v>
      </c>
      <c r="C7" s="37">
        <v>1120982</v>
      </c>
      <c r="D7" s="37">
        <v>11298964</v>
      </c>
      <c r="E7" s="37">
        <v>12823974</v>
      </c>
      <c r="F7" s="10">
        <f>((E7*100)/D7)-100</f>
        <v>13.496901131820579</v>
      </c>
      <c r="G7" s="1"/>
      <c r="H7" s="1"/>
      <c r="I7" s="1"/>
    </row>
    <row r="8" spans="1:12" x14ac:dyDescent="0.25">
      <c r="A8" s="11" t="s">
        <v>45</v>
      </c>
      <c r="B8" s="38">
        <v>176573</v>
      </c>
      <c r="C8" s="38">
        <v>177892</v>
      </c>
      <c r="D8" s="38">
        <v>2237387</v>
      </c>
      <c r="E8" s="38">
        <v>2238432</v>
      </c>
      <c r="F8" s="13">
        <f t="shared" ref="F8:F35" si="0">((E8*100)/D8)-100</f>
        <v>4.6706269411600942E-2</v>
      </c>
      <c r="G8" s="1"/>
      <c r="H8" s="1"/>
      <c r="I8" s="1"/>
    </row>
    <row r="9" spans="1:12" x14ac:dyDescent="0.25">
      <c r="A9" s="8" t="s">
        <v>46</v>
      </c>
      <c r="B9" s="37">
        <v>452799</v>
      </c>
      <c r="C9" s="37">
        <v>300774</v>
      </c>
      <c r="D9" s="37">
        <v>4530308</v>
      </c>
      <c r="E9" s="37">
        <v>5354484</v>
      </c>
      <c r="F9" s="10">
        <f t="shared" si="0"/>
        <v>18.192493755391467</v>
      </c>
      <c r="G9" s="1"/>
      <c r="H9" s="1"/>
      <c r="I9" s="1"/>
    </row>
    <row r="10" spans="1:12" x14ac:dyDescent="0.25">
      <c r="A10" s="11" t="s">
        <v>47</v>
      </c>
      <c r="B10" s="38">
        <v>262655</v>
      </c>
      <c r="C10" s="38">
        <v>387802</v>
      </c>
      <c r="D10" s="38">
        <v>5065063</v>
      </c>
      <c r="E10" s="38">
        <v>5072100</v>
      </c>
      <c r="F10" s="13">
        <f t="shared" si="0"/>
        <v>0.13893213174249297</v>
      </c>
      <c r="G10" s="1"/>
      <c r="H10" s="1"/>
      <c r="I10" s="1"/>
    </row>
    <row r="11" spans="1:12" x14ac:dyDescent="0.25">
      <c r="A11" s="8" t="s">
        <v>48</v>
      </c>
      <c r="B11" s="37">
        <v>10624910</v>
      </c>
      <c r="C11" s="37">
        <v>6789796</v>
      </c>
      <c r="D11" s="37">
        <v>77207202</v>
      </c>
      <c r="E11" s="37">
        <v>83268833</v>
      </c>
      <c r="F11" s="10">
        <f t="shared" si="0"/>
        <v>7.8511211946263728</v>
      </c>
      <c r="G11" s="1"/>
      <c r="H11" s="1"/>
      <c r="I11" s="1"/>
    </row>
    <row r="12" spans="1:12" x14ac:dyDescent="0.25">
      <c r="A12" s="11" t="s">
        <v>49</v>
      </c>
      <c r="B12" s="38">
        <v>375388</v>
      </c>
      <c r="C12" s="38">
        <v>380528</v>
      </c>
      <c r="D12" s="38">
        <v>3983209</v>
      </c>
      <c r="E12" s="38">
        <v>3742175</v>
      </c>
      <c r="F12" s="13">
        <f t="shared" si="0"/>
        <v>-6.0512516415784319</v>
      </c>
      <c r="G12" s="1"/>
      <c r="H12" s="1"/>
      <c r="I12" s="1"/>
    </row>
    <row r="13" spans="1:12" x14ac:dyDescent="0.25">
      <c r="A13" s="8" t="s">
        <v>50</v>
      </c>
      <c r="B13" s="37">
        <v>745312</v>
      </c>
      <c r="C13" s="37">
        <v>722866</v>
      </c>
      <c r="D13" s="37">
        <v>11254925</v>
      </c>
      <c r="E13" s="37">
        <v>11560873</v>
      </c>
      <c r="F13" s="10">
        <f t="shared" si="0"/>
        <v>2.718347745542502</v>
      </c>
      <c r="G13" s="1"/>
      <c r="H13" s="1"/>
      <c r="I13" s="1"/>
    </row>
    <row r="14" spans="1:12" x14ac:dyDescent="0.25">
      <c r="A14" s="11" t="s">
        <v>51</v>
      </c>
      <c r="B14" s="38">
        <v>3100115</v>
      </c>
      <c r="C14" s="38">
        <v>3242239</v>
      </c>
      <c r="D14" s="38">
        <v>43065458</v>
      </c>
      <c r="E14" s="38">
        <v>41487423</v>
      </c>
      <c r="F14" s="13">
        <f t="shared" si="0"/>
        <v>-3.6642707944729125</v>
      </c>
      <c r="G14" s="1"/>
      <c r="H14" s="1"/>
      <c r="I14" s="1"/>
    </row>
    <row r="15" spans="1:12" x14ac:dyDescent="0.25">
      <c r="A15" s="8" t="s">
        <v>52</v>
      </c>
      <c r="B15" s="37">
        <v>2437768</v>
      </c>
      <c r="C15" s="37">
        <v>2811968</v>
      </c>
      <c r="D15" s="37">
        <v>31726811</v>
      </c>
      <c r="E15" s="37">
        <v>28952727</v>
      </c>
      <c r="F15" s="10">
        <f t="shared" si="0"/>
        <v>-8.7436584786286886</v>
      </c>
      <c r="G15" s="1"/>
      <c r="H15" s="1"/>
      <c r="I15" s="1"/>
    </row>
    <row r="16" spans="1:12" x14ac:dyDescent="0.25">
      <c r="A16" s="11" t="s">
        <v>53</v>
      </c>
      <c r="B16" s="38">
        <v>2418942</v>
      </c>
      <c r="C16" s="38">
        <v>2599884</v>
      </c>
      <c r="D16" s="38">
        <v>22655938</v>
      </c>
      <c r="E16" s="38">
        <v>30102993</v>
      </c>
      <c r="F16" s="13">
        <f t="shared" si="0"/>
        <v>32.870212656831967</v>
      </c>
      <c r="G16" s="1"/>
      <c r="H16" s="1"/>
      <c r="I16" s="1"/>
    </row>
    <row r="17" spans="1:9" x14ac:dyDescent="0.25">
      <c r="A17" s="8" t="s">
        <v>54</v>
      </c>
      <c r="B17" s="37">
        <v>1110427</v>
      </c>
      <c r="C17" s="37">
        <v>1393513</v>
      </c>
      <c r="D17" s="37">
        <v>13076172</v>
      </c>
      <c r="E17" s="37">
        <v>12908699</v>
      </c>
      <c r="F17" s="10">
        <f t="shared" si="0"/>
        <v>-1.2807494425738639</v>
      </c>
      <c r="G17" s="1"/>
      <c r="H17" s="1"/>
      <c r="I17" s="1"/>
    </row>
    <row r="18" spans="1:9" x14ac:dyDescent="0.25">
      <c r="A18" s="11" t="s">
        <v>55</v>
      </c>
      <c r="B18" s="38">
        <v>157163</v>
      </c>
      <c r="C18" s="38">
        <v>153388</v>
      </c>
      <c r="D18" s="38">
        <v>2057830</v>
      </c>
      <c r="E18" s="38">
        <v>2066953</v>
      </c>
      <c r="F18" s="13">
        <f t="shared" si="0"/>
        <v>0.44333108177060865</v>
      </c>
      <c r="G18" s="1"/>
      <c r="H18" s="1"/>
      <c r="I18" s="1"/>
    </row>
    <row r="19" spans="1:9" x14ac:dyDescent="0.25">
      <c r="A19" s="8" t="s">
        <v>56</v>
      </c>
      <c r="B19" s="37">
        <v>1248750</v>
      </c>
      <c r="C19" s="37">
        <v>1029992</v>
      </c>
      <c r="D19" s="37">
        <v>12051003</v>
      </c>
      <c r="E19" s="37">
        <v>13698284</v>
      </c>
      <c r="F19" s="10">
        <f t="shared" si="0"/>
        <v>13.669243962514983</v>
      </c>
      <c r="G19" s="1"/>
      <c r="H19" s="1"/>
      <c r="I19" s="1"/>
    </row>
    <row r="20" spans="1:9" x14ac:dyDescent="0.25">
      <c r="A20" s="11" t="s">
        <v>57</v>
      </c>
      <c r="B20" s="38">
        <v>1080503</v>
      </c>
      <c r="C20" s="38">
        <v>1714976</v>
      </c>
      <c r="D20" s="38">
        <v>15077436</v>
      </c>
      <c r="E20" s="38">
        <v>17127841</v>
      </c>
      <c r="F20" s="13">
        <f t="shared" si="0"/>
        <v>13.599162350946145</v>
      </c>
      <c r="G20" s="1"/>
      <c r="H20" s="1"/>
      <c r="I20" s="1"/>
    </row>
    <row r="21" spans="1:9" x14ac:dyDescent="0.25">
      <c r="A21" s="8" t="s">
        <v>58</v>
      </c>
      <c r="B21" s="37">
        <v>3664126</v>
      </c>
      <c r="C21" s="37">
        <v>3462337</v>
      </c>
      <c r="D21" s="37">
        <v>26645468</v>
      </c>
      <c r="E21" s="37">
        <v>28506305</v>
      </c>
      <c r="F21" s="10">
        <f t="shared" si="0"/>
        <v>6.9836904347110789</v>
      </c>
      <c r="G21" s="1"/>
      <c r="H21" s="1"/>
      <c r="I21" s="1"/>
    </row>
    <row r="22" spans="1:9" x14ac:dyDescent="0.25">
      <c r="A22" s="11" t="s">
        <v>59</v>
      </c>
      <c r="B22" s="38">
        <v>1893058</v>
      </c>
      <c r="C22" s="38">
        <v>1785035</v>
      </c>
      <c r="D22" s="38">
        <v>22990979</v>
      </c>
      <c r="E22" s="38">
        <v>22387903</v>
      </c>
      <c r="F22" s="13">
        <f t="shared" si="0"/>
        <v>-2.6230983900250635</v>
      </c>
      <c r="G22" s="1"/>
      <c r="H22" s="1"/>
      <c r="I22" s="1"/>
    </row>
    <row r="23" spans="1:9" x14ac:dyDescent="0.25">
      <c r="A23" s="8" t="s">
        <v>60</v>
      </c>
      <c r="B23" s="37">
        <v>890766</v>
      </c>
      <c r="C23" s="37">
        <v>96061</v>
      </c>
      <c r="D23" s="37">
        <v>5332833</v>
      </c>
      <c r="E23" s="37">
        <v>5047298</v>
      </c>
      <c r="F23" s="10">
        <f t="shared" si="0"/>
        <v>-5.3542835487254195</v>
      </c>
      <c r="G23" s="1"/>
      <c r="H23" s="1"/>
      <c r="I23" s="1"/>
    </row>
    <row r="24" spans="1:9" x14ac:dyDescent="0.25">
      <c r="A24" s="11" t="s">
        <v>61</v>
      </c>
      <c r="B24" s="38">
        <v>148252</v>
      </c>
      <c r="C24" s="38">
        <v>119373</v>
      </c>
      <c r="D24" s="38">
        <v>1812424</v>
      </c>
      <c r="E24" s="38">
        <v>1858637</v>
      </c>
      <c r="F24" s="13">
        <f t="shared" si="0"/>
        <v>2.5497896739394292</v>
      </c>
      <c r="G24" s="1"/>
      <c r="H24" s="1"/>
      <c r="I24" s="1"/>
    </row>
    <row r="25" spans="1:9" x14ac:dyDescent="0.25">
      <c r="A25" s="8" t="s">
        <v>62</v>
      </c>
      <c r="B25" s="37">
        <v>78909</v>
      </c>
      <c r="C25" s="37">
        <v>78803</v>
      </c>
      <c r="D25" s="37">
        <v>864279</v>
      </c>
      <c r="E25" s="37">
        <v>954679</v>
      </c>
      <c r="F25" s="10">
        <f t="shared" si="0"/>
        <v>10.459585388514583</v>
      </c>
      <c r="G25" s="1"/>
      <c r="H25" s="1"/>
      <c r="I25" s="1"/>
    </row>
    <row r="26" spans="1:9" x14ac:dyDescent="0.25">
      <c r="A26" s="11" t="s">
        <v>63</v>
      </c>
      <c r="B26" s="38">
        <v>171119</v>
      </c>
      <c r="C26" s="38">
        <v>173053</v>
      </c>
      <c r="D26" s="38">
        <v>2063450</v>
      </c>
      <c r="E26" s="38">
        <v>2014947</v>
      </c>
      <c r="F26" s="13">
        <f t="shared" si="0"/>
        <v>-2.3505779156267437</v>
      </c>
      <c r="G26" s="1"/>
      <c r="H26" s="1"/>
      <c r="I26" s="1"/>
    </row>
    <row r="27" spans="1:9" x14ac:dyDescent="0.25">
      <c r="A27" s="8" t="s">
        <v>64</v>
      </c>
      <c r="B27" s="37">
        <v>252365</v>
      </c>
      <c r="C27" s="37">
        <v>226680</v>
      </c>
      <c r="D27" s="37">
        <v>3195780</v>
      </c>
      <c r="E27" s="37">
        <v>3049656</v>
      </c>
      <c r="F27" s="10">
        <f t="shared" si="0"/>
        <v>-4.5724048589076887</v>
      </c>
      <c r="G27" s="1"/>
      <c r="H27" s="1"/>
      <c r="I27" s="1"/>
    </row>
    <row r="28" spans="1:9" x14ac:dyDescent="0.25">
      <c r="A28" s="11" t="s">
        <v>65</v>
      </c>
      <c r="B28" s="38">
        <v>1274121</v>
      </c>
      <c r="C28" s="38">
        <v>1243504</v>
      </c>
      <c r="D28" s="38">
        <v>13836013</v>
      </c>
      <c r="E28" s="38">
        <v>13682918</v>
      </c>
      <c r="F28" s="13">
        <f t="shared" si="0"/>
        <v>-1.1064965030027025</v>
      </c>
      <c r="G28" s="1"/>
      <c r="H28" s="1"/>
      <c r="I28" s="1"/>
    </row>
    <row r="29" spans="1:9" x14ac:dyDescent="0.25">
      <c r="A29" s="8" t="s">
        <v>66</v>
      </c>
      <c r="B29" s="37">
        <v>301497</v>
      </c>
      <c r="C29" s="37">
        <v>519177</v>
      </c>
      <c r="D29" s="37">
        <v>5071554</v>
      </c>
      <c r="E29" s="37">
        <v>5094859</v>
      </c>
      <c r="F29" s="10">
        <f t="shared" si="0"/>
        <v>0.45952384614261632</v>
      </c>
      <c r="G29" s="1"/>
      <c r="H29" s="1"/>
      <c r="I29" s="1"/>
    </row>
    <row r="30" spans="1:9" x14ac:dyDescent="0.25">
      <c r="A30" s="11" t="s">
        <v>67</v>
      </c>
      <c r="B30" s="38">
        <v>409719</v>
      </c>
      <c r="C30" s="38">
        <v>381127</v>
      </c>
      <c r="D30" s="38">
        <v>4598867</v>
      </c>
      <c r="E30" s="38">
        <v>4572780</v>
      </c>
      <c r="F30" s="13">
        <f t="shared" si="0"/>
        <v>-0.56724841140220406</v>
      </c>
      <c r="G30" s="1"/>
      <c r="H30" s="1"/>
      <c r="I30" s="1"/>
    </row>
    <row r="31" spans="1:9" x14ac:dyDescent="0.25">
      <c r="A31" s="8" t="s">
        <v>68</v>
      </c>
      <c r="B31" s="37">
        <v>2596321</v>
      </c>
      <c r="C31" s="37">
        <v>2568103</v>
      </c>
      <c r="D31" s="37">
        <v>31735004</v>
      </c>
      <c r="E31" s="37">
        <v>33072048</v>
      </c>
      <c r="F31" s="10">
        <f t="shared" si="0"/>
        <v>4.2131521395113083</v>
      </c>
      <c r="G31" s="1"/>
      <c r="H31" s="1"/>
      <c r="I31" s="1"/>
    </row>
    <row r="32" spans="1:9" x14ac:dyDescent="0.25">
      <c r="A32" s="11" t="s">
        <v>69</v>
      </c>
      <c r="B32" s="38">
        <v>5340610</v>
      </c>
      <c r="C32" s="38">
        <v>5304500</v>
      </c>
      <c r="D32" s="38">
        <v>65475696</v>
      </c>
      <c r="E32" s="38">
        <v>65662845</v>
      </c>
      <c r="F32" s="13">
        <f t="shared" si="0"/>
        <v>0.28582972222243086</v>
      </c>
      <c r="G32" s="1"/>
      <c r="H32" s="1"/>
      <c r="I32" s="1"/>
    </row>
    <row r="33" spans="1:9" x14ac:dyDescent="0.25">
      <c r="A33" s="8" t="s">
        <v>70</v>
      </c>
      <c r="B33" s="37">
        <v>313252</v>
      </c>
      <c r="C33" s="37">
        <v>292009</v>
      </c>
      <c r="D33" s="37">
        <v>3968908</v>
      </c>
      <c r="E33" s="37">
        <v>3738126</v>
      </c>
      <c r="F33" s="10">
        <f t="shared" si="0"/>
        <v>-5.8147480364876145</v>
      </c>
      <c r="G33" s="1"/>
      <c r="H33" s="1"/>
      <c r="I33" s="1"/>
    </row>
    <row r="34" spans="1:9" x14ac:dyDescent="0.25">
      <c r="A34" s="11" t="s">
        <v>71</v>
      </c>
      <c r="B34" s="38">
        <v>88709</v>
      </c>
      <c r="C34" s="38">
        <v>105653</v>
      </c>
      <c r="D34" s="38">
        <v>811195</v>
      </c>
      <c r="E34" s="38">
        <v>1007477</v>
      </c>
      <c r="F34" s="13">
        <f t="shared" si="0"/>
        <v>24.19664815488261</v>
      </c>
      <c r="G34" s="1"/>
      <c r="H34" s="1"/>
      <c r="I34" s="1"/>
    </row>
    <row r="35" spans="1:9" x14ac:dyDescent="0.25">
      <c r="A35" s="14" t="s">
        <v>72</v>
      </c>
      <c r="B35" s="15">
        <f>SUM(B7:B34)</f>
        <v>42408899</v>
      </c>
      <c r="C35" s="15">
        <f t="shared" ref="C35:E35" si="1">SUM(C7:C34)</f>
        <v>39182015</v>
      </c>
      <c r="D35" s="15">
        <f t="shared" si="1"/>
        <v>443690156</v>
      </c>
      <c r="E35" s="15">
        <f t="shared" si="1"/>
        <v>461056269</v>
      </c>
      <c r="F35" s="16">
        <f t="shared" si="0"/>
        <v>3.9140180968991274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12823974</v>
      </c>
      <c r="C38" s="41">
        <f>D7</f>
        <v>11298964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83268833</v>
      </c>
      <c r="G38" s="42">
        <f>LOOKUP(E38,$A$38:$A$65,$C$38:$C$65)</f>
        <v>77207202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2238432</v>
      </c>
      <c r="C39" s="41">
        <f t="shared" ref="C39:C65" si="5">D8</f>
        <v>2237387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65662845</v>
      </c>
      <c r="G39" s="42">
        <f t="shared" ref="G39:G65" si="8">LOOKUP(E39,$A$38:$A$65,$C$38:$C$65)</f>
        <v>65475696</v>
      </c>
    </row>
    <row r="40" spans="1:9" x14ac:dyDescent="0.25">
      <c r="A40" s="42" t="str">
        <f t="shared" si="3"/>
        <v>ALMERIA</v>
      </c>
      <c r="B40" s="41">
        <f t="shared" si="4"/>
        <v>5354484</v>
      </c>
      <c r="C40" s="41">
        <f t="shared" si="5"/>
        <v>4530308</v>
      </c>
      <c r="D40" s="41">
        <f t="shared" si="6"/>
        <v>15</v>
      </c>
      <c r="E40" s="42" t="str">
        <f t="shared" si="2"/>
        <v>BARCELONA</v>
      </c>
      <c r="F40" s="42">
        <f t="shared" si="7"/>
        <v>41487423</v>
      </c>
      <c r="G40" s="42">
        <f t="shared" si="8"/>
        <v>43065458</v>
      </c>
    </row>
    <row r="41" spans="1:9" x14ac:dyDescent="0.25">
      <c r="A41" s="42" t="str">
        <f t="shared" si="3"/>
        <v>AVILES</v>
      </c>
      <c r="B41" s="41">
        <f t="shared" si="4"/>
        <v>5072100</v>
      </c>
      <c r="C41" s="41">
        <f t="shared" si="5"/>
        <v>5065063</v>
      </c>
      <c r="D41" s="41">
        <f t="shared" si="6"/>
        <v>17</v>
      </c>
      <c r="E41" s="42" t="str">
        <f t="shared" si="2"/>
        <v>TARRAGONA</v>
      </c>
      <c r="F41" s="42">
        <f t="shared" si="7"/>
        <v>33072048</v>
      </c>
      <c r="G41" s="42">
        <f t="shared" si="8"/>
        <v>31735004</v>
      </c>
    </row>
    <row r="42" spans="1:9" x14ac:dyDescent="0.25">
      <c r="A42" s="42" t="str">
        <f t="shared" si="3"/>
        <v>BAHIA DE ALGECIRAS</v>
      </c>
      <c r="B42" s="41">
        <f t="shared" si="4"/>
        <v>83268833</v>
      </c>
      <c r="C42" s="41">
        <f t="shared" si="5"/>
        <v>77207202</v>
      </c>
      <c r="D42" s="41">
        <f t="shared" si="6"/>
        <v>1</v>
      </c>
      <c r="E42" s="42" t="str">
        <f t="shared" si="2"/>
        <v>CARTAGENA</v>
      </c>
      <c r="F42" s="42">
        <f t="shared" si="7"/>
        <v>30102993</v>
      </c>
      <c r="G42" s="42">
        <f t="shared" si="8"/>
        <v>22655938</v>
      </c>
    </row>
    <row r="43" spans="1:9" x14ac:dyDescent="0.25">
      <c r="A43" s="42" t="str">
        <f t="shared" si="3"/>
        <v>BAHIA DE CADIZ</v>
      </c>
      <c r="B43" s="41">
        <f t="shared" si="4"/>
        <v>3742175</v>
      </c>
      <c r="C43" s="41">
        <f t="shared" si="5"/>
        <v>3983209</v>
      </c>
      <c r="D43" s="41">
        <f t="shared" si="6"/>
        <v>20</v>
      </c>
      <c r="E43" s="42" t="str">
        <f t="shared" si="2"/>
        <v>BILBAO</v>
      </c>
      <c r="F43" s="42">
        <f t="shared" si="7"/>
        <v>28952727</v>
      </c>
      <c r="G43" s="42">
        <f t="shared" si="8"/>
        <v>31726811</v>
      </c>
    </row>
    <row r="44" spans="1:9" x14ac:dyDescent="0.25">
      <c r="A44" s="42" t="str">
        <f t="shared" si="3"/>
        <v>BALEARES</v>
      </c>
      <c r="B44" s="41">
        <f t="shared" si="4"/>
        <v>11560873</v>
      </c>
      <c r="C44" s="41">
        <f t="shared" si="5"/>
        <v>11254925</v>
      </c>
      <c r="D44" s="41">
        <f t="shared" si="6"/>
        <v>14</v>
      </c>
      <c r="E44" s="42" t="str">
        <f t="shared" si="2"/>
        <v>HUELVA</v>
      </c>
      <c r="F44" s="42">
        <f t="shared" si="7"/>
        <v>28506305</v>
      </c>
      <c r="G44" s="42">
        <f t="shared" si="8"/>
        <v>26645468</v>
      </c>
    </row>
    <row r="45" spans="1:9" x14ac:dyDescent="0.25">
      <c r="A45" s="42" t="str">
        <f t="shared" si="3"/>
        <v>BARCELONA</v>
      </c>
      <c r="B45" s="41">
        <f t="shared" si="4"/>
        <v>41487423</v>
      </c>
      <c r="C45" s="41">
        <f t="shared" si="5"/>
        <v>43065458</v>
      </c>
      <c r="D45" s="41">
        <f t="shared" si="6"/>
        <v>3</v>
      </c>
      <c r="E45" s="42" t="str">
        <f t="shared" si="2"/>
        <v>LAS PALMAS</v>
      </c>
      <c r="F45" s="42">
        <f t="shared" si="7"/>
        <v>22387903</v>
      </c>
      <c r="G45" s="42">
        <f t="shared" si="8"/>
        <v>22990979</v>
      </c>
    </row>
    <row r="46" spans="1:9" x14ac:dyDescent="0.25">
      <c r="A46" s="42" t="str">
        <f t="shared" si="3"/>
        <v>BILBAO</v>
      </c>
      <c r="B46" s="41">
        <f t="shared" si="4"/>
        <v>28952727</v>
      </c>
      <c r="C46" s="41">
        <f t="shared" si="5"/>
        <v>31726811</v>
      </c>
      <c r="D46" s="41">
        <f t="shared" si="6"/>
        <v>6</v>
      </c>
      <c r="E46" s="42" t="str">
        <f t="shared" si="2"/>
        <v>GIJON</v>
      </c>
      <c r="F46" s="42">
        <f t="shared" si="7"/>
        <v>17127841</v>
      </c>
      <c r="G46" s="42">
        <f t="shared" si="8"/>
        <v>15077436</v>
      </c>
    </row>
    <row r="47" spans="1:9" x14ac:dyDescent="0.25">
      <c r="A47" s="42" t="str">
        <f t="shared" si="3"/>
        <v>CARTAGENA</v>
      </c>
      <c r="B47" s="41">
        <f t="shared" si="4"/>
        <v>30102993</v>
      </c>
      <c r="C47" s="41">
        <f t="shared" si="5"/>
        <v>22655938</v>
      </c>
      <c r="D47" s="41">
        <f t="shared" si="6"/>
        <v>5</v>
      </c>
      <c r="E47" s="42" t="str">
        <f t="shared" si="2"/>
        <v>FERROL-SAN CIBRAO</v>
      </c>
      <c r="F47" s="42">
        <f t="shared" si="7"/>
        <v>13698284</v>
      </c>
      <c r="G47" s="42">
        <f t="shared" si="8"/>
        <v>12051003</v>
      </c>
    </row>
    <row r="48" spans="1:9" x14ac:dyDescent="0.25">
      <c r="A48" s="42" t="str">
        <f t="shared" si="3"/>
        <v>CASTELLON</v>
      </c>
      <c r="B48" s="41">
        <f t="shared" si="4"/>
        <v>12908699</v>
      </c>
      <c r="C48" s="41">
        <f t="shared" si="5"/>
        <v>13076172</v>
      </c>
      <c r="D48" s="41">
        <f t="shared" si="6"/>
        <v>12</v>
      </c>
      <c r="E48" s="42" t="str">
        <f t="shared" si="2"/>
        <v>SANTA CRUZ DE TENERIFE</v>
      </c>
      <c r="F48" s="42">
        <f t="shared" si="7"/>
        <v>13682918</v>
      </c>
      <c r="G48" s="42">
        <f t="shared" si="8"/>
        <v>13836013</v>
      </c>
    </row>
    <row r="49" spans="1:7" x14ac:dyDescent="0.25">
      <c r="A49" s="42" t="str">
        <f t="shared" si="3"/>
        <v>CEUTA</v>
      </c>
      <c r="B49" s="41">
        <f t="shared" si="4"/>
        <v>2066953</v>
      </c>
      <c r="C49" s="41">
        <f t="shared" si="5"/>
        <v>2057830</v>
      </c>
      <c r="D49" s="41">
        <f t="shared" si="6"/>
        <v>24</v>
      </c>
      <c r="E49" s="42" t="str">
        <f t="shared" si="2"/>
        <v>CASTELLON</v>
      </c>
      <c r="F49" s="42">
        <f t="shared" si="7"/>
        <v>12908699</v>
      </c>
      <c r="G49" s="42">
        <f t="shared" si="8"/>
        <v>13076172</v>
      </c>
    </row>
    <row r="50" spans="1:7" x14ac:dyDescent="0.25">
      <c r="A50" s="42" t="str">
        <f t="shared" si="3"/>
        <v>FERROL-SAN CIBRAO</v>
      </c>
      <c r="B50" s="41">
        <f t="shared" si="4"/>
        <v>13698284</v>
      </c>
      <c r="C50" s="41">
        <f t="shared" si="5"/>
        <v>12051003</v>
      </c>
      <c r="D50" s="41">
        <f t="shared" si="6"/>
        <v>10</v>
      </c>
      <c r="E50" s="42" t="str">
        <f t="shared" si="2"/>
        <v>A CORUÑA</v>
      </c>
      <c r="F50" s="42">
        <f t="shared" si="7"/>
        <v>12823974</v>
      </c>
      <c r="G50" s="42">
        <f t="shared" si="8"/>
        <v>11298964</v>
      </c>
    </row>
    <row r="51" spans="1:7" x14ac:dyDescent="0.25">
      <c r="A51" s="42" t="str">
        <f t="shared" si="3"/>
        <v>GIJON</v>
      </c>
      <c r="B51" s="41">
        <f t="shared" si="4"/>
        <v>17127841</v>
      </c>
      <c r="C51" s="41">
        <f t="shared" si="5"/>
        <v>15077436</v>
      </c>
      <c r="D51" s="41">
        <f t="shared" si="6"/>
        <v>9</v>
      </c>
      <c r="E51" s="42" t="str">
        <f t="shared" si="2"/>
        <v>BALEARES</v>
      </c>
      <c r="F51" s="42">
        <f t="shared" si="7"/>
        <v>11560873</v>
      </c>
      <c r="G51" s="42">
        <f t="shared" si="8"/>
        <v>11254925</v>
      </c>
    </row>
    <row r="52" spans="1:7" x14ac:dyDescent="0.25">
      <c r="A52" s="42" t="str">
        <f t="shared" si="3"/>
        <v>HUELVA</v>
      </c>
      <c r="B52" s="41">
        <f t="shared" si="4"/>
        <v>28506305</v>
      </c>
      <c r="C52" s="41">
        <f t="shared" si="5"/>
        <v>26645468</v>
      </c>
      <c r="D52" s="41">
        <f t="shared" si="6"/>
        <v>7</v>
      </c>
      <c r="E52" s="42" t="str">
        <f t="shared" si="2"/>
        <v>ALMERIA</v>
      </c>
      <c r="F52" s="42">
        <f t="shared" si="7"/>
        <v>5354484</v>
      </c>
      <c r="G52" s="42">
        <f t="shared" si="8"/>
        <v>4530308</v>
      </c>
    </row>
    <row r="53" spans="1:7" x14ac:dyDescent="0.25">
      <c r="A53" s="42" t="str">
        <f t="shared" si="3"/>
        <v>LAS PALMAS</v>
      </c>
      <c r="B53" s="41">
        <f t="shared" si="4"/>
        <v>22387903</v>
      </c>
      <c r="C53" s="41">
        <f t="shared" si="5"/>
        <v>22990979</v>
      </c>
      <c r="D53" s="41">
        <f t="shared" si="6"/>
        <v>8</v>
      </c>
      <c r="E53" s="42" t="str">
        <f t="shared" si="2"/>
        <v>SANTANDER</v>
      </c>
      <c r="F53" s="42">
        <f t="shared" si="7"/>
        <v>5094859</v>
      </c>
      <c r="G53" s="42">
        <f t="shared" si="8"/>
        <v>5071554</v>
      </c>
    </row>
    <row r="54" spans="1:7" x14ac:dyDescent="0.25">
      <c r="A54" s="42" t="str">
        <f t="shared" si="3"/>
        <v>MALAGA</v>
      </c>
      <c r="B54" s="41">
        <f t="shared" si="4"/>
        <v>5047298</v>
      </c>
      <c r="C54" s="41">
        <f t="shared" si="5"/>
        <v>5332833</v>
      </c>
      <c r="D54" s="41">
        <f t="shared" si="6"/>
        <v>18</v>
      </c>
      <c r="E54" s="42" t="str">
        <f t="shared" si="2"/>
        <v>AVILES</v>
      </c>
      <c r="F54" s="42">
        <f t="shared" si="7"/>
        <v>5072100</v>
      </c>
      <c r="G54" s="42">
        <f t="shared" si="8"/>
        <v>5065063</v>
      </c>
    </row>
    <row r="55" spans="1:7" x14ac:dyDescent="0.25">
      <c r="A55" s="42" t="str">
        <f t="shared" si="3"/>
        <v>MARIN Y RIA DE PONTEVEDRA</v>
      </c>
      <c r="B55" s="41">
        <f t="shared" si="4"/>
        <v>1858637</v>
      </c>
      <c r="C55" s="41">
        <f t="shared" si="5"/>
        <v>1812424</v>
      </c>
      <c r="D55" s="41">
        <f t="shared" si="6"/>
        <v>26</v>
      </c>
      <c r="E55" s="42" t="str">
        <f t="shared" si="2"/>
        <v>MALAGA</v>
      </c>
      <c r="F55" s="42">
        <f t="shared" ref="F55:F65" si="9">LOOKUP(E55,$A$38:$A$65,$B$38:$B$65)</f>
        <v>5047298</v>
      </c>
      <c r="G55" s="42">
        <f t="shared" si="8"/>
        <v>5332833</v>
      </c>
    </row>
    <row r="56" spans="1:7" x14ac:dyDescent="0.25">
      <c r="A56" s="42" t="str">
        <f t="shared" si="3"/>
        <v>MELILLA</v>
      </c>
      <c r="B56" s="41">
        <f t="shared" si="4"/>
        <v>954679</v>
      </c>
      <c r="C56" s="41">
        <f t="shared" si="5"/>
        <v>864279</v>
      </c>
      <c r="D56" s="41">
        <f t="shared" si="6"/>
        <v>28</v>
      </c>
      <c r="E56" s="42" t="str">
        <f t="shared" si="2"/>
        <v>SEVILLA</v>
      </c>
      <c r="F56" s="42">
        <f t="shared" si="9"/>
        <v>4572780</v>
      </c>
      <c r="G56" s="42">
        <f t="shared" si="8"/>
        <v>4598867</v>
      </c>
    </row>
    <row r="57" spans="1:7" x14ac:dyDescent="0.25">
      <c r="A57" s="42" t="str">
        <f t="shared" si="3"/>
        <v>MOTRIL</v>
      </c>
      <c r="B57" s="41">
        <f t="shared" si="4"/>
        <v>2014947</v>
      </c>
      <c r="C57" s="41">
        <f t="shared" si="5"/>
        <v>2063450</v>
      </c>
      <c r="D57" s="41">
        <f t="shared" si="6"/>
        <v>25</v>
      </c>
      <c r="E57" s="42" t="str">
        <f t="shared" si="2"/>
        <v>BAHIA DE CADIZ</v>
      </c>
      <c r="F57" s="42">
        <f t="shared" si="9"/>
        <v>3742175</v>
      </c>
      <c r="G57" s="42">
        <f t="shared" si="8"/>
        <v>3983209</v>
      </c>
    </row>
    <row r="58" spans="1:7" x14ac:dyDescent="0.25">
      <c r="A58" s="42" t="str">
        <f t="shared" si="3"/>
        <v>PASAIA</v>
      </c>
      <c r="B58" s="41">
        <f t="shared" si="4"/>
        <v>3049656</v>
      </c>
      <c r="C58" s="41">
        <f t="shared" si="5"/>
        <v>3195780</v>
      </c>
      <c r="D58" s="41">
        <f t="shared" si="6"/>
        <v>22</v>
      </c>
      <c r="E58" s="42" t="str">
        <f t="shared" si="2"/>
        <v>VIGO</v>
      </c>
      <c r="F58" s="42">
        <f t="shared" si="9"/>
        <v>3738126</v>
      </c>
      <c r="G58" s="42">
        <f t="shared" si="8"/>
        <v>3968908</v>
      </c>
    </row>
    <row r="59" spans="1:7" x14ac:dyDescent="0.25">
      <c r="A59" s="42" t="str">
        <f t="shared" si="3"/>
        <v>SANTA CRUZ DE TENERIFE</v>
      </c>
      <c r="B59" s="41">
        <f t="shared" si="4"/>
        <v>13682918</v>
      </c>
      <c r="C59" s="41">
        <f t="shared" si="5"/>
        <v>13836013</v>
      </c>
      <c r="D59" s="41">
        <f t="shared" si="6"/>
        <v>11</v>
      </c>
      <c r="E59" s="42" t="str">
        <f t="shared" si="2"/>
        <v>PASAIA</v>
      </c>
      <c r="F59" s="42">
        <f t="shared" si="9"/>
        <v>3049656</v>
      </c>
      <c r="G59" s="42">
        <f t="shared" si="8"/>
        <v>3195780</v>
      </c>
    </row>
    <row r="60" spans="1:7" x14ac:dyDescent="0.25">
      <c r="A60" s="42" t="str">
        <f t="shared" si="3"/>
        <v>SANTANDER</v>
      </c>
      <c r="B60" s="41">
        <f t="shared" si="4"/>
        <v>5094859</v>
      </c>
      <c r="C60" s="41">
        <f t="shared" si="5"/>
        <v>5071554</v>
      </c>
      <c r="D60" s="41">
        <f t="shared" si="6"/>
        <v>16</v>
      </c>
      <c r="E60" s="42" t="str">
        <f t="shared" si="2"/>
        <v>ALICANTE</v>
      </c>
      <c r="F60" s="42">
        <f t="shared" si="9"/>
        <v>2238432</v>
      </c>
      <c r="G60" s="42">
        <f t="shared" si="8"/>
        <v>2237387</v>
      </c>
    </row>
    <row r="61" spans="1:7" x14ac:dyDescent="0.25">
      <c r="A61" s="42" t="str">
        <f t="shared" si="3"/>
        <v>SEVILLA</v>
      </c>
      <c r="B61" s="41">
        <f t="shared" si="4"/>
        <v>4572780</v>
      </c>
      <c r="C61" s="41">
        <f t="shared" si="5"/>
        <v>4598867</v>
      </c>
      <c r="D61" s="41">
        <f t="shared" si="6"/>
        <v>19</v>
      </c>
      <c r="E61" s="42" t="str">
        <f t="shared" si="2"/>
        <v>CEUTA</v>
      </c>
      <c r="F61" s="42">
        <f t="shared" si="9"/>
        <v>2066953</v>
      </c>
      <c r="G61" s="42">
        <f t="shared" si="8"/>
        <v>2057830</v>
      </c>
    </row>
    <row r="62" spans="1:7" x14ac:dyDescent="0.25">
      <c r="A62" s="42" t="str">
        <f t="shared" si="3"/>
        <v>TARRAGONA</v>
      </c>
      <c r="B62" s="41">
        <f t="shared" si="4"/>
        <v>33072048</v>
      </c>
      <c r="C62" s="41">
        <f t="shared" si="5"/>
        <v>31735004</v>
      </c>
      <c r="D62" s="41">
        <f t="shared" si="6"/>
        <v>4</v>
      </c>
      <c r="E62" s="42" t="str">
        <f t="shared" si="2"/>
        <v>MOTRIL</v>
      </c>
      <c r="F62" s="42">
        <f t="shared" si="9"/>
        <v>2014947</v>
      </c>
      <c r="G62" s="42">
        <f t="shared" si="8"/>
        <v>2063450</v>
      </c>
    </row>
    <row r="63" spans="1:7" x14ac:dyDescent="0.25">
      <c r="A63" s="42" t="str">
        <f t="shared" si="3"/>
        <v>VALENCIA</v>
      </c>
      <c r="B63" s="41">
        <f t="shared" si="4"/>
        <v>65662845</v>
      </c>
      <c r="C63" s="41">
        <f t="shared" si="5"/>
        <v>65475696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1858637</v>
      </c>
      <c r="G63" s="42">
        <f t="shared" si="8"/>
        <v>1812424</v>
      </c>
    </row>
    <row r="64" spans="1:7" x14ac:dyDescent="0.25">
      <c r="A64" s="42" t="str">
        <f t="shared" si="3"/>
        <v>VIGO</v>
      </c>
      <c r="B64" s="41">
        <f t="shared" si="4"/>
        <v>3738126</v>
      </c>
      <c r="C64" s="41">
        <f t="shared" si="5"/>
        <v>3968908</v>
      </c>
      <c r="D64" s="41">
        <f t="shared" si="6"/>
        <v>21</v>
      </c>
      <c r="E64" s="42" t="str">
        <f t="shared" si="2"/>
        <v>VILAGARCIA</v>
      </c>
      <c r="F64" s="42">
        <f t="shared" si="9"/>
        <v>1007477</v>
      </c>
      <c r="G64" s="42">
        <f t="shared" si="8"/>
        <v>811195</v>
      </c>
    </row>
    <row r="65" spans="1:7" x14ac:dyDescent="0.25">
      <c r="A65" s="42" t="str">
        <f t="shared" si="3"/>
        <v>VILAGARCIA</v>
      </c>
      <c r="B65" s="41">
        <f t="shared" si="4"/>
        <v>1007477</v>
      </c>
      <c r="C65" s="41">
        <f t="shared" si="5"/>
        <v>811195</v>
      </c>
      <c r="D65" s="41">
        <f t="shared" si="6"/>
        <v>27</v>
      </c>
      <c r="E65" s="42" t="str">
        <f t="shared" si="2"/>
        <v>MELILLA</v>
      </c>
      <c r="F65" s="42">
        <f t="shared" si="9"/>
        <v>954679</v>
      </c>
      <c r="G65" s="42">
        <f t="shared" si="8"/>
        <v>864279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397381</v>
      </c>
      <c r="C7" s="37">
        <v>580990</v>
      </c>
      <c r="D7" s="37">
        <v>6600510</v>
      </c>
      <c r="E7" s="37">
        <v>7208101</v>
      </c>
      <c r="F7" s="10">
        <f>((E7*100)/D7)-100</f>
        <v>9.2052129305159696</v>
      </c>
      <c r="G7" s="1"/>
      <c r="H7" s="1"/>
      <c r="I7" s="1"/>
    </row>
    <row r="8" spans="1:12" x14ac:dyDescent="0.25">
      <c r="A8" s="11" t="s">
        <v>45</v>
      </c>
      <c r="B8" s="38">
        <v>8557</v>
      </c>
      <c r="C8" s="38">
        <v>4400</v>
      </c>
      <c r="D8" s="38">
        <v>85962</v>
      </c>
      <c r="E8" s="38">
        <v>58633</v>
      </c>
      <c r="F8" s="13">
        <f t="shared" ref="F8:F35" si="0">((E8*100)/D8)-100</f>
        <v>-31.791954584583891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2986</v>
      </c>
      <c r="E9" s="37">
        <v>12264</v>
      </c>
      <c r="F9" s="10">
        <f t="shared" si="0"/>
        <v>310.71667782987276</v>
      </c>
      <c r="G9" s="1"/>
      <c r="H9" s="1"/>
      <c r="I9" s="1"/>
    </row>
    <row r="10" spans="1:12" x14ac:dyDescent="0.25">
      <c r="A10" s="11" t="s">
        <v>47</v>
      </c>
      <c r="B10" s="38">
        <v>34869</v>
      </c>
      <c r="C10" s="38">
        <v>33771</v>
      </c>
      <c r="D10" s="38">
        <v>522888</v>
      </c>
      <c r="E10" s="38">
        <v>598035</v>
      </c>
      <c r="F10" s="13">
        <f t="shared" si="0"/>
        <v>14.371528893376791</v>
      </c>
      <c r="G10" s="1"/>
      <c r="H10" s="1"/>
      <c r="I10" s="1"/>
    </row>
    <row r="11" spans="1:12" x14ac:dyDescent="0.25">
      <c r="A11" s="8" t="s">
        <v>48</v>
      </c>
      <c r="B11" s="37">
        <v>2237499</v>
      </c>
      <c r="C11" s="37">
        <v>1712664</v>
      </c>
      <c r="D11" s="37">
        <v>23373546</v>
      </c>
      <c r="E11" s="37">
        <v>22699793</v>
      </c>
      <c r="F11" s="10">
        <f t="shared" si="0"/>
        <v>-2.8825450789537825</v>
      </c>
      <c r="G11" s="1"/>
      <c r="H11" s="1"/>
      <c r="I11" s="1"/>
    </row>
    <row r="12" spans="1:12" x14ac:dyDescent="0.25">
      <c r="A12" s="11" t="s">
        <v>49</v>
      </c>
      <c r="B12" s="38">
        <v>8738</v>
      </c>
      <c r="C12" s="38">
        <v>36267</v>
      </c>
      <c r="D12" s="38">
        <v>168980</v>
      </c>
      <c r="E12" s="38">
        <v>109455</v>
      </c>
      <c r="F12" s="13">
        <f t="shared" si="0"/>
        <v>-35.226062255888266</v>
      </c>
      <c r="G12" s="1"/>
      <c r="H12" s="1"/>
      <c r="I12" s="1"/>
    </row>
    <row r="13" spans="1:12" x14ac:dyDescent="0.25">
      <c r="A13" s="8" t="s">
        <v>50</v>
      </c>
      <c r="B13" s="37">
        <v>67414</v>
      </c>
      <c r="C13" s="37">
        <v>76692</v>
      </c>
      <c r="D13" s="37">
        <v>1577796</v>
      </c>
      <c r="E13" s="37">
        <v>1528807</v>
      </c>
      <c r="F13" s="10">
        <f t="shared" si="0"/>
        <v>-3.1049007603010779</v>
      </c>
      <c r="G13" s="1"/>
      <c r="H13" s="1"/>
      <c r="I13" s="1"/>
    </row>
    <row r="14" spans="1:12" x14ac:dyDescent="0.25">
      <c r="A14" s="11" t="s">
        <v>51</v>
      </c>
      <c r="B14" s="38">
        <v>787484</v>
      </c>
      <c r="C14" s="38">
        <v>921258</v>
      </c>
      <c r="D14" s="38">
        <v>10761502</v>
      </c>
      <c r="E14" s="38">
        <v>10431485</v>
      </c>
      <c r="F14" s="13">
        <f t="shared" si="0"/>
        <v>-3.066644414506456</v>
      </c>
      <c r="G14" s="1"/>
      <c r="H14" s="1"/>
      <c r="I14" s="1"/>
    </row>
    <row r="15" spans="1:12" x14ac:dyDescent="0.25">
      <c r="A15" s="8" t="s">
        <v>52</v>
      </c>
      <c r="B15" s="37">
        <v>1223388</v>
      </c>
      <c r="C15" s="37">
        <v>1557592</v>
      </c>
      <c r="D15" s="37">
        <v>17860894</v>
      </c>
      <c r="E15" s="37">
        <v>15060947</v>
      </c>
      <c r="F15" s="10">
        <f t="shared" si="0"/>
        <v>-15.676410150578135</v>
      </c>
      <c r="G15" s="1"/>
      <c r="H15" s="1"/>
      <c r="I15" s="1"/>
    </row>
    <row r="16" spans="1:12" x14ac:dyDescent="0.25">
      <c r="A16" s="11" t="s">
        <v>53</v>
      </c>
      <c r="B16" s="38">
        <v>1956061</v>
      </c>
      <c r="C16" s="38">
        <v>2149242</v>
      </c>
      <c r="D16" s="38">
        <v>17862896</v>
      </c>
      <c r="E16" s="38">
        <v>24229644</v>
      </c>
      <c r="F16" s="13">
        <f t="shared" si="0"/>
        <v>35.642305704517355</v>
      </c>
      <c r="G16" s="1"/>
      <c r="H16" s="1"/>
      <c r="I16" s="1"/>
    </row>
    <row r="17" spans="1:9" x14ac:dyDescent="0.25">
      <c r="A17" s="8" t="s">
        <v>54</v>
      </c>
      <c r="B17" s="37">
        <v>644762</v>
      </c>
      <c r="C17" s="37">
        <v>809339</v>
      </c>
      <c r="D17" s="37">
        <v>7693653</v>
      </c>
      <c r="E17" s="37">
        <v>7313127</v>
      </c>
      <c r="F17" s="10">
        <f t="shared" si="0"/>
        <v>-4.9459729987822385</v>
      </c>
      <c r="G17" s="1"/>
      <c r="H17" s="1"/>
      <c r="I17" s="1"/>
    </row>
    <row r="18" spans="1:9" x14ac:dyDescent="0.25">
      <c r="A18" s="11" t="s">
        <v>55</v>
      </c>
      <c r="B18" s="38">
        <v>72564</v>
      </c>
      <c r="C18" s="38">
        <v>73741</v>
      </c>
      <c r="D18" s="38">
        <v>1050295</v>
      </c>
      <c r="E18" s="38">
        <v>983544</v>
      </c>
      <c r="F18" s="13">
        <f t="shared" si="0"/>
        <v>-6.3554525157217796</v>
      </c>
      <c r="G18" s="1"/>
      <c r="H18" s="1"/>
      <c r="I18" s="1"/>
    </row>
    <row r="19" spans="1:9" x14ac:dyDescent="0.25">
      <c r="A19" s="8" t="s">
        <v>56</v>
      </c>
      <c r="B19" s="37">
        <v>289164</v>
      </c>
      <c r="C19" s="37">
        <v>166481</v>
      </c>
      <c r="D19" s="37">
        <v>2677921</v>
      </c>
      <c r="E19" s="37">
        <v>2296992</v>
      </c>
      <c r="F19" s="10">
        <f t="shared" si="0"/>
        <v>-14.224803494949995</v>
      </c>
      <c r="G19" s="1"/>
      <c r="H19" s="1"/>
      <c r="I19" s="1"/>
    </row>
    <row r="20" spans="1:9" x14ac:dyDescent="0.25">
      <c r="A20" s="11" t="s">
        <v>57</v>
      </c>
      <c r="B20" s="38">
        <v>131940</v>
      </c>
      <c r="C20" s="38">
        <v>117156</v>
      </c>
      <c r="D20" s="38">
        <v>1037970</v>
      </c>
      <c r="E20" s="38">
        <v>950227</v>
      </c>
      <c r="F20" s="13">
        <f t="shared" si="0"/>
        <v>-8.4533271674518602</v>
      </c>
      <c r="G20" s="1"/>
      <c r="H20" s="1"/>
      <c r="I20" s="1"/>
    </row>
    <row r="21" spans="1:9" x14ac:dyDescent="0.25">
      <c r="A21" s="8" t="s">
        <v>58</v>
      </c>
      <c r="B21" s="37">
        <v>2695400</v>
      </c>
      <c r="C21" s="37">
        <v>2598619</v>
      </c>
      <c r="D21" s="37">
        <v>21689298</v>
      </c>
      <c r="E21" s="37">
        <v>22921257</v>
      </c>
      <c r="F21" s="10">
        <f t="shared" si="0"/>
        <v>5.6800316912054996</v>
      </c>
      <c r="G21" s="1"/>
      <c r="H21" s="1"/>
      <c r="I21" s="1"/>
    </row>
    <row r="22" spans="1:9" x14ac:dyDescent="0.25">
      <c r="A22" s="11" t="s">
        <v>59</v>
      </c>
      <c r="B22" s="38">
        <v>420320</v>
      </c>
      <c r="C22" s="38">
        <v>373497</v>
      </c>
      <c r="D22" s="38">
        <v>4919303</v>
      </c>
      <c r="E22" s="38">
        <v>4517990</v>
      </c>
      <c r="F22" s="13">
        <f t="shared" si="0"/>
        <v>-8.1579239985827314</v>
      </c>
      <c r="G22" s="1"/>
      <c r="H22" s="1"/>
      <c r="I22" s="1"/>
    </row>
    <row r="23" spans="1:9" x14ac:dyDescent="0.25">
      <c r="A23" s="8" t="s">
        <v>60</v>
      </c>
      <c r="B23" s="37">
        <v>6274</v>
      </c>
      <c r="C23" s="37">
        <v>3009</v>
      </c>
      <c r="D23" s="37">
        <v>65746</v>
      </c>
      <c r="E23" s="37">
        <v>105005</v>
      </c>
      <c r="F23" s="10">
        <f t="shared" si="0"/>
        <v>59.713138441882393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5576</v>
      </c>
      <c r="C25" s="37">
        <v>7855</v>
      </c>
      <c r="D25" s="37">
        <v>68268</v>
      </c>
      <c r="E25" s="37">
        <v>71618</v>
      </c>
      <c r="F25" s="10">
        <f t="shared" si="0"/>
        <v>4.907130720103126</v>
      </c>
      <c r="G25" s="1"/>
      <c r="H25" s="1"/>
      <c r="I25" s="1"/>
    </row>
    <row r="26" spans="1:9" x14ac:dyDescent="0.25">
      <c r="A26" s="11" t="s">
        <v>63</v>
      </c>
      <c r="B26" s="38">
        <v>97599</v>
      </c>
      <c r="C26" s="38">
        <v>92279</v>
      </c>
      <c r="D26" s="38">
        <v>1272992</v>
      </c>
      <c r="E26" s="38">
        <v>1190834</v>
      </c>
      <c r="F26" s="13">
        <f t="shared" si="0"/>
        <v>-6.4539290113370669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683361</v>
      </c>
      <c r="C28" s="38">
        <v>778944</v>
      </c>
      <c r="D28" s="38">
        <v>7260704</v>
      </c>
      <c r="E28" s="38">
        <v>7507378</v>
      </c>
      <c r="F28" s="13">
        <f t="shared" si="0"/>
        <v>3.3973840553202592</v>
      </c>
      <c r="G28" s="1"/>
      <c r="H28" s="1"/>
      <c r="I28" s="1"/>
    </row>
    <row r="29" spans="1:9" x14ac:dyDescent="0.25">
      <c r="A29" s="8" t="s">
        <v>66</v>
      </c>
      <c r="B29" s="37">
        <v>36291</v>
      </c>
      <c r="C29" s="37">
        <v>26017</v>
      </c>
      <c r="D29" s="37">
        <v>328118</v>
      </c>
      <c r="E29" s="37">
        <v>229070</v>
      </c>
      <c r="F29" s="10">
        <f t="shared" si="0"/>
        <v>-30.186701125814494</v>
      </c>
      <c r="G29" s="1"/>
      <c r="H29" s="1"/>
      <c r="I29" s="1"/>
    </row>
    <row r="30" spans="1:9" x14ac:dyDescent="0.25">
      <c r="A30" s="11" t="s">
        <v>67</v>
      </c>
      <c r="B30" s="38">
        <v>30194</v>
      </c>
      <c r="C30" s="38">
        <v>27318</v>
      </c>
      <c r="D30" s="38">
        <v>357724</v>
      </c>
      <c r="E30" s="38">
        <v>359099</v>
      </c>
      <c r="F30" s="13">
        <f t="shared" si="0"/>
        <v>0.38437454573917762</v>
      </c>
      <c r="G30" s="1"/>
      <c r="H30" s="1"/>
      <c r="I30" s="1"/>
    </row>
    <row r="31" spans="1:9" x14ac:dyDescent="0.25">
      <c r="A31" s="8" t="s">
        <v>68</v>
      </c>
      <c r="B31" s="37">
        <v>1568216</v>
      </c>
      <c r="C31" s="37">
        <v>1458630</v>
      </c>
      <c r="D31" s="37">
        <v>18700365</v>
      </c>
      <c r="E31" s="37">
        <v>19049525</v>
      </c>
      <c r="F31" s="10">
        <f t="shared" si="0"/>
        <v>1.8671293314328352</v>
      </c>
      <c r="G31" s="1"/>
      <c r="H31" s="1"/>
      <c r="I31" s="1"/>
    </row>
    <row r="32" spans="1:9" x14ac:dyDescent="0.25">
      <c r="A32" s="11" t="s">
        <v>69</v>
      </c>
      <c r="B32" s="38">
        <v>368256</v>
      </c>
      <c r="C32" s="38">
        <v>274857</v>
      </c>
      <c r="D32" s="38">
        <v>4530425</v>
      </c>
      <c r="E32" s="38">
        <v>3663636</v>
      </c>
      <c r="F32" s="13">
        <f t="shared" si="0"/>
        <v>-19.132620008056634</v>
      </c>
      <c r="G32" s="1"/>
      <c r="H32" s="1"/>
      <c r="I32" s="1"/>
    </row>
    <row r="33" spans="1:9" x14ac:dyDescent="0.25">
      <c r="A33" s="8" t="s">
        <v>70</v>
      </c>
      <c r="B33" s="37">
        <v>3647</v>
      </c>
      <c r="C33" s="37">
        <v>3017</v>
      </c>
      <c r="D33" s="37">
        <v>79092</v>
      </c>
      <c r="E33" s="37">
        <v>75369</v>
      </c>
      <c r="F33" s="10">
        <f t="shared" si="0"/>
        <v>-4.7071764527385795</v>
      </c>
      <c r="G33" s="1"/>
      <c r="H33" s="1"/>
      <c r="I33" s="1"/>
    </row>
    <row r="34" spans="1:9" x14ac:dyDescent="0.25">
      <c r="A34" s="11" t="s">
        <v>71</v>
      </c>
      <c r="B34" s="38">
        <v>6000</v>
      </c>
      <c r="C34" s="38">
        <v>12411</v>
      </c>
      <c r="D34" s="38">
        <v>200103</v>
      </c>
      <c r="E34" s="38">
        <v>205286</v>
      </c>
      <c r="F34" s="13">
        <f t="shared" si="0"/>
        <v>2.5901660644767901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13780955</v>
      </c>
      <c r="C35" s="15">
        <f t="shared" ref="C35:E35" si="1">SUM(C7:C34)</f>
        <v>13896046</v>
      </c>
      <c r="D35" s="15">
        <f t="shared" si="1"/>
        <v>150749937</v>
      </c>
      <c r="E35" s="15">
        <f t="shared" si="1"/>
        <v>153377121</v>
      </c>
      <c r="F35" s="16">
        <f t="shared" si="0"/>
        <v>1.7427430168677347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7208101</v>
      </c>
      <c r="C38" s="41">
        <f>D7</f>
        <v>6600510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CARTAGENA</v>
      </c>
      <c r="F38" s="42">
        <f>LOOKUP(E38,$A$38:$A$65,$B$38:$B$65)</f>
        <v>24229644</v>
      </c>
      <c r="G38" s="42">
        <f>LOOKUP(E38,$A$38:$A$65,$C$38:$C$65)</f>
        <v>17862896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58633</v>
      </c>
      <c r="C39" s="41">
        <f t="shared" ref="C39:C65" si="5">D8</f>
        <v>85962</v>
      </c>
      <c r="D39" s="41">
        <f t="shared" ref="D39:D65" si="6">_xlfn.RANK.EQ(B39,$B$38:$B$65)+COUNTIF($B$38:$B$65,B39)-1</f>
        <v>25</v>
      </c>
      <c r="E39" s="42" t="str">
        <f t="shared" si="2"/>
        <v>HUELVA</v>
      </c>
      <c r="F39" s="42">
        <f t="shared" ref="F39:F54" si="7">LOOKUP(E39,$A$38:$A$65,$B$38:$B$65)</f>
        <v>22921257</v>
      </c>
      <c r="G39" s="42">
        <f t="shared" ref="G39:G65" si="8">LOOKUP(E39,$A$38:$A$65,$C$38:$C$65)</f>
        <v>21689298</v>
      </c>
    </row>
    <row r="40" spans="1:9" x14ac:dyDescent="0.25">
      <c r="A40" s="42" t="str">
        <f t="shared" si="3"/>
        <v>ALMERIA</v>
      </c>
      <c r="B40" s="41">
        <f t="shared" si="4"/>
        <v>12264</v>
      </c>
      <c r="C40" s="41">
        <f t="shared" si="5"/>
        <v>2986</v>
      </c>
      <c r="D40" s="41">
        <f t="shared" si="6"/>
        <v>26</v>
      </c>
      <c r="E40" s="42" t="str">
        <f t="shared" si="2"/>
        <v>BAHIA DE ALGECIRAS</v>
      </c>
      <c r="F40" s="42">
        <f t="shared" si="7"/>
        <v>22699793</v>
      </c>
      <c r="G40" s="42">
        <f t="shared" si="8"/>
        <v>23373546</v>
      </c>
    </row>
    <row r="41" spans="1:9" x14ac:dyDescent="0.25">
      <c r="A41" s="42" t="str">
        <f t="shared" si="3"/>
        <v>AVILES</v>
      </c>
      <c r="B41" s="41">
        <f t="shared" si="4"/>
        <v>598035</v>
      </c>
      <c r="C41" s="41">
        <f t="shared" si="5"/>
        <v>522888</v>
      </c>
      <c r="D41" s="41">
        <f t="shared" si="6"/>
        <v>17</v>
      </c>
      <c r="E41" s="42" t="str">
        <f t="shared" si="2"/>
        <v>TARRAGONA</v>
      </c>
      <c r="F41" s="42">
        <f t="shared" si="7"/>
        <v>19049525</v>
      </c>
      <c r="G41" s="42">
        <f t="shared" si="8"/>
        <v>18700365</v>
      </c>
    </row>
    <row r="42" spans="1:9" x14ac:dyDescent="0.25">
      <c r="A42" s="42" t="str">
        <f t="shared" si="3"/>
        <v>BAHIA DE ALGECIRAS</v>
      </c>
      <c r="B42" s="41">
        <f t="shared" si="4"/>
        <v>22699793</v>
      </c>
      <c r="C42" s="41">
        <f t="shared" si="5"/>
        <v>23373546</v>
      </c>
      <c r="D42" s="41">
        <f t="shared" si="6"/>
        <v>3</v>
      </c>
      <c r="E42" s="42" t="str">
        <f t="shared" si="2"/>
        <v>BILBAO</v>
      </c>
      <c r="F42" s="42">
        <f t="shared" si="7"/>
        <v>15060947</v>
      </c>
      <c r="G42" s="42">
        <f t="shared" si="8"/>
        <v>17860894</v>
      </c>
    </row>
    <row r="43" spans="1:9" x14ac:dyDescent="0.25">
      <c r="A43" s="42" t="str">
        <f t="shared" si="3"/>
        <v>BAHIA DE CADIZ</v>
      </c>
      <c r="B43" s="41">
        <f t="shared" si="4"/>
        <v>109455</v>
      </c>
      <c r="C43" s="41">
        <f t="shared" si="5"/>
        <v>168980</v>
      </c>
      <c r="D43" s="41">
        <f t="shared" si="6"/>
        <v>21</v>
      </c>
      <c r="E43" s="42" t="str">
        <f t="shared" si="2"/>
        <v>BARCELONA</v>
      </c>
      <c r="F43" s="42">
        <f t="shared" si="7"/>
        <v>10431485</v>
      </c>
      <c r="G43" s="42">
        <f t="shared" si="8"/>
        <v>10761502</v>
      </c>
    </row>
    <row r="44" spans="1:9" x14ac:dyDescent="0.25">
      <c r="A44" s="42" t="str">
        <f t="shared" si="3"/>
        <v>BALEARES</v>
      </c>
      <c r="B44" s="41">
        <f t="shared" si="4"/>
        <v>1528807</v>
      </c>
      <c r="C44" s="41">
        <f t="shared" si="5"/>
        <v>1577796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7507378</v>
      </c>
      <c r="G44" s="42">
        <f t="shared" si="8"/>
        <v>7260704</v>
      </c>
    </row>
    <row r="45" spans="1:9" x14ac:dyDescent="0.25">
      <c r="A45" s="42" t="str">
        <f t="shared" si="3"/>
        <v>BARCELONA</v>
      </c>
      <c r="B45" s="41">
        <f t="shared" si="4"/>
        <v>10431485</v>
      </c>
      <c r="C45" s="41">
        <f t="shared" si="5"/>
        <v>10761502</v>
      </c>
      <c r="D45" s="41">
        <f t="shared" si="6"/>
        <v>6</v>
      </c>
      <c r="E45" s="42" t="str">
        <f t="shared" si="2"/>
        <v>CASTELLON</v>
      </c>
      <c r="F45" s="42">
        <f t="shared" si="7"/>
        <v>7313127</v>
      </c>
      <c r="G45" s="42">
        <f t="shared" si="8"/>
        <v>7693653</v>
      </c>
    </row>
    <row r="46" spans="1:9" x14ac:dyDescent="0.25">
      <c r="A46" s="42" t="str">
        <f t="shared" si="3"/>
        <v>BILBAO</v>
      </c>
      <c r="B46" s="41">
        <f t="shared" si="4"/>
        <v>15060947</v>
      </c>
      <c r="C46" s="41">
        <f t="shared" si="5"/>
        <v>17860894</v>
      </c>
      <c r="D46" s="41">
        <f t="shared" si="6"/>
        <v>5</v>
      </c>
      <c r="E46" s="42" t="str">
        <f t="shared" si="2"/>
        <v>A CORUÑA</v>
      </c>
      <c r="F46" s="42">
        <f t="shared" si="7"/>
        <v>7208101</v>
      </c>
      <c r="G46" s="42">
        <f t="shared" si="8"/>
        <v>6600510</v>
      </c>
    </row>
    <row r="47" spans="1:9" x14ac:dyDescent="0.25">
      <c r="A47" s="42" t="str">
        <f t="shared" si="3"/>
        <v>CARTAGENA</v>
      </c>
      <c r="B47" s="41">
        <f t="shared" si="4"/>
        <v>24229644</v>
      </c>
      <c r="C47" s="41">
        <f t="shared" si="5"/>
        <v>17862896</v>
      </c>
      <c r="D47" s="41">
        <f t="shared" si="6"/>
        <v>1</v>
      </c>
      <c r="E47" s="42" t="str">
        <f t="shared" si="2"/>
        <v>LAS PALMAS</v>
      </c>
      <c r="F47" s="42">
        <f t="shared" si="7"/>
        <v>4517990</v>
      </c>
      <c r="G47" s="42">
        <f t="shared" si="8"/>
        <v>4919303</v>
      </c>
    </row>
    <row r="48" spans="1:9" x14ac:dyDescent="0.25">
      <c r="A48" s="42" t="str">
        <f t="shared" si="3"/>
        <v>CASTELLON</v>
      </c>
      <c r="B48" s="41">
        <f t="shared" si="4"/>
        <v>7313127</v>
      </c>
      <c r="C48" s="41">
        <f t="shared" si="5"/>
        <v>7693653</v>
      </c>
      <c r="D48" s="41">
        <f t="shared" si="6"/>
        <v>8</v>
      </c>
      <c r="E48" s="42" t="str">
        <f t="shared" si="2"/>
        <v>VALENCIA</v>
      </c>
      <c r="F48" s="42">
        <f t="shared" si="7"/>
        <v>3663636</v>
      </c>
      <c r="G48" s="42">
        <f t="shared" si="8"/>
        <v>4530425</v>
      </c>
    </row>
    <row r="49" spans="1:7" x14ac:dyDescent="0.25">
      <c r="A49" s="42" t="str">
        <f t="shared" si="3"/>
        <v>CEUTA</v>
      </c>
      <c r="B49" s="41">
        <f t="shared" si="4"/>
        <v>983544</v>
      </c>
      <c r="C49" s="41">
        <f t="shared" si="5"/>
        <v>1050295</v>
      </c>
      <c r="D49" s="41">
        <f t="shared" si="6"/>
        <v>15</v>
      </c>
      <c r="E49" s="42" t="str">
        <f t="shared" si="2"/>
        <v>FERROL-SAN CIBRAO</v>
      </c>
      <c r="F49" s="42">
        <f t="shared" si="7"/>
        <v>2296992</v>
      </c>
      <c r="G49" s="42">
        <f t="shared" si="8"/>
        <v>2677921</v>
      </c>
    </row>
    <row r="50" spans="1:7" x14ac:dyDescent="0.25">
      <c r="A50" s="42" t="str">
        <f t="shared" si="3"/>
        <v>FERROL-SAN CIBRAO</v>
      </c>
      <c r="B50" s="41">
        <f t="shared" si="4"/>
        <v>2296992</v>
      </c>
      <c r="C50" s="41">
        <f t="shared" si="5"/>
        <v>2677921</v>
      </c>
      <c r="D50" s="41">
        <f t="shared" si="6"/>
        <v>12</v>
      </c>
      <c r="E50" s="42" t="str">
        <f t="shared" si="2"/>
        <v>BALEARES</v>
      </c>
      <c r="F50" s="42">
        <f t="shared" si="7"/>
        <v>1528807</v>
      </c>
      <c r="G50" s="42">
        <f t="shared" si="8"/>
        <v>1577796</v>
      </c>
    </row>
    <row r="51" spans="1:7" x14ac:dyDescent="0.25">
      <c r="A51" s="42" t="str">
        <f t="shared" si="3"/>
        <v>GIJON</v>
      </c>
      <c r="B51" s="41">
        <f t="shared" si="4"/>
        <v>950227</v>
      </c>
      <c r="C51" s="41">
        <f t="shared" si="5"/>
        <v>1037970</v>
      </c>
      <c r="D51" s="41">
        <f t="shared" si="6"/>
        <v>16</v>
      </c>
      <c r="E51" s="42" t="str">
        <f t="shared" si="2"/>
        <v>MOTRIL</v>
      </c>
      <c r="F51" s="42">
        <f t="shared" si="7"/>
        <v>1190834</v>
      </c>
      <c r="G51" s="42">
        <f t="shared" si="8"/>
        <v>1272992</v>
      </c>
    </row>
    <row r="52" spans="1:7" x14ac:dyDescent="0.25">
      <c r="A52" s="42" t="str">
        <f t="shared" si="3"/>
        <v>HUELVA</v>
      </c>
      <c r="B52" s="41">
        <f t="shared" si="4"/>
        <v>22921257</v>
      </c>
      <c r="C52" s="41">
        <f t="shared" si="5"/>
        <v>21689298</v>
      </c>
      <c r="D52" s="41">
        <f t="shared" si="6"/>
        <v>2</v>
      </c>
      <c r="E52" s="42" t="str">
        <f t="shared" si="2"/>
        <v>CEUTA</v>
      </c>
      <c r="F52" s="42">
        <f t="shared" si="7"/>
        <v>983544</v>
      </c>
      <c r="G52" s="42">
        <f t="shared" si="8"/>
        <v>1050295</v>
      </c>
    </row>
    <row r="53" spans="1:7" x14ac:dyDescent="0.25">
      <c r="A53" s="42" t="str">
        <f t="shared" si="3"/>
        <v>LAS PALMAS</v>
      </c>
      <c r="B53" s="41">
        <f t="shared" si="4"/>
        <v>4517990</v>
      </c>
      <c r="C53" s="41">
        <f t="shared" si="5"/>
        <v>4919303</v>
      </c>
      <c r="D53" s="41">
        <f t="shared" si="6"/>
        <v>10</v>
      </c>
      <c r="E53" s="42" t="str">
        <f t="shared" si="2"/>
        <v>GIJON</v>
      </c>
      <c r="F53" s="42">
        <f t="shared" si="7"/>
        <v>950227</v>
      </c>
      <c r="G53" s="42">
        <f t="shared" si="8"/>
        <v>1037970</v>
      </c>
    </row>
    <row r="54" spans="1:7" x14ac:dyDescent="0.25">
      <c r="A54" s="42" t="str">
        <f t="shared" si="3"/>
        <v>MALAGA</v>
      </c>
      <c r="B54" s="41">
        <f t="shared" si="4"/>
        <v>105005</v>
      </c>
      <c r="C54" s="41">
        <f t="shared" si="5"/>
        <v>65746</v>
      </c>
      <c r="D54" s="41">
        <f t="shared" si="6"/>
        <v>22</v>
      </c>
      <c r="E54" s="42" t="str">
        <f t="shared" si="2"/>
        <v>AVILES</v>
      </c>
      <c r="F54" s="42">
        <f t="shared" si="7"/>
        <v>598035</v>
      </c>
      <c r="G54" s="42">
        <f t="shared" si="8"/>
        <v>522888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359099</v>
      </c>
      <c r="G55" s="42">
        <f t="shared" si="8"/>
        <v>357724</v>
      </c>
    </row>
    <row r="56" spans="1:7" x14ac:dyDescent="0.25">
      <c r="A56" s="42" t="str">
        <f t="shared" si="3"/>
        <v>MELILLA</v>
      </c>
      <c r="B56" s="41">
        <f t="shared" si="4"/>
        <v>71618</v>
      </c>
      <c r="C56" s="41">
        <f t="shared" si="5"/>
        <v>68268</v>
      </c>
      <c r="D56" s="41">
        <f t="shared" si="6"/>
        <v>24</v>
      </c>
      <c r="E56" s="42" t="str">
        <f t="shared" si="2"/>
        <v>SANTANDER</v>
      </c>
      <c r="F56" s="42">
        <f t="shared" si="9"/>
        <v>229070</v>
      </c>
      <c r="G56" s="42">
        <f t="shared" si="8"/>
        <v>328118</v>
      </c>
    </row>
    <row r="57" spans="1:7" x14ac:dyDescent="0.25">
      <c r="A57" s="42" t="str">
        <f t="shared" si="3"/>
        <v>MOTRIL</v>
      </c>
      <c r="B57" s="41">
        <f t="shared" si="4"/>
        <v>1190834</v>
      </c>
      <c r="C57" s="41">
        <f t="shared" si="5"/>
        <v>1272992</v>
      </c>
      <c r="D57" s="41">
        <f t="shared" si="6"/>
        <v>14</v>
      </c>
      <c r="E57" s="42" t="str">
        <f t="shared" si="2"/>
        <v>VILAGARCIA</v>
      </c>
      <c r="F57" s="42">
        <f t="shared" si="9"/>
        <v>205286</v>
      </c>
      <c r="G57" s="42">
        <f t="shared" si="8"/>
        <v>200103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109455</v>
      </c>
      <c r="G58" s="42">
        <f t="shared" si="8"/>
        <v>168980</v>
      </c>
    </row>
    <row r="59" spans="1:7" x14ac:dyDescent="0.25">
      <c r="A59" s="42" t="str">
        <f t="shared" si="3"/>
        <v>SANTA CRUZ DE TENERIFE</v>
      </c>
      <c r="B59" s="41">
        <f t="shared" si="4"/>
        <v>7507378</v>
      </c>
      <c r="C59" s="41">
        <f t="shared" si="5"/>
        <v>7260704</v>
      </c>
      <c r="D59" s="41">
        <f t="shared" si="6"/>
        <v>7</v>
      </c>
      <c r="E59" s="42" t="str">
        <f t="shared" si="2"/>
        <v>MALAGA</v>
      </c>
      <c r="F59" s="42">
        <f t="shared" si="9"/>
        <v>105005</v>
      </c>
      <c r="G59" s="42">
        <f t="shared" si="8"/>
        <v>65746</v>
      </c>
    </row>
    <row r="60" spans="1:7" x14ac:dyDescent="0.25">
      <c r="A60" s="42" t="str">
        <f t="shared" si="3"/>
        <v>SANTANDER</v>
      </c>
      <c r="B60" s="41">
        <f t="shared" si="4"/>
        <v>229070</v>
      </c>
      <c r="C60" s="41">
        <f t="shared" si="5"/>
        <v>328118</v>
      </c>
      <c r="D60" s="41">
        <f t="shared" si="6"/>
        <v>19</v>
      </c>
      <c r="E60" s="42" t="str">
        <f t="shared" si="2"/>
        <v>VIGO</v>
      </c>
      <c r="F60" s="42">
        <f t="shared" si="9"/>
        <v>75369</v>
      </c>
      <c r="G60" s="42">
        <f t="shared" si="8"/>
        <v>79092</v>
      </c>
    </row>
    <row r="61" spans="1:7" x14ac:dyDescent="0.25">
      <c r="A61" s="42" t="str">
        <f t="shared" si="3"/>
        <v>SEVILLA</v>
      </c>
      <c r="B61" s="41">
        <f t="shared" si="4"/>
        <v>359099</v>
      </c>
      <c r="C61" s="41">
        <f t="shared" si="5"/>
        <v>357724</v>
      </c>
      <c r="D61" s="41">
        <f t="shared" si="6"/>
        <v>18</v>
      </c>
      <c r="E61" s="42" t="str">
        <f t="shared" si="2"/>
        <v>MELILLA</v>
      </c>
      <c r="F61" s="42">
        <f t="shared" si="9"/>
        <v>71618</v>
      </c>
      <c r="G61" s="42">
        <f t="shared" si="8"/>
        <v>68268</v>
      </c>
    </row>
    <row r="62" spans="1:7" x14ac:dyDescent="0.25">
      <c r="A62" s="42" t="str">
        <f t="shared" si="3"/>
        <v>TARRAGONA</v>
      </c>
      <c r="B62" s="41">
        <f t="shared" si="4"/>
        <v>19049525</v>
      </c>
      <c r="C62" s="41">
        <f t="shared" si="5"/>
        <v>18700365</v>
      </c>
      <c r="D62" s="41">
        <f t="shared" si="6"/>
        <v>4</v>
      </c>
      <c r="E62" s="42" t="str">
        <f t="shared" si="2"/>
        <v>ALICANTE</v>
      </c>
      <c r="F62" s="42">
        <f t="shared" si="9"/>
        <v>58633</v>
      </c>
      <c r="G62" s="42">
        <f t="shared" si="8"/>
        <v>85962</v>
      </c>
    </row>
    <row r="63" spans="1:7" x14ac:dyDescent="0.25">
      <c r="A63" s="42" t="str">
        <f t="shared" si="3"/>
        <v>VALENCIA</v>
      </c>
      <c r="B63" s="41">
        <f t="shared" si="4"/>
        <v>3663636</v>
      </c>
      <c r="C63" s="41">
        <f t="shared" si="5"/>
        <v>4530425</v>
      </c>
      <c r="D63" s="41">
        <f t="shared" si="6"/>
        <v>11</v>
      </c>
      <c r="E63" s="42" t="str">
        <f t="shared" si="2"/>
        <v>ALMERIA</v>
      </c>
      <c r="F63" s="42">
        <f t="shared" si="9"/>
        <v>12264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75369</v>
      </c>
      <c r="C64" s="41">
        <f t="shared" si="5"/>
        <v>79092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205286</v>
      </c>
      <c r="C65" s="41">
        <f t="shared" si="5"/>
        <v>200103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286726</v>
      </c>
      <c r="C7" s="19">
        <v>428856</v>
      </c>
      <c r="D7" s="19">
        <v>3470995</v>
      </c>
      <c r="E7" s="19">
        <v>4179771</v>
      </c>
      <c r="F7" s="10">
        <f>((E7*100)/D7)-100</f>
        <v>20.419966032794633</v>
      </c>
      <c r="G7" s="1"/>
      <c r="H7" s="1"/>
      <c r="I7" s="1"/>
    </row>
    <row r="8" spans="1:12" x14ac:dyDescent="0.25">
      <c r="A8" s="11" t="s">
        <v>45</v>
      </c>
      <c r="B8" s="20">
        <v>56853</v>
      </c>
      <c r="C8" s="20">
        <v>55115</v>
      </c>
      <c r="D8" s="20">
        <v>720512</v>
      </c>
      <c r="E8" s="20">
        <v>717061</v>
      </c>
      <c r="F8" s="13">
        <f t="shared" ref="F8:F35" si="0">((E8*100)/D8)-100</f>
        <v>-0.47896495825190755</v>
      </c>
      <c r="G8" s="1"/>
      <c r="H8" s="1"/>
      <c r="I8" s="1"/>
    </row>
    <row r="9" spans="1:12" x14ac:dyDescent="0.25">
      <c r="A9" s="8" t="s">
        <v>46</v>
      </c>
      <c r="B9" s="19">
        <v>392037</v>
      </c>
      <c r="C9" s="19">
        <v>241409</v>
      </c>
      <c r="D9" s="19">
        <v>3930994</v>
      </c>
      <c r="E9" s="19">
        <v>4703570</v>
      </c>
      <c r="F9" s="10">
        <f t="shared" si="0"/>
        <v>19.65345151887793</v>
      </c>
      <c r="G9" s="1"/>
      <c r="H9" s="1"/>
      <c r="I9" s="1"/>
    </row>
    <row r="10" spans="1:12" x14ac:dyDescent="0.25">
      <c r="A10" s="11" t="s">
        <v>47</v>
      </c>
      <c r="B10" s="20">
        <v>131681</v>
      </c>
      <c r="C10" s="20">
        <v>308214</v>
      </c>
      <c r="D10" s="20">
        <v>3297196</v>
      </c>
      <c r="E10" s="20">
        <v>3393152</v>
      </c>
      <c r="F10" s="13">
        <f t="shared" si="0"/>
        <v>2.9102303897008284</v>
      </c>
      <c r="G10" s="1"/>
      <c r="H10" s="1"/>
      <c r="I10" s="1"/>
    </row>
    <row r="11" spans="1:12" x14ac:dyDescent="0.25">
      <c r="A11" s="8" t="s">
        <v>48</v>
      </c>
      <c r="B11" s="19">
        <v>289846</v>
      </c>
      <c r="C11" s="19">
        <v>280820</v>
      </c>
      <c r="D11" s="19">
        <v>1563349</v>
      </c>
      <c r="E11" s="19">
        <v>1955220</v>
      </c>
      <c r="F11" s="10">
        <f t="shared" si="0"/>
        <v>25.06612407082487</v>
      </c>
      <c r="G11" s="1"/>
      <c r="H11" s="1"/>
      <c r="I11" s="1"/>
    </row>
    <row r="12" spans="1:12" x14ac:dyDescent="0.25">
      <c r="A12" s="11" t="s">
        <v>49</v>
      </c>
      <c r="B12" s="20">
        <v>206116</v>
      </c>
      <c r="C12" s="20">
        <v>200126</v>
      </c>
      <c r="D12" s="20">
        <v>1851089</v>
      </c>
      <c r="E12" s="20">
        <v>1815381</v>
      </c>
      <c r="F12" s="13">
        <f t="shared" si="0"/>
        <v>-1.9290266432354173</v>
      </c>
      <c r="G12" s="1"/>
      <c r="H12" s="1"/>
      <c r="I12" s="1"/>
    </row>
    <row r="13" spans="1:12" x14ac:dyDescent="0.25">
      <c r="A13" s="8" t="s">
        <v>50</v>
      </c>
      <c r="B13" s="19">
        <v>147200</v>
      </c>
      <c r="C13" s="19">
        <v>123772</v>
      </c>
      <c r="D13" s="19">
        <v>1643380</v>
      </c>
      <c r="E13" s="19">
        <v>1623778</v>
      </c>
      <c r="F13" s="10">
        <f t="shared" si="0"/>
        <v>-1.1927856004089108</v>
      </c>
      <c r="G13" s="1"/>
      <c r="H13" s="1"/>
      <c r="I13" s="1"/>
    </row>
    <row r="14" spans="1:12" x14ac:dyDescent="0.25">
      <c r="A14" s="11" t="s">
        <v>51</v>
      </c>
      <c r="B14" s="20">
        <v>291414</v>
      </c>
      <c r="C14" s="20">
        <v>292550</v>
      </c>
      <c r="D14" s="20">
        <v>3544297</v>
      </c>
      <c r="E14" s="20">
        <v>4685744</v>
      </c>
      <c r="F14" s="13">
        <f t="shared" si="0"/>
        <v>32.205173550636431</v>
      </c>
      <c r="G14" s="1"/>
      <c r="H14" s="1"/>
      <c r="I14" s="1"/>
    </row>
    <row r="15" spans="1:12" x14ac:dyDescent="0.25">
      <c r="A15" s="8" t="s">
        <v>52</v>
      </c>
      <c r="B15" s="19">
        <v>255430</v>
      </c>
      <c r="C15" s="19">
        <v>291894</v>
      </c>
      <c r="D15" s="19">
        <v>4000342</v>
      </c>
      <c r="E15" s="19">
        <v>4261691</v>
      </c>
      <c r="F15" s="10">
        <f t="shared" si="0"/>
        <v>6.5331664142715766</v>
      </c>
      <c r="G15" s="1"/>
      <c r="H15" s="1"/>
      <c r="I15" s="1"/>
    </row>
    <row r="16" spans="1:12" x14ac:dyDescent="0.25">
      <c r="A16" s="11" t="s">
        <v>53</v>
      </c>
      <c r="B16" s="20">
        <v>374072</v>
      </c>
      <c r="C16" s="20">
        <v>371930</v>
      </c>
      <c r="D16" s="20">
        <v>3653775</v>
      </c>
      <c r="E16" s="20">
        <v>4880341</v>
      </c>
      <c r="F16" s="13">
        <f t="shared" si="0"/>
        <v>33.569828465080633</v>
      </c>
      <c r="G16" s="1"/>
      <c r="H16" s="1"/>
      <c r="I16" s="1"/>
    </row>
    <row r="17" spans="1:9" x14ac:dyDescent="0.25">
      <c r="A17" s="8" t="s">
        <v>54</v>
      </c>
      <c r="B17" s="19">
        <v>261502</v>
      </c>
      <c r="C17" s="19">
        <v>345996</v>
      </c>
      <c r="D17" s="19">
        <v>3244831</v>
      </c>
      <c r="E17" s="19">
        <v>3114303</v>
      </c>
      <c r="F17" s="10">
        <f t="shared" si="0"/>
        <v>-4.0226440144340359</v>
      </c>
      <c r="G17" s="1"/>
      <c r="H17" s="1"/>
      <c r="I17" s="1"/>
    </row>
    <row r="18" spans="1:9" x14ac:dyDescent="0.25">
      <c r="A18" s="11" t="s">
        <v>55</v>
      </c>
      <c r="B18" s="20">
        <v>10650</v>
      </c>
      <c r="C18" s="20">
        <v>2700</v>
      </c>
      <c r="D18" s="20">
        <v>142108</v>
      </c>
      <c r="E18" s="20">
        <v>150350</v>
      </c>
      <c r="F18" s="13">
        <f t="shared" si="0"/>
        <v>5.7998142258000911</v>
      </c>
      <c r="G18" s="1"/>
      <c r="H18" s="1"/>
      <c r="I18" s="1"/>
    </row>
    <row r="19" spans="1:9" x14ac:dyDescent="0.25">
      <c r="A19" s="8" t="s">
        <v>56</v>
      </c>
      <c r="B19" s="19">
        <v>909178</v>
      </c>
      <c r="C19" s="19">
        <v>783193</v>
      </c>
      <c r="D19" s="19">
        <v>8685748</v>
      </c>
      <c r="E19" s="19">
        <v>10505475</v>
      </c>
      <c r="F19" s="10">
        <f t="shared" si="0"/>
        <v>20.950722954430631</v>
      </c>
      <c r="G19" s="1"/>
      <c r="H19" s="1"/>
      <c r="I19" s="1"/>
    </row>
    <row r="20" spans="1:9" x14ac:dyDescent="0.25">
      <c r="A20" s="11" t="s">
        <v>57</v>
      </c>
      <c r="B20" s="20">
        <v>820104</v>
      </c>
      <c r="C20" s="20">
        <v>1459011</v>
      </c>
      <c r="D20" s="20">
        <v>12573625</v>
      </c>
      <c r="E20" s="20">
        <v>14482418</v>
      </c>
      <c r="F20" s="13">
        <f t="shared" si="0"/>
        <v>15.180928332123784</v>
      </c>
      <c r="G20" s="1"/>
      <c r="H20" s="1"/>
      <c r="I20" s="1"/>
    </row>
    <row r="21" spans="1:9" x14ac:dyDescent="0.25">
      <c r="A21" s="8" t="s">
        <v>58</v>
      </c>
      <c r="B21" s="19">
        <v>894507</v>
      </c>
      <c r="C21" s="19">
        <v>739360</v>
      </c>
      <c r="D21" s="19">
        <v>4502005</v>
      </c>
      <c r="E21" s="19">
        <v>4830967</v>
      </c>
      <c r="F21" s="10">
        <f t="shared" si="0"/>
        <v>7.3070109873267626</v>
      </c>
      <c r="G21" s="1"/>
      <c r="H21" s="1"/>
      <c r="I21" s="1"/>
    </row>
    <row r="22" spans="1:9" x14ac:dyDescent="0.25">
      <c r="A22" s="11" t="s">
        <v>59</v>
      </c>
      <c r="B22" s="20">
        <v>22584</v>
      </c>
      <c r="C22" s="20">
        <v>18131</v>
      </c>
      <c r="D22" s="20">
        <v>524432</v>
      </c>
      <c r="E22" s="20">
        <v>375490</v>
      </c>
      <c r="F22" s="13">
        <f t="shared" si="0"/>
        <v>-28.400631540409435</v>
      </c>
      <c r="G22" s="1"/>
      <c r="H22" s="1"/>
      <c r="I22" s="1"/>
    </row>
    <row r="23" spans="1:9" x14ac:dyDescent="0.25">
      <c r="A23" s="8" t="s">
        <v>60</v>
      </c>
      <c r="B23" s="19">
        <v>77623</v>
      </c>
      <c r="C23" s="19">
        <v>37302</v>
      </c>
      <c r="D23" s="19">
        <v>893662</v>
      </c>
      <c r="E23" s="19">
        <v>782253</v>
      </c>
      <c r="F23" s="10">
        <f t="shared" si="0"/>
        <v>-12.466570135017491</v>
      </c>
      <c r="G23" s="1"/>
      <c r="H23" s="1"/>
      <c r="I23" s="1"/>
    </row>
    <row r="24" spans="1:9" x14ac:dyDescent="0.25">
      <c r="A24" s="11" t="s">
        <v>61</v>
      </c>
      <c r="B24" s="20">
        <v>77401</v>
      </c>
      <c r="C24" s="20">
        <v>30430</v>
      </c>
      <c r="D24" s="20">
        <v>853558</v>
      </c>
      <c r="E24" s="20">
        <v>805966</v>
      </c>
      <c r="F24" s="13">
        <f t="shared" si="0"/>
        <v>-5.5757195175957577</v>
      </c>
      <c r="G24" s="1"/>
      <c r="H24" s="1"/>
      <c r="I24" s="1"/>
    </row>
    <row r="25" spans="1:9" x14ac:dyDescent="0.25">
      <c r="A25" s="8" t="s">
        <v>62</v>
      </c>
      <c r="B25" s="19">
        <v>2355</v>
      </c>
      <c r="C25" s="19">
        <v>1100</v>
      </c>
      <c r="D25" s="19">
        <v>33395</v>
      </c>
      <c r="E25" s="19">
        <v>20779</v>
      </c>
      <c r="F25" s="10">
        <f t="shared" si="0"/>
        <v>-37.778110495583171</v>
      </c>
      <c r="G25" s="1"/>
      <c r="H25" s="1"/>
      <c r="I25" s="1"/>
    </row>
    <row r="26" spans="1:9" x14ac:dyDescent="0.25">
      <c r="A26" s="11" t="s">
        <v>63</v>
      </c>
      <c r="B26" s="20">
        <v>62955</v>
      </c>
      <c r="C26" s="20">
        <v>62070</v>
      </c>
      <c r="D26" s="20">
        <v>608379</v>
      </c>
      <c r="E26" s="20">
        <v>547036</v>
      </c>
      <c r="F26" s="13">
        <f t="shared" si="0"/>
        <v>-10.083023904506888</v>
      </c>
      <c r="G26" s="1"/>
      <c r="H26" s="1"/>
      <c r="I26" s="1"/>
    </row>
    <row r="27" spans="1:9" x14ac:dyDescent="0.25">
      <c r="A27" s="8" t="s">
        <v>64</v>
      </c>
      <c r="B27" s="19">
        <v>109268</v>
      </c>
      <c r="C27" s="19">
        <v>91503</v>
      </c>
      <c r="D27" s="19">
        <v>1246600</v>
      </c>
      <c r="E27" s="19">
        <v>1419971</v>
      </c>
      <c r="F27" s="10">
        <f t="shared" si="0"/>
        <v>13.907508422910311</v>
      </c>
      <c r="G27" s="1"/>
      <c r="H27" s="1"/>
      <c r="I27" s="1"/>
    </row>
    <row r="28" spans="1:9" x14ac:dyDescent="0.25">
      <c r="A28" s="11" t="s">
        <v>65</v>
      </c>
      <c r="B28" s="20">
        <v>103192</v>
      </c>
      <c r="C28" s="20">
        <v>30050</v>
      </c>
      <c r="D28" s="20">
        <v>782167</v>
      </c>
      <c r="E28" s="20">
        <v>567440</v>
      </c>
      <c r="F28" s="13">
        <f t="shared" si="0"/>
        <v>-27.452832962781599</v>
      </c>
      <c r="G28" s="1"/>
      <c r="H28" s="1"/>
      <c r="I28" s="1"/>
    </row>
    <row r="29" spans="1:9" x14ac:dyDescent="0.25">
      <c r="A29" s="8" t="s">
        <v>66</v>
      </c>
      <c r="B29" s="19">
        <v>156405</v>
      </c>
      <c r="C29" s="19">
        <v>367440</v>
      </c>
      <c r="D29" s="19">
        <v>3060049</v>
      </c>
      <c r="E29" s="19">
        <v>3236676</v>
      </c>
      <c r="F29" s="10">
        <f t="shared" si="0"/>
        <v>5.7720317550470668</v>
      </c>
      <c r="G29" s="1"/>
      <c r="H29" s="1"/>
      <c r="I29" s="1"/>
    </row>
    <row r="30" spans="1:9" x14ac:dyDescent="0.25">
      <c r="A30" s="11" t="s">
        <v>67</v>
      </c>
      <c r="B30" s="20">
        <v>197329</v>
      </c>
      <c r="C30" s="20">
        <v>159799</v>
      </c>
      <c r="D30" s="20">
        <v>1997898</v>
      </c>
      <c r="E30" s="20">
        <v>1813175</v>
      </c>
      <c r="F30" s="13">
        <f t="shared" si="0"/>
        <v>-9.2458674066443791</v>
      </c>
      <c r="G30" s="1"/>
      <c r="H30" s="1"/>
      <c r="I30" s="1"/>
    </row>
    <row r="31" spans="1:9" x14ac:dyDescent="0.25">
      <c r="A31" s="8" t="s">
        <v>68</v>
      </c>
      <c r="B31" s="19">
        <v>724395</v>
      </c>
      <c r="C31" s="19">
        <v>900164</v>
      </c>
      <c r="D31" s="19">
        <v>9279089</v>
      </c>
      <c r="E31" s="19">
        <v>10888789</v>
      </c>
      <c r="F31" s="10">
        <f t="shared" si="0"/>
        <v>17.347608154205659</v>
      </c>
      <c r="G31" s="1"/>
      <c r="H31" s="1"/>
      <c r="I31" s="1"/>
    </row>
    <row r="32" spans="1:9" x14ac:dyDescent="0.25">
      <c r="A32" s="11" t="s">
        <v>69</v>
      </c>
      <c r="B32" s="20">
        <v>208071</v>
      </c>
      <c r="C32" s="20">
        <v>241297</v>
      </c>
      <c r="D32" s="20">
        <v>2374045</v>
      </c>
      <c r="E32" s="20">
        <v>2177058</v>
      </c>
      <c r="F32" s="13">
        <f t="shared" si="0"/>
        <v>-8.2975259525409228</v>
      </c>
      <c r="G32" s="1"/>
      <c r="H32" s="1"/>
      <c r="I32" s="1"/>
    </row>
    <row r="33" spans="1:9" x14ac:dyDescent="0.25">
      <c r="A33" s="8" t="s">
        <v>70</v>
      </c>
      <c r="B33" s="19">
        <v>33478</v>
      </c>
      <c r="C33" s="19">
        <v>19732</v>
      </c>
      <c r="D33" s="19">
        <v>433320</v>
      </c>
      <c r="E33" s="19">
        <v>303132</v>
      </c>
      <c r="F33" s="10">
        <f t="shared" si="0"/>
        <v>-30.044309055663248</v>
      </c>
      <c r="G33" s="1"/>
      <c r="H33" s="1"/>
      <c r="I33" s="1"/>
    </row>
    <row r="34" spans="1:9" x14ac:dyDescent="0.25">
      <c r="A34" s="11" t="s">
        <v>71</v>
      </c>
      <c r="B34" s="20">
        <v>59118</v>
      </c>
      <c r="C34" s="20">
        <v>52336</v>
      </c>
      <c r="D34" s="20">
        <v>339355</v>
      </c>
      <c r="E34" s="20">
        <v>346675</v>
      </c>
      <c r="F34" s="13">
        <f t="shared" si="0"/>
        <v>2.1570331953264343</v>
      </c>
      <c r="G34" s="1"/>
      <c r="H34" s="1"/>
      <c r="I34" s="1"/>
    </row>
    <row r="35" spans="1:9" x14ac:dyDescent="0.25">
      <c r="A35" s="14" t="s">
        <v>72</v>
      </c>
      <c r="B35" s="15">
        <f>SUM(B7:B34)</f>
        <v>7161490</v>
      </c>
      <c r="C35" s="15">
        <f t="shared" ref="C35:E35" si="1">SUM(C7:C34)</f>
        <v>7936300</v>
      </c>
      <c r="D35" s="15">
        <f t="shared" si="1"/>
        <v>79250195</v>
      </c>
      <c r="E35" s="15">
        <f t="shared" si="1"/>
        <v>88583662</v>
      </c>
      <c r="F35" s="16">
        <f t="shared" si="0"/>
        <v>11.777216447227673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4179771</v>
      </c>
      <c r="C38" s="41">
        <f>D7</f>
        <v>3470995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14482418</v>
      </c>
      <c r="G38" s="42">
        <f>LOOKUP(E38,$A$38:$A$65,$C$38:$C$65)</f>
        <v>12573625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717061</v>
      </c>
      <c r="C39" s="41">
        <f t="shared" ref="C39:C65" si="5">D8</f>
        <v>720512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10888789</v>
      </c>
      <c r="G39" s="42">
        <f t="shared" ref="G39:G65" si="8">LOOKUP(E39,$A$38:$A$65,$C$38:$C$65)</f>
        <v>9279089</v>
      </c>
    </row>
    <row r="40" spans="1:9" x14ac:dyDescent="0.25">
      <c r="A40" s="42" t="str">
        <f t="shared" si="3"/>
        <v>ALMERIA</v>
      </c>
      <c r="B40" s="41">
        <f t="shared" si="4"/>
        <v>4703570</v>
      </c>
      <c r="C40" s="41">
        <f t="shared" si="5"/>
        <v>3930994</v>
      </c>
      <c r="D40" s="41">
        <f t="shared" si="6"/>
        <v>6</v>
      </c>
      <c r="E40" s="42" t="str">
        <f t="shared" si="2"/>
        <v>FERROL-SAN CIBRAO</v>
      </c>
      <c r="F40" s="42">
        <f t="shared" si="7"/>
        <v>10505475</v>
      </c>
      <c r="G40" s="42">
        <f t="shared" si="8"/>
        <v>8685748</v>
      </c>
    </row>
    <row r="41" spans="1:9" x14ac:dyDescent="0.25">
      <c r="A41" s="42" t="str">
        <f t="shared" si="3"/>
        <v>AVILES</v>
      </c>
      <c r="B41" s="41">
        <f t="shared" si="4"/>
        <v>3393152</v>
      </c>
      <c r="C41" s="41">
        <f t="shared" si="5"/>
        <v>3297196</v>
      </c>
      <c r="D41" s="41">
        <f t="shared" si="6"/>
        <v>10</v>
      </c>
      <c r="E41" s="42" t="str">
        <f t="shared" si="2"/>
        <v>CARTAGENA</v>
      </c>
      <c r="F41" s="42">
        <f t="shared" si="7"/>
        <v>4880341</v>
      </c>
      <c r="G41" s="42">
        <f t="shared" si="8"/>
        <v>3653775</v>
      </c>
    </row>
    <row r="42" spans="1:9" x14ac:dyDescent="0.25">
      <c r="A42" s="42" t="str">
        <f t="shared" si="3"/>
        <v>BAHIA DE ALGECIRAS</v>
      </c>
      <c r="B42" s="41">
        <f t="shared" si="4"/>
        <v>1955220</v>
      </c>
      <c r="C42" s="41">
        <f t="shared" si="5"/>
        <v>1563349</v>
      </c>
      <c r="D42" s="41">
        <f t="shared" si="6"/>
        <v>14</v>
      </c>
      <c r="E42" s="42" t="str">
        <f t="shared" si="2"/>
        <v>HUELVA</v>
      </c>
      <c r="F42" s="42">
        <f t="shared" si="7"/>
        <v>4830967</v>
      </c>
      <c r="G42" s="42">
        <f t="shared" si="8"/>
        <v>4502005</v>
      </c>
    </row>
    <row r="43" spans="1:9" x14ac:dyDescent="0.25">
      <c r="A43" s="42" t="str">
        <f t="shared" si="3"/>
        <v>BAHIA DE CADIZ</v>
      </c>
      <c r="B43" s="41">
        <f t="shared" si="4"/>
        <v>1815381</v>
      </c>
      <c r="C43" s="41">
        <f t="shared" si="5"/>
        <v>1851089</v>
      </c>
      <c r="D43" s="41">
        <f t="shared" si="6"/>
        <v>15</v>
      </c>
      <c r="E43" s="42" t="str">
        <f t="shared" si="2"/>
        <v>ALMERIA</v>
      </c>
      <c r="F43" s="42">
        <f t="shared" si="7"/>
        <v>4703570</v>
      </c>
      <c r="G43" s="42">
        <f t="shared" si="8"/>
        <v>3930994</v>
      </c>
    </row>
    <row r="44" spans="1:9" x14ac:dyDescent="0.25">
      <c r="A44" s="42" t="str">
        <f t="shared" si="3"/>
        <v>BALEARES</v>
      </c>
      <c r="B44" s="41">
        <f t="shared" si="4"/>
        <v>1623778</v>
      </c>
      <c r="C44" s="41">
        <f t="shared" si="5"/>
        <v>1643380</v>
      </c>
      <c r="D44" s="41">
        <f t="shared" si="6"/>
        <v>17</v>
      </c>
      <c r="E44" s="42" t="str">
        <f t="shared" si="2"/>
        <v>BARCELONA</v>
      </c>
      <c r="F44" s="42">
        <f t="shared" si="7"/>
        <v>4685744</v>
      </c>
      <c r="G44" s="42">
        <f t="shared" si="8"/>
        <v>3544297</v>
      </c>
    </row>
    <row r="45" spans="1:9" x14ac:dyDescent="0.25">
      <c r="A45" s="42" t="str">
        <f t="shared" si="3"/>
        <v>BARCELONA</v>
      </c>
      <c r="B45" s="41">
        <f t="shared" si="4"/>
        <v>4685744</v>
      </c>
      <c r="C45" s="41">
        <f t="shared" si="5"/>
        <v>3544297</v>
      </c>
      <c r="D45" s="41">
        <f t="shared" si="6"/>
        <v>7</v>
      </c>
      <c r="E45" s="42" t="str">
        <f t="shared" si="2"/>
        <v>BILBAO</v>
      </c>
      <c r="F45" s="42">
        <f t="shared" si="7"/>
        <v>4261691</v>
      </c>
      <c r="G45" s="42">
        <f t="shared" si="8"/>
        <v>4000342</v>
      </c>
    </row>
    <row r="46" spans="1:9" x14ac:dyDescent="0.25">
      <c r="A46" s="42" t="str">
        <f t="shared" si="3"/>
        <v>BILBAO</v>
      </c>
      <c r="B46" s="41">
        <f t="shared" si="4"/>
        <v>4261691</v>
      </c>
      <c r="C46" s="41">
        <f t="shared" si="5"/>
        <v>4000342</v>
      </c>
      <c r="D46" s="41">
        <f t="shared" si="6"/>
        <v>8</v>
      </c>
      <c r="E46" s="42" t="str">
        <f t="shared" si="2"/>
        <v>A CORUÑA</v>
      </c>
      <c r="F46" s="42">
        <f t="shared" si="7"/>
        <v>4179771</v>
      </c>
      <c r="G46" s="42">
        <f t="shared" si="8"/>
        <v>3470995</v>
      </c>
    </row>
    <row r="47" spans="1:9" x14ac:dyDescent="0.25">
      <c r="A47" s="42" t="str">
        <f t="shared" si="3"/>
        <v>CARTAGENA</v>
      </c>
      <c r="B47" s="41">
        <f t="shared" si="4"/>
        <v>4880341</v>
      </c>
      <c r="C47" s="41">
        <f t="shared" si="5"/>
        <v>3653775</v>
      </c>
      <c r="D47" s="41">
        <f t="shared" si="6"/>
        <v>4</v>
      </c>
      <c r="E47" s="42" t="str">
        <f t="shared" si="2"/>
        <v>AVILES</v>
      </c>
      <c r="F47" s="42">
        <f t="shared" si="7"/>
        <v>3393152</v>
      </c>
      <c r="G47" s="42">
        <f t="shared" si="8"/>
        <v>3297196</v>
      </c>
    </row>
    <row r="48" spans="1:9" x14ac:dyDescent="0.25">
      <c r="A48" s="42" t="str">
        <f t="shared" si="3"/>
        <v>CASTELLON</v>
      </c>
      <c r="B48" s="41">
        <f t="shared" si="4"/>
        <v>3114303</v>
      </c>
      <c r="C48" s="41">
        <f t="shared" si="5"/>
        <v>3244831</v>
      </c>
      <c r="D48" s="41">
        <f t="shared" si="6"/>
        <v>12</v>
      </c>
      <c r="E48" s="42" t="str">
        <f t="shared" si="2"/>
        <v>SANTANDER</v>
      </c>
      <c r="F48" s="42">
        <f t="shared" si="7"/>
        <v>3236676</v>
      </c>
      <c r="G48" s="42">
        <f t="shared" si="8"/>
        <v>3060049</v>
      </c>
    </row>
    <row r="49" spans="1:7" x14ac:dyDescent="0.25">
      <c r="A49" s="42" t="str">
        <f t="shared" si="3"/>
        <v>CEUTA</v>
      </c>
      <c r="B49" s="41">
        <f t="shared" si="4"/>
        <v>150350</v>
      </c>
      <c r="C49" s="41">
        <f t="shared" si="5"/>
        <v>142108</v>
      </c>
      <c r="D49" s="41">
        <f t="shared" si="6"/>
        <v>27</v>
      </c>
      <c r="E49" s="42" t="str">
        <f t="shared" si="2"/>
        <v>CASTELLON</v>
      </c>
      <c r="F49" s="42">
        <f t="shared" si="7"/>
        <v>3114303</v>
      </c>
      <c r="G49" s="42">
        <f t="shared" si="8"/>
        <v>3244831</v>
      </c>
    </row>
    <row r="50" spans="1:7" x14ac:dyDescent="0.25">
      <c r="A50" s="42" t="str">
        <f t="shared" si="3"/>
        <v>FERROL-SAN CIBRAO</v>
      </c>
      <c r="B50" s="41">
        <f t="shared" si="4"/>
        <v>10505475</v>
      </c>
      <c r="C50" s="41">
        <f t="shared" si="5"/>
        <v>8685748</v>
      </c>
      <c r="D50" s="41">
        <f t="shared" si="6"/>
        <v>3</v>
      </c>
      <c r="E50" s="42" t="str">
        <f t="shared" si="2"/>
        <v>VALENCIA</v>
      </c>
      <c r="F50" s="42">
        <f t="shared" si="7"/>
        <v>2177058</v>
      </c>
      <c r="G50" s="42">
        <f t="shared" si="8"/>
        <v>2374045</v>
      </c>
    </row>
    <row r="51" spans="1:7" x14ac:dyDescent="0.25">
      <c r="A51" s="42" t="str">
        <f t="shared" si="3"/>
        <v>GIJON</v>
      </c>
      <c r="B51" s="41">
        <f t="shared" si="4"/>
        <v>14482418</v>
      </c>
      <c r="C51" s="41">
        <f t="shared" si="5"/>
        <v>12573625</v>
      </c>
      <c r="D51" s="41">
        <f t="shared" si="6"/>
        <v>1</v>
      </c>
      <c r="E51" s="42" t="str">
        <f t="shared" si="2"/>
        <v>BAHIA DE ALGECIRAS</v>
      </c>
      <c r="F51" s="42">
        <f t="shared" si="7"/>
        <v>1955220</v>
      </c>
      <c r="G51" s="42">
        <f t="shared" si="8"/>
        <v>1563349</v>
      </c>
    </row>
    <row r="52" spans="1:7" x14ac:dyDescent="0.25">
      <c r="A52" s="42" t="str">
        <f t="shared" si="3"/>
        <v>HUELVA</v>
      </c>
      <c r="B52" s="41">
        <f t="shared" si="4"/>
        <v>4830967</v>
      </c>
      <c r="C52" s="41">
        <f t="shared" si="5"/>
        <v>4502005</v>
      </c>
      <c r="D52" s="41">
        <f t="shared" si="6"/>
        <v>5</v>
      </c>
      <c r="E52" s="42" t="str">
        <f t="shared" si="2"/>
        <v>BAHIA DE CADIZ</v>
      </c>
      <c r="F52" s="42">
        <f t="shared" si="7"/>
        <v>1815381</v>
      </c>
      <c r="G52" s="42">
        <f t="shared" si="8"/>
        <v>1851089</v>
      </c>
    </row>
    <row r="53" spans="1:7" x14ac:dyDescent="0.25">
      <c r="A53" s="42" t="str">
        <f t="shared" si="3"/>
        <v>LAS PALMAS</v>
      </c>
      <c r="B53" s="41">
        <f t="shared" si="4"/>
        <v>375490</v>
      </c>
      <c r="C53" s="41">
        <f t="shared" si="5"/>
        <v>524432</v>
      </c>
      <c r="D53" s="41">
        <f t="shared" si="6"/>
        <v>24</v>
      </c>
      <c r="E53" s="42" t="str">
        <f t="shared" si="2"/>
        <v>SEVILLA</v>
      </c>
      <c r="F53" s="42">
        <f t="shared" si="7"/>
        <v>1813175</v>
      </c>
      <c r="G53" s="42">
        <f t="shared" si="8"/>
        <v>1997898</v>
      </c>
    </row>
    <row r="54" spans="1:7" x14ac:dyDescent="0.25">
      <c r="A54" s="42" t="str">
        <f t="shared" si="3"/>
        <v>MALAGA</v>
      </c>
      <c r="B54" s="41">
        <f t="shared" si="4"/>
        <v>782253</v>
      </c>
      <c r="C54" s="41">
        <f t="shared" si="5"/>
        <v>893662</v>
      </c>
      <c r="D54" s="41">
        <f t="shared" si="6"/>
        <v>20</v>
      </c>
      <c r="E54" s="42" t="str">
        <f t="shared" si="2"/>
        <v>BALEARES</v>
      </c>
      <c r="F54" s="42">
        <f t="shared" si="7"/>
        <v>1623778</v>
      </c>
      <c r="G54" s="42">
        <f t="shared" si="8"/>
        <v>1643380</v>
      </c>
    </row>
    <row r="55" spans="1:7" x14ac:dyDescent="0.25">
      <c r="A55" s="42" t="str">
        <f t="shared" si="3"/>
        <v>MARIN Y RIA DE PONTEVEDRA</v>
      </c>
      <c r="B55" s="41">
        <f t="shared" si="4"/>
        <v>805966</v>
      </c>
      <c r="C55" s="41">
        <f t="shared" si="5"/>
        <v>853558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1419971</v>
      </c>
      <c r="G55" s="42">
        <f t="shared" si="8"/>
        <v>1246600</v>
      </c>
    </row>
    <row r="56" spans="1:7" x14ac:dyDescent="0.25">
      <c r="A56" s="42" t="str">
        <f t="shared" si="3"/>
        <v>MELILLA</v>
      </c>
      <c r="B56" s="41">
        <f t="shared" si="4"/>
        <v>20779</v>
      </c>
      <c r="C56" s="41">
        <f t="shared" si="5"/>
        <v>33395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805966</v>
      </c>
      <c r="G56" s="42">
        <f t="shared" si="8"/>
        <v>853558</v>
      </c>
    </row>
    <row r="57" spans="1:7" x14ac:dyDescent="0.25">
      <c r="A57" s="42" t="str">
        <f t="shared" si="3"/>
        <v>MOTRIL</v>
      </c>
      <c r="B57" s="41">
        <f t="shared" si="4"/>
        <v>547036</v>
      </c>
      <c r="C57" s="41">
        <f t="shared" si="5"/>
        <v>608379</v>
      </c>
      <c r="D57" s="41">
        <f t="shared" si="6"/>
        <v>23</v>
      </c>
      <c r="E57" s="42" t="str">
        <f t="shared" si="2"/>
        <v>MALAGA</v>
      </c>
      <c r="F57" s="42">
        <f t="shared" si="9"/>
        <v>782253</v>
      </c>
      <c r="G57" s="42">
        <f t="shared" si="8"/>
        <v>893662</v>
      </c>
    </row>
    <row r="58" spans="1:7" x14ac:dyDescent="0.25">
      <c r="A58" s="42" t="str">
        <f t="shared" si="3"/>
        <v>PASAIA</v>
      </c>
      <c r="B58" s="41">
        <f t="shared" si="4"/>
        <v>1419971</v>
      </c>
      <c r="C58" s="41">
        <f t="shared" si="5"/>
        <v>1246600</v>
      </c>
      <c r="D58" s="41">
        <f t="shared" si="6"/>
        <v>18</v>
      </c>
      <c r="E58" s="42" t="str">
        <f t="shared" si="2"/>
        <v>ALICANTE</v>
      </c>
      <c r="F58" s="42">
        <f t="shared" si="9"/>
        <v>717061</v>
      </c>
      <c r="G58" s="42">
        <f t="shared" si="8"/>
        <v>720512</v>
      </c>
    </row>
    <row r="59" spans="1:7" x14ac:dyDescent="0.25">
      <c r="A59" s="42" t="str">
        <f t="shared" si="3"/>
        <v>SANTA CRUZ DE TENERIFE</v>
      </c>
      <c r="B59" s="41">
        <f t="shared" si="4"/>
        <v>567440</v>
      </c>
      <c r="C59" s="41">
        <f t="shared" si="5"/>
        <v>782167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567440</v>
      </c>
      <c r="G59" s="42">
        <f t="shared" si="8"/>
        <v>782167</v>
      </c>
    </row>
    <row r="60" spans="1:7" x14ac:dyDescent="0.25">
      <c r="A60" s="42" t="str">
        <f t="shared" si="3"/>
        <v>SANTANDER</v>
      </c>
      <c r="B60" s="41">
        <f t="shared" si="4"/>
        <v>3236676</v>
      </c>
      <c r="C60" s="41">
        <f t="shared" si="5"/>
        <v>3060049</v>
      </c>
      <c r="D60" s="41">
        <f t="shared" si="6"/>
        <v>11</v>
      </c>
      <c r="E60" s="42" t="str">
        <f t="shared" si="2"/>
        <v>MOTRIL</v>
      </c>
      <c r="F60" s="42">
        <f t="shared" si="9"/>
        <v>547036</v>
      </c>
      <c r="G60" s="42">
        <f t="shared" si="8"/>
        <v>608379</v>
      </c>
    </row>
    <row r="61" spans="1:7" x14ac:dyDescent="0.25">
      <c r="A61" s="42" t="str">
        <f t="shared" si="3"/>
        <v>SEVILLA</v>
      </c>
      <c r="B61" s="41">
        <f t="shared" si="4"/>
        <v>1813175</v>
      </c>
      <c r="C61" s="41">
        <f t="shared" si="5"/>
        <v>1997898</v>
      </c>
      <c r="D61" s="41">
        <f t="shared" si="6"/>
        <v>16</v>
      </c>
      <c r="E61" s="42" t="str">
        <f t="shared" si="2"/>
        <v>LAS PALMAS</v>
      </c>
      <c r="F61" s="42">
        <f t="shared" si="9"/>
        <v>375490</v>
      </c>
      <c r="G61" s="42">
        <f t="shared" si="8"/>
        <v>524432</v>
      </c>
    </row>
    <row r="62" spans="1:7" x14ac:dyDescent="0.25">
      <c r="A62" s="42" t="str">
        <f t="shared" si="3"/>
        <v>TARRAGONA</v>
      </c>
      <c r="B62" s="41">
        <f t="shared" si="4"/>
        <v>10888789</v>
      </c>
      <c r="C62" s="41">
        <f t="shared" si="5"/>
        <v>9279089</v>
      </c>
      <c r="D62" s="41">
        <f t="shared" si="6"/>
        <v>2</v>
      </c>
      <c r="E62" s="42" t="str">
        <f t="shared" si="2"/>
        <v>VILAGARCIA</v>
      </c>
      <c r="F62" s="42">
        <f t="shared" si="9"/>
        <v>346675</v>
      </c>
      <c r="G62" s="42">
        <f t="shared" si="8"/>
        <v>339355</v>
      </c>
    </row>
    <row r="63" spans="1:7" x14ac:dyDescent="0.25">
      <c r="A63" s="42" t="str">
        <f t="shared" si="3"/>
        <v>VALENCIA</v>
      </c>
      <c r="B63" s="41">
        <f t="shared" si="4"/>
        <v>2177058</v>
      </c>
      <c r="C63" s="41">
        <f t="shared" si="5"/>
        <v>2374045</v>
      </c>
      <c r="D63" s="41">
        <f t="shared" si="6"/>
        <v>13</v>
      </c>
      <c r="E63" s="42" t="str">
        <f t="shared" si="2"/>
        <v>VIGO</v>
      </c>
      <c r="F63" s="42">
        <f t="shared" si="9"/>
        <v>303132</v>
      </c>
      <c r="G63" s="42">
        <f t="shared" si="8"/>
        <v>433320</v>
      </c>
    </row>
    <row r="64" spans="1:7" x14ac:dyDescent="0.25">
      <c r="A64" s="42" t="str">
        <f t="shared" si="3"/>
        <v>VIGO</v>
      </c>
      <c r="B64" s="41">
        <f t="shared" si="4"/>
        <v>303132</v>
      </c>
      <c r="C64" s="41">
        <f t="shared" si="5"/>
        <v>433320</v>
      </c>
      <c r="D64" s="41">
        <f t="shared" si="6"/>
        <v>26</v>
      </c>
      <c r="E64" s="42" t="str">
        <f t="shared" si="2"/>
        <v>CEUTA</v>
      </c>
      <c r="F64" s="42">
        <f t="shared" si="9"/>
        <v>150350</v>
      </c>
      <c r="G64" s="42">
        <f t="shared" si="8"/>
        <v>142108</v>
      </c>
    </row>
    <row r="65" spans="1:7" x14ac:dyDescent="0.25">
      <c r="A65" s="42" t="str">
        <f t="shared" si="3"/>
        <v>VILAGARCIA</v>
      </c>
      <c r="B65" s="41">
        <f t="shared" si="4"/>
        <v>346675</v>
      </c>
      <c r="C65" s="41">
        <f t="shared" si="5"/>
        <v>339355</v>
      </c>
      <c r="D65" s="41">
        <f t="shared" si="6"/>
        <v>25</v>
      </c>
      <c r="E65" s="42" t="str">
        <f t="shared" si="2"/>
        <v>MELILLA</v>
      </c>
      <c r="F65" s="42">
        <f t="shared" si="9"/>
        <v>20779</v>
      </c>
      <c r="G65" s="42">
        <f t="shared" si="8"/>
        <v>33395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110663</v>
      </c>
      <c r="C7" s="21">
        <v>111136</v>
      </c>
      <c r="D7" s="21">
        <v>1227459</v>
      </c>
      <c r="E7" s="21">
        <v>1436102</v>
      </c>
      <c r="F7" s="10">
        <f>((E7*100)/D7)-100</f>
        <v>16.997960828019515</v>
      </c>
      <c r="G7" s="1"/>
      <c r="H7" s="1"/>
      <c r="I7" s="1"/>
    </row>
    <row r="8" spans="1:12" x14ac:dyDescent="0.25">
      <c r="A8" s="11" t="s">
        <v>45</v>
      </c>
      <c r="B8" s="22">
        <v>111163</v>
      </c>
      <c r="C8" s="22">
        <v>118377</v>
      </c>
      <c r="D8" s="22">
        <v>1430913</v>
      </c>
      <c r="E8" s="22">
        <v>1462738</v>
      </c>
      <c r="F8" s="13">
        <f t="shared" ref="F8:F35" si="0">((E8*100)/D8)-100</f>
        <v>2.2241044703626329</v>
      </c>
      <c r="G8" s="1"/>
      <c r="H8" s="1"/>
      <c r="I8" s="1"/>
    </row>
    <row r="9" spans="1:12" x14ac:dyDescent="0.25">
      <c r="A9" s="8" t="s">
        <v>46</v>
      </c>
      <c r="B9" s="21">
        <v>60762</v>
      </c>
      <c r="C9" s="21">
        <v>59365</v>
      </c>
      <c r="D9" s="21">
        <v>596328</v>
      </c>
      <c r="E9" s="21">
        <v>638650</v>
      </c>
      <c r="F9" s="10">
        <f t="shared" si="0"/>
        <v>7.0971009243235272</v>
      </c>
      <c r="G9" s="1"/>
      <c r="H9" s="1"/>
      <c r="I9" s="1"/>
    </row>
    <row r="10" spans="1:12" x14ac:dyDescent="0.25">
      <c r="A10" s="11" t="s">
        <v>47</v>
      </c>
      <c r="B10" s="22">
        <v>96105</v>
      </c>
      <c r="C10" s="22">
        <v>45817</v>
      </c>
      <c r="D10" s="22">
        <v>1244979</v>
      </c>
      <c r="E10" s="22">
        <v>1080913</v>
      </c>
      <c r="F10" s="13">
        <f t="shared" si="0"/>
        <v>-13.178214251003425</v>
      </c>
      <c r="G10" s="1"/>
      <c r="H10" s="1"/>
      <c r="I10" s="1"/>
    </row>
    <row r="11" spans="1:12" x14ac:dyDescent="0.25">
      <c r="A11" s="8" t="s">
        <v>48</v>
      </c>
      <c r="B11" s="21">
        <v>8097565</v>
      </c>
      <c r="C11" s="21">
        <v>4796312</v>
      </c>
      <c r="D11" s="21">
        <v>52270308</v>
      </c>
      <c r="E11" s="21">
        <v>58613820</v>
      </c>
      <c r="F11" s="10">
        <f t="shared" si="0"/>
        <v>12.135975934941882</v>
      </c>
      <c r="G11" s="1"/>
      <c r="H11" s="1"/>
      <c r="I11" s="1"/>
    </row>
    <row r="12" spans="1:12" x14ac:dyDescent="0.25">
      <c r="A12" s="11" t="s">
        <v>49</v>
      </c>
      <c r="B12" s="22">
        <v>160534</v>
      </c>
      <c r="C12" s="22">
        <v>144135</v>
      </c>
      <c r="D12" s="22">
        <v>1963140</v>
      </c>
      <c r="E12" s="22">
        <v>1817339</v>
      </c>
      <c r="F12" s="13">
        <f t="shared" si="0"/>
        <v>-7.4269282883543752</v>
      </c>
      <c r="G12" s="1"/>
      <c r="H12" s="1"/>
      <c r="I12" s="1"/>
    </row>
    <row r="13" spans="1:12" x14ac:dyDescent="0.25">
      <c r="A13" s="8" t="s">
        <v>50</v>
      </c>
      <c r="B13" s="21">
        <v>530698</v>
      </c>
      <c r="C13" s="21">
        <v>522402</v>
      </c>
      <c r="D13" s="21">
        <v>8033749</v>
      </c>
      <c r="E13" s="21">
        <v>8408288</v>
      </c>
      <c r="F13" s="10">
        <f t="shared" si="0"/>
        <v>4.6620699750514945</v>
      </c>
      <c r="G13" s="1"/>
      <c r="H13" s="1"/>
      <c r="I13" s="1"/>
    </row>
    <row r="14" spans="1:12" x14ac:dyDescent="0.25">
      <c r="A14" s="11" t="s">
        <v>51</v>
      </c>
      <c r="B14" s="22">
        <v>2021217</v>
      </c>
      <c r="C14" s="22">
        <v>2028431</v>
      </c>
      <c r="D14" s="22">
        <v>28759659</v>
      </c>
      <c r="E14" s="22">
        <v>26370194</v>
      </c>
      <c r="F14" s="13">
        <f t="shared" si="0"/>
        <v>-8.3083912782136906</v>
      </c>
      <c r="G14" s="1"/>
      <c r="H14" s="1"/>
      <c r="I14" s="1"/>
    </row>
    <row r="15" spans="1:12" x14ac:dyDescent="0.25">
      <c r="A15" s="8" t="s">
        <v>52</v>
      </c>
      <c r="B15" s="21">
        <v>958950</v>
      </c>
      <c r="C15" s="21">
        <v>962482</v>
      </c>
      <c r="D15" s="21">
        <v>9865575</v>
      </c>
      <c r="E15" s="21">
        <v>9630089</v>
      </c>
      <c r="F15" s="10">
        <f t="shared" si="0"/>
        <v>-2.3869465287122154</v>
      </c>
      <c r="G15" s="1"/>
      <c r="H15" s="1"/>
      <c r="I15" s="1"/>
    </row>
    <row r="16" spans="1:12" x14ac:dyDescent="0.25">
      <c r="A16" s="11" t="s">
        <v>53</v>
      </c>
      <c r="B16" s="22">
        <v>88809</v>
      </c>
      <c r="C16" s="22">
        <v>78712</v>
      </c>
      <c r="D16" s="22">
        <v>1139267</v>
      </c>
      <c r="E16" s="22">
        <v>993008</v>
      </c>
      <c r="F16" s="13">
        <f t="shared" si="0"/>
        <v>-12.837991445376716</v>
      </c>
      <c r="G16" s="1"/>
      <c r="H16" s="1"/>
      <c r="I16" s="1"/>
    </row>
    <row r="17" spans="1:9" x14ac:dyDescent="0.25">
      <c r="A17" s="8" t="s">
        <v>54</v>
      </c>
      <c r="B17" s="21">
        <v>204163</v>
      </c>
      <c r="C17" s="21">
        <v>238178</v>
      </c>
      <c r="D17" s="21">
        <v>2137688</v>
      </c>
      <c r="E17" s="21">
        <v>2481269</v>
      </c>
      <c r="F17" s="10">
        <f t="shared" si="0"/>
        <v>16.072551279700306</v>
      </c>
      <c r="G17" s="1"/>
      <c r="H17" s="1"/>
      <c r="I17" s="1"/>
    </row>
    <row r="18" spans="1:9" x14ac:dyDescent="0.25">
      <c r="A18" s="11" t="s">
        <v>55</v>
      </c>
      <c r="B18" s="22">
        <v>73949</v>
      </c>
      <c r="C18" s="22">
        <v>76947</v>
      </c>
      <c r="D18" s="22">
        <v>865427</v>
      </c>
      <c r="E18" s="22">
        <v>933059</v>
      </c>
      <c r="F18" s="13">
        <f t="shared" si="0"/>
        <v>7.814870578338784</v>
      </c>
      <c r="G18" s="1"/>
      <c r="H18" s="1"/>
      <c r="I18" s="1"/>
    </row>
    <row r="19" spans="1:9" x14ac:dyDescent="0.25">
      <c r="A19" s="8" t="s">
        <v>56</v>
      </c>
      <c r="B19" s="21">
        <v>50408</v>
      </c>
      <c r="C19" s="21">
        <v>80318</v>
      </c>
      <c r="D19" s="21">
        <v>687334</v>
      </c>
      <c r="E19" s="21">
        <v>895817</v>
      </c>
      <c r="F19" s="10">
        <f t="shared" si="0"/>
        <v>30.332123829171849</v>
      </c>
      <c r="G19" s="1"/>
      <c r="H19" s="1"/>
      <c r="I19" s="1"/>
    </row>
    <row r="20" spans="1:9" x14ac:dyDescent="0.25">
      <c r="A20" s="11" t="s">
        <v>57</v>
      </c>
      <c r="B20" s="22">
        <v>128459</v>
      </c>
      <c r="C20" s="22">
        <v>138809</v>
      </c>
      <c r="D20" s="22">
        <v>1465841</v>
      </c>
      <c r="E20" s="22">
        <v>1695196</v>
      </c>
      <c r="F20" s="13">
        <f t="shared" si="0"/>
        <v>15.646649261413756</v>
      </c>
      <c r="G20" s="1"/>
      <c r="H20" s="1"/>
      <c r="I20" s="1"/>
    </row>
    <row r="21" spans="1:9" x14ac:dyDescent="0.25">
      <c r="A21" s="8" t="s">
        <v>58</v>
      </c>
      <c r="B21" s="21">
        <v>74219</v>
      </c>
      <c r="C21" s="21">
        <v>124358</v>
      </c>
      <c r="D21" s="21">
        <v>454166</v>
      </c>
      <c r="E21" s="21">
        <v>754081</v>
      </c>
      <c r="F21" s="10">
        <f t="shared" si="0"/>
        <v>66.036427209434436</v>
      </c>
      <c r="G21" s="1"/>
      <c r="H21" s="1"/>
      <c r="I21" s="1"/>
    </row>
    <row r="22" spans="1:9" x14ac:dyDescent="0.25">
      <c r="A22" s="11" t="s">
        <v>59</v>
      </c>
      <c r="B22" s="22">
        <v>1450154</v>
      </c>
      <c r="C22" s="22">
        <v>1393407</v>
      </c>
      <c r="D22" s="22">
        <v>17547244</v>
      </c>
      <c r="E22" s="22">
        <v>17494423</v>
      </c>
      <c r="F22" s="13">
        <f t="shared" si="0"/>
        <v>-0.3010216305193012</v>
      </c>
      <c r="G22" s="1"/>
      <c r="H22" s="1"/>
      <c r="I22" s="1"/>
    </row>
    <row r="23" spans="1:9" x14ac:dyDescent="0.25">
      <c r="A23" s="8" t="s">
        <v>60</v>
      </c>
      <c r="B23" s="21">
        <v>806869</v>
      </c>
      <c r="C23" s="21">
        <v>55750</v>
      </c>
      <c r="D23" s="21">
        <v>4373425</v>
      </c>
      <c r="E23" s="21">
        <v>4160040</v>
      </c>
      <c r="F23" s="10">
        <f t="shared" si="0"/>
        <v>-4.8791279146206961</v>
      </c>
      <c r="G23" s="1"/>
      <c r="H23" s="1"/>
      <c r="I23" s="1"/>
    </row>
    <row r="24" spans="1:9" x14ac:dyDescent="0.25">
      <c r="A24" s="11" t="s">
        <v>61</v>
      </c>
      <c r="B24" s="22">
        <v>70851</v>
      </c>
      <c r="C24" s="22">
        <v>88943</v>
      </c>
      <c r="D24" s="22">
        <v>958866</v>
      </c>
      <c r="E24" s="22">
        <v>1052671</v>
      </c>
      <c r="F24" s="13">
        <f t="shared" si="0"/>
        <v>9.7829102293751191</v>
      </c>
      <c r="G24" s="1"/>
      <c r="H24" s="1"/>
      <c r="I24" s="1"/>
    </row>
    <row r="25" spans="1:9" x14ac:dyDescent="0.25">
      <c r="A25" s="8" t="s">
        <v>62</v>
      </c>
      <c r="B25" s="21">
        <v>70978</v>
      </c>
      <c r="C25" s="21">
        <v>69848</v>
      </c>
      <c r="D25" s="21">
        <v>762616</v>
      </c>
      <c r="E25" s="21">
        <v>862282</v>
      </c>
      <c r="F25" s="10">
        <f t="shared" si="0"/>
        <v>13.068962623391059</v>
      </c>
      <c r="G25" s="1"/>
      <c r="H25" s="1"/>
      <c r="I25" s="1"/>
    </row>
    <row r="26" spans="1:9" x14ac:dyDescent="0.25">
      <c r="A26" s="11" t="s">
        <v>63</v>
      </c>
      <c r="B26" s="22">
        <v>10565</v>
      </c>
      <c r="C26" s="22">
        <v>18704</v>
      </c>
      <c r="D26" s="22">
        <v>182079</v>
      </c>
      <c r="E26" s="22">
        <v>277077</v>
      </c>
      <c r="F26" s="13">
        <f t="shared" si="0"/>
        <v>52.174056316214404</v>
      </c>
      <c r="G26" s="1"/>
      <c r="H26" s="1"/>
      <c r="I26" s="1"/>
    </row>
    <row r="27" spans="1:9" x14ac:dyDescent="0.25">
      <c r="A27" s="8" t="s">
        <v>64</v>
      </c>
      <c r="B27" s="21">
        <v>143097</v>
      </c>
      <c r="C27" s="21">
        <v>135177</v>
      </c>
      <c r="D27" s="21">
        <v>1949180</v>
      </c>
      <c r="E27" s="21">
        <v>1629685</v>
      </c>
      <c r="F27" s="10">
        <f t="shared" si="0"/>
        <v>-16.391251705845534</v>
      </c>
      <c r="G27" s="1"/>
      <c r="H27" s="1"/>
      <c r="I27" s="1"/>
    </row>
    <row r="28" spans="1:9" x14ac:dyDescent="0.25">
      <c r="A28" s="11" t="s">
        <v>65</v>
      </c>
      <c r="B28" s="22">
        <v>487568</v>
      </c>
      <c r="C28" s="22">
        <v>434510</v>
      </c>
      <c r="D28" s="22">
        <v>5793142</v>
      </c>
      <c r="E28" s="22">
        <v>5608100</v>
      </c>
      <c r="F28" s="13">
        <f t="shared" si="0"/>
        <v>-3.1941561246038788</v>
      </c>
      <c r="G28" s="1"/>
      <c r="H28" s="1"/>
      <c r="I28" s="1"/>
    </row>
    <row r="29" spans="1:9" x14ac:dyDescent="0.25">
      <c r="A29" s="8" t="s">
        <v>66</v>
      </c>
      <c r="B29" s="21">
        <v>108801</v>
      </c>
      <c r="C29" s="21">
        <v>125720</v>
      </c>
      <c r="D29" s="21">
        <v>1683387</v>
      </c>
      <c r="E29" s="21">
        <v>1629113</v>
      </c>
      <c r="F29" s="10">
        <f t="shared" si="0"/>
        <v>-3.224095231815383</v>
      </c>
      <c r="G29" s="1"/>
      <c r="H29" s="1"/>
      <c r="I29" s="1"/>
    </row>
    <row r="30" spans="1:9" x14ac:dyDescent="0.25">
      <c r="A30" s="11" t="s">
        <v>67</v>
      </c>
      <c r="B30" s="22">
        <v>182196</v>
      </c>
      <c r="C30" s="22">
        <v>194010</v>
      </c>
      <c r="D30" s="22">
        <v>2243245</v>
      </c>
      <c r="E30" s="22">
        <v>2400506</v>
      </c>
      <c r="F30" s="13">
        <f t="shared" si="0"/>
        <v>7.0104246303903466</v>
      </c>
      <c r="G30" s="1"/>
      <c r="H30" s="1"/>
      <c r="I30" s="1"/>
    </row>
    <row r="31" spans="1:9" x14ac:dyDescent="0.25">
      <c r="A31" s="8" t="s">
        <v>68</v>
      </c>
      <c r="B31" s="21">
        <v>303710</v>
      </c>
      <c r="C31" s="21">
        <v>209309</v>
      </c>
      <c r="D31" s="21">
        <v>3755550</v>
      </c>
      <c r="E31" s="21">
        <v>3133734</v>
      </c>
      <c r="F31" s="10">
        <f t="shared" si="0"/>
        <v>-16.557255262211925</v>
      </c>
      <c r="G31" s="1"/>
      <c r="H31" s="1"/>
      <c r="I31" s="1"/>
    </row>
    <row r="32" spans="1:9" x14ac:dyDescent="0.25">
      <c r="A32" s="11" t="s">
        <v>69</v>
      </c>
      <c r="B32" s="22">
        <v>4764283</v>
      </c>
      <c r="C32" s="22">
        <v>4788346</v>
      </c>
      <c r="D32" s="22">
        <v>58571226</v>
      </c>
      <c r="E32" s="22">
        <v>59822151</v>
      </c>
      <c r="F32" s="13">
        <f t="shared" si="0"/>
        <v>2.1357329962667961</v>
      </c>
      <c r="G32" s="1"/>
      <c r="H32" s="1"/>
      <c r="I32" s="1"/>
    </row>
    <row r="33" spans="1:9" x14ac:dyDescent="0.25">
      <c r="A33" s="8" t="s">
        <v>70</v>
      </c>
      <c r="B33" s="21">
        <v>276127</v>
      </c>
      <c r="C33" s="21">
        <v>269260</v>
      </c>
      <c r="D33" s="21">
        <v>3456496</v>
      </c>
      <c r="E33" s="21">
        <v>3359625</v>
      </c>
      <c r="F33" s="10">
        <f t="shared" si="0"/>
        <v>-2.8025781022168132</v>
      </c>
      <c r="G33" s="1"/>
      <c r="H33" s="1"/>
      <c r="I33" s="1"/>
    </row>
    <row r="34" spans="1:9" x14ac:dyDescent="0.25">
      <c r="A34" s="11" t="s">
        <v>71</v>
      </c>
      <c r="B34" s="22">
        <v>23591</v>
      </c>
      <c r="C34" s="22">
        <v>40906</v>
      </c>
      <c r="D34" s="22">
        <v>271736</v>
      </c>
      <c r="E34" s="22">
        <v>455516</v>
      </c>
      <c r="F34" s="13">
        <f t="shared" si="0"/>
        <v>67.631819118556251</v>
      </c>
      <c r="G34" s="1"/>
      <c r="H34" s="1"/>
      <c r="I34" s="1"/>
    </row>
    <row r="35" spans="1:9" x14ac:dyDescent="0.25">
      <c r="A35" s="14" t="s">
        <v>72</v>
      </c>
      <c r="B35" s="15">
        <f>SUM(B7:B34)</f>
        <v>21466454</v>
      </c>
      <c r="C35" s="15">
        <f t="shared" ref="C35:E35" si="1">SUM(C7:C34)</f>
        <v>17349669</v>
      </c>
      <c r="D35" s="15">
        <f t="shared" si="1"/>
        <v>213690025</v>
      </c>
      <c r="E35" s="15">
        <f t="shared" si="1"/>
        <v>219095486</v>
      </c>
      <c r="F35" s="16">
        <f t="shared" si="0"/>
        <v>2.5295804050750661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1436102</v>
      </c>
      <c r="C38" s="41">
        <f>D7</f>
        <v>1227459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59822151</v>
      </c>
      <c r="G38" s="42">
        <f>LOOKUP(E38,$A$38:$A$65,$C$38:$C$65)</f>
        <v>58571226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1462738</v>
      </c>
      <c r="C39" s="41">
        <f t="shared" ref="C39:C65" si="5">D8</f>
        <v>1430913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58613820</v>
      </c>
      <c r="G39" s="42">
        <f t="shared" ref="G39:G65" si="8">LOOKUP(E39,$A$38:$A$65,$C$38:$C$65)</f>
        <v>52270308</v>
      </c>
    </row>
    <row r="40" spans="1:9" x14ac:dyDescent="0.25">
      <c r="A40" s="42" t="str">
        <f t="shared" si="3"/>
        <v>ALMERIA</v>
      </c>
      <c r="B40" s="41">
        <f t="shared" si="4"/>
        <v>638650</v>
      </c>
      <c r="C40" s="41">
        <f t="shared" si="5"/>
        <v>596328</v>
      </c>
      <c r="D40" s="41">
        <f t="shared" si="6"/>
        <v>26</v>
      </c>
      <c r="E40" s="42" t="str">
        <f t="shared" si="2"/>
        <v>BARCELONA</v>
      </c>
      <c r="F40" s="42">
        <f t="shared" si="7"/>
        <v>26370194</v>
      </c>
      <c r="G40" s="42">
        <f t="shared" si="8"/>
        <v>28759659</v>
      </c>
    </row>
    <row r="41" spans="1:9" x14ac:dyDescent="0.25">
      <c r="A41" s="42" t="str">
        <f t="shared" si="3"/>
        <v>AVILES</v>
      </c>
      <c r="B41" s="41">
        <f t="shared" si="4"/>
        <v>1080913</v>
      </c>
      <c r="C41" s="41">
        <f t="shared" si="5"/>
        <v>1244979</v>
      </c>
      <c r="D41" s="41">
        <f t="shared" si="6"/>
        <v>19</v>
      </c>
      <c r="E41" s="42" t="str">
        <f t="shared" si="2"/>
        <v>LAS PALMAS</v>
      </c>
      <c r="F41" s="42">
        <f t="shared" si="7"/>
        <v>17494423</v>
      </c>
      <c r="G41" s="42">
        <f t="shared" si="8"/>
        <v>17547244</v>
      </c>
    </row>
    <row r="42" spans="1:9" x14ac:dyDescent="0.25">
      <c r="A42" s="42" t="str">
        <f t="shared" si="3"/>
        <v>BAHIA DE ALGECIRAS</v>
      </c>
      <c r="B42" s="41">
        <f t="shared" si="4"/>
        <v>58613820</v>
      </c>
      <c r="C42" s="41">
        <f t="shared" si="5"/>
        <v>52270308</v>
      </c>
      <c r="D42" s="41">
        <f t="shared" si="6"/>
        <v>2</v>
      </c>
      <c r="E42" s="42" t="str">
        <f t="shared" si="2"/>
        <v>BILBAO</v>
      </c>
      <c r="F42" s="42">
        <f t="shared" si="7"/>
        <v>9630089</v>
      </c>
      <c r="G42" s="42">
        <f t="shared" si="8"/>
        <v>9865575</v>
      </c>
    </row>
    <row r="43" spans="1:9" x14ac:dyDescent="0.25">
      <c r="A43" s="42" t="str">
        <f t="shared" si="3"/>
        <v>BAHIA DE CADIZ</v>
      </c>
      <c r="B43" s="41">
        <f t="shared" si="4"/>
        <v>1817339</v>
      </c>
      <c r="C43" s="41">
        <f t="shared" si="5"/>
        <v>1963140</v>
      </c>
      <c r="D43" s="41">
        <f t="shared" si="6"/>
        <v>13</v>
      </c>
      <c r="E43" s="42" t="str">
        <f t="shared" si="2"/>
        <v>BALEARES</v>
      </c>
      <c r="F43" s="42">
        <f t="shared" si="7"/>
        <v>8408288</v>
      </c>
      <c r="G43" s="42">
        <f t="shared" si="8"/>
        <v>8033749</v>
      </c>
    </row>
    <row r="44" spans="1:9" x14ac:dyDescent="0.25">
      <c r="A44" s="42" t="str">
        <f t="shared" si="3"/>
        <v>BALEARES</v>
      </c>
      <c r="B44" s="41">
        <f t="shared" si="4"/>
        <v>8408288</v>
      </c>
      <c r="C44" s="41">
        <f t="shared" si="5"/>
        <v>8033749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5608100</v>
      </c>
      <c r="G44" s="42">
        <f t="shared" si="8"/>
        <v>5793142</v>
      </c>
    </row>
    <row r="45" spans="1:9" x14ac:dyDescent="0.25">
      <c r="A45" s="42" t="str">
        <f t="shared" si="3"/>
        <v>BARCELONA</v>
      </c>
      <c r="B45" s="41">
        <f t="shared" si="4"/>
        <v>26370194</v>
      </c>
      <c r="C45" s="41">
        <f t="shared" si="5"/>
        <v>28759659</v>
      </c>
      <c r="D45" s="41">
        <f t="shared" si="6"/>
        <v>3</v>
      </c>
      <c r="E45" s="42" t="str">
        <f t="shared" si="2"/>
        <v>MALAGA</v>
      </c>
      <c r="F45" s="42">
        <f t="shared" si="7"/>
        <v>4160040</v>
      </c>
      <c r="G45" s="42">
        <f t="shared" si="8"/>
        <v>4373425</v>
      </c>
    </row>
    <row r="46" spans="1:9" x14ac:dyDescent="0.25">
      <c r="A46" s="42" t="str">
        <f t="shared" si="3"/>
        <v>BILBAO</v>
      </c>
      <c r="B46" s="41">
        <f t="shared" si="4"/>
        <v>9630089</v>
      </c>
      <c r="C46" s="41">
        <f t="shared" si="5"/>
        <v>9865575</v>
      </c>
      <c r="D46" s="41">
        <f t="shared" si="6"/>
        <v>5</v>
      </c>
      <c r="E46" s="42" t="str">
        <f t="shared" si="2"/>
        <v>VIGO</v>
      </c>
      <c r="F46" s="42">
        <f t="shared" si="7"/>
        <v>3359625</v>
      </c>
      <c r="G46" s="42">
        <f t="shared" si="8"/>
        <v>3456496</v>
      </c>
    </row>
    <row r="47" spans="1:9" x14ac:dyDescent="0.25">
      <c r="A47" s="42" t="str">
        <f t="shared" si="3"/>
        <v>CARTAGENA</v>
      </c>
      <c r="B47" s="41">
        <f t="shared" si="4"/>
        <v>993008</v>
      </c>
      <c r="C47" s="41">
        <f t="shared" si="5"/>
        <v>1139267</v>
      </c>
      <c r="D47" s="41">
        <f t="shared" si="6"/>
        <v>21</v>
      </c>
      <c r="E47" s="42" t="str">
        <f t="shared" si="2"/>
        <v>TARRAGONA</v>
      </c>
      <c r="F47" s="42">
        <f t="shared" si="7"/>
        <v>3133734</v>
      </c>
      <c r="G47" s="42">
        <f t="shared" si="8"/>
        <v>3755550</v>
      </c>
    </row>
    <row r="48" spans="1:9" x14ac:dyDescent="0.25">
      <c r="A48" s="42" t="str">
        <f t="shared" si="3"/>
        <v>CASTELLON</v>
      </c>
      <c r="B48" s="41">
        <f t="shared" si="4"/>
        <v>2481269</v>
      </c>
      <c r="C48" s="41">
        <f t="shared" si="5"/>
        <v>2137688</v>
      </c>
      <c r="D48" s="41">
        <f t="shared" si="6"/>
        <v>11</v>
      </c>
      <c r="E48" s="42" t="str">
        <f t="shared" si="2"/>
        <v>CASTELLON</v>
      </c>
      <c r="F48" s="42">
        <f t="shared" si="7"/>
        <v>2481269</v>
      </c>
      <c r="G48" s="42">
        <f t="shared" si="8"/>
        <v>2137688</v>
      </c>
    </row>
    <row r="49" spans="1:7" x14ac:dyDescent="0.25">
      <c r="A49" s="42" t="str">
        <f t="shared" si="3"/>
        <v>CEUTA</v>
      </c>
      <c r="B49" s="41">
        <f t="shared" si="4"/>
        <v>933059</v>
      </c>
      <c r="C49" s="41">
        <f t="shared" si="5"/>
        <v>865427</v>
      </c>
      <c r="D49" s="41">
        <f t="shared" si="6"/>
        <v>22</v>
      </c>
      <c r="E49" s="42" t="str">
        <f t="shared" si="2"/>
        <v>SEVILLA</v>
      </c>
      <c r="F49" s="42">
        <f t="shared" si="7"/>
        <v>2400506</v>
      </c>
      <c r="G49" s="42">
        <f t="shared" si="8"/>
        <v>2243245</v>
      </c>
    </row>
    <row r="50" spans="1:7" x14ac:dyDescent="0.25">
      <c r="A50" s="42" t="str">
        <f t="shared" si="3"/>
        <v>FERROL-SAN CIBRAO</v>
      </c>
      <c r="B50" s="41">
        <f t="shared" si="4"/>
        <v>895817</v>
      </c>
      <c r="C50" s="41">
        <f t="shared" si="5"/>
        <v>687334</v>
      </c>
      <c r="D50" s="41">
        <f t="shared" si="6"/>
        <v>23</v>
      </c>
      <c r="E50" s="42" t="str">
        <f t="shared" si="2"/>
        <v>BAHIA DE CADIZ</v>
      </c>
      <c r="F50" s="42">
        <f t="shared" si="7"/>
        <v>1817339</v>
      </c>
      <c r="G50" s="42">
        <f t="shared" si="8"/>
        <v>1963140</v>
      </c>
    </row>
    <row r="51" spans="1:7" x14ac:dyDescent="0.25">
      <c r="A51" s="42" t="str">
        <f t="shared" si="3"/>
        <v>GIJON</v>
      </c>
      <c r="B51" s="41">
        <f t="shared" si="4"/>
        <v>1695196</v>
      </c>
      <c r="C51" s="41">
        <f t="shared" si="5"/>
        <v>1465841</v>
      </c>
      <c r="D51" s="41">
        <f t="shared" si="6"/>
        <v>14</v>
      </c>
      <c r="E51" s="42" t="str">
        <f t="shared" si="2"/>
        <v>GIJON</v>
      </c>
      <c r="F51" s="42">
        <f t="shared" si="7"/>
        <v>1695196</v>
      </c>
      <c r="G51" s="42">
        <f t="shared" si="8"/>
        <v>1465841</v>
      </c>
    </row>
    <row r="52" spans="1:7" x14ac:dyDescent="0.25">
      <c r="A52" s="42" t="str">
        <f t="shared" si="3"/>
        <v>HUELVA</v>
      </c>
      <c r="B52" s="41">
        <f t="shared" si="4"/>
        <v>754081</v>
      </c>
      <c r="C52" s="41">
        <f t="shared" si="5"/>
        <v>454166</v>
      </c>
      <c r="D52" s="41">
        <f t="shared" si="6"/>
        <v>25</v>
      </c>
      <c r="E52" s="42" t="str">
        <f t="shared" si="2"/>
        <v>PASAIA</v>
      </c>
      <c r="F52" s="42">
        <f t="shared" si="7"/>
        <v>1629685</v>
      </c>
      <c r="G52" s="42">
        <f t="shared" si="8"/>
        <v>1949180</v>
      </c>
    </row>
    <row r="53" spans="1:7" x14ac:dyDescent="0.25">
      <c r="A53" s="42" t="str">
        <f t="shared" si="3"/>
        <v>LAS PALMAS</v>
      </c>
      <c r="B53" s="41">
        <f t="shared" si="4"/>
        <v>17494423</v>
      </c>
      <c r="C53" s="41">
        <f t="shared" si="5"/>
        <v>17547244</v>
      </c>
      <c r="D53" s="41">
        <f t="shared" si="6"/>
        <v>4</v>
      </c>
      <c r="E53" s="42" t="str">
        <f t="shared" si="2"/>
        <v>SANTANDER</v>
      </c>
      <c r="F53" s="42">
        <f t="shared" si="7"/>
        <v>1629113</v>
      </c>
      <c r="G53" s="42">
        <f t="shared" si="8"/>
        <v>1683387</v>
      </c>
    </row>
    <row r="54" spans="1:7" x14ac:dyDescent="0.25">
      <c r="A54" s="42" t="str">
        <f t="shared" si="3"/>
        <v>MALAGA</v>
      </c>
      <c r="B54" s="41">
        <f t="shared" si="4"/>
        <v>4160040</v>
      </c>
      <c r="C54" s="41">
        <f t="shared" si="5"/>
        <v>4373425</v>
      </c>
      <c r="D54" s="41">
        <f t="shared" si="6"/>
        <v>8</v>
      </c>
      <c r="E54" s="42" t="str">
        <f t="shared" si="2"/>
        <v>ALICANTE</v>
      </c>
      <c r="F54" s="42">
        <f t="shared" si="7"/>
        <v>1462738</v>
      </c>
      <c r="G54" s="42">
        <f t="shared" si="8"/>
        <v>1430913</v>
      </c>
    </row>
    <row r="55" spans="1:7" x14ac:dyDescent="0.25">
      <c r="A55" s="42" t="str">
        <f t="shared" si="3"/>
        <v>MARIN Y RIA DE PONTEVEDRA</v>
      </c>
      <c r="B55" s="41">
        <f t="shared" si="4"/>
        <v>1052671</v>
      </c>
      <c r="C55" s="41">
        <f t="shared" si="5"/>
        <v>958866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1436102</v>
      </c>
      <c r="G55" s="42">
        <f t="shared" si="8"/>
        <v>1227459</v>
      </c>
    </row>
    <row r="56" spans="1:7" x14ac:dyDescent="0.25">
      <c r="A56" s="42" t="str">
        <f t="shared" si="3"/>
        <v>MELILLA</v>
      </c>
      <c r="B56" s="41">
        <f t="shared" si="4"/>
        <v>862282</v>
      </c>
      <c r="C56" s="41">
        <f t="shared" si="5"/>
        <v>762616</v>
      </c>
      <c r="D56" s="41">
        <f t="shared" si="6"/>
        <v>24</v>
      </c>
      <c r="E56" s="42" t="str">
        <f t="shared" si="2"/>
        <v>AVILES</v>
      </c>
      <c r="F56" s="42">
        <f t="shared" si="9"/>
        <v>1080913</v>
      </c>
      <c r="G56" s="42">
        <f t="shared" si="8"/>
        <v>1244979</v>
      </c>
    </row>
    <row r="57" spans="1:7" x14ac:dyDescent="0.25">
      <c r="A57" s="42" t="str">
        <f t="shared" si="3"/>
        <v>MOTRIL</v>
      </c>
      <c r="B57" s="41">
        <f t="shared" si="4"/>
        <v>277077</v>
      </c>
      <c r="C57" s="41">
        <f t="shared" si="5"/>
        <v>182079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1052671</v>
      </c>
      <c r="G57" s="42">
        <f t="shared" si="8"/>
        <v>958866</v>
      </c>
    </row>
    <row r="58" spans="1:7" x14ac:dyDescent="0.25">
      <c r="A58" s="42" t="str">
        <f t="shared" si="3"/>
        <v>PASAIA</v>
      </c>
      <c r="B58" s="41">
        <f t="shared" si="4"/>
        <v>1629685</v>
      </c>
      <c r="C58" s="41">
        <f t="shared" si="5"/>
        <v>1949180</v>
      </c>
      <c r="D58" s="41">
        <f t="shared" si="6"/>
        <v>15</v>
      </c>
      <c r="E58" s="42" t="str">
        <f t="shared" si="2"/>
        <v>CARTAGENA</v>
      </c>
      <c r="F58" s="42">
        <f t="shared" si="9"/>
        <v>993008</v>
      </c>
      <c r="G58" s="42">
        <f t="shared" si="8"/>
        <v>1139267</v>
      </c>
    </row>
    <row r="59" spans="1:7" x14ac:dyDescent="0.25">
      <c r="A59" s="42" t="str">
        <f t="shared" si="3"/>
        <v>SANTA CRUZ DE TENERIFE</v>
      </c>
      <c r="B59" s="41">
        <f t="shared" si="4"/>
        <v>5608100</v>
      </c>
      <c r="C59" s="41">
        <f t="shared" si="5"/>
        <v>5793142</v>
      </c>
      <c r="D59" s="41">
        <f t="shared" si="6"/>
        <v>7</v>
      </c>
      <c r="E59" s="42" t="str">
        <f t="shared" si="2"/>
        <v>CEUTA</v>
      </c>
      <c r="F59" s="42">
        <f t="shared" si="9"/>
        <v>933059</v>
      </c>
      <c r="G59" s="42">
        <f t="shared" si="8"/>
        <v>865427</v>
      </c>
    </row>
    <row r="60" spans="1:7" x14ac:dyDescent="0.25">
      <c r="A60" s="42" t="str">
        <f t="shared" si="3"/>
        <v>SANTANDER</v>
      </c>
      <c r="B60" s="41">
        <f t="shared" si="4"/>
        <v>1629113</v>
      </c>
      <c r="C60" s="41">
        <f t="shared" si="5"/>
        <v>1683387</v>
      </c>
      <c r="D60" s="41">
        <f t="shared" si="6"/>
        <v>16</v>
      </c>
      <c r="E60" s="42" t="str">
        <f t="shared" si="2"/>
        <v>FERROL-SAN CIBRAO</v>
      </c>
      <c r="F60" s="42">
        <f t="shared" si="9"/>
        <v>895817</v>
      </c>
      <c r="G60" s="42">
        <f t="shared" si="8"/>
        <v>687334</v>
      </c>
    </row>
    <row r="61" spans="1:7" x14ac:dyDescent="0.25">
      <c r="A61" s="42" t="str">
        <f t="shared" si="3"/>
        <v>SEVILLA</v>
      </c>
      <c r="B61" s="41">
        <f t="shared" si="4"/>
        <v>2400506</v>
      </c>
      <c r="C61" s="41">
        <f t="shared" si="5"/>
        <v>2243245</v>
      </c>
      <c r="D61" s="41">
        <f t="shared" si="6"/>
        <v>12</v>
      </c>
      <c r="E61" s="42" t="str">
        <f t="shared" si="2"/>
        <v>MELILLA</v>
      </c>
      <c r="F61" s="42">
        <f t="shared" si="9"/>
        <v>862282</v>
      </c>
      <c r="G61" s="42">
        <f t="shared" si="8"/>
        <v>762616</v>
      </c>
    </row>
    <row r="62" spans="1:7" x14ac:dyDescent="0.25">
      <c r="A62" s="42" t="str">
        <f t="shared" si="3"/>
        <v>TARRAGONA</v>
      </c>
      <c r="B62" s="41">
        <f t="shared" si="4"/>
        <v>3133734</v>
      </c>
      <c r="C62" s="41">
        <f t="shared" si="5"/>
        <v>3755550</v>
      </c>
      <c r="D62" s="41">
        <f t="shared" si="6"/>
        <v>10</v>
      </c>
      <c r="E62" s="42" t="str">
        <f t="shared" si="2"/>
        <v>HUELVA</v>
      </c>
      <c r="F62" s="42">
        <f t="shared" si="9"/>
        <v>754081</v>
      </c>
      <c r="G62" s="42">
        <f t="shared" si="8"/>
        <v>454166</v>
      </c>
    </row>
    <row r="63" spans="1:7" x14ac:dyDescent="0.25">
      <c r="A63" s="42" t="str">
        <f t="shared" si="3"/>
        <v>VALENCIA</v>
      </c>
      <c r="B63" s="41">
        <f t="shared" si="4"/>
        <v>59822151</v>
      </c>
      <c r="C63" s="41">
        <f t="shared" si="5"/>
        <v>58571226</v>
      </c>
      <c r="D63" s="41">
        <f t="shared" si="6"/>
        <v>1</v>
      </c>
      <c r="E63" s="42" t="str">
        <f t="shared" si="2"/>
        <v>ALMERIA</v>
      </c>
      <c r="F63" s="42">
        <f t="shared" si="9"/>
        <v>638650</v>
      </c>
      <c r="G63" s="42">
        <f t="shared" si="8"/>
        <v>596328</v>
      </c>
    </row>
    <row r="64" spans="1:7" x14ac:dyDescent="0.25">
      <c r="A64" s="42" t="str">
        <f t="shared" si="3"/>
        <v>VIGO</v>
      </c>
      <c r="B64" s="41">
        <f t="shared" si="4"/>
        <v>3359625</v>
      </c>
      <c r="C64" s="41">
        <f t="shared" si="5"/>
        <v>3456496</v>
      </c>
      <c r="D64" s="41">
        <f t="shared" si="6"/>
        <v>9</v>
      </c>
      <c r="E64" s="42" t="str">
        <f t="shared" si="2"/>
        <v>VILAGARCIA</v>
      </c>
      <c r="F64" s="42">
        <f t="shared" si="9"/>
        <v>455516</v>
      </c>
      <c r="G64" s="42">
        <f t="shared" si="8"/>
        <v>271736</v>
      </c>
    </row>
    <row r="65" spans="1:7" x14ac:dyDescent="0.25">
      <c r="A65" s="42" t="str">
        <f t="shared" si="3"/>
        <v>VILAGARCIA</v>
      </c>
      <c r="B65" s="41">
        <f t="shared" si="4"/>
        <v>455516</v>
      </c>
      <c r="C65" s="41">
        <f t="shared" si="5"/>
        <v>271736</v>
      </c>
      <c r="D65" s="41">
        <f t="shared" si="6"/>
        <v>27</v>
      </c>
      <c r="E65" s="42" t="str">
        <f t="shared" si="2"/>
        <v>MOTRIL</v>
      </c>
      <c r="F65" s="42">
        <f t="shared" si="9"/>
        <v>277077</v>
      </c>
      <c r="G65" s="42">
        <f t="shared" si="8"/>
        <v>182079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2212</v>
      </c>
      <c r="C7" s="23">
        <v>2764</v>
      </c>
      <c r="D7" s="23">
        <v>41697</v>
      </c>
      <c r="E7" s="23">
        <v>43737</v>
      </c>
      <c r="F7" s="10">
        <f>((E7*100)/D7)-100</f>
        <v>4.8924383049140232</v>
      </c>
      <c r="G7" s="1"/>
      <c r="H7" s="1"/>
      <c r="I7" s="1"/>
    </row>
    <row r="8" spans="1:12" x14ac:dyDescent="0.25">
      <c r="A8" s="11" t="s">
        <v>45</v>
      </c>
      <c r="B8" s="24">
        <v>30</v>
      </c>
      <c r="C8" s="24">
        <v>25</v>
      </c>
      <c r="D8" s="24">
        <v>345</v>
      </c>
      <c r="E8" s="24">
        <v>320</v>
      </c>
      <c r="F8" s="13">
        <f t="shared" ref="F8:F35" si="0">((E8*100)/D8)-100</f>
        <v>-7.2463768115942031</v>
      </c>
      <c r="G8" s="1"/>
      <c r="H8" s="1"/>
      <c r="I8" s="1"/>
    </row>
    <row r="9" spans="1:12" x14ac:dyDescent="0.25">
      <c r="A9" s="8" t="s">
        <v>46</v>
      </c>
      <c r="B9" s="23">
        <v>366</v>
      </c>
      <c r="C9" s="23">
        <v>320</v>
      </c>
      <c r="D9" s="23">
        <v>4490</v>
      </c>
      <c r="E9" s="23">
        <v>5964</v>
      </c>
      <c r="F9" s="10">
        <f t="shared" si="0"/>
        <v>32.828507795100222</v>
      </c>
      <c r="G9" s="1"/>
      <c r="H9" s="1"/>
      <c r="I9" s="1"/>
    </row>
    <row r="10" spans="1:12" x14ac:dyDescent="0.25">
      <c r="A10" s="11" t="s">
        <v>47</v>
      </c>
      <c r="B10" s="24">
        <v>495</v>
      </c>
      <c r="C10" s="24">
        <v>491</v>
      </c>
      <c r="D10" s="24">
        <v>14163</v>
      </c>
      <c r="E10" s="24">
        <v>12830</v>
      </c>
      <c r="F10" s="13">
        <f t="shared" si="0"/>
        <v>-9.4118477723646095</v>
      </c>
      <c r="G10" s="1"/>
      <c r="H10" s="1"/>
      <c r="I10" s="1"/>
    </row>
    <row r="11" spans="1:12" x14ac:dyDescent="0.25">
      <c r="A11" s="8" t="s">
        <v>48</v>
      </c>
      <c r="B11" s="23">
        <v>108</v>
      </c>
      <c r="C11" s="23">
        <v>56</v>
      </c>
      <c r="D11" s="23">
        <v>1237</v>
      </c>
      <c r="E11" s="23">
        <v>1307</v>
      </c>
      <c r="F11" s="10">
        <f t="shared" si="0"/>
        <v>5.6588520614389637</v>
      </c>
      <c r="G11" s="1"/>
      <c r="H11" s="1"/>
      <c r="I11" s="1"/>
    </row>
    <row r="12" spans="1:12" x14ac:dyDescent="0.25">
      <c r="A12" s="11" t="s">
        <v>49</v>
      </c>
      <c r="B12" s="24">
        <v>988</v>
      </c>
      <c r="C12" s="24">
        <v>938</v>
      </c>
      <c r="D12" s="24">
        <v>18693</v>
      </c>
      <c r="E12" s="24">
        <v>19233</v>
      </c>
      <c r="F12" s="13">
        <f t="shared" si="0"/>
        <v>2.8887818969667762</v>
      </c>
      <c r="G12" s="1"/>
      <c r="H12" s="1"/>
      <c r="I12" s="1"/>
    </row>
    <row r="13" spans="1:12" x14ac:dyDescent="0.25">
      <c r="A13" s="8" t="s">
        <v>50</v>
      </c>
      <c r="B13" s="23">
        <v>248</v>
      </c>
      <c r="C13" s="23">
        <v>186</v>
      </c>
      <c r="D13" s="23">
        <v>3340</v>
      </c>
      <c r="E13" s="23">
        <v>3250</v>
      </c>
      <c r="F13" s="10">
        <f t="shared" si="0"/>
        <v>-2.6946107784431206</v>
      </c>
      <c r="G13" s="1"/>
      <c r="H13" s="1"/>
      <c r="I13" s="1"/>
    </row>
    <row r="14" spans="1:12" x14ac:dyDescent="0.25">
      <c r="A14" s="11" t="s">
        <v>51</v>
      </c>
      <c r="B14" s="24">
        <v>42</v>
      </c>
      <c r="C14" s="24">
        <v>38</v>
      </c>
      <c r="D14" s="24">
        <v>3036</v>
      </c>
      <c r="E14" s="24">
        <v>2800</v>
      </c>
      <c r="F14" s="13">
        <f t="shared" si="0"/>
        <v>-7.7733860342555943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63</v>
      </c>
      <c r="C16" s="24">
        <v>40</v>
      </c>
      <c r="D16" s="24">
        <v>916</v>
      </c>
      <c r="E16" s="24">
        <v>548</v>
      </c>
      <c r="F16" s="13">
        <f t="shared" si="0"/>
        <v>-40.174672489082973</v>
      </c>
      <c r="G16" s="1"/>
      <c r="H16" s="1"/>
      <c r="I16" s="1"/>
    </row>
    <row r="17" spans="1:9" x14ac:dyDescent="0.25">
      <c r="A17" s="8" t="s">
        <v>54</v>
      </c>
      <c r="B17" s="23">
        <v>189</v>
      </c>
      <c r="C17" s="23">
        <v>143</v>
      </c>
      <c r="D17" s="23">
        <v>4729</v>
      </c>
      <c r="E17" s="23">
        <v>4635</v>
      </c>
      <c r="F17" s="10">
        <f t="shared" si="0"/>
        <v>-1.9877352505815225</v>
      </c>
      <c r="G17" s="1"/>
      <c r="H17" s="1"/>
      <c r="I17" s="1"/>
    </row>
    <row r="18" spans="1:9" x14ac:dyDescent="0.25">
      <c r="A18" s="11" t="s">
        <v>55</v>
      </c>
      <c r="B18" s="24">
        <v>2</v>
      </c>
      <c r="C18" s="24">
        <v>3</v>
      </c>
      <c r="D18" s="24">
        <v>82</v>
      </c>
      <c r="E18" s="24">
        <v>58</v>
      </c>
      <c r="F18" s="13">
        <f t="shared" si="0"/>
        <v>-29.268292682926827</v>
      </c>
      <c r="G18" s="1"/>
      <c r="H18" s="1"/>
      <c r="I18" s="1"/>
    </row>
    <row r="19" spans="1:9" x14ac:dyDescent="0.25">
      <c r="A19" s="8" t="s">
        <v>56</v>
      </c>
      <c r="B19" s="23">
        <v>26</v>
      </c>
      <c r="C19" s="23">
        <v>26</v>
      </c>
      <c r="D19" s="23">
        <v>448</v>
      </c>
      <c r="E19" s="23">
        <v>345</v>
      </c>
      <c r="F19" s="10">
        <f t="shared" si="0"/>
        <v>-22.991071428571431</v>
      </c>
      <c r="G19" s="1"/>
      <c r="H19" s="1"/>
      <c r="I19" s="1"/>
    </row>
    <row r="20" spans="1:9" x14ac:dyDescent="0.25">
      <c r="A20" s="11" t="s">
        <v>57</v>
      </c>
      <c r="B20" s="24">
        <v>249</v>
      </c>
      <c r="C20" s="24">
        <v>175</v>
      </c>
      <c r="D20" s="24">
        <v>8812</v>
      </c>
      <c r="E20" s="24">
        <v>8118</v>
      </c>
      <c r="F20" s="13">
        <f t="shared" si="0"/>
        <v>-7.87562414888788</v>
      </c>
      <c r="G20" s="1"/>
      <c r="H20" s="1"/>
      <c r="I20" s="1"/>
    </row>
    <row r="21" spans="1:9" x14ac:dyDescent="0.25">
      <c r="A21" s="8" t="s">
        <v>58</v>
      </c>
      <c r="B21" s="23">
        <v>201</v>
      </c>
      <c r="C21" s="23">
        <v>198</v>
      </c>
      <c r="D21" s="23">
        <v>2372</v>
      </c>
      <c r="E21" s="23">
        <v>2427</v>
      </c>
      <c r="F21" s="10">
        <f t="shared" si="0"/>
        <v>2.318718381112987</v>
      </c>
      <c r="G21" s="1"/>
      <c r="H21" s="1"/>
      <c r="I21" s="1"/>
    </row>
    <row r="22" spans="1:9" x14ac:dyDescent="0.25">
      <c r="A22" s="11" t="s">
        <v>59</v>
      </c>
      <c r="B22" s="24">
        <v>53</v>
      </c>
      <c r="C22" s="24">
        <v>14</v>
      </c>
      <c r="D22" s="24">
        <v>2701</v>
      </c>
      <c r="E22" s="24">
        <v>658</v>
      </c>
      <c r="F22" s="13">
        <f t="shared" si="0"/>
        <v>-75.638652350981118</v>
      </c>
      <c r="G22" s="1"/>
      <c r="H22" s="1"/>
      <c r="I22" s="1"/>
    </row>
    <row r="23" spans="1:9" x14ac:dyDescent="0.25">
      <c r="A23" s="8" t="s">
        <v>60</v>
      </c>
      <c r="B23" s="23">
        <v>41</v>
      </c>
      <c r="C23" s="23">
        <v>25</v>
      </c>
      <c r="D23" s="23">
        <v>860</v>
      </c>
      <c r="E23" s="23">
        <v>448</v>
      </c>
      <c r="F23" s="10">
        <f t="shared" si="0"/>
        <v>-47.906976744186046</v>
      </c>
      <c r="G23" s="1"/>
      <c r="H23" s="1"/>
      <c r="I23" s="1"/>
    </row>
    <row r="24" spans="1:9" x14ac:dyDescent="0.25">
      <c r="A24" s="11" t="s">
        <v>61</v>
      </c>
      <c r="B24" s="24">
        <v>121</v>
      </c>
      <c r="C24" s="24">
        <v>122</v>
      </c>
      <c r="D24" s="24">
        <v>2033</v>
      </c>
      <c r="E24" s="24">
        <v>1893</v>
      </c>
      <c r="F24" s="13">
        <f t="shared" si="0"/>
        <v>-6.8863748155435331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113</v>
      </c>
      <c r="C26" s="24">
        <v>226</v>
      </c>
      <c r="D26" s="24">
        <v>2774</v>
      </c>
      <c r="E26" s="24">
        <v>3451</v>
      </c>
      <c r="F26" s="13">
        <f t="shared" si="0"/>
        <v>24.405191059841385</v>
      </c>
      <c r="G26" s="1"/>
      <c r="H26" s="1"/>
      <c r="I26" s="1"/>
    </row>
    <row r="27" spans="1:9" x14ac:dyDescent="0.25">
      <c r="A27" s="8" t="s">
        <v>64</v>
      </c>
      <c r="B27" s="23">
        <v>1729</v>
      </c>
      <c r="C27" s="23">
        <v>2191</v>
      </c>
      <c r="D27" s="23">
        <v>23329</v>
      </c>
      <c r="E27" s="23">
        <v>24335</v>
      </c>
      <c r="F27" s="10">
        <f t="shared" si="0"/>
        <v>4.3122294140340358</v>
      </c>
      <c r="G27" s="1"/>
      <c r="H27" s="1"/>
      <c r="I27" s="1"/>
    </row>
    <row r="28" spans="1:9" x14ac:dyDescent="0.25">
      <c r="A28" s="11" t="s">
        <v>65</v>
      </c>
      <c r="B28" s="24">
        <v>233</v>
      </c>
      <c r="C28" s="24">
        <v>252</v>
      </c>
      <c r="D28" s="24">
        <v>5463</v>
      </c>
      <c r="E28" s="24">
        <v>6979</v>
      </c>
      <c r="F28" s="13">
        <f t="shared" si="0"/>
        <v>27.750320336811271</v>
      </c>
      <c r="G28" s="1"/>
      <c r="H28" s="1"/>
      <c r="I28" s="1"/>
    </row>
    <row r="29" spans="1:9" x14ac:dyDescent="0.25">
      <c r="A29" s="8" t="s">
        <v>66</v>
      </c>
      <c r="B29" s="23">
        <v>228</v>
      </c>
      <c r="C29" s="23">
        <v>198</v>
      </c>
      <c r="D29" s="23">
        <v>6609</v>
      </c>
      <c r="E29" s="23">
        <v>5186</v>
      </c>
      <c r="F29" s="10">
        <f t="shared" si="0"/>
        <v>-21.531245271599332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214</v>
      </c>
      <c r="C31" s="23">
        <v>186</v>
      </c>
      <c r="D31" s="23">
        <v>3647</v>
      </c>
      <c r="E31" s="23">
        <v>3155</v>
      </c>
      <c r="F31" s="10">
        <f t="shared" si="0"/>
        <v>-13.490540170002745</v>
      </c>
      <c r="G31" s="1"/>
      <c r="H31" s="1"/>
      <c r="I31" s="1"/>
    </row>
    <row r="32" spans="1:9" x14ac:dyDescent="0.25">
      <c r="A32" s="11" t="s">
        <v>69</v>
      </c>
      <c r="B32" s="24">
        <v>81</v>
      </c>
      <c r="C32" s="24">
        <v>62</v>
      </c>
      <c r="D32" s="24">
        <v>2419</v>
      </c>
      <c r="E32" s="24">
        <v>1823</v>
      </c>
      <c r="F32" s="13">
        <f t="shared" si="0"/>
        <v>-24.638280281107896</v>
      </c>
      <c r="G32" s="1"/>
      <c r="H32" s="1"/>
      <c r="I32" s="1"/>
    </row>
    <row r="33" spans="1:9" x14ac:dyDescent="0.25">
      <c r="A33" s="8" t="s">
        <v>70</v>
      </c>
      <c r="B33" s="23">
        <v>10742</v>
      </c>
      <c r="C33" s="23">
        <v>10334</v>
      </c>
      <c r="D33" s="23">
        <v>84259</v>
      </c>
      <c r="E33" s="23">
        <v>82695</v>
      </c>
      <c r="F33" s="10">
        <f t="shared" si="0"/>
        <v>-1.8561815355036231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18774</v>
      </c>
      <c r="C35" s="15">
        <f t="shared" ref="C35:E35" si="1">SUM(C7:C34)</f>
        <v>19013</v>
      </c>
      <c r="D35" s="15">
        <f t="shared" si="1"/>
        <v>238454</v>
      </c>
      <c r="E35" s="15">
        <f t="shared" si="1"/>
        <v>236195</v>
      </c>
      <c r="F35" s="16">
        <f t="shared" si="0"/>
        <v>-0.94735252920898461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43737</v>
      </c>
      <c r="C38" s="41">
        <f>D7</f>
        <v>41697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82695</v>
      </c>
      <c r="G38" s="42">
        <f>LOOKUP(E38,$A$38:$A$65,$C$38:$C$65)</f>
        <v>84259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320</v>
      </c>
      <c r="C39" s="41">
        <f t="shared" ref="C39:C65" si="5">D8</f>
        <v>345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43737</v>
      </c>
      <c r="G39" s="42">
        <f t="shared" ref="G39:G65" si="8">LOOKUP(E39,$A$38:$A$65,$C$38:$C$65)</f>
        <v>41697</v>
      </c>
    </row>
    <row r="40" spans="1:9" x14ac:dyDescent="0.25">
      <c r="A40" s="42" t="str">
        <f t="shared" si="3"/>
        <v>ALMERIA</v>
      </c>
      <c r="B40" s="41">
        <f t="shared" si="4"/>
        <v>5964</v>
      </c>
      <c r="C40" s="41">
        <f t="shared" si="5"/>
        <v>4490</v>
      </c>
      <c r="D40" s="41">
        <f t="shared" si="6"/>
        <v>8</v>
      </c>
      <c r="E40" s="42" t="str">
        <f t="shared" si="2"/>
        <v>PASAIA</v>
      </c>
      <c r="F40" s="42">
        <f t="shared" si="7"/>
        <v>24335</v>
      </c>
      <c r="G40" s="42">
        <f t="shared" si="8"/>
        <v>23329</v>
      </c>
    </row>
    <row r="41" spans="1:9" x14ac:dyDescent="0.25">
      <c r="A41" s="42" t="str">
        <f t="shared" si="3"/>
        <v>AVILES</v>
      </c>
      <c r="B41" s="41">
        <f t="shared" si="4"/>
        <v>12830</v>
      </c>
      <c r="C41" s="41">
        <f t="shared" si="5"/>
        <v>14163</v>
      </c>
      <c r="D41" s="41">
        <f t="shared" si="6"/>
        <v>5</v>
      </c>
      <c r="E41" s="42" t="str">
        <f t="shared" si="2"/>
        <v>BAHIA DE CADIZ</v>
      </c>
      <c r="F41" s="42">
        <f t="shared" si="7"/>
        <v>19233</v>
      </c>
      <c r="G41" s="42">
        <f t="shared" si="8"/>
        <v>18693</v>
      </c>
    </row>
    <row r="42" spans="1:9" x14ac:dyDescent="0.25">
      <c r="A42" s="42" t="str">
        <f t="shared" si="3"/>
        <v>BAHIA DE ALGECIRAS</v>
      </c>
      <c r="B42" s="41">
        <f t="shared" si="4"/>
        <v>1307</v>
      </c>
      <c r="C42" s="41">
        <f t="shared" si="5"/>
        <v>1237</v>
      </c>
      <c r="D42" s="41">
        <f t="shared" si="6"/>
        <v>18</v>
      </c>
      <c r="E42" s="42" t="str">
        <f t="shared" si="2"/>
        <v>AVILES</v>
      </c>
      <c r="F42" s="42">
        <f t="shared" si="7"/>
        <v>12830</v>
      </c>
      <c r="G42" s="42">
        <f t="shared" si="8"/>
        <v>14163</v>
      </c>
    </row>
    <row r="43" spans="1:9" x14ac:dyDescent="0.25">
      <c r="A43" s="42" t="str">
        <f t="shared" si="3"/>
        <v>BAHIA DE CADIZ</v>
      </c>
      <c r="B43" s="41">
        <f t="shared" si="4"/>
        <v>19233</v>
      </c>
      <c r="C43" s="41">
        <f t="shared" si="5"/>
        <v>18693</v>
      </c>
      <c r="D43" s="41">
        <f t="shared" si="6"/>
        <v>4</v>
      </c>
      <c r="E43" s="42" t="str">
        <f t="shared" si="2"/>
        <v>GIJON</v>
      </c>
      <c r="F43" s="42">
        <f t="shared" si="7"/>
        <v>8118</v>
      </c>
      <c r="G43" s="42">
        <f t="shared" si="8"/>
        <v>8812</v>
      </c>
    </row>
    <row r="44" spans="1:9" x14ac:dyDescent="0.25">
      <c r="A44" s="42" t="str">
        <f t="shared" si="3"/>
        <v>BALEARES</v>
      </c>
      <c r="B44" s="41">
        <f t="shared" si="4"/>
        <v>3250</v>
      </c>
      <c r="C44" s="41">
        <f t="shared" si="5"/>
        <v>3340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6979</v>
      </c>
      <c r="G44" s="42">
        <f t="shared" si="8"/>
        <v>5463</v>
      </c>
    </row>
    <row r="45" spans="1:9" x14ac:dyDescent="0.25">
      <c r="A45" s="42" t="str">
        <f t="shared" si="3"/>
        <v>BARCELONA</v>
      </c>
      <c r="B45" s="41">
        <f t="shared" si="4"/>
        <v>2800</v>
      </c>
      <c r="C45" s="41">
        <f t="shared" si="5"/>
        <v>3036</v>
      </c>
      <c r="D45" s="41">
        <f t="shared" si="6"/>
        <v>14</v>
      </c>
      <c r="E45" s="42" t="str">
        <f t="shared" si="2"/>
        <v>ALMERIA</v>
      </c>
      <c r="F45" s="42">
        <f t="shared" si="7"/>
        <v>5964</v>
      </c>
      <c r="G45" s="42">
        <f t="shared" si="8"/>
        <v>4490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5186</v>
      </c>
      <c r="G46" s="42">
        <f t="shared" si="8"/>
        <v>6609</v>
      </c>
    </row>
    <row r="47" spans="1:9" x14ac:dyDescent="0.25">
      <c r="A47" s="42" t="str">
        <f t="shared" si="3"/>
        <v>CARTAGENA</v>
      </c>
      <c r="B47" s="41">
        <f t="shared" si="4"/>
        <v>548</v>
      </c>
      <c r="C47" s="41">
        <f t="shared" si="5"/>
        <v>916</v>
      </c>
      <c r="D47" s="41">
        <f t="shared" si="6"/>
        <v>20</v>
      </c>
      <c r="E47" s="42" t="str">
        <f t="shared" si="2"/>
        <v>CASTELLON</v>
      </c>
      <c r="F47" s="42">
        <f t="shared" si="7"/>
        <v>4635</v>
      </c>
      <c r="G47" s="42">
        <f t="shared" si="8"/>
        <v>4729</v>
      </c>
    </row>
    <row r="48" spans="1:9" x14ac:dyDescent="0.25">
      <c r="A48" s="42" t="str">
        <f t="shared" si="3"/>
        <v>CASTELLON</v>
      </c>
      <c r="B48" s="41">
        <f t="shared" si="4"/>
        <v>4635</v>
      </c>
      <c r="C48" s="41">
        <f t="shared" si="5"/>
        <v>4729</v>
      </c>
      <c r="D48" s="41">
        <f t="shared" si="6"/>
        <v>10</v>
      </c>
      <c r="E48" s="42" t="str">
        <f t="shared" si="2"/>
        <v>MOTRIL</v>
      </c>
      <c r="F48" s="42">
        <f t="shared" si="7"/>
        <v>3451</v>
      </c>
      <c r="G48" s="42">
        <f t="shared" si="8"/>
        <v>2774</v>
      </c>
    </row>
    <row r="49" spans="1:7" x14ac:dyDescent="0.25">
      <c r="A49" s="42" t="str">
        <f t="shared" si="3"/>
        <v>CEUTA</v>
      </c>
      <c r="B49" s="41">
        <f t="shared" si="4"/>
        <v>58</v>
      </c>
      <c r="C49" s="41">
        <f t="shared" si="5"/>
        <v>82</v>
      </c>
      <c r="D49" s="41">
        <f t="shared" si="6"/>
        <v>24</v>
      </c>
      <c r="E49" s="42" t="str">
        <f t="shared" si="2"/>
        <v>BALEARES</v>
      </c>
      <c r="F49" s="42">
        <f t="shared" si="7"/>
        <v>3250</v>
      </c>
      <c r="G49" s="42">
        <f t="shared" si="8"/>
        <v>3340</v>
      </c>
    </row>
    <row r="50" spans="1:7" x14ac:dyDescent="0.25">
      <c r="A50" s="42" t="str">
        <f t="shared" si="3"/>
        <v>FERROL-SAN CIBRAO</v>
      </c>
      <c r="B50" s="41">
        <f t="shared" si="4"/>
        <v>345</v>
      </c>
      <c r="C50" s="41">
        <f t="shared" si="5"/>
        <v>448</v>
      </c>
      <c r="D50" s="41">
        <f t="shared" si="6"/>
        <v>22</v>
      </c>
      <c r="E50" s="42" t="str">
        <f t="shared" si="2"/>
        <v>TARRAGONA</v>
      </c>
      <c r="F50" s="42">
        <f t="shared" si="7"/>
        <v>3155</v>
      </c>
      <c r="G50" s="42">
        <f t="shared" si="8"/>
        <v>3647</v>
      </c>
    </row>
    <row r="51" spans="1:7" x14ac:dyDescent="0.25">
      <c r="A51" s="42" t="str">
        <f t="shared" si="3"/>
        <v>GIJON</v>
      </c>
      <c r="B51" s="41">
        <f t="shared" si="4"/>
        <v>8118</v>
      </c>
      <c r="C51" s="41">
        <f t="shared" si="5"/>
        <v>8812</v>
      </c>
      <c r="D51" s="41">
        <f t="shared" si="6"/>
        <v>6</v>
      </c>
      <c r="E51" s="42" t="str">
        <f t="shared" si="2"/>
        <v>BARCELONA</v>
      </c>
      <c r="F51" s="42">
        <f t="shared" si="7"/>
        <v>2800</v>
      </c>
      <c r="G51" s="42">
        <f t="shared" si="8"/>
        <v>3036</v>
      </c>
    </row>
    <row r="52" spans="1:7" x14ac:dyDescent="0.25">
      <c r="A52" s="42" t="str">
        <f t="shared" si="3"/>
        <v>HUELVA</v>
      </c>
      <c r="B52" s="41">
        <f t="shared" si="4"/>
        <v>2427</v>
      </c>
      <c r="C52" s="41">
        <f t="shared" si="5"/>
        <v>2372</v>
      </c>
      <c r="D52" s="41">
        <f t="shared" si="6"/>
        <v>15</v>
      </c>
      <c r="E52" s="42" t="str">
        <f t="shared" si="2"/>
        <v>HUELVA</v>
      </c>
      <c r="F52" s="42">
        <f t="shared" si="7"/>
        <v>2427</v>
      </c>
      <c r="G52" s="42">
        <f t="shared" si="8"/>
        <v>2372</v>
      </c>
    </row>
    <row r="53" spans="1:7" x14ac:dyDescent="0.25">
      <c r="A53" s="42" t="str">
        <f t="shared" si="3"/>
        <v>LAS PALMAS</v>
      </c>
      <c r="B53" s="41">
        <f t="shared" si="4"/>
        <v>658</v>
      </c>
      <c r="C53" s="41">
        <f t="shared" si="5"/>
        <v>2701</v>
      </c>
      <c r="D53" s="41">
        <f t="shared" si="6"/>
        <v>19</v>
      </c>
      <c r="E53" s="42" t="str">
        <f t="shared" si="2"/>
        <v>MARIN Y RIA DE PONTEVEDRA</v>
      </c>
      <c r="F53" s="42">
        <f t="shared" si="7"/>
        <v>1893</v>
      </c>
      <c r="G53" s="42">
        <f t="shared" si="8"/>
        <v>2033</v>
      </c>
    </row>
    <row r="54" spans="1:7" x14ac:dyDescent="0.25">
      <c r="A54" s="42" t="str">
        <f t="shared" si="3"/>
        <v>MALAGA</v>
      </c>
      <c r="B54" s="41">
        <f t="shared" si="4"/>
        <v>448</v>
      </c>
      <c r="C54" s="41">
        <f t="shared" si="5"/>
        <v>860</v>
      </c>
      <c r="D54" s="41">
        <f t="shared" si="6"/>
        <v>21</v>
      </c>
      <c r="E54" s="42" t="str">
        <f t="shared" si="2"/>
        <v>VALENCIA</v>
      </c>
      <c r="F54" s="42">
        <f t="shared" si="7"/>
        <v>1823</v>
      </c>
      <c r="G54" s="42">
        <f t="shared" si="8"/>
        <v>2419</v>
      </c>
    </row>
    <row r="55" spans="1:7" x14ac:dyDescent="0.25">
      <c r="A55" s="42" t="str">
        <f t="shared" si="3"/>
        <v>MARIN Y RIA DE PONTEVEDRA</v>
      </c>
      <c r="B55" s="41">
        <f t="shared" si="4"/>
        <v>1893</v>
      </c>
      <c r="C55" s="41">
        <f t="shared" si="5"/>
        <v>2033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1307</v>
      </c>
      <c r="G55" s="42">
        <f t="shared" si="8"/>
        <v>1237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658</v>
      </c>
      <c r="G56" s="42">
        <f t="shared" si="8"/>
        <v>2701</v>
      </c>
    </row>
    <row r="57" spans="1:7" x14ac:dyDescent="0.25">
      <c r="A57" s="42" t="str">
        <f t="shared" si="3"/>
        <v>MOTRIL</v>
      </c>
      <c r="B57" s="41">
        <f t="shared" si="4"/>
        <v>3451</v>
      </c>
      <c r="C57" s="41">
        <f t="shared" si="5"/>
        <v>2774</v>
      </c>
      <c r="D57" s="41">
        <f t="shared" si="6"/>
        <v>11</v>
      </c>
      <c r="E57" s="42" t="str">
        <f t="shared" si="2"/>
        <v>CARTAGENA</v>
      </c>
      <c r="F57" s="42">
        <f t="shared" si="9"/>
        <v>548</v>
      </c>
      <c r="G57" s="42">
        <f t="shared" si="8"/>
        <v>916</v>
      </c>
    </row>
    <row r="58" spans="1:7" x14ac:dyDescent="0.25">
      <c r="A58" s="42" t="str">
        <f t="shared" si="3"/>
        <v>PASAIA</v>
      </c>
      <c r="B58" s="41">
        <f t="shared" si="4"/>
        <v>24335</v>
      </c>
      <c r="C58" s="41">
        <f t="shared" si="5"/>
        <v>23329</v>
      </c>
      <c r="D58" s="41">
        <f t="shared" si="6"/>
        <v>3</v>
      </c>
      <c r="E58" s="42" t="str">
        <f t="shared" si="2"/>
        <v>MALAGA</v>
      </c>
      <c r="F58" s="42">
        <f t="shared" si="9"/>
        <v>448</v>
      </c>
      <c r="G58" s="42">
        <f t="shared" si="8"/>
        <v>860</v>
      </c>
    </row>
    <row r="59" spans="1:7" x14ac:dyDescent="0.25">
      <c r="A59" s="42" t="str">
        <f t="shared" si="3"/>
        <v>SANTA CRUZ DE TENERIFE</v>
      </c>
      <c r="B59" s="41">
        <f t="shared" si="4"/>
        <v>6979</v>
      </c>
      <c r="C59" s="41">
        <f t="shared" si="5"/>
        <v>5463</v>
      </c>
      <c r="D59" s="41">
        <f t="shared" si="6"/>
        <v>7</v>
      </c>
      <c r="E59" s="42" t="str">
        <f t="shared" si="2"/>
        <v>FERROL-SAN CIBRAO</v>
      </c>
      <c r="F59" s="42">
        <f t="shared" si="9"/>
        <v>345</v>
      </c>
      <c r="G59" s="42">
        <f t="shared" si="8"/>
        <v>448</v>
      </c>
    </row>
    <row r="60" spans="1:7" x14ac:dyDescent="0.25">
      <c r="A60" s="42" t="str">
        <f t="shared" si="3"/>
        <v>SANTANDER</v>
      </c>
      <c r="B60" s="41">
        <f t="shared" si="4"/>
        <v>5186</v>
      </c>
      <c r="C60" s="41">
        <f t="shared" si="5"/>
        <v>6609</v>
      </c>
      <c r="D60" s="41">
        <f t="shared" si="6"/>
        <v>9</v>
      </c>
      <c r="E60" s="42" t="str">
        <f t="shared" si="2"/>
        <v>ALICANTE</v>
      </c>
      <c r="F60" s="42">
        <f t="shared" si="9"/>
        <v>320</v>
      </c>
      <c r="G60" s="42">
        <f t="shared" si="8"/>
        <v>345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58</v>
      </c>
      <c r="G61" s="42">
        <f t="shared" si="8"/>
        <v>82</v>
      </c>
    </row>
    <row r="62" spans="1:7" x14ac:dyDescent="0.25">
      <c r="A62" s="42" t="str">
        <f t="shared" si="3"/>
        <v>TARRAGONA</v>
      </c>
      <c r="B62" s="41">
        <f t="shared" si="4"/>
        <v>3155</v>
      </c>
      <c r="C62" s="41">
        <f t="shared" si="5"/>
        <v>3647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1823</v>
      </c>
      <c r="C63" s="41">
        <f t="shared" si="5"/>
        <v>2419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82695</v>
      </c>
      <c r="C64" s="41">
        <f t="shared" si="5"/>
        <v>84259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44303</v>
      </c>
      <c r="C7" s="25">
        <v>25339</v>
      </c>
      <c r="D7" s="25">
        <v>98075</v>
      </c>
      <c r="E7" s="25">
        <v>76155</v>
      </c>
      <c r="F7" s="10">
        <f>((E7*100)/D7)-100</f>
        <v>-22.350242161611007</v>
      </c>
      <c r="G7" s="1"/>
      <c r="H7" s="1"/>
      <c r="I7" s="1"/>
    </row>
    <row r="8" spans="1:12" x14ac:dyDescent="0.25">
      <c r="A8" s="11" t="s">
        <v>45</v>
      </c>
      <c r="B8" s="26">
        <v>716</v>
      </c>
      <c r="C8" s="26">
        <v>910</v>
      </c>
      <c r="D8" s="26">
        <v>13182</v>
      </c>
      <c r="E8" s="26">
        <v>16491</v>
      </c>
      <c r="F8" s="13">
        <f t="shared" ref="F8:F35" si="0">((E8*100)/D8)-100</f>
        <v>25.102412380518885</v>
      </c>
      <c r="G8" s="1"/>
      <c r="H8" s="1"/>
      <c r="I8" s="1"/>
    </row>
    <row r="9" spans="1:12" x14ac:dyDescent="0.25">
      <c r="A9" s="8" t="s">
        <v>46</v>
      </c>
      <c r="B9" s="25">
        <v>7819</v>
      </c>
      <c r="C9" s="25">
        <v>4182</v>
      </c>
      <c r="D9" s="25">
        <v>82874</v>
      </c>
      <c r="E9" s="25">
        <v>71520</v>
      </c>
      <c r="F9" s="10">
        <f t="shared" si="0"/>
        <v>-13.70031614257789</v>
      </c>
      <c r="G9" s="1"/>
      <c r="H9" s="1"/>
      <c r="I9" s="1"/>
    </row>
    <row r="10" spans="1:12" x14ac:dyDescent="0.25">
      <c r="A10" s="11" t="s">
        <v>47</v>
      </c>
      <c r="B10" s="26">
        <v>2303</v>
      </c>
      <c r="C10" s="26">
        <v>2522</v>
      </c>
      <c r="D10" s="26">
        <v>38113</v>
      </c>
      <c r="E10" s="26">
        <v>41080</v>
      </c>
      <c r="F10" s="13">
        <f t="shared" si="0"/>
        <v>7.7847453624747516</v>
      </c>
      <c r="G10" s="1"/>
      <c r="H10" s="1"/>
      <c r="I10" s="1"/>
    </row>
    <row r="11" spans="1:12" x14ac:dyDescent="0.25">
      <c r="A11" s="8" t="s">
        <v>48</v>
      </c>
      <c r="B11" s="25">
        <v>318746</v>
      </c>
      <c r="C11" s="25">
        <v>232618</v>
      </c>
      <c r="D11" s="25">
        <v>3464571</v>
      </c>
      <c r="E11" s="25">
        <v>3063901</v>
      </c>
      <c r="F11" s="10">
        <f t="shared" si="0"/>
        <v>-11.564779593202161</v>
      </c>
      <c r="G11" s="1"/>
      <c r="H11" s="1"/>
      <c r="I11" s="1"/>
    </row>
    <row r="12" spans="1:12" x14ac:dyDescent="0.25">
      <c r="A12" s="11" t="s">
        <v>49</v>
      </c>
      <c r="B12" s="26">
        <v>4758</v>
      </c>
      <c r="C12" s="26">
        <v>7508</v>
      </c>
      <c r="D12" s="26">
        <v>103935</v>
      </c>
      <c r="E12" s="26">
        <v>119690</v>
      </c>
      <c r="F12" s="13">
        <f t="shared" si="0"/>
        <v>15.158512531870883</v>
      </c>
      <c r="G12" s="1"/>
      <c r="H12" s="1"/>
      <c r="I12" s="1"/>
    </row>
    <row r="13" spans="1:12" x14ac:dyDescent="0.25">
      <c r="A13" s="8" t="s">
        <v>50</v>
      </c>
      <c r="B13" s="25">
        <v>5457</v>
      </c>
      <c r="C13" s="25">
        <v>5396</v>
      </c>
      <c r="D13" s="25">
        <v>260990</v>
      </c>
      <c r="E13" s="25">
        <v>218809</v>
      </c>
      <c r="F13" s="10">
        <f t="shared" si="0"/>
        <v>-16.161921912716963</v>
      </c>
      <c r="G13" s="1"/>
      <c r="H13" s="1"/>
      <c r="I13" s="1"/>
    </row>
    <row r="14" spans="1:12" x14ac:dyDescent="0.25">
      <c r="A14" s="11" t="s">
        <v>51</v>
      </c>
      <c r="B14" s="26">
        <v>67101</v>
      </c>
      <c r="C14" s="26">
        <v>49521</v>
      </c>
      <c r="D14" s="26">
        <v>1222831</v>
      </c>
      <c r="E14" s="26">
        <v>1080220</v>
      </c>
      <c r="F14" s="13">
        <f t="shared" si="0"/>
        <v>-11.662363809880517</v>
      </c>
      <c r="G14" s="1"/>
      <c r="H14" s="1"/>
      <c r="I14" s="1"/>
    </row>
    <row r="15" spans="1:12" x14ac:dyDescent="0.25">
      <c r="A15" s="8" t="s">
        <v>52</v>
      </c>
      <c r="B15" s="25">
        <v>9900</v>
      </c>
      <c r="C15" s="25">
        <v>10005</v>
      </c>
      <c r="D15" s="25">
        <v>130370</v>
      </c>
      <c r="E15" s="25">
        <v>121877</v>
      </c>
      <c r="F15" s="10">
        <f t="shared" si="0"/>
        <v>-6.5145355526578186</v>
      </c>
      <c r="G15" s="1"/>
      <c r="H15" s="1"/>
      <c r="I15" s="1"/>
    </row>
    <row r="16" spans="1:12" x14ac:dyDescent="0.25">
      <c r="A16" s="11" t="s">
        <v>53</v>
      </c>
      <c r="B16" s="26">
        <v>10261</v>
      </c>
      <c r="C16" s="26">
        <v>4056</v>
      </c>
      <c r="D16" s="26">
        <v>76756</v>
      </c>
      <c r="E16" s="26">
        <v>54418</v>
      </c>
      <c r="F16" s="13">
        <f t="shared" si="0"/>
        <v>-29.102610870811404</v>
      </c>
      <c r="G16" s="1"/>
      <c r="H16" s="1"/>
      <c r="I16" s="1"/>
    </row>
    <row r="17" spans="1:9" x14ac:dyDescent="0.25">
      <c r="A17" s="8" t="s">
        <v>54</v>
      </c>
      <c r="B17" s="25">
        <v>3055</v>
      </c>
      <c r="C17" s="25">
        <v>2566</v>
      </c>
      <c r="D17" s="25">
        <v>36825</v>
      </c>
      <c r="E17" s="25">
        <v>33513</v>
      </c>
      <c r="F17" s="10">
        <f t="shared" si="0"/>
        <v>-8.9938900203665924</v>
      </c>
      <c r="G17" s="1"/>
      <c r="H17" s="1"/>
      <c r="I17" s="1"/>
    </row>
    <row r="18" spans="1:9" x14ac:dyDescent="0.25">
      <c r="A18" s="11" t="s">
        <v>55</v>
      </c>
      <c r="B18" s="26">
        <v>65157</v>
      </c>
      <c r="C18" s="26">
        <v>66174</v>
      </c>
      <c r="D18" s="26">
        <v>745286</v>
      </c>
      <c r="E18" s="26">
        <v>714568</v>
      </c>
      <c r="F18" s="13">
        <f t="shared" si="0"/>
        <v>-4.1216392096456929</v>
      </c>
      <c r="G18" s="1"/>
      <c r="H18" s="1"/>
      <c r="I18" s="1"/>
    </row>
    <row r="19" spans="1:9" x14ac:dyDescent="0.25">
      <c r="A19" s="8" t="s">
        <v>56</v>
      </c>
      <c r="B19" s="25">
        <v>1182</v>
      </c>
      <c r="C19" s="25">
        <v>1665</v>
      </c>
      <c r="D19" s="25">
        <v>15677</v>
      </c>
      <c r="E19" s="25">
        <v>15545</v>
      </c>
      <c r="F19" s="10">
        <f t="shared" si="0"/>
        <v>-0.84199783121771077</v>
      </c>
      <c r="G19" s="1"/>
      <c r="H19" s="1"/>
      <c r="I19" s="1"/>
    </row>
    <row r="20" spans="1:9" x14ac:dyDescent="0.25">
      <c r="A20" s="11" t="s">
        <v>57</v>
      </c>
      <c r="B20" s="26">
        <v>11343</v>
      </c>
      <c r="C20" s="26">
        <v>9915</v>
      </c>
      <c r="D20" s="26">
        <v>102941</v>
      </c>
      <c r="E20" s="26">
        <v>98978</v>
      </c>
      <c r="F20" s="13">
        <f t="shared" si="0"/>
        <v>-3.8497780281909115</v>
      </c>
      <c r="G20" s="1"/>
      <c r="H20" s="1"/>
      <c r="I20" s="1"/>
    </row>
    <row r="21" spans="1:9" x14ac:dyDescent="0.25">
      <c r="A21" s="8" t="s">
        <v>58</v>
      </c>
      <c r="B21" s="25">
        <v>11817</v>
      </c>
      <c r="C21" s="25">
        <v>13443</v>
      </c>
      <c r="D21" s="25">
        <v>186808</v>
      </c>
      <c r="E21" s="25">
        <v>107208</v>
      </c>
      <c r="F21" s="10">
        <f t="shared" si="0"/>
        <v>-42.610594835338958</v>
      </c>
      <c r="G21" s="1"/>
      <c r="H21" s="1"/>
      <c r="I21" s="1"/>
    </row>
    <row r="22" spans="1:9" x14ac:dyDescent="0.25">
      <c r="A22" s="11" t="s">
        <v>59</v>
      </c>
      <c r="B22" s="26">
        <v>243004</v>
      </c>
      <c r="C22" s="26">
        <v>205040</v>
      </c>
      <c r="D22" s="26">
        <v>2496798</v>
      </c>
      <c r="E22" s="26">
        <v>2444129</v>
      </c>
      <c r="F22" s="13">
        <f t="shared" si="0"/>
        <v>-2.1094617986717452</v>
      </c>
      <c r="G22" s="1"/>
      <c r="H22" s="1"/>
      <c r="I22" s="1"/>
    </row>
    <row r="23" spans="1:9" x14ac:dyDescent="0.25">
      <c r="A23" s="8" t="s">
        <v>60</v>
      </c>
      <c r="B23" s="25">
        <v>5284</v>
      </c>
      <c r="C23" s="25">
        <v>4562</v>
      </c>
      <c r="D23" s="25">
        <v>114567</v>
      </c>
      <c r="E23" s="25">
        <v>106425</v>
      </c>
      <c r="F23" s="10">
        <f t="shared" si="0"/>
        <v>-7.1067584906648449</v>
      </c>
      <c r="G23" s="1"/>
      <c r="H23" s="1"/>
      <c r="I23" s="1"/>
    </row>
    <row r="24" spans="1:9" x14ac:dyDescent="0.25">
      <c r="A24" s="11" t="s">
        <v>61</v>
      </c>
      <c r="B24" s="26">
        <v>2246</v>
      </c>
      <c r="C24" s="26">
        <v>2428</v>
      </c>
      <c r="D24" s="26">
        <v>34374</v>
      </c>
      <c r="E24" s="26">
        <v>30006</v>
      </c>
      <c r="F24" s="13">
        <f t="shared" si="0"/>
        <v>-12.707278757200214</v>
      </c>
      <c r="G24" s="1"/>
      <c r="H24" s="1"/>
      <c r="I24" s="1"/>
    </row>
    <row r="25" spans="1:9" x14ac:dyDescent="0.25">
      <c r="A25" s="8" t="s">
        <v>62</v>
      </c>
      <c r="B25" s="25">
        <v>4595</v>
      </c>
      <c r="C25" s="25">
        <v>5318</v>
      </c>
      <c r="D25" s="25">
        <v>30661</v>
      </c>
      <c r="E25" s="25">
        <v>28268</v>
      </c>
      <c r="F25" s="10">
        <f t="shared" si="0"/>
        <v>-7.8047030429535909</v>
      </c>
      <c r="G25" s="1"/>
      <c r="H25" s="1"/>
      <c r="I25" s="1"/>
    </row>
    <row r="26" spans="1:9" x14ac:dyDescent="0.25">
      <c r="A26" s="11" t="s">
        <v>63</v>
      </c>
      <c r="B26" s="26">
        <v>2047</v>
      </c>
      <c r="C26" s="26">
        <v>2419</v>
      </c>
      <c r="D26" s="26">
        <v>23672</v>
      </c>
      <c r="E26" s="26">
        <v>29502</v>
      </c>
      <c r="F26" s="13">
        <f t="shared" si="0"/>
        <v>24.628252788104092</v>
      </c>
      <c r="G26" s="1"/>
      <c r="H26" s="1"/>
      <c r="I26" s="1"/>
    </row>
    <row r="27" spans="1:9" x14ac:dyDescent="0.25">
      <c r="A27" s="8" t="s">
        <v>64</v>
      </c>
      <c r="B27" s="25">
        <v>3199</v>
      </c>
      <c r="C27" s="25">
        <v>3248</v>
      </c>
      <c r="D27" s="25">
        <v>33007</v>
      </c>
      <c r="E27" s="25">
        <v>27578</v>
      </c>
      <c r="F27" s="10">
        <f t="shared" si="0"/>
        <v>-16.448026176265643</v>
      </c>
      <c r="G27" s="1"/>
      <c r="H27" s="1"/>
      <c r="I27" s="1"/>
    </row>
    <row r="28" spans="1:9" x14ac:dyDescent="0.25">
      <c r="A28" s="11" t="s">
        <v>65</v>
      </c>
      <c r="B28" s="26">
        <v>87182</v>
      </c>
      <c r="C28" s="26">
        <v>91803</v>
      </c>
      <c r="D28" s="26">
        <v>936238</v>
      </c>
      <c r="E28" s="26">
        <v>948665</v>
      </c>
      <c r="F28" s="13">
        <f t="shared" si="0"/>
        <v>1.3273334344472261</v>
      </c>
      <c r="G28" s="1"/>
      <c r="H28" s="1"/>
      <c r="I28" s="1"/>
    </row>
    <row r="29" spans="1:9" x14ac:dyDescent="0.25">
      <c r="A29" s="8" t="s">
        <v>66</v>
      </c>
      <c r="B29" s="25">
        <v>3081</v>
      </c>
      <c r="C29" s="25">
        <v>3750</v>
      </c>
      <c r="D29" s="25">
        <v>48972</v>
      </c>
      <c r="E29" s="25">
        <v>52084</v>
      </c>
      <c r="F29" s="10">
        <f t="shared" si="0"/>
        <v>6.3546516376705</v>
      </c>
      <c r="G29" s="1"/>
      <c r="H29" s="1"/>
      <c r="I29" s="1"/>
    </row>
    <row r="30" spans="1:9" x14ac:dyDescent="0.25">
      <c r="A30" s="11" t="s">
        <v>67</v>
      </c>
      <c r="B30" s="26">
        <v>2225</v>
      </c>
      <c r="C30" s="26">
        <v>787</v>
      </c>
      <c r="D30" s="26">
        <v>34545</v>
      </c>
      <c r="E30" s="26">
        <v>28667</v>
      </c>
      <c r="F30" s="13">
        <f t="shared" si="0"/>
        <v>-17.015487045882182</v>
      </c>
      <c r="G30" s="1"/>
      <c r="H30" s="1"/>
      <c r="I30" s="1"/>
    </row>
    <row r="31" spans="1:9" x14ac:dyDescent="0.25">
      <c r="A31" s="8" t="s">
        <v>68</v>
      </c>
      <c r="B31" s="25">
        <v>11937</v>
      </c>
      <c r="C31" s="25">
        <v>7715</v>
      </c>
      <c r="D31" s="25">
        <v>159365</v>
      </c>
      <c r="E31" s="25">
        <v>127142</v>
      </c>
      <c r="F31" s="10">
        <f t="shared" si="0"/>
        <v>-20.219621623317536</v>
      </c>
      <c r="G31" s="1"/>
      <c r="H31" s="1"/>
      <c r="I31" s="1"/>
    </row>
    <row r="32" spans="1:9" x14ac:dyDescent="0.25">
      <c r="A32" s="11" t="s">
        <v>69</v>
      </c>
      <c r="B32" s="26">
        <v>25410</v>
      </c>
      <c r="C32" s="26">
        <v>40300</v>
      </c>
      <c r="D32" s="26">
        <v>289807</v>
      </c>
      <c r="E32" s="26">
        <v>528255</v>
      </c>
      <c r="F32" s="13">
        <f t="shared" si="0"/>
        <v>82.278205840438631</v>
      </c>
      <c r="G32" s="1"/>
      <c r="H32" s="1"/>
      <c r="I32" s="1"/>
    </row>
    <row r="33" spans="1:9" x14ac:dyDescent="0.25">
      <c r="A33" s="8" t="s">
        <v>70</v>
      </c>
      <c r="B33" s="25">
        <v>23661</v>
      </c>
      <c r="C33" s="25">
        <v>16850</v>
      </c>
      <c r="D33" s="25">
        <v>275391</v>
      </c>
      <c r="E33" s="25">
        <v>245443</v>
      </c>
      <c r="F33" s="10">
        <f t="shared" si="0"/>
        <v>-10.874719943643768</v>
      </c>
      <c r="G33" s="1"/>
      <c r="H33" s="1"/>
      <c r="I33" s="1"/>
    </row>
    <row r="34" spans="1:9" x14ac:dyDescent="0.25">
      <c r="A34" s="11" t="s">
        <v>71</v>
      </c>
      <c r="B34" s="26">
        <v>756</v>
      </c>
      <c r="C34" s="26">
        <v>155</v>
      </c>
      <c r="D34" s="26">
        <v>9088</v>
      </c>
      <c r="E34" s="26">
        <v>4313</v>
      </c>
      <c r="F34" s="13">
        <f t="shared" si="0"/>
        <v>-52.541813380281688</v>
      </c>
      <c r="G34" s="1"/>
      <c r="H34" s="1"/>
      <c r="I34" s="1"/>
    </row>
    <row r="35" spans="1:9" x14ac:dyDescent="0.25">
      <c r="A35" s="14" t="s">
        <v>72</v>
      </c>
      <c r="B35" s="15">
        <f>SUM(B7:B34)</f>
        <v>978545</v>
      </c>
      <c r="C35" s="15">
        <f t="shared" ref="C35:E35" si="1">SUM(C7:C34)</f>
        <v>820195</v>
      </c>
      <c r="D35" s="15">
        <f t="shared" si="1"/>
        <v>11065719</v>
      </c>
      <c r="E35" s="15">
        <f t="shared" si="1"/>
        <v>10434450</v>
      </c>
      <c r="F35" s="16">
        <f t="shared" si="0"/>
        <v>-5.7047264619678089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76155</v>
      </c>
      <c r="C38" s="41">
        <f>D7</f>
        <v>98075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3063901</v>
      </c>
      <c r="G38" s="42">
        <f>LOOKUP(E38,$A$38:$A$65,$C$38:$C$65)</f>
        <v>3464571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16491</v>
      </c>
      <c r="C39" s="41">
        <f t="shared" ref="C39:C65" si="5">D8</f>
        <v>13182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2444129</v>
      </c>
      <c r="G39" s="42">
        <f t="shared" ref="G39:G65" si="8">LOOKUP(E39,$A$38:$A$65,$C$38:$C$65)</f>
        <v>2496798</v>
      </c>
    </row>
    <row r="40" spans="1:9" x14ac:dyDescent="0.25">
      <c r="A40" s="42" t="str">
        <f t="shared" si="3"/>
        <v>ALMERIA</v>
      </c>
      <c r="B40" s="41">
        <f t="shared" si="4"/>
        <v>71520</v>
      </c>
      <c r="C40" s="41">
        <f t="shared" si="5"/>
        <v>82874</v>
      </c>
      <c r="D40" s="41">
        <f t="shared" si="6"/>
        <v>16</v>
      </c>
      <c r="E40" s="42" t="str">
        <f t="shared" si="2"/>
        <v>BARCELONA</v>
      </c>
      <c r="F40" s="42">
        <f t="shared" si="7"/>
        <v>1080220</v>
      </c>
      <c r="G40" s="42">
        <f t="shared" si="8"/>
        <v>1222831</v>
      </c>
    </row>
    <row r="41" spans="1:9" x14ac:dyDescent="0.25">
      <c r="A41" s="42" t="str">
        <f t="shared" si="3"/>
        <v>AVILES</v>
      </c>
      <c r="B41" s="41">
        <f t="shared" si="4"/>
        <v>41080</v>
      </c>
      <c r="C41" s="41">
        <f t="shared" si="5"/>
        <v>38113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948665</v>
      </c>
      <c r="G41" s="42">
        <f t="shared" si="8"/>
        <v>936238</v>
      </c>
    </row>
    <row r="42" spans="1:9" x14ac:dyDescent="0.25">
      <c r="A42" s="42" t="str">
        <f t="shared" si="3"/>
        <v>BAHIA DE ALGECIRAS</v>
      </c>
      <c r="B42" s="41">
        <f t="shared" si="4"/>
        <v>3063901</v>
      </c>
      <c r="C42" s="41">
        <f t="shared" si="5"/>
        <v>3464571</v>
      </c>
      <c r="D42" s="41">
        <f t="shared" si="6"/>
        <v>1</v>
      </c>
      <c r="E42" s="42" t="str">
        <f t="shared" si="2"/>
        <v>CEUTA</v>
      </c>
      <c r="F42" s="42">
        <f t="shared" si="7"/>
        <v>714568</v>
      </c>
      <c r="G42" s="42">
        <f t="shared" si="8"/>
        <v>745286</v>
      </c>
    </row>
    <row r="43" spans="1:9" x14ac:dyDescent="0.25">
      <c r="A43" s="42" t="str">
        <f t="shared" si="3"/>
        <v>BAHIA DE CADIZ</v>
      </c>
      <c r="B43" s="41">
        <f t="shared" si="4"/>
        <v>119690</v>
      </c>
      <c r="C43" s="41">
        <f t="shared" si="5"/>
        <v>103935</v>
      </c>
      <c r="D43" s="41">
        <f t="shared" si="6"/>
        <v>11</v>
      </c>
      <c r="E43" s="42" t="str">
        <f t="shared" si="2"/>
        <v>VALENCIA</v>
      </c>
      <c r="F43" s="42">
        <f t="shared" si="7"/>
        <v>528255</v>
      </c>
      <c r="G43" s="42">
        <f t="shared" si="8"/>
        <v>289807</v>
      </c>
    </row>
    <row r="44" spans="1:9" x14ac:dyDescent="0.25">
      <c r="A44" s="42" t="str">
        <f t="shared" si="3"/>
        <v>BALEARES</v>
      </c>
      <c r="B44" s="41">
        <f t="shared" si="4"/>
        <v>218809</v>
      </c>
      <c r="C44" s="41">
        <f t="shared" si="5"/>
        <v>260990</v>
      </c>
      <c r="D44" s="41">
        <f t="shared" si="6"/>
        <v>8</v>
      </c>
      <c r="E44" s="42" t="str">
        <f t="shared" si="2"/>
        <v>VIGO</v>
      </c>
      <c r="F44" s="42">
        <f t="shared" si="7"/>
        <v>245443</v>
      </c>
      <c r="G44" s="42">
        <f t="shared" si="8"/>
        <v>275391</v>
      </c>
    </row>
    <row r="45" spans="1:9" x14ac:dyDescent="0.25">
      <c r="A45" s="42" t="str">
        <f t="shared" si="3"/>
        <v>BARCELONA</v>
      </c>
      <c r="B45" s="41">
        <f t="shared" si="4"/>
        <v>1080220</v>
      </c>
      <c r="C45" s="41">
        <f t="shared" si="5"/>
        <v>1222831</v>
      </c>
      <c r="D45" s="41">
        <f t="shared" si="6"/>
        <v>3</v>
      </c>
      <c r="E45" s="42" t="str">
        <f t="shared" si="2"/>
        <v>BALEARES</v>
      </c>
      <c r="F45" s="42">
        <f t="shared" si="7"/>
        <v>218809</v>
      </c>
      <c r="G45" s="42">
        <f t="shared" si="8"/>
        <v>260990</v>
      </c>
    </row>
    <row r="46" spans="1:9" x14ac:dyDescent="0.25">
      <c r="A46" s="42" t="str">
        <f t="shared" si="3"/>
        <v>BILBAO</v>
      </c>
      <c r="B46" s="41">
        <f t="shared" si="4"/>
        <v>121877</v>
      </c>
      <c r="C46" s="41">
        <f t="shared" si="5"/>
        <v>130370</v>
      </c>
      <c r="D46" s="41">
        <f t="shared" si="6"/>
        <v>10</v>
      </c>
      <c r="E46" s="42" t="str">
        <f t="shared" si="2"/>
        <v>TARRAGONA</v>
      </c>
      <c r="F46" s="42">
        <f t="shared" si="7"/>
        <v>127142</v>
      </c>
      <c r="G46" s="42">
        <f t="shared" si="8"/>
        <v>159365</v>
      </c>
    </row>
    <row r="47" spans="1:9" x14ac:dyDescent="0.25">
      <c r="A47" s="42" t="str">
        <f t="shared" si="3"/>
        <v>CARTAGENA</v>
      </c>
      <c r="B47" s="41">
        <f t="shared" si="4"/>
        <v>54418</v>
      </c>
      <c r="C47" s="41">
        <f t="shared" si="5"/>
        <v>76756</v>
      </c>
      <c r="D47" s="41">
        <f t="shared" si="6"/>
        <v>17</v>
      </c>
      <c r="E47" s="42" t="str">
        <f t="shared" si="2"/>
        <v>BILBAO</v>
      </c>
      <c r="F47" s="42">
        <f t="shared" si="7"/>
        <v>121877</v>
      </c>
      <c r="G47" s="42">
        <f t="shared" si="8"/>
        <v>130370</v>
      </c>
    </row>
    <row r="48" spans="1:9" x14ac:dyDescent="0.25">
      <c r="A48" s="42" t="str">
        <f t="shared" si="3"/>
        <v>CASTELLON</v>
      </c>
      <c r="B48" s="41">
        <f t="shared" si="4"/>
        <v>33513</v>
      </c>
      <c r="C48" s="41">
        <f t="shared" si="5"/>
        <v>36825</v>
      </c>
      <c r="D48" s="41">
        <f t="shared" si="6"/>
        <v>20</v>
      </c>
      <c r="E48" s="42" t="str">
        <f t="shared" si="2"/>
        <v>BAHIA DE CADIZ</v>
      </c>
      <c r="F48" s="42">
        <f t="shared" si="7"/>
        <v>119690</v>
      </c>
      <c r="G48" s="42">
        <f t="shared" si="8"/>
        <v>103935</v>
      </c>
    </row>
    <row r="49" spans="1:7" x14ac:dyDescent="0.25">
      <c r="A49" s="42" t="str">
        <f t="shared" si="3"/>
        <v>CEUTA</v>
      </c>
      <c r="B49" s="41">
        <f t="shared" si="4"/>
        <v>714568</v>
      </c>
      <c r="C49" s="41">
        <f t="shared" si="5"/>
        <v>745286</v>
      </c>
      <c r="D49" s="41">
        <f t="shared" si="6"/>
        <v>5</v>
      </c>
      <c r="E49" s="42" t="str">
        <f t="shared" si="2"/>
        <v>HUELVA</v>
      </c>
      <c r="F49" s="42">
        <f t="shared" si="7"/>
        <v>107208</v>
      </c>
      <c r="G49" s="42">
        <f t="shared" si="8"/>
        <v>186808</v>
      </c>
    </row>
    <row r="50" spans="1:7" x14ac:dyDescent="0.25">
      <c r="A50" s="42" t="str">
        <f t="shared" si="3"/>
        <v>FERROL-SAN CIBRAO</v>
      </c>
      <c r="B50" s="41">
        <f t="shared" si="4"/>
        <v>15545</v>
      </c>
      <c r="C50" s="41">
        <f t="shared" si="5"/>
        <v>15677</v>
      </c>
      <c r="D50" s="41">
        <f t="shared" si="6"/>
        <v>27</v>
      </c>
      <c r="E50" s="42" t="str">
        <f t="shared" si="2"/>
        <v>MALAGA</v>
      </c>
      <c r="F50" s="42">
        <f t="shared" si="7"/>
        <v>106425</v>
      </c>
      <c r="G50" s="42">
        <f t="shared" si="8"/>
        <v>114567</v>
      </c>
    </row>
    <row r="51" spans="1:7" x14ac:dyDescent="0.25">
      <c r="A51" s="42" t="str">
        <f t="shared" si="3"/>
        <v>GIJON</v>
      </c>
      <c r="B51" s="41">
        <f t="shared" si="4"/>
        <v>98978</v>
      </c>
      <c r="C51" s="41">
        <f t="shared" si="5"/>
        <v>102941</v>
      </c>
      <c r="D51" s="41">
        <f t="shared" si="6"/>
        <v>14</v>
      </c>
      <c r="E51" s="42" t="str">
        <f t="shared" si="2"/>
        <v>GIJON</v>
      </c>
      <c r="F51" s="42">
        <f t="shared" si="7"/>
        <v>98978</v>
      </c>
      <c r="G51" s="42">
        <f t="shared" si="8"/>
        <v>102941</v>
      </c>
    </row>
    <row r="52" spans="1:7" x14ac:dyDescent="0.25">
      <c r="A52" s="42" t="str">
        <f t="shared" si="3"/>
        <v>HUELVA</v>
      </c>
      <c r="B52" s="41">
        <f t="shared" si="4"/>
        <v>107208</v>
      </c>
      <c r="C52" s="41">
        <f t="shared" si="5"/>
        <v>186808</v>
      </c>
      <c r="D52" s="41">
        <f t="shared" si="6"/>
        <v>12</v>
      </c>
      <c r="E52" s="42" t="str">
        <f t="shared" si="2"/>
        <v>A CORUÑA</v>
      </c>
      <c r="F52" s="42">
        <f t="shared" si="7"/>
        <v>76155</v>
      </c>
      <c r="G52" s="42">
        <f t="shared" si="8"/>
        <v>98075</v>
      </c>
    </row>
    <row r="53" spans="1:7" x14ac:dyDescent="0.25">
      <c r="A53" s="42" t="str">
        <f t="shared" si="3"/>
        <v>LAS PALMAS</v>
      </c>
      <c r="B53" s="41">
        <f t="shared" si="4"/>
        <v>2444129</v>
      </c>
      <c r="C53" s="41">
        <f t="shared" si="5"/>
        <v>2496798</v>
      </c>
      <c r="D53" s="41">
        <f t="shared" si="6"/>
        <v>2</v>
      </c>
      <c r="E53" s="42" t="str">
        <f t="shared" si="2"/>
        <v>ALMERIA</v>
      </c>
      <c r="F53" s="42">
        <f t="shared" si="7"/>
        <v>71520</v>
      </c>
      <c r="G53" s="42">
        <f t="shared" si="8"/>
        <v>82874</v>
      </c>
    </row>
    <row r="54" spans="1:7" x14ac:dyDescent="0.25">
      <c r="A54" s="42" t="str">
        <f t="shared" si="3"/>
        <v>MALAGA</v>
      </c>
      <c r="B54" s="41">
        <f t="shared" si="4"/>
        <v>106425</v>
      </c>
      <c r="C54" s="41">
        <f t="shared" si="5"/>
        <v>114567</v>
      </c>
      <c r="D54" s="41">
        <f t="shared" si="6"/>
        <v>13</v>
      </c>
      <c r="E54" s="42" t="str">
        <f t="shared" si="2"/>
        <v>CARTAGENA</v>
      </c>
      <c r="F54" s="42">
        <f t="shared" si="7"/>
        <v>54418</v>
      </c>
      <c r="G54" s="42">
        <f t="shared" si="8"/>
        <v>76756</v>
      </c>
    </row>
    <row r="55" spans="1:7" x14ac:dyDescent="0.25">
      <c r="A55" s="42" t="str">
        <f t="shared" si="3"/>
        <v>MARIN Y RIA DE PONTEVEDRA</v>
      </c>
      <c r="B55" s="41">
        <f t="shared" si="4"/>
        <v>30006</v>
      </c>
      <c r="C55" s="41">
        <f t="shared" si="5"/>
        <v>34374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52084</v>
      </c>
      <c r="G55" s="42">
        <f t="shared" si="8"/>
        <v>48972</v>
      </c>
    </row>
    <row r="56" spans="1:7" x14ac:dyDescent="0.25">
      <c r="A56" s="42" t="str">
        <f t="shared" si="3"/>
        <v>MELILLA</v>
      </c>
      <c r="B56" s="41">
        <f t="shared" si="4"/>
        <v>28268</v>
      </c>
      <c r="C56" s="41">
        <f t="shared" si="5"/>
        <v>30661</v>
      </c>
      <c r="D56" s="41">
        <f t="shared" si="6"/>
        <v>24</v>
      </c>
      <c r="E56" s="42" t="str">
        <f t="shared" si="2"/>
        <v>AVILES</v>
      </c>
      <c r="F56" s="42">
        <f t="shared" si="9"/>
        <v>41080</v>
      </c>
      <c r="G56" s="42">
        <f t="shared" si="8"/>
        <v>38113</v>
      </c>
    </row>
    <row r="57" spans="1:7" x14ac:dyDescent="0.25">
      <c r="A57" s="42" t="str">
        <f t="shared" si="3"/>
        <v>MOTRIL</v>
      </c>
      <c r="B57" s="41">
        <f t="shared" si="4"/>
        <v>29502</v>
      </c>
      <c r="C57" s="41">
        <f t="shared" si="5"/>
        <v>23672</v>
      </c>
      <c r="D57" s="41">
        <f t="shared" si="6"/>
        <v>22</v>
      </c>
      <c r="E57" s="42" t="str">
        <f t="shared" si="2"/>
        <v>CASTELLON</v>
      </c>
      <c r="F57" s="42">
        <f t="shared" si="9"/>
        <v>33513</v>
      </c>
      <c r="G57" s="42">
        <f t="shared" si="8"/>
        <v>36825</v>
      </c>
    </row>
    <row r="58" spans="1:7" x14ac:dyDescent="0.25">
      <c r="A58" s="42" t="str">
        <f t="shared" si="3"/>
        <v>PASAIA</v>
      </c>
      <c r="B58" s="41">
        <f t="shared" si="4"/>
        <v>27578</v>
      </c>
      <c r="C58" s="41">
        <f t="shared" si="5"/>
        <v>33007</v>
      </c>
      <c r="D58" s="41">
        <f t="shared" si="6"/>
        <v>25</v>
      </c>
      <c r="E58" s="42" t="str">
        <f t="shared" si="2"/>
        <v>MARIN Y RIA DE PONTEVEDRA</v>
      </c>
      <c r="F58" s="42">
        <f t="shared" si="9"/>
        <v>30006</v>
      </c>
      <c r="G58" s="42">
        <f t="shared" si="8"/>
        <v>34374</v>
      </c>
    </row>
    <row r="59" spans="1:7" x14ac:dyDescent="0.25">
      <c r="A59" s="42" t="str">
        <f t="shared" si="3"/>
        <v>SANTA CRUZ DE TENERIFE</v>
      </c>
      <c r="B59" s="41">
        <f t="shared" si="4"/>
        <v>948665</v>
      </c>
      <c r="C59" s="41">
        <f t="shared" si="5"/>
        <v>936238</v>
      </c>
      <c r="D59" s="41">
        <f t="shared" si="6"/>
        <v>4</v>
      </c>
      <c r="E59" s="42" t="str">
        <f t="shared" si="2"/>
        <v>MOTRIL</v>
      </c>
      <c r="F59" s="42">
        <f t="shared" si="9"/>
        <v>29502</v>
      </c>
      <c r="G59" s="42">
        <f t="shared" si="8"/>
        <v>23672</v>
      </c>
    </row>
    <row r="60" spans="1:7" x14ac:dyDescent="0.25">
      <c r="A60" s="42" t="str">
        <f t="shared" si="3"/>
        <v>SANTANDER</v>
      </c>
      <c r="B60" s="41">
        <f t="shared" si="4"/>
        <v>52084</v>
      </c>
      <c r="C60" s="41">
        <f t="shared" si="5"/>
        <v>48972</v>
      </c>
      <c r="D60" s="41">
        <f t="shared" si="6"/>
        <v>18</v>
      </c>
      <c r="E60" s="42" t="str">
        <f t="shared" si="2"/>
        <v>SEVILLA</v>
      </c>
      <c r="F60" s="42">
        <f t="shared" si="9"/>
        <v>28667</v>
      </c>
      <c r="G60" s="42">
        <f t="shared" si="8"/>
        <v>34545</v>
      </c>
    </row>
    <row r="61" spans="1:7" x14ac:dyDescent="0.25">
      <c r="A61" s="42" t="str">
        <f t="shared" si="3"/>
        <v>SEVILLA</v>
      </c>
      <c r="B61" s="41">
        <f t="shared" si="4"/>
        <v>28667</v>
      </c>
      <c r="C61" s="41">
        <f t="shared" si="5"/>
        <v>34545</v>
      </c>
      <c r="D61" s="41">
        <f t="shared" si="6"/>
        <v>23</v>
      </c>
      <c r="E61" s="42" t="str">
        <f t="shared" si="2"/>
        <v>MELILLA</v>
      </c>
      <c r="F61" s="42">
        <f t="shared" si="9"/>
        <v>28268</v>
      </c>
      <c r="G61" s="42">
        <f t="shared" si="8"/>
        <v>30661</v>
      </c>
    </row>
    <row r="62" spans="1:7" x14ac:dyDescent="0.25">
      <c r="A62" s="42" t="str">
        <f t="shared" si="3"/>
        <v>TARRAGONA</v>
      </c>
      <c r="B62" s="41">
        <f t="shared" si="4"/>
        <v>127142</v>
      </c>
      <c r="C62" s="41">
        <f t="shared" si="5"/>
        <v>159365</v>
      </c>
      <c r="D62" s="41">
        <f t="shared" si="6"/>
        <v>9</v>
      </c>
      <c r="E62" s="42" t="str">
        <f t="shared" si="2"/>
        <v>PASAIA</v>
      </c>
      <c r="F62" s="42">
        <f t="shared" si="9"/>
        <v>27578</v>
      </c>
      <c r="G62" s="42">
        <f t="shared" si="8"/>
        <v>33007</v>
      </c>
    </row>
    <row r="63" spans="1:7" x14ac:dyDescent="0.25">
      <c r="A63" s="42" t="str">
        <f t="shared" si="3"/>
        <v>VALENCIA</v>
      </c>
      <c r="B63" s="41">
        <f t="shared" si="4"/>
        <v>528255</v>
      </c>
      <c r="C63" s="41">
        <f t="shared" si="5"/>
        <v>289807</v>
      </c>
      <c r="D63" s="41">
        <f t="shared" si="6"/>
        <v>6</v>
      </c>
      <c r="E63" s="42" t="str">
        <f t="shared" si="2"/>
        <v>ALICANTE</v>
      </c>
      <c r="F63" s="42">
        <f t="shared" si="9"/>
        <v>16491</v>
      </c>
      <c r="G63" s="42">
        <f t="shared" si="8"/>
        <v>13182</v>
      </c>
    </row>
    <row r="64" spans="1:7" x14ac:dyDescent="0.25">
      <c r="A64" s="42" t="str">
        <f t="shared" si="3"/>
        <v>VIGO</v>
      </c>
      <c r="B64" s="41">
        <f t="shared" si="4"/>
        <v>245443</v>
      </c>
      <c r="C64" s="41">
        <f t="shared" si="5"/>
        <v>275391</v>
      </c>
      <c r="D64" s="41">
        <f t="shared" si="6"/>
        <v>7</v>
      </c>
      <c r="E64" s="42" t="str">
        <f t="shared" si="2"/>
        <v>FERROL-SAN CIBRAO</v>
      </c>
      <c r="F64" s="42">
        <f t="shared" si="9"/>
        <v>15545</v>
      </c>
      <c r="G64" s="42">
        <f t="shared" si="8"/>
        <v>15677</v>
      </c>
    </row>
    <row r="65" spans="1:7" x14ac:dyDescent="0.25">
      <c r="A65" s="42" t="str">
        <f t="shared" si="3"/>
        <v>VILAGARCIA</v>
      </c>
      <c r="B65" s="41">
        <f t="shared" si="4"/>
        <v>4313</v>
      </c>
      <c r="C65" s="41">
        <f t="shared" si="5"/>
        <v>9088</v>
      </c>
      <c r="D65" s="41">
        <f t="shared" si="6"/>
        <v>28</v>
      </c>
      <c r="E65" s="42" t="str">
        <f t="shared" si="2"/>
        <v>VILAGARCIA</v>
      </c>
      <c r="F65" s="42">
        <f t="shared" si="9"/>
        <v>4313</v>
      </c>
      <c r="G65" s="42">
        <f t="shared" si="8"/>
        <v>9088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1032</v>
      </c>
      <c r="C8" s="28">
        <v>2005</v>
      </c>
      <c r="D8" s="28">
        <v>25373</v>
      </c>
      <c r="E8" s="28">
        <v>48147</v>
      </c>
      <c r="F8" s="13">
        <f t="shared" ref="F8:F35" si="0">((E8*100)/D8)-100</f>
        <v>89.756828124384185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7377869</v>
      </c>
      <c r="C11" s="27">
        <v>4472476</v>
      </c>
      <c r="D11" s="27">
        <v>44972541</v>
      </c>
      <c r="E11" s="27">
        <v>50041132</v>
      </c>
      <c r="F11" s="10">
        <f t="shared" si="0"/>
        <v>11.270412761422577</v>
      </c>
      <c r="G11" s="1"/>
      <c r="H11" s="1"/>
      <c r="I11" s="1"/>
    </row>
    <row r="12" spans="1:12" x14ac:dyDescent="0.25">
      <c r="A12" s="11" t="s">
        <v>49</v>
      </c>
      <c r="B12" s="28">
        <v>9278</v>
      </c>
      <c r="C12" s="28">
        <v>5013</v>
      </c>
      <c r="D12" s="28">
        <v>173340</v>
      </c>
      <c r="E12" s="28">
        <v>86962</v>
      </c>
      <c r="F12" s="13">
        <f t="shared" si="0"/>
        <v>-49.831544940579207</v>
      </c>
      <c r="G12" s="1"/>
      <c r="H12" s="1"/>
      <c r="I12" s="1"/>
    </row>
    <row r="13" spans="1:12" x14ac:dyDescent="0.25">
      <c r="A13" s="8" t="s">
        <v>50</v>
      </c>
      <c r="B13" s="27">
        <v>3917</v>
      </c>
      <c r="C13" s="27">
        <v>311</v>
      </c>
      <c r="D13" s="27">
        <v>11019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433537</v>
      </c>
      <c r="C14" s="28">
        <v>428352</v>
      </c>
      <c r="D14" s="28">
        <v>7096029</v>
      </c>
      <c r="E14" s="28">
        <v>5247933</v>
      </c>
      <c r="F14" s="13">
        <f t="shared" si="0"/>
        <v>-26.044087474839799</v>
      </c>
      <c r="G14" s="1"/>
      <c r="H14" s="1"/>
      <c r="I14" s="1"/>
    </row>
    <row r="15" spans="1:12" x14ac:dyDescent="0.25">
      <c r="A15" s="8" t="s">
        <v>52</v>
      </c>
      <c r="B15" s="27">
        <v>54807</v>
      </c>
      <c r="C15" s="27">
        <v>507</v>
      </c>
      <c r="D15" s="27">
        <v>418133</v>
      </c>
      <c r="E15" s="27">
        <v>589332</v>
      </c>
      <c r="F15" s="10">
        <f t="shared" si="0"/>
        <v>40.943671032901022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99228</v>
      </c>
      <c r="E16" s="28">
        <v>57826</v>
      </c>
      <c r="F16" s="13">
        <f t="shared" si="0"/>
        <v>-41.724110130205183</v>
      </c>
      <c r="G16" s="1"/>
      <c r="H16" s="1"/>
      <c r="I16" s="1"/>
    </row>
    <row r="17" spans="1:9" x14ac:dyDescent="0.25">
      <c r="A17" s="8" t="s">
        <v>54</v>
      </c>
      <c r="B17" s="27">
        <v>12508</v>
      </c>
      <c r="C17" s="27">
        <v>268</v>
      </c>
      <c r="D17" s="27">
        <v>58205</v>
      </c>
      <c r="E17" s="27">
        <v>8598</v>
      </c>
      <c r="F17" s="10">
        <f t="shared" si="0"/>
        <v>-85.228073189588528</v>
      </c>
      <c r="G17" s="1"/>
      <c r="H17" s="1"/>
      <c r="I17" s="1"/>
    </row>
    <row r="18" spans="1:9" x14ac:dyDescent="0.25">
      <c r="A18" s="11" t="s">
        <v>55</v>
      </c>
      <c r="B18" s="28">
        <v>32</v>
      </c>
      <c r="C18" s="28">
        <v>285</v>
      </c>
      <c r="D18" s="28">
        <v>1216</v>
      </c>
      <c r="E18" s="28">
        <v>13799</v>
      </c>
      <c r="F18" s="13">
        <f t="shared" si="0"/>
        <v>1034.7861842105262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31561</v>
      </c>
      <c r="C20" s="28">
        <v>148738</v>
      </c>
      <c r="D20" s="28">
        <v>809213</v>
      </c>
      <c r="E20" s="28">
        <v>1048035</v>
      </c>
      <c r="F20" s="13">
        <f t="shared" si="0"/>
        <v>29.512872383414503</v>
      </c>
      <c r="G20" s="1"/>
      <c r="H20" s="1"/>
      <c r="I20" s="1"/>
    </row>
    <row r="21" spans="1:9" x14ac:dyDescent="0.25">
      <c r="A21" s="8" t="s">
        <v>58</v>
      </c>
      <c r="B21" s="27">
        <v>344483</v>
      </c>
      <c r="C21" s="27">
        <v>96394</v>
      </c>
      <c r="D21" s="27">
        <v>1598567</v>
      </c>
      <c r="E21" s="27">
        <v>1886899</v>
      </c>
      <c r="F21" s="10">
        <f t="shared" si="0"/>
        <v>18.036904302415849</v>
      </c>
      <c r="G21" s="1"/>
      <c r="H21" s="1"/>
      <c r="I21" s="1"/>
    </row>
    <row r="22" spans="1:9" x14ac:dyDescent="0.25">
      <c r="A22" s="11" t="s">
        <v>59</v>
      </c>
      <c r="B22" s="28">
        <v>921535</v>
      </c>
      <c r="C22" s="28">
        <v>911013</v>
      </c>
      <c r="D22" s="28">
        <v>11231290</v>
      </c>
      <c r="E22" s="28">
        <v>11435927</v>
      </c>
      <c r="F22" s="13">
        <f t="shared" si="0"/>
        <v>1.8220257868864564</v>
      </c>
      <c r="G22" s="1"/>
      <c r="H22" s="1"/>
      <c r="I22" s="1"/>
    </row>
    <row r="23" spans="1:9" x14ac:dyDescent="0.25">
      <c r="A23" s="8" t="s">
        <v>60</v>
      </c>
      <c r="B23" s="27">
        <v>747373</v>
      </c>
      <c r="C23" s="27">
        <v>6569</v>
      </c>
      <c r="D23" s="27">
        <v>3674440</v>
      </c>
      <c r="E23" s="27">
        <v>3408455</v>
      </c>
      <c r="F23" s="10">
        <f t="shared" si="0"/>
        <v>-7.2387901285638065</v>
      </c>
      <c r="G23" s="1"/>
      <c r="H23" s="1"/>
      <c r="I23" s="1"/>
    </row>
    <row r="24" spans="1:9" x14ac:dyDescent="0.25">
      <c r="A24" s="11" t="s">
        <v>61</v>
      </c>
      <c r="B24" s="28">
        <v>8</v>
      </c>
      <c r="C24" s="28">
        <v>2256</v>
      </c>
      <c r="D24" s="28">
        <v>37549</v>
      </c>
      <c r="E24" s="28">
        <v>25845</v>
      </c>
      <c r="F24" s="13">
        <f t="shared" si="0"/>
        <v>-31.169937947748281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796</v>
      </c>
      <c r="D27" s="27">
        <v>0</v>
      </c>
      <c r="E27" s="27">
        <v>15246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11184</v>
      </c>
      <c r="C28" s="28">
        <v>6627</v>
      </c>
      <c r="D28" s="28">
        <v>149500</v>
      </c>
      <c r="E28" s="28">
        <v>119496</v>
      </c>
      <c r="F28" s="13">
        <f t="shared" si="0"/>
        <v>-20.0695652173913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3745</v>
      </c>
      <c r="E29" s="27">
        <v>433</v>
      </c>
      <c r="F29" s="10">
        <f t="shared" si="0"/>
        <v>-88.437917222963947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451205</v>
      </c>
      <c r="C31" s="27">
        <v>460301</v>
      </c>
      <c r="D31" s="27">
        <v>5296913</v>
      </c>
      <c r="E31" s="27">
        <v>5480219</v>
      </c>
      <c r="F31" s="10">
        <f t="shared" si="0"/>
        <v>3.4606194211609704</v>
      </c>
      <c r="G31" s="1"/>
      <c r="H31" s="1"/>
      <c r="I31" s="1"/>
    </row>
    <row r="32" spans="1:9" x14ac:dyDescent="0.25">
      <c r="A32" s="11" t="s">
        <v>69</v>
      </c>
      <c r="B32" s="28">
        <v>2758346</v>
      </c>
      <c r="C32" s="28">
        <v>2730870</v>
      </c>
      <c r="D32" s="28">
        <v>33215151</v>
      </c>
      <c r="E32" s="28">
        <v>33497569</v>
      </c>
      <c r="F32" s="13">
        <f t="shared" si="0"/>
        <v>0.85026860181969255</v>
      </c>
      <c r="G32" s="1"/>
      <c r="H32" s="1"/>
      <c r="I32" s="1"/>
    </row>
    <row r="33" spans="1:9" x14ac:dyDescent="0.25">
      <c r="A33" s="8" t="s">
        <v>70</v>
      </c>
      <c r="B33" s="27">
        <v>34010</v>
      </c>
      <c r="C33" s="27">
        <v>28342</v>
      </c>
      <c r="D33" s="27">
        <v>340688</v>
      </c>
      <c r="E33" s="27">
        <v>335557</v>
      </c>
      <c r="F33" s="10">
        <f t="shared" si="0"/>
        <v>-1.5060700699760474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29839</v>
      </c>
      <c r="E34" s="28">
        <v>39590</v>
      </c>
      <c r="F34" s="13">
        <f t="shared" si="0"/>
        <v>32.678709072019842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13192685</v>
      </c>
      <c r="C35" s="15">
        <f t="shared" ref="C35:E35" si="1">SUM(C7:C34)</f>
        <v>9301123</v>
      </c>
      <c r="D35" s="15">
        <f t="shared" si="1"/>
        <v>109244983</v>
      </c>
      <c r="E35" s="15">
        <f t="shared" si="1"/>
        <v>113387422</v>
      </c>
      <c r="F35" s="16">
        <f t="shared" si="0"/>
        <v>3.7918803099635312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50041132</v>
      </c>
      <c r="G38" s="42">
        <f>LOOKUP(E38,$A$38:$A$65,$C$38:$C$65)</f>
        <v>44972541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48147</v>
      </c>
      <c r="C39" s="41">
        <f t="shared" ref="C39:C65" si="5">D8</f>
        <v>25373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33497569</v>
      </c>
      <c r="G39" s="42">
        <f t="shared" ref="G39:G65" si="8">LOOKUP(E39,$A$38:$A$65,$C$38:$C$65)</f>
        <v>33215151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11435927</v>
      </c>
      <c r="G40" s="42">
        <f t="shared" si="8"/>
        <v>11231290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21</v>
      </c>
      <c r="E41" s="42" t="str">
        <f t="shared" si="2"/>
        <v>TARRAGONA</v>
      </c>
      <c r="F41" s="42">
        <f t="shared" si="7"/>
        <v>5480219</v>
      </c>
      <c r="G41" s="42">
        <f t="shared" si="8"/>
        <v>5296913</v>
      </c>
    </row>
    <row r="42" spans="1:9" x14ac:dyDescent="0.25">
      <c r="A42" s="42" t="str">
        <f t="shared" si="3"/>
        <v>BAHIA DE ALGECIRAS</v>
      </c>
      <c r="B42" s="41">
        <f t="shared" si="4"/>
        <v>50041132</v>
      </c>
      <c r="C42" s="41">
        <f t="shared" si="5"/>
        <v>44972541</v>
      </c>
      <c r="D42" s="41">
        <f t="shared" si="6"/>
        <v>1</v>
      </c>
      <c r="E42" s="42" t="str">
        <f t="shared" si="2"/>
        <v>BARCELONA</v>
      </c>
      <c r="F42" s="42">
        <f t="shared" si="7"/>
        <v>5247933</v>
      </c>
      <c r="G42" s="42">
        <f t="shared" si="8"/>
        <v>7096029</v>
      </c>
    </row>
    <row r="43" spans="1:9" x14ac:dyDescent="0.25">
      <c r="A43" s="42" t="str">
        <f t="shared" si="3"/>
        <v>BAHIA DE CADIZ</v>
      </c>
      <c r="B43" s="41">
        <f t="shared" si="4"/>
        <v>86962</v>
      </c>
      <c r="C43" s="41">
        <f t="shared" si="5"/>
        <v>173340</v>
      </c>
      <c r="D43" s="41">
        <f t="shared" si="6"/>
        <v>12</v>
      </c>
      <c r="E43" s="42" t="str">
        <f t="shared" si="2"/>
        <v>MALAGA</v>
      </c>
      <c r="F43" s="42">
        <f t="shared" si="7"/>
        <v>3408455</v>
      </c>
      <c r="G43" s="42">
        <f t="shared" si="8"/>
        <v>3674440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11019</v>
      </c>
      <c r="D44" s="41">
        <f t="shared" si="6"/>
        <v>28</v>
      </c>
      <c r="E44" s="42" t="str">
        <f t="shared" si="2"/>
        <v>HUELVA</v>
      </c>
      <c r="F44" s="42">
        <f t="shared" si="7"/>
        <v>1886899</v>
      </c>
      <c r="G44" s="42">
        <f t="shared" si="8"/>
        <v>1598567</v>
      </c>
    </row>
    <row r="45" spans="1:9" x14ac:dyDescent="0.25">
      <c r="A45" s="42" t="str">
        <f t="shared" si="3"/>
        <v>BARCELONA</v>
      </c>
      <c r="B45" s="41">
        <f t="shared" si="4"/>
        <v>5247933</v>
      </c>
      <c r="C45" s="41">
        <f t="shared" si="5"/>
        <v>7096029</v>
      </c>
      <c r="D45" s="41">
        <f t="shared" si="6"/>
        <v>5</v>
      </c>
      <c r="E45" s="42" t="str">
        <f t="shared" si="2"/>
        <v>GIJON</v>
      </c>
      <c r="F45" s="42">
        <f t="shared" si="7"/>
        <v>1048035</v>
      </c>
      <c r="G45" s="42">
        <f t="shared" si="8"/>
        <v>809213</v>
      </c>
    </row>
    <row r="46" spans="1:9" x14ac:dyDescent="0.25">
      <c r="A46" s="42" t="str">
        <f t="shared" si="3"/>
        <v>BILBAO</v>
      </c>
      <c r="B46" s="41">
        <f t="shared" si="4"/>
        <v>589332</v>
      </c>
      <c r="C46" s="41">
        <f t="shared" si="5"/>
        <v>418133</v>
      </c>
      <c r="D46" s="41">
        <f t="shared" si="6"/>
        <v>9</v>
      </c>
      <c r="E46" s="42" t="str">
        <f t="shared" si="2"/>
        <v>BILBAO</v>
      </c>
      <c r="F46" s="42">
        <f t="shared" si="7"/>
        <v>589332</v>
      </c>
      <c r="G46" s="42">
        <f t="shared" si="8"/>
        <v>418133</v>
      </c>
    </row>
    <row r="47" spans="1:9" x14ac:dyDescent="0.25">
      <c r="A47" s="42" t="str">
        <f t="shared" si="3"/>
        <v>CARTAGENA</v>
      </c>
      <c r="B47" s="41">
        <f t="shared" si="4"/>
        <v>57826</v>
      </c>
      <c r="C47" s="41">
        <f t="shared" si="5"/>
        <v>99228</v>
      </c>
      <c r="D47" s="41">
        <f t="shared" si="6"/>
        <v>13</v>
      </c>
      <c r="E47" s="42" t="str">
        <f t="shared" si="2"/>
        <v>VIGO</v>
      </c>
      <c r="F47" s="42">
        <f t="shared" si="7"/>
        <v>335557</v>
      </c>
      <c r="G47" s="42">
        <f t="shared" si="8"/>
        <v>340688</v>
      </c>
    </row>
    <row r="48" spans="1:9" x14ac:dyDescent="0.25">
      <c r="A48" s="42" t="str">
        <f t="shared" si="3"/>
        <v>CASTELLON</v>
      </c>
      <c r="B48" s="41">
        <f t="shared" si="4"/>
        <v>8598</v>
      </c>
      <c r="C48" s="41">
        <f t="shared" si="5"/>
        <v>58205</v>
      </c>
      <c r="D48" s="41">
        <f t="shared" si="6"/>
        <v>19</v>
      </c>
      <c r="E48" s="42" t="str">
        <f t="shared" si="2"/>
        <v>SANTA CRUZ DE TENERIFE</v>
      </c>
      <c r="F48" s="42">
        <f t="shared" si="7"/>
        <v>119496</v>
      </c>
      <c r="G48" s="42">
        <f t="shared" si="8"/>
        <v>149500</v>
      </c>
    </row>
    <row r="49" spans="1:7" x14ac:dyDescent="0.25">
      <c r="A49" s="42" t="str">
        <f t="shared" si="3"/>
        <v>CEUTA</v>
      </c>
      <c r="B49" s="41">
        <f t="shared" si="4"/>
        <v>13799</v>
      </c>
      <c r="C49" s="41">
        <f t="shared" si="5"/>
        <v>1216</v>
      </c>
      <c r="D49" s="41">
        <f t="shared" si="6"/>
        <v>18</v>
      </c>
      <c r="E49" s="42" t="str">
        <f t="shared" si="2"/>
        <v>BAHIA DE CADIZ</v>
      </c>
      <c r="F49" s="42">
        <f t="shared" si="7"/>
        <v>86962</v>
      </c>
      <c r="G49" s="42">
        <f t="shared" si="8"/>
        <v>173340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57826</v>
      </c>
      <c r="G50" s="42">
        <f t="shared" si="8"/>
        <v>99228</v>
      </c>
    </row>
    <row r="51" spans="1:7" x14ac:dyDescent="0.25">
      <c r="A51" s="42" t="str">
        <f t="shared" si="3"/>
        <v>GIJON</v>
      </c>
      <c r="B51" s="41">
        <f t="shared" si="4"/>
        <v>1048035</v>
      </c>
      <c r="C51" s="41">
        <f t="shared" si="5"/>
        <v>809213</v>
      </c>
      <c r="D51" s="41">
        <f t="shared" si="6"/>
        <v>8</v>
      </c>
      <c r="E51" s="42" t="str">
        <f t="shared" si="2"/>
        <v>ALICANTE</v>
      </c>
      <c r="F51" s="42">
        <f t="shared" si="7"/>
        <v>48147</v>
      </c>
      <c r="G51" s="42">
        <f t="shared" si="8"/>
        <v>25373</v>
      </c>
    </row>
    <row r="52" spans="1:7" x14ac:dyDescent="0.25">
      <c r="A52" s="42" t="str">
        <f t="shared" si="3"/>
        <v>HUELVA</v>
      </c>
      <c r="B52" s="41">
        <f t="shared" si="4"/>
        <v>1886899</v>
      </c>
      <c r="C52" s="41">
        <f t="shared" si="5"/>
        <v>1598567</v>
      </c>
      <c r="D52" s="41">
        <f t="shared" si="6"/>
        <v>7</v>
      </c>
      <c r="E52" s="42" t="str">
        <f t="shared" si="2"/>
        <v>VILAGARCIA</v>
      </c>
      <c r="F52" s="42">
        <f t="shared" si="7"/>
        <v>39590</v>
      </c>
      <c r="G52" s="42">
        <f t="shared" si="8"/>
        <v>29839</v>
      </c>
    </row>
    <row r="53" spans="1:7" x14ac:dyDescent="0.25">
      <c r="A53" s="42" t="str">
        <f t="shared" si="3"/>
        <v>LAS PALMAS</v>
      </c>
      <c r="B53" s="41">
        <f t="shared" si="4"/>
        <v>11435927</v>
      </c>
      <c r="C53" s="41">
        <f t="shared" si="5"/>
        <v>11231290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25845</v>
      </c>
      <c r="G53" s="42">
        <f t="shared" si="8"/>
        <v>37549</v>
      </c>
    </row>
    <row r="54" spans="1:7" x14ac:dyDescent="0.25">
      <c r="A54" s="42" t="str">
        <f t="shared" si="3"/>
        <v>MALAGA</v>
      </c>
      <c r="B54" s="41">
        <f t="shared" si="4"/>
        <v>3408455</v>
      </c>
      <c r="C54" s="41">
        <f t="shared" si="5"/>
        <v>3674440</v>
      </c>
      <c r="D54" s="41">
        <f t="shared" si="6"/>
        <v>6</v>
      </c>
      <c r="E54" s="42" t="str">
        <f t="shared" si="2"/>
        <v>PASAIA</v>
      </c>
      <c r="F54" s="42">
        <f t="shared" si="7"/>
        <v>15246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25845</v>
      </c>
      <c r="C55" s="41">
        <f t="shared" si="5"/>
        <v>37549</v>
      </c>
      <c r="D55" s="41">
        <f t="shared" si="6"/>
        <v>16</v>
      </c>
      <c r="E55" s="42" t="str">
        <f t="shared" si="2"/>
        <v>CEUTA</v>
      </c>
      <c r="F55" s="42">
        <f t="shared" ref="F55:F65" si="9">LOOKUP(E55,$A$38:$A$65,$B$38:$B$65)</f>
        <v>13799</v>
      </c>
      <c r="G55" s="42">
        <f t="shared" si="8"/>
        <v>1216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CASTELLON</v>
      </c>
      <c r="F56" s="42">
        <f t="shared" si="9"/>
        <v>8598</v>
      </c>
      <c r="G56" s="42">
        <f t="shared" si="8"/>
        <v>58205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9"/>
        <v>433</v>
      </c>
      <c r="G57" s="42">
        <f t="shared" si="8"/>
        <v>3745</v>
      </c>
    </row>
    <row r="58" spans="1:7" x14ac:dyDescent="0.25">
      <c r="A58" s="42" t="str">
        <f t="shared" si="3"/>
        <v>PASAIA</v>
      </c>
      <c r="B58" s="41">
        <f t="shared" si="4"/>
        <v>15246</v>
      </c>
      <c r="C58" s="41">
        <f t="shared" si="5"/>
        <v>0</v>
      </c>
      <c r="D58" s="41">
        <f t="shared" si="6"/>
        <v>17</v>
      </c>
      <c r="E58" s="42" t="str">
        <f t="shared" si="2"/>
        <v>AVILES</v>
      </c>
      <c r="F58" s="42">
        <f t="shared" si="9"/>
        <v>422</v>
      </c>
      <c r="G58" s="42">
        <f t="shared" si="8"/>
        <v>3004</v>
      </c>
    </row>
    <row r="59" spans="1:7" x14ac:dyDescent="0.25">
      <c r="A59" s="42" t="str">
        <f t="shared" si="3"/>
        <v>SANTA CRUZ DE TENERIFE</v>
      </c>
      <c r="B59" s="41">
        <f t="shared" si="4"/>
        <v>119496</v>
      </c>
      <c r="C59" s="41">
        <f t="shared" si="5"/>
        <v>149500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433</v>
      </c>
      <c r="C60" s="41">
        <f t="shared" si="5"/>
        <v>3745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5480219</v>
      </c>
      <c r="C62" s="41">
        <f t="shared" si="5"/>
        <v>5296913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33497569</v>
      </c>
      <c r="C63" s="41">
        <f t="shared" si="5"/>
        <v>33215151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335557</v>
      </c>
      <c r="C64" s="41">
        <f t="shared" si="5"/>
        <v>340688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39590</v>
      </c>
      <c r="C65" s="41">
        <f t="shared" si="5"/>
        <v>29839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1032</v>
      </c>
      <c r="C8" s="30">
        <v>2005</v>
      </c>
      <c r="D8" s="30">
        <v>25373</v>
      </c>
      <c r="E8" s="30">
        <v>48147</v>
      </c>
      <c r="F8" s="13">
        <f t="shared" ref="F8:F35" si="0">((E8*100)/D8)-100</f>
        <v>89.756828124384185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7368425</v>
      </c>
      <c r="C11" s="29">
        <v>3976623</v>
      </c>
      <c r="D11" s="29">
        <v>44742739</v>
      </c>
      <c r="E11" s="29">
        <v>49475051</v>
      </c>
      <c r="F11" s="10">
        <f t="shared" si="0"/>
        <v>10.576715028554688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21</v>
      </c>
      <c r="D12" s="30">
        <v>7345</v>
      </c>
      <c r="E12" s="30">
        <v>11794</v>
      </c>
      <c r="F12" s="13">
        <f t="shared" si="0"/>
        <v>60.571817562967993</v>
      </c>
      <c r="G12" s="1"/>
      <c r="H12" s="1"/>
      <c r="I12" s="1"/>
    </row>
    <row r="13" spans="1:12" x14ac:dyDescent="0.25">
      <c r="A13" s="8" t="s">
        <v>50</v>
      </c>
      <c r="B13" s="29">
        <v>16</v>
      </c>
      <c r="C13" s="29">
        <v>0</v>
      </c>
      <c r="D13" s="29">
        <v>16</v>
      </c>
      <c r="E13" s="29">
        <v>266</v>
      </c>
      <c r="F13" s="10">
        <f t="shared" si="0"/>
        <v>1562.5</v>
      </c>
      <c r="G13" s="1"/>
      <c r="H13" s="1"/>
      <c r="I13" s="1"/>
    </row>
    <row r="14" spans="1:12" x14ac:dyDescent="0.25">
      <c r="A14" s="11" t="s">
        <v>51</v>
      </c>
      <c r="B14" s="30">
        <v>404915</v>
      </c>
      <c r="C14" s="30">
        <v>386164</v>
      </c>
      <c r="D14" s="30">
        <v>6665749</v>
      </c>
      <c r="E14" s="30">
        <v>4186427</v>
      </c>
      <c r="F14" s="13">
        <f t="shared" si="0"/>
        <v>-37.194949884851653</v>
      </c>
      <c r="G14" s="1"/>
      <c r="H14" s="1"/>
      <c r="I14" s="1"/>
    </row>
    <row r="15" spans="1:12" x14ac:dyDescent="0.25">
      <c r="A15" s="8" t="s">
        <v>52</v>
      </c>
      <c r="B15" s="29">
        <v>967</v>
      </c>
      <c r="C15" s="29">
        <v>500</v>
      </c>
      <c r="D15" s="29">
        <v>45212</v>
      </c>
      <c r="E15" s="29">
        <v>13247</v>
      </c>
      <c r="F15" s="10">
        <f t="shared" si="0"/>
        <v>-70.70025656905247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346</v>
      </c>
      <c r="F16" s="13">
        <f t="shared" si="0"/>
        <v>51.754385964912274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268</v>
      </c>
      <c r="D17" s="29">
        <v>17505</v>
      </c>
      <c r="E17" s="29">
        <v>8563</v>
      </c>
      <c r="F17" s="10">
        <f t="shared" si="0"/>
        <v>-51.082547843473293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4</v>
      </c>
      <c r="F18" s="17">
        <f t="shared" si="0"/>
        <v>-93.333333333333329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886489</v>
      </c>
      <c r="C22" s="30">
        <v>878098</v>
      </c>
      <c r="D22" s="30">
        <v>10705899</v>
      </c>
      <c r="E22" s="30">
        <v>10936749</v>
      </c>
      <c r="F22" s="13">
        <f t="shared" si="0"/>
        <v>2.1562878558820699</v>
      </c>
      <c r="G22" s="1"/>
      <c r="H22" s="1"/>
      <c r="I22" s="1"/>
    </row>
    <row r="23" spans="1:9" x14ac:dyDescent="0.25">
      <c r="A23" s="8" t="s">
        <v>60</v>
      </c>
      <c r="B23" s="29">
        <v>747373</v>
      </c>
      <c r="C23" s="29">
        <v>6569</v>
      </c>
      <c r="D23" s="29">
        <v>3674440</v>
      </c>
      <c r="E23" s="29">
        <v>3408455</v>
      </c>
      <c r="F23" s="10">
        <f t="shared" si="0"/>
        <v>-7.2387901285638065</v>
      </c>
      <c r="G23" s="1"/>
      <c r="H23" s="1"/>
      <c r="I23" s="1"/>
    </row>
    <row r="24" spans="1:9" x14ac:dyDescent="0.25">
      <c r="A24" s="11" t="s">
        <v>61</v>
      </c>
      <c r="B24" s="30">
        <v>8</v>
      </c>
      <c r="C24" s="30">
        <v>2256</v>
      </c>
      <c r="D24" s="30">
        <v>37426</v>
      </c>
      <c r="E24" s="30">
        <v>25845</v>
      </c>
      <c r="F24" s="13">
        <f t="shared" si="0"/>
        <v>-30.943728958478061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5160</v>
      </c>
      <c r="C28" s="30">
        <v>6512</v>
      </c>
      <c r="D28" s="30">
        <v>116523</v>
      </c>
      <c r="E28" s="30">
        <v>64799</v>
      </c>
      <c r="F28" s="13">
        <f t="shared" si="0"/>
        <v>-44.389519665645409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261</v>
      </c>
      <c r="E29" s="29">
        <v>49</v>
      </c>
      <c r="F29" s="18">
        <f t="shared" si="0"/>
        <v>-81.226053639846739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118836</v>
      </c>
      <c r="C31" s="29">
        <v>72169</v>
      </c>
      <c r="D31" s="29">
        <v>1714744</v>
      </c>
      <c r="E31" s="29">
        <v>1287242</v>
      </c>
      <c r="F31" s="10">
        <f t="shared" si="0"/>
        <v>-24.930951792220881</v>
      </c>
      <c r="G31" s="1"/>
      <c r="H31" s="1"/>
      <c r="I31" s="1"/>
    </row>
    <row r="32" spans="1:9" x14ac:dyDescent="0.25">
      <c r="A32" s="11" t="s">
        <v>69</v>
      </c>
      <c r="B32" s="30">
        <v>2755217</v>
      </c>
      <c r="C32" s="30">
        <v>2719533</v>
      </c>
      <c r="D32" s="30">
        <v>33166629</v>
      </c>
      <c r="E32" s="30">
        <v>33288817</v>
      </c>
      <c r="F32" s="13">
        <f t="shared" si="0"/>
        <v>0.36840644854200377</v>
      </c>
      <c r="G32" s="1"/>
      <c r="H32" s="1"/>
      <c r="I32" s="1"/>
    </row>
    <row r="33" spans="1:9" x14ac:dyDescent="0.25">
      <c r="A33" s="8" t="s">
        <v>70</v>
      </c>
      <c r="B33" s="29">
        <v>19189</v>
      </c>
      <c r="C33" s="29">
        <v>6320</v>
      </c>
      <c r="D33" s="29">
        <v>175151</v>
      </c>
      <c r="E33" s="29">
        <v>142156</v>
      </c>
      <c r="F33" s="10">
        <f t="shared" si="0"/>
        <v>-18.838031184520787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12307627</v>
      </c>
      <c r="C35" s="15">
        <f t="shared" ref="C35:E35" si="1">SUM(C7:C34)</f>
        <v>8057038</v>
      </c>
      <c r="D35" s="15">
        <f t="shared" si="1"/>
        <v>101095300</v>
      </c>
      <c r="E35" s="15">
        <f t="shared" si="1"/>
        <v>102898035</v>
      </c>
      <c r="F35" s="16">
        <f t="shared" si="0"/>
        <v>1.7832035712837353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49475051</v>
      </c>
      <c r="G38" s="42">
        <f>LOOKUP(E38,$A$38:$A$65,$C$38:$C$65)</f>
        <v>44742739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48147</v>
      </c>
      <c r="C39" s="41">
        <f t="shared" ref="C39:C65" si="5">D8</f>
        <v>25373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33288817</v>
      </c>
      <c r="G39" s="42">
        <f t="shared" ref="G39:G65" si="8">LOOKUP(E39,$A$38:$A$65,$C$38:$C$65)</f>
        <v>33166629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10936749</v>
      </c>
      <c r="G40" s="42">
        <f t="shared" si="8"/>
        <v>10705899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4186427</v>
      </c>
      <c r="G41" s="42">
        <f t="shared" si="8"/>
        <v>6665749</v>
      </c>
    </row>
    <row r="42" spans="1:9" x14ac:dyDescent="0.25">
      <c r="A42" s="42" t="str">
        <f t="shared" si="3"/>
        <v>BAHIA DE ALGECIRAS</v>
      </c>
      <c r="B42" s="41">
        <f t="shared" si="4"/>
        <v>49475051</v>
      </c>
      <c r="C42" s="41">
        <f t="shared" si="5"/>
        <v>44742739</v>
      </c>
      <c r="D42" s="41">
        <f t="shared" si="6"/>
        <v>1</v>
      </c>
      <c r="E42" s="42" t="str">
        <f t="shared" si="2"/>
        <v>MALAGA</v>
      </c>
      <c r="F42" s="42">
        <f t="shared" si="7"/>
        <v>3408455</v>
      </c>
      <c r="G42" s="42">
        <f t="shared" si="8"/>
        <v>3674440</v>
      </c>
    </row>
    <row r="43" spans="1:9" x14ac:dyDescent="0.25">
      <c r="A43" s="42" t="str">
        <f t="shared" si="3"/>
        <v>BAHIA DE CADIZ</v>
      </c>
      <c r="B43" s="41">
        <f t="shared" si="4"/>
        <v>11794</v>
      </c>
      <c r="C43" s="41">
        <f t="shared" si="5"/>
        <v>7345</v>
      </c>
      <c r="D43" s="41">
        <f t="shared" si="6"/>
        <v>12</v>
      </c>
      <c r="E43" s="42" t="str">
        <f t="shared" si="2"/>
        <v>TARRAGONA</v>
      </c>
      <c r="F43" s="42">
        <f t="shared" si="7"/>
        <v>1287242</v>
      </c>
      <c r="G43" s="42">
        <f t="shared" si="8"/>
        <v>1714744</v>
      </c>
    </row>
    <row r="44" spans="1:9" x14ac:dyDescent="0.25">
      <c r="A44" s="42" t="str">
        <f t="shared" si="3"/>
        <v>BALEARES</v>
      </c>
      <c r="B44" s="41">
        <f t="shared" si="4"/>
        <v>266</v>
      </c>
      <c r="C44" s="41">
        <f t="shared" si="5"/>
        <v>16</v>
      </c>
      <c r="D44" s="41">
        <f t="shared" si="6"/>
        <v>15</v>
      </c>
      <c r="E44" s="42" t="str">
        <f t="shared" si="2"/>
        <v>VIGO</v>
      </c>
      <c r="F44" s="42">
        <f t="shared" si="7"/>
        <v>142156</v>
      </c>
      <c r="G44" s="42">
        <f t="shared" si="8"/>
        <v>175151</v>
      </c>
    </row>
    <row r="45" spans="1:9" x14ac:dyDescent="0.25">
      <c r="A45" s="42" t="str">
        <f t="shared" si="3"/>
        <v>BARCELONA</v>
      </c>
      <c r="B45" s="41">
        <f t="shared" si="4"/>
        <v>4186427</v>
      </c>
      <c r="C45" s="41">
        <f t="shared" si="5"/>
        <v>6665749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64799</v>
      </c>
      <c r="G45" s="42">
        <f t="shared" si="8"/>
        <v>116523</v>
      </c>
    </row>
    <row r="46" spans="1:9" x14ac:dyDescent="0.25">
      <c r="A46" s="42" t="str">
        <f t="shared" si="3"/>
        <v>BILBAO</v>
      </c>
      <c r="B46" s="41">
        <f t="shared" si="4"/>
        <v>13247</v>
      </c>
      <c r="C46" s="41">
        <f t="shared" si="5"/>
        <v>45212</v>
      </c>
      <c r="D46" s="41">
        <f t="shared" si="6"/>
        <v>11</v>
      </c>
      <c r="E46" s="42" t="str">
        <f t="shared" si="2"/>
        <v>ALICANTE</v>
      </c>
      <c r="F46" s="42">
        <f t="shared" si="7"/>
        <v>48147</v>
      </c>
      <c r="G46" s="42">
        <f t="shared" si="8"/>
        <v>25373</v>
      </c>
    </row>
    <row r="47" spans="1:9" x14ac:dyDescent="0.25">
      <c r="A47" s="42" t="str">
        <f t="shared" si="3"/>
        <v>CARTAGENA</v>
      </c>
      <c r="B47" s="41">
        <f t="shared" si="4"/>
        <v>346</v>
      </c>
      <c r="C47" s="41">
        <f t="shared" si="5"/>
        <v>228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25845</v>
      </c>
      <c r="G47" s="42">
        <f t="shared" si="8"/>
        <v>37426</v>
      </c>
    </row>
    <row r="48" spans="1:9" x14ac:dyDescent="0.25">
      <c r="A48" s="42" t="str">
        <f t="shared" si="3"/>
        <v>CASTELLON</v>
      </c>
      <c r="B48" s="41">
        <f t="shared" si="4"/>
        <v>8563</v>
      </c>
      <c r="C48" s="41">
        <f t="shared" si="5"/>
        <v>17505</v>
      </c>
      <c r="D48" s="41">
        <f t="shared" si="6"/>
        <v>13</v>
      </c>
      <c r="E48" s="42" t="str">
        <f t="shared" si="2"/>
        <v>BILBAO</v>
      </c>
      <c r="F48" s="42">
        <f t="shared" si="7"/>
        <v>13247</v>
      </c>
      <c r="G48" s="42">
        <f t="shared" si="8"/>
        <v>45212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60</v>
      </c>
      <c r="D49" s="41">
        <f t="shared" si="6"/>
        <v>18</v>
      </c>
      <c r="E49" s="42" t="str">
        <f t="shared" si="2"/>
        <v>BAHIA DE CADIZ</v>
      </c>
      <c r="F49" s="42">
        <f t="shared" si="7"/>
        <v>11794</v>
      </c>
      <c r="G49" s="42">
        <f t="shared" si="8"/>
        <v>7345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8563</v>
      </c>
      <c r="G50" s="42">
        <f t="shared" si="8"/>
        <v>17505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346</v>
      </c>
      <c r="G51" s="42">
        <f t="shared" si="8"/>
        <v>228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266</v>
      </c>
      <c r="G52" s="42">
        <f t="shared" si="8"/>
        <v>16</v>
      </c>
    </row>
    <row r="53" spans="1:7" x14ac:dyDescent="0.25">
      <c r="A53" s="42" t="str">
        <f t="shared" si="3"/>
        <v>LAS PALMAS</v>
      </c>
      <c r="B53" s="41">
        <f t="shared" si="4"/>
        <v>10936749</v>
      </c>
      <c r="C53" s="41">
        <f t="shared" si="5"/>
        <v>10705899</v>
      </c>
      <c r="D53" s="41">
        <f t="shared" si="6"/>
        <v>3</v>
      </c>
      <c r="E53" s="42" t="str">
        <f t="shared" si="2"/>
        <v>VILAGARCIA</v>
      </c>
      <c r="F53" s="42">
        <f t="shared" si="7"/>
        <v>78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3408455</v>
      </c>
      <c r="C54" s="41">
        <f t="shared" si="5"/>
        <v>3674440</v>
      </c>
      <c r="D54" s="41">
        <f t="shared" si="6"/>
        <v>5</v>
      </c>
      <c r="E54" s="42" t="str">
        <f t="shared" si="2"/>
        <v>SANTANDER</v>
      </c>
      <c r="F54" s="42">
        <f t="shared" si="7"/>
        <v>49</v>
      </c>
      <c r="G54" s="42">
        <f t="shared" si="8"/>
        <v>261</v>
      </c>
    </row>
    <row r="55" spans="1:7" x14ac:dyDescent="0.25">
      <c r="A55" s="42" t="str">
        <f t="shared" si="3"/>
        <v>MARIN Y RIA DE PONTEVEDRA</v>
      </c>
      <c r="B55" s="41">
        <f t="shared" si="4"/>
        <v>25845</v>
      </c>
      <c r="C55" s="41">
        <f t="shared" si="5"/>
        <v>37426</v>
      </c>
      <c r="D55" s="41">
        <f t="shared" si="6"/>
        <v>10</v>
      </c>
      <c r="E55" s="42" t="str">
        <f t="shared" si="2"/>
        <v>CEUTA</v>
      </c>
      <c r="F55" s="42">
        <f t="shared" ref="F55:F65" si="9">LOOKUP(E55,$A$38:$A$65,$B$38:$B$65)</f>
        <v>4</v>
      </c>
      <c r="G55" s="42">
        <f t="shared" si="8"/>
        <v>60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64799</v>
      </c>
      <c r="C59" s="41">
        <f t="shared" si="5"/>
        <v>116523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49</v>
      </c>
      <c r="C60" s="41">
        <f t="shared" si="5"/>
        <v>261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1287242</v>
      </c>
      <c r="C62" s="41">
        <f t="shared" si="5"/>
        <v>1714744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33288817</v>
      </c>
      <c r="C63" s="41">
        <f t="shared" si="5"/>
        <v>33166629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142156</v>
      </c>
      <c r="C64" s="41">
        <f t="shared" si="5"/>
        <v>175151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5377</v>
      </c>
      <c r="C7" s="31">
        <v>3376</v>
      </c>
      <c r="D7" s="31">
        <v>63434</v>
      </c>
      <c r="E7" s="31">
        <v>53191</v>
      </c>
      <c r="F7" s="10">
        <f>((E7*100)/D7)-100</f>
        <v>-16.147491881325479</v>
      </c>
      <c r="G7" s="1"/>
      <c r="H7" s="1"/>
      <c r="I7" s="1"/>
    </row>
    <row r="8" spans="1:12" x14ac:dyDescent="0.25">
      <c r="A8" s="11" t="s">
        <v>45</v>
      </c>
      <c r="B8" s="32">
        <v>107204</v>
      </c>
      <c r="C8" s="32">
        <v>95850</v>
      </c>
      <c r="D8" s="32">
        <v>1275346</v>
      </c>
      <c r="E8" s="32">
        <v>1302063</v>
      </c>
      <c r="F8" s="13">
        <f t="shared" ref="F8:F35" si="0">((E8*100)/D8)-100</f>
        <v>2.0948824867918177</v>
      </c>
      <c r="G8" s="1"/>
      <c r="H8" s="1"/>
      <c r="I8" s="1"/>
    </row>
    <row r="9" spans="1:12" x14ac:dyDescent="0.25">
      <c r="A9" s="8" t="s">
        <v>46</v>
      </c>
      <c r="B9" s="31">
        <v>4673</v>
      </c>
      <c r="C9" s="31">
        <v>3881</v>
      </c>
      <c r="D9" s="31">
        <v>57185</v>
      </c>
      <c r="E9" s="31">
        <v>65579</v>
      </c>
      <c r="F9" s="10">
        <f t="shared" si="0"/>
        <v>14.678674477572784</v>
      </c>
      <c r="G9" s="1"/>
      <c r="H9" s="1"/>
      <c r="I9" s="1"/>
    </row>
    <row r="10" spans="1:12" x14ac:dyDescent="0.25">
      <c r="A10" s="11" t="s">
        <v>47</v>
      </c>
      <c r="B10" s="32">
        <v>13</v>
      </c>
      <c r="C10" s="32">
        <v>0</v>
      </c>
      <c r="D10" s="32">
        <v>277</v>
      </c>
      <c r="E10" s="32">
        <v>333</v>
      </c>
      <c r="F10" s="17">
        <f t="shared" si="0"/>
        <v>20.216606498194949</v>
      </c>
      <c r="G10" s="1"/>
      <c r="H10" s="1"/>
      <c r="I10" s="1"/>
    </row>
    <row r="11" spans="1:12" x14ac:dyDescent="0.25">
      <c r="A11" s="8" t="s">
        <v>48</v>
      </c>
      <c r="B11" s="31">
        <v>7607313</v>
      </c>
      <c r="C11" s="31">
        <v>4243823</v>
      </c>
      <c r="D11" s="31">
        <v>47632320</v>
      </c>
      <c r="E11" s="31">
        <v>53179759</v>
      </c>
      <c r="F11" s="10">
        <f t="shared" si="0"/>
        <v>11.64637582213085</v>
      </c>
      <c r="G11" s="1"/>
      <c r="H11" s="1"/>
      <c r="I11" s="1"/>
    </row>
    <row r="12" spans="1:12" x14ac:dyDescent="0.25">
      <c r="A12" s="11" t="s">
        <v>49</v>
      </c>
      <c r="B12" s="32">
        <v>87373</v>
      </c>
      <c r="C12" s="32">
        <v>73118</v>
      </c>
      <c r="D12" s="32">
        <v>897725</v>
      </c>
      <c r="E12" s="32">
        <v>927776</v>
      </c>
      <c r="F12" s="13">
        <f t="shared" si="0"/>
        <v>3.3474616391433898</v>
      </c>
      <c r="G12" s="1"/>
      <c r="H12" s="1"/>
      <c r="I12" s="1"/>
    </row>
    <row r="13" spans="1:12" x14ac:dyDescent="0.25">
      <c r="A13" s="8" t="s">
        <v>50</v>
      </c>
      <c r="B13" s="31">
        <v>18684</v>
      </c>
      <c r="C13" s="31">
        <v>16943</v>
      </c>
      <c r="D13" s="31">
        <v>355366</v>
      </c>
      <c r="E13" s="31">
        <v>268296</v>
      </c>
      <c r="F13" s="10">
        <f t="shared" si="0"/>
        <v>-24.501499862113988</v>
      </c>
      <c r="G13" s="1"/>
      <c r="H13" s="1"/>
      <c r="I13" s="1"/>
    </row>
    <row r="14" spans="1:12" x14ac:dyDescent="0.25">
      <c r="A14" s="11" t="s">
        <v>51</v>
      </c>
      <c r="B14" s="32">
        <v>1363946</v>
      </c>
      <c r="C14" s="32">
        <v>1437077</v>
      </c>
      <c r="D14" s="32">
        <v>19856775</v>
      </c>
      <c r="E14" s="32">
        <v>17401082</v>
      </c>
      <c r="F14" s="13">
        <f t="shared" si="0"/>
        <v>-12.367028382000598</v>
      </c>
      <c r="G14" s="1"/>
      <c r="H14" s="1"/>
      <c r="I14" s="1"/>
    </row>
    <row r="15" spans="1:12" x14ac:dyDescent="0.25">
      <c r="A15" s="8" t="s">
        <v>52</v>
      </c>
      <c r="B15" s="31">
        <v>585659</v>
      </c>
      <c r="C15" s="31">
        <v>646596</v>
      </c>
      <c r="D15" s="31">
        <v>6079470</v>
      </c>
      <c r="E15" s="31">
        <v>6392125</v>
      </c>
      <c r="F15" s="10">
        <f t="shared" si="0"/>
        <v>5.142800276997832</v>
      </c>
      <c r="G15" s="1"/>
      <c r="H15" s="1"/>
      <c r="I15" s="1"/>
    </row>
    <row r="16" spans="1:12" x14ac:dyDescent="0.25">
      <c r="A16" s="11" t="s">
        <v>53</v>
      </c>
      <c r="B16" s="32">
        <v>69588</v>
      </c>
      <c r="C16" s="32">
        <v>55537</v>
      </c>
      <c r="D16" s="32">
        <v>872107</v>
      </c>
      <c r="E16" s="32">
        <v>821916</v>
      </c>
      <c r="F16" s="13">
        <f t="shared" si="0"/>
        <v>-5.7551424309173029</v>
      </c>
      <c r="G16" s="1"/>
      <c r="H16" s="1"/>
      <c r="I16" s="1"/>
    </row>
    <row r="17" spans="1:9" x14ac:dyDescent="0.25">
      <c r="A17" s="8" t="s">
        <v>54</v>
      </c>
      <c r="B17" s="31">
        <v>146586</v>
      </c>
      <c r="C17" s="31">
        <v>192761</v>
      </c>
      <c r="D17" s="31">
        <v>1722826</v>
      </c>
      <c r="E17" s="31">
        <v>2116861</v>
      </c>
      <c r="F17" s="10">
        <f t="shared" si="0"/>
        <v>22.87143333105027</v>
      </c>
      <c r="G17" s="1"/>
      <c r="H17" s="1"/>
      <c r="I17" s="1"/>
    </row>
    <row r="18" spans="1:9" x14ac:dyDescent="0.25">
      <c r="A18" s="11" t="s">
        <v>55</v>
      </c>
      <c r="B18" s="32">
        <v>5842</v>
      </c>
      <c r="C18" s="32">
        <v>6570</v>
      </c>
      <c r="D18" s="32">
        <v>66359</v>
      </c>
      <c r="E18" s="32">
        <v>71458</v>
      </c>
      <c r="F18" s="13">
        <f t="shared" si="0"/>
        <v>7.6839614822405338</v>
      </c>
      <c r="G18" s="1"/>
      <c r="H18" s="1"/>
      <c r="I18" s="1"/>
    </row>
    <row r="19" spans="1:9" x14ac:dyDescent="0.25">
      <c r="A19" s="8" t="s">
        <v>56</v>
      </c>
      <c r="B19" s="31">
        <v>157</v>
      </c>
      <c r="C19" s="31">
        <v>508</v>
      </c>
      <c r="D19" s="31">
        <v>5597</v>
      </c>
      <c r="E19" s="31">
        <v>7996</v>
      </c>
      <c r="F19" s="10">
        <f t="shared" si="0"/>
        <v>42.862247632660342</v>
      </c>
      <c r="G19" s="1"/>
      <c r="H19" s="1"/>
      <c r="I19" s="1"/>
    </row>
    <row r="20" spans="1:9" x14ac:dyDescent="0.25">
      <c r="A20" s="11" t="s">
        <v>57</v>
      </c>
      <c r="B20" s="32">
        <v>43216</v>
      </c>
      <c r="C20" s="32">
        <v>51521</v>
      </c>
      <c r="D20" s="32">
        <v>441692</v>
      </c>
      <c r="E20" s="32">
        <v>590895</v>
      </c>
      <c r="F20" s="13">
        <f t="shared" si="0"/>
        <v>33.779873758184436</v>
      </c>
      <c r="G20" s="1"/>
      <c r="H20" s="1"/>
      <c r="I20" s="1"/>
    </row>
    <row r="21" spans="1:9" x14ac:dyDescent="0.25">
      <c r="A21" s="8" t="s">
        <v>58</v>
      </c>
      <c r="B21" s="31">
        <v>3605</v>
      </c>
      <c r="C21" s="31">
        <v>722</v>
      </c>
      <c r="D21" s="31">
        <v>10281</v>
      </c>
      <c r="E21" s="31">
        <v>3570</v>
      </c>
      <c r="F21" s="10">
        <f t="shared" si="0"/>
        <v>-65.275751386051951</v>
      </c>
      <c r="G21" s="1"/>
      <c r="H21" s="1"/>
      <c r="I21" s="1"/>
    </row>
    <row r="22" spans="1:9" x14ac:dyDescent="0.25">
      <c r="A22" s="11" t="s">
        <v>59</v>
      </c>
      <c r="B22" s="32">
        <v>1152446</v>
      </c>
      <c r="C22" s="32">
        <v>1134114</v>
      </c>
      <c r="D22" s="32">
        <v>14281992</v>
      </c>
      <c r="E22" s="32">
        <v>14228522</v>
      </c>
      <c r="F22" s="13">
        <f t="shared" si="0"/>
        <v>-0.37438755042013838</v>
      </c>
      <c r="G22" s="1"/>
      <c r="H22" s="1"/>
      <c r="I22" s="1"/>
    </row>
    <row r="23" spans="1:9" x14ac:dyDescent="0.25">
      <c r="A23" s="8" t="s">
        <v>60</v>
      </c>
      <c r="B23" s="31">
        <v>774047</v>
      </c>
      <c r="C23" s="31">
        <v>25396</v>
      </c>
      <c r="D23" s="31">
        <v>3930324</v>
      </c>
      <c r="E23" s="31">
        <v>3756176</v>
      </c>
      <c r="F23" s="10">
        <f t="shared" si="0"/>
        <v>-4.4308815252890099</v>
      </c>
      <c r="G23" s="1"/>
      <c r="H23" s="1"/>
      <c r="I23" s="1"/>
    </row>
    <row r="24" spans="1:9" x14ac:dyDescent="0.25">
      <c r="A24" s="11" t="s">
        <v>61</v>
      </c>
      <c r="B24" s="32">
        <v>14310</v>
      </c>
      <c r="C24" s="32">
        <v>29622</v>
      </c>
      <c r="D24" s="32">
        <v>331514</v>
      </c>
      <c r="E24" s="32">
        <v>357238</v>
      </c>
      <c r="F24" s="13">
        <f t="shared" si="0"/>
        <v>7.7595516328118919</v>
      </c>
      <c r="G24" s="1"/>
      <c r="H24" s="1"/>
      <c r="I24" s="1"/>
    </row>
    <row r="25" spans="1:9" x14ac:dyDescent="0.25">
      <c r="A25" s="8" t="s">
        <v>62</v>
      </c>
      <c r="B25" s="31">
        <v>22969</v>
      </c>
      <c r="C25" s="31">
        <v>25182</v>
      </c>
      <c r="D25" s="31">
        <v>207449</v>
      </c>
      <c r="E25" s="31">
        <v>253044</v>
      </c>
      <c r="F25" s="10">
        <f t="shared" si="0"/>
        <v>21.978896017816425</v>
      </c>
      <c r="G25" s="1"/>
      <c r="H25" s="1"/>
      <c r="I25" s="1"/>
    </row>
    <row r="26" spans="1:9" x14ac:dyDescent="0.25">
      <c r="A26" s="11" t="s">
        <v>63</v>
      </c>
      <c r="B26" s="32">
        <v>4310</v>
      </c>
      <c r="C26" s="32">
        <v>5140</v>
      </c>
      <c r="D26" s="32">
        <v>34977</v>
      </c>
      <c r="E26" s="32">
        <v>55636</v>
      </c>
      <c r="F26" s="13">
        <f t="shared" si="0"/>
        <v>59.064528118477853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227636</v>
      </c>
      <c r="C28" s="32">
        <v>210642</v>
      </c>
      <c r="D28" s="32">
        <v>2672196</v>
      </c>
      <c r="E28" s="32">
        <v>2515222</v>
      </c>
      <c r="F28" s="13">
        <f t="shared" si="0"/>
        <v>-5.8743445465826625</v>
      </c>
      <c r="G28" s="1"/>
      <c r="H28" s="1"/>
      <c r="I28" s="1"/>
    </row>
    <row r="29" spans="1:9" x14ac:dyDescent="0.25">
      <c r="A29" s="8" t="s">
        <v>66</v>
      </c>
      <c r="B29" s="31">
        <v>1877</v>
      </c>
      <c r="C29" s="31">
        <v>279</v>
      </c>
      <c r="D29" s="31">
        <v>20043</v>
      </c>
      <c r="E29" s="31">
        <v>14089</v>
      </c>
      <c r="F29" s="10">
        <f t="shared" si="0"/>
        <v>-29.706131816594322</v>
      </c>
      <c r="G29" s="1"/>
      <c r="H29" s="1"/>
      <c r="I29" s="1"/>
    </row>
    <row r="30" spans="1:9" x14ac:dyDescent="0.25">
      <c r="A30" s="11" t="s">
        <v>67</v>
      </c>
      <c r="B30" s="32">
        <v>107867</v>
      </c>
      <c r="C30" s="32">
        <v>97946</v>
      </c>
      <c r="D30" s="32">
        <v>1269603</v>
      </c>
      <c r="E30" s="32">
        <v>1230719</v>
      </c>
      <c r="F30" s="13">
        <f t="shared" si="0"/>
        <v>-3.0626896754339725</v>
      </c>
      <c r="G30" s="1"/>
      <c r="H30" s="1"/>
      <c r="I30" s="1"/>
    </row>
    <row r="31" spans="1:9" x14ac:dyDescent="0.25">
      <c r="A31" s="8" t="s">
        <v>68</v>
      </c>
      <c r="B31" s="31">
        <v>189993</v>
      </c>
      <c r="C31" s="31">
        <v>127329</v>
      </c>
      <c r="D31" s="31">
        <v>2560749</v>
      </c>
      <c r="E31" s="31">
        <v>2026779</v>
      </c>
      <c r="F31" s="10">
        <f t="shared" si="0"/>
        <v>-20.85210225601962</v>
      </c>
      <c r="G31" s="1"/>
      <c r="H31" s="1"/>
      <c r="I31" s="1"/>
    </row>
    <row r="32" spans="1:9" x14ac:dyDescent="0.25">
      <c r="A32" s="11" t="s">
        <v>69</v>
      </c>
      <c r="B32" s="32">
        <v>4195168</v>
      </c>
      <c r="C32" s="32">
        <v>4210538</v>
      </c>
      <c r="D32" s="32">
        <v>50902566</v>
      </c>
      <c r="E32" s="32">
        <v>52038492</v>
      </c>
      <c r="F32" s="13">
        <f t="shared" si="0"/>
        <v>2.23156922973196</v>
      </c>
      <c r="G32" s="1"/>
      <c r="H32" s="1"/>
      <c r="I32" s="1"/>
    </row>
    <row r="33" spans="1:9" x14ac:dyDescent="0.25">
      <c r="A33" s="8" t="s">
        <v>70</v>
      </c>
      <c r="B33" s="31">
        <v>180905</v>
      </c>
      <c r="C33" s="31">
        <v>164981</v>
      </c>
      <c r="D33" s="31">
        <v>2313917</v>
      </c>
      <c r="E33" s="31">
        <v>2228406</v>
      </c>
      <c r="F33" s="10">
        <f t="shared" si="0"/>
        <v>-3.695508525154537</v>
      </c>
      <c r="G33" s="1"/>
      <c r="H33" s="1"/>
      <c r="I33" s="1"/>
    </row>
    <row r="34" spans="1:9" x14ac:dyDescent="0.25">
      <c r="A34" s="11" t="s">
        <v>71</v>
      </c>
      <c r="B34" s="32">
        <v>17140</v>
      </c>
      <c r="C34" s="32">
        <v>24817</v>
      </c>
      <c r="D34" s="32">
        <v>106335</v>
      </c>
      <c r="E34" s="32">
        <v>232156</v>
      </c>
      <c r="F34" s="13">
        <f t="shared" si="0"/>
        <v>118.3251046221846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16937904</v>
      </c>
      <c r="C35" s="15">
        <f t="shared" ref="C35:E35" si="1">SUM(C7:C34)</f>
        <v>12884269</v>
      </c>
      <c r="D35" s="15">
        <f t="shared" si="1"/>
        <v>157968425</v>
      </c>
      <c r="E35" s="15">
        <f t="shared" si="1"/>
        <v>162139379</v>
      </c>
      <c r="F35" s="16">
        <f t="shared" si="0"/>
        <v>2.6403719604091833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53191</v>
      </c>
      <c r="C38" s="41">
        <f>D7</f>
        <v>63434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53179759</v>
      </c>
      <c r="G38" s="42">
        <f>LOOKUP(E38,$A$38:$A$65,$C$38:$C$65)</f>
        <v>47632320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1302063</v>
      </c>
      <c r="C39" s="41">
        <f t="shared" ref="C39:C65" si="5">D8</f>
        <v>1275346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52038492</v>
      </c>
      <c r="G39" s="42">
        <f t="shared" ref="G39:G65" si="8">LOOKUP(E39,$A$38:$A$65,$C$38:$C$65)</f>
        <v>50902566</v>
      </c>
    </row>
    <row r="40" spans="1:9" x14ac:dyDescent="0.25">
      <c r="A40" s="42" t="str">
        <f t="shared" si="3"/>
        <v>ALMERIA</v>
      </c>
      <c r="B40" s="41">
        <f t="shared" si="4"/>
        <v>65579</v>
      </c>
      <c r="C40" s="41">
        <f t="shared" si="5"/>
        <v>57185</v>
      </c>
      <c r="D40" s="41">
        <f t="shared" si="6"/>
        <v>21</v>
      </c>
      <c r="E40" s="42" t="str">
        <f t="shared" si="2"/>
        <v>BARCELONA</v>
      </c>
      <c r="F40" s="42">
        <f t="shared" si="7"/>
        <v>17401082</v>
      </c>
      <c r="G40" s="42">
        <f t="shared" si="8"/>
        <v>19856775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277</v>
      </c>
      <c r="D41" s="41">
        <f t="shared" si="6"/>
        <v>27</v>
      </c>
      <c r="E41" s="42" t="str">
        <f t="shared" si="2"/>
        <v>LAS PALMAS</v>
      </c>
      <c r="F41" s="42">
        <f t="shared" si="7"/>
        <v>14228522</v>
      </c>
      <c r="G41" s="42">
        <f t="shared" si="8"/>
        <v>14281992</v>
      </c>
    </row>
    <row r="42" spans="1:9" x14ac:dyDescent="0.25">
      <c r="A42" s="42" t="str">
        <f t="shared" si="3"/>
        <v>BAHIA DE ALGECIRAS</v>
      </c>
      <c r="B42" s="41">
        <f t="shared" si="4"/>
        <v>53179759</v>
      </c>
      <c r="C42" s="41">
        <f t="shared" si="5"/>
        <v>47632320</v>
      </c>
      <c r="D42" s="41">
        <f t="shared" si="6"/>
        <v>1</v>
      </c>
      <c r="E42" s="42" t="str">
        <f t="shared" si="2"/>
        <v>BILBAO</v>
      </c>
      <c r="F42" s="42">
        <f t="shared" si="7"/>
        <v>6392125</v>
      </c>
      <c r="G42" s="42">
        <f t="shared" si="8"/>
        <v>6079470</v>
      </c>
    </row>
    <row r="43" spans="1:9" x14ac:dyDescent="0.25">
      <c r="A43" s="42" t="str">
        <f t="shared" si="3"/>
        <v>BAHIA DE CADIZ</v>
      </c>
      <c r="B43" s="41">
        <f t="shared" si="4"/>
        <v>927776</v>
      </c>
      <c r="C43" s="41">
        <f t="shared" si="5"/>
        <v>897725</v>
      </c>
      <c r="D43" s="41">
        <f t="shared" si="6"/>
        <v>13</v>
      </c>
      <c r="E43" s="42" t="str">
        <f t="shared" si="2"/>
        <v>MALAGA</v>
      </c>
      <c r="F43" s="42">
        <f t="shared" si="7"/>
        <v>3756176</v>
      </c>
      <c r="G43" s="42">
        <f t="shared" si="8"/>
        <v>3930324</v>
      </c>
    </row>
    <row r="44" spans="1:9" x14ac:dyDescent="0.25">
      <c r="A44" s="42" t="str">
        <f t="shared" si="3"/>
        <v>BALEARES</v>
      </c>
      <c r="B44" s="41">
        <f t="shared" si="4"/>
        <v>268296</v>
      </c>
      <c r="C44" s="41">
        <f t="shared" si="5"/>
        <v>355366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2515222</v>
      </c>
      <c r="G44" s="42">
        <f t="shared" si="8"/>
        <v>2672196</v>
      </c>
    </row>
    <row r="45" spans="1:9" x14ac:dyDescent="0.25">
      <c r="A45" s="42" t="str">
        <f t="shared" si="3"/>
        <v>BARCELONA</v>
      </c>
      <c r="B45" s="41">
        <f t="shared" si="4"/>
        <v>17401082</v>
      </c>
      <c r="C45" s="41">
        <f t="shared" si="5"/>
        <v>19856775</v>
      </c>
      <c r="D45" s="41">
        <f t="shared" si="6"/>
        <v>3</v>
      </c>
      <c r="E45" s="42" t="str">
        <f t="shared" si="2"/>
        <v>VIGO</v>
      </c>
      <c r="F45" s="42">
        <f t="shared" si="7"/>
        <v>2228406</v>
      </c>
      <c r="G45" s="42">
        <f t="shared" si="8"/>
        <v>2313917</v>
      </c>
    </row>
    <row r="46" spans="1:9" x14ac:dyDescent="0.25">
      <c r="A46" s="42" t="str">
        <f t="shared" si="3"/>
        <v>BILBAO</v>
      </c>
      <c r="B46" s="41">
        <f t="shared" si="4"/>
        <v>6392125</v>
      </c>
      <c r="C46" s="41">
        <f t="shared" si="5"/>
        <v>6079470</v>
      </c>
      <c r="D46" s="41">
        <f t="shared" si="6"/>
        <v>5</v>
      </c>
      <c r="E46" s="42" t="str">
        <f t="shared" si="2"/>
        <v>CASTELLON</v>
      </c>
      <c r="F46" s="42">
        <f t="shared" si="7"/>
        <v>2116861</v>
      </c>
      <c r="G46" s="42">
        <f t="shared" si="8"/>
        <v>1722826</v>
      </c>
    </row>
    <row r="47" spans="1:9" x14ac:dyDescent="0.25">
      <c r="A47" s="42" t="str">
        <f t="shared" si="3"/>
        <v>CARTAGENA</v>
      </c>
      <c r="B47" s="41">
        <f t="shared" si="4"/>
        <v>821916</v>
      </c>
      <c r="C47" s="41">
        <f t="shared" si="5"/>
        <v>872107</v>
      </c>
      <c r="D47" s="41">
        <f t="shared" si="6"/>
        <v>14</v>
      </c>
      <c r="E47" s="42" t="str">
        <f t="shared" si="2"/>
        <v>TARRAGONA</v>
      </c>
      <c r="F47" s="42">
        <f t="shared" si="7"/>
        <v>2026779</v>
      </c>
      <c r="G47" s="42">
        <f t="shared" si="8"/>
        <v>2560749</v>
      </c>
    </row>
    <row r="48" spans="1:9" x14ac:dyDescent="0.25">
      <c r="A48" s="42" t="str">
        <f t="shared" si="3"/>
        <v>CASTELLON</v>
      </c>
      <c r="B48" s="41">
        <f t="shared" si="4"/>
        <v>2116861</v>
      </c>
      <c r="C48" s="41">
        <f t="shared" si="5"/>
        <v>1722826</v>
      </c>
      <c r="D48" s="41">
        <f t="shared" si="6"/>
        <v>9</v>
      </c>
      <c r="E48" s="42" t="str">
        <f t="shared" si="2"/>
        <v>ALICANTE</v>
      </c>
      <c r="F48" s="42">
        <f t="shared" si="7"/>
        <v>1302063</v>
      </c>
      <c r="G48" s="42">
        <f t="shared" si="8"/>
        <v>1275346</v>
      </c>
    </row>
    <row r="49" spans="1:7" x14ac:dyDescent="0.25">
      <c r="A49" s="42" t="str">
        <f t="shared" si="3"/>
        <v>CEUTA</v>
      </c>
      <c r="B49" s="41">
        <f t="shared" si="4"/>
        <v>71458</v>
      </c>
      <c r="C49" s="41">
        <f t="shared" si="5"/>
        <v>66359</v>
      </c>
      <c r="D49" s="41">
        <f t="shared" si="6"/>
        <v>20</v>
      </c>
      <c r="E49" s="42" t="str">
        <f t="shared" si="2"/>
        <v>SEVILLA</v>
      </c>
      <c r="F49" s="42">
        <f t="shared" si="7"/>
        <v>1230719</v>
      </c>
      <c r="G49" s="42">
        <f t="shared" si="8"/>
        <v>1269603</v>
      </c>
    </row>
    <row r="50" spans="1:7" x14ac:dyDescent="0.25">
      <c r="A50" s="42" t="str">
        <f t="shared" si="3"/>
        <v>FERROL-SAN CIBRAO</v>
      </c>
      <c r="B50" s="41">
        <f t="shared" si="4"/>
        <v>7996</v>
      </c>
      <c r="C50" s="41">
        <f t="shared" si="5"/>
        <v>5597</v>
      </c>
      <c r="D50" s="41">
        <f t="shared" si="6"/>
        <v>25</v>
      </c>
      <c r="E50" s="42" t="str">
        <f t="shared" si="2"/>
        <v>BAHIA DE CADIZ</v>
      </c>
      <c r="F50" s="42">
        <f t="shared" si="7"/>
        <v>927776</v>
      </c>
      <c r="G50" s="42">
        <f t="shared" si="8"/>
        <v>897725</v>
      </c>
    </row>
    <row r="51" spans="1:7" x14ac:dyDescent="0.25">
      <c r="A51" s="42" t="str">
        <f t="shared" si="3"/>
        <v>GIJON</v>
      </c>
      <c r="B51" s="41">
        <f t="shared" si="4"/>
        <v>590895</v>
      </c>
      <c r="C51" s="41">
        <f t="shared" si="5"/>
        <v>441692</v>
      </c>
      <c r="D51" s="41">
        <f t="shared" si="6"/>
        <v>15</v>
      </c>
      <c r="E51" s="42" t="str">
        <f t="shared" si="2"/>
        <v>CARTAGENA</v>
      </c>
      <c r="F51" s="42">
        <f t="shared" si="7"/>
        <v>821916</v>
      </c>
      <c r="G51" s="42">
        <f t="shared" si="8"/>
        <v>872107</v>
      </c>
    </row>
    <row r="52" spans="1:7" x14ac:dyDescent="0.25">
      <c r="A52" s="42" t="str">
        <f t="shared" si="3"/>
        <v>HUELVA</v>
      </c>
      <c r="B52" s="41">
        <f t="shared" si="4"/>
        <v>3570</v>
      </c>
      <c r="C52" s="41">
        <f t="shared" si="5"/>
        <v>10281</v>
      </c>
      <c r="D52" s="41">
        <f t="shared" si="6"/>
        <v>26</v>
      </c>
      <c r="E52" s="42" t="str">
        <f t="shared" si="2"/>
        <v>GIJON</v>
      </c>
      <c r="F52" s="42">
        <f t="shared" si="7"/>
        <v>590895</v>
      </c>
      <c r="G52" s="42">
        <f t="shared" si="8"/>
        <v>441692</v>
      </c>
    </row>
    <row r="53" spans="1:7" x14ac:dyDescent="0.25">
      <c r="A53" s="42" t="str">
        <f t="shared" si="3"/>
        <v>LAS PALMAS</v>
      </c>
      <c r="B53" s="41">
        <f t="shared" si="4"/>
        <v>14228522</v>
      </c>
      <c r="C53" s="41">
        <f t="shared" si="5"/>
        <v>14281992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357238</v>
      </c>
      <c r="G53" s="42">
        <f t="shared" si="8"/>
        <v>331514</v>
      </c>
    </row>
    <row r="54" spans="1:7" x14ac:dyDescent="0.25">
      <c r="A54" s="42" t="str">
        <f t="shared" si="3"/>
        <v>MALAGA</v>
      </c>
      <c r="B54" s="41">
        <f t="shared" si="4"/>
        <v>3756176</v>
      </c>
      <c r="C54" s="41">
        <f t="shared" si="5"/>
        <v>3930324</v>
      </c>
      <c r="D54" s="41">
        <f t="shared" si="6"/>
        <v>6</v>
      </c>
      <c r="E54" s="42" t="str">
        <f t="shared" si="2"/>
        <v>BALEARES</v>
      </c>
      <c r="F54" s="42">
        <f t="shared" si="7"/>
        <v>268296</v>
      </c>
      <c r="G54" s="42">
        <f t="shared" si="8"/>
        <v>355366</v>
      </c>
    </row>
    <row r="55" spans="1:7" x14ac:dyDescent="0.25">
      <c r="A55" s="42" t="str">
        <f t="shared" si="3"/>
        <v>MARIN Y RIA DE PONTEVEDRA</v>
      </c>
      <c r="B55" s="41">
        <f t="shared" si="4"/>
        <v>357238</v>
      </c>
      <c r="C55" s="41">
        <f t="shared" si="5"/>
        <v>331514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253044</v>
      </c>
      <c r="G55" s="42">
        <f t="shared" si="8"/>
        <v>207449</v>
      </c>
    </row>
    <row r="56" spans="1:7" x14ac:dyDescent="0.25">
      <c r="A56" s="42" t="str">
        <f t="shared" si="3"/>
        <v>MELILLA</v>
      </c>
      <c r="B56" s="41">
        <f t="shared" si="4"/>
        <v>253044</v>
      </c>
      <c r="C56" s="41">
        <f t="shared" si="5"/>
        <v>207449</v>
      </c>
      <c r="D56" s="41">
        <f t="shared" si="6"/>
        <v>18</v>
      </c>
      <c r="E56" s="42" t="str">
        <f t="shared" si="2"/>
        <v>VILAGARCIA</v>
      </c>
      <c r="F56" s="42">
        <f t="shared" si="9"/>
        <v>232156</v>
      </c>
      <c r="G56" s="42">
        <f t="shared" si="8"/>
        <v>106335</v>
      </c>
    </row>
    <row r="57" spans="1:7" x14ac:dyDescent="0.25">
      <c r="A57" s="42" t="str">
        <f t="shared" si="3"/>
        <v>MOTRIL</v>
      </c>
      <c r="B57" s="41">
        <f t="shared" si="4"/>
        <v>55636</v>
      </c>
      <c r="C57" s="41">
        <f t="shared" si="5"/>
        <v>34977</v>
      </c>
      <c r="D57" s="41">
        <f t="shared" si="6"/>
        <v>22</v>
      </c>
      <c r="E57" s="42" t="str">
        <f t="shared" si="2"/>
        <v>CEUTA</v>
      </c>
      <c r="F57" s="42">
        <f t="shared" si="9"/>
        <v>71458</v>
      </c>
      <c r="G57" s="42">
        <f t="shared" si="8"/>
        <v>66359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65579</v>
      </c>
      <c r="G58" s="42">
        <f t="shared" si="8"/>
        <v>57185</v>
      </c>
    </row>
    <row r="59" spans="1:7" x14ac:dyDescent="0.25">
      <c r="A59" s="42" t="str">
        <f t="shared" si="3"/>
        <v>SANTA CRUZ DE TENERIFE</v>
      </c>
      <c r="B59" s="41">
        <f t="shared" si="4"/>
        <v>2515222</v>
      </c>
      <c r="C59" s="41">
        <f t="shared" si="5"/>
        <v>2672196</v>
      </c>
      <c r="D59" s="41">
        <f t="shared" si="6"/>
        <v>7</v>
      </c>
      <c r="E59" s="42" t="str">
        <f t="shared" si="2"/>
        <v>MOTRIL</v>
      </c>
      <c r="F59" s="42">
        <f t="shared" si="9"/>
        <v>55636</v>
      </c>
      <c r="G59" s="42">
        <f t="shared" si="8"/>
        <v>34977</v>
      </c>
    </row>
    <row r="60" spans="1:7" x14ac:dyDescent="0.25">
      <c r="A60" s="42" t="str">
        <f t="shared" si="3"/>
        <v>SANTANDER</v>
      </c>
      <c r="B60" s="41">
        <f t="shared" si="4"/>
        <v>14089</v>
      </c>
      <c r="C60" s="41">
        <f t="shared" si="5"/>
        <v>20043</v>
      </c>
      <c r="D60" s="41">
        <f t="shared" si="6"/>
        <v>24</v>
      </c>
      <c r="E60" s="42" t="str">
        <f t="shared" si="2"/>
        <v>A CORUÑA</v>
      </c>
      <c r="F60" s="42">
        <f t="shared" si="9"/>
        <v>53191</v>
      </c>
      <c r="G60" s="42">
        <f t="shared" si="8"/>
        <v>63434</v>
      </c>
    </row>
    <row r="61" spans="1:7" x14ac:dyDescent="0.25">
      <c r="A61" s="42" t="str">
        <f t="shared" si="3"/>
        <v>SEVILLA</v>
      </c>
      <c r="B61" s="41">
        <f t="shared" si="4"/>
        <v>1230719</v>
      </c>
      <c r="C61" s="41">
        <f t="shared" si="5"/>
        <v>1269603</v>
      </c>
      <c r="D61" s="41">
        <f t="shared" si="6"/>
        <v>12</v>
      </c>
      <c r="E61" s="42" t="str">
        <f t="shared" si="2"/>
        <v>SANTANDER</v>
      </c>
      <c r="F61" s="42">
        <f t="shared" si="9"/>
        <v>14089</v>
      </c>
      <c r="G61" s="42">
        <f t="shared" si="8"/>
        <v>20043</v>
      </c>
    </row>
    <row r="62" spans="1:7" x14ac:dyDescent="0.25">
      <c r="A62" s="42" t="str">
        <f t="shared" si="3"/>
        <v>TARRAGONA</v>
      </c>
      <c r="B62" s="41">
        <f t="shared" si="4"/>
        <v>2026779</v>
      </c>
      <c r="C62" s="41">
        <f t="shared" si="5"/>
        <v>2560749</v>
      </c>
      <c r="D62" s="41">
        <f t="shared" si="6"/>
        <v>10</v>
      </c>
      <c r="E62" s="42" t="str">
        <f t="shared" si="2"/>
        <v>FERROL-SAN CIBRAO</v>
      </c>
      <c r="F62" s="42">
        <f t="shared" si="9"/>
        <v>7996</v>
      </c>
      <c r="G62" s="42">
        <f t="shared" si="8"/>
        <v>5597</v>
      </c>
    </row>
    <row r="63" spans="1:7" x14ac:dyDescent="0.25">
      <c r="A63" s="42" t="str">
        <f t="shared" si="3"/>
        <v>VALENCIA</v>
      </c>
      <c r="B63" s="41">
        <f t="shared" si="4"/>
        <v>52038492</v>
      </c>
      <c r="C63" s="41">
        <f t="shared" si="5"/>
        <v>50902566</v>
      </c>
      <c r="D63" s="41">
        <f t="shared" si="6"/>
        <v>2</v>
      </c>
      <c r="E63" s="42" t="str">
        <f t="shared" si="2"/>
        <v>HUELVA</v>
      </c>
      <c r="F63" s="42">
        <f t="shared" si="9"/>
        <v>3570</v>
      </c>
      <c r="G63" s="42">
        <f t="shared" si="8"/>
        <v>10281</v>
      </c>
    </row>
    <row r="64" spans="1:7" x14ac:dyDescent="0.25">
      <c r="A64" s="42" t="str">
        <f t="shared" si="3"/>
        <v>VIGO</v>
      </c>
      <c r="B64" s="41">
        <f t="shared" si="4"/>
        <v>2228406</v>
      </c>
      <c r="C64" s="41">
        <f t="shared" si="5"/>
        <v>2313917</v>
      </c>
      <c r="D64" s="41">
        <f t="shared" si="6"/>
        <v>8</v>
      </c>
      <c r="E64" s="42" t="str">
        <f t="shared" si="2"/>
        <v>AVILES</v>
      </c>
      <c r="F64" s="42">
        <f t="shared" si="9"/>
        <v>333</v>
      </c>
      <c r="G64" s="42">
        <f t="shared" si="8"/>
        <v>277</v>
      </c>
    </row>
    <row r="65" spans="1:7" x14ac:dyDescent="0.25">
      <c r="A65" s="42" t="str">
        <f t="shared" si="3"/>
        <v>VILAGARCIA</v>
      </c>
      <c r="B65" s="41">
        <f t="shared" si="4"/>
        <v>232156</v>
      </c>
      <c r="C65" s="41">
        <f t="shared" si="5"/>
        <v>106335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390</v>
      </c>
      <c r="C8" s="34">
        <v>7047</v>
      </c>
      <c r="D8" s="34">
        <v>12073</v>
      </c>
      <c r="E8" s="34">
        <v>40203</v>
      </c>
      <c r="F8" s="13">
        <f t="shared" ref="F8:F35" si="0">((E8*100)/D8)-100</f>
        <v>232.99925453491261</v>
      </c>
      <c r="G8" s="1"/>
      <c r="H8" s="1"/>
      <c r="I8" s="1"/>
    </row>
    <row r="9" spans="1:12" x14ac:dyDescent="0.25">
      <c r="A9" s="8" t="s">
        <v>46</v>
      </c>
      <c r="B9" s="33">
        <v>43482</v>
      </c>
      <c r="C9" s="33">
        <v>36820</v>
      </c>
      <c r="D9" s="33">
        <v>426763</v>
      </c>
      <c r="E9" s="33">
        <v>441791</v>
      </c>
      <c r="F9" s="10">
        <f t="shared" si="0"/>
        <v>3.5213924356141462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455275</v>
      </c>
      <c r="C11" s="33">
        <v>543793</v>
      </c>
      <c r="D11" s="33">
        <v>4691396</v>
      </c>
      <c r="E11" s="33">
        <v>5174373</v>
      </c>
      <c r="F11" s="10">
        <f t="shared" si="0"/>
        <v>10.294952717698521</v>
      </c>
      <c r="G11" s="1"/>
      <c r="H11" s="1"/>
      <c r="I11" s="1"/>
    </row>
    <row r="12" spans="1:12" x14ac:dyDescent="0.25">
      <c r="A12" s="11" t="s">
        <v>49</v>
      </c>
      <c r="B12" s="34">
        <v>83747</v>
      </c>
      <c r="C12" s="34">
        <v>79673</v>
      </c>
      <c r="D12" s="34">
        <v>1039213</v>
      </c>
      <c r="E12" s="34">
        <v>923284</v>
      </c>
      <c r="F12" s="13">
        <f t="shared" si="0"/>
        <v>-11.155460911285758</v>
      </c>
      <c r="G12" s="1"/>
      <c r="H12" s="1"/>
      <c r="I12" s="1"/>
    </row>
    <row r="13" spans="1:12" x14ac:dyDescent="0.25">
      <c r="A13" s="8" t="s">
        <v>50</v>
      </c>
      <c r="B13" s="33">
        <v>528799</v>
      </c>
      <c r="C13" s="33">
        <v>506279</v>
      </c>
      <c r="D13" s="33">
        <v>7938986</v>
      </c>
      <c r="E13" s="33">
        <v>8273680</v>
      </c>
      <c r="F13" s="10">
        <f t="shared" si="0"/>
        <v>4.2158280667077577</v>
      </c>
      <c r="G13" s="1"/>
      <c r="H13" s="1"/>
      <c r="I13" s="1"/>
    </row>
    <row r="14" spans="1:12" x14ac:dyDescent="0.25">
      <c r="A14" s="11" t="s">
        <v>51</v>
      </c>
      <c r="B14" s="34">
        <v>616520</v>
      </c>
      <c r="C14" s="34">
        <v>562050</v>
      </c>
      <c r="D14" s="34">
        <v>8838414</v>
      </c>
      <c r="E14" s="34">
        <v>8833011</v>
      </c>
      <c r="F14" s="13">
        <f t="shared" si="0"/>
        <v>-6.1130877100794123E-2</v>
      </c>
      <c r="G14" s="1"/>
      <c r="H14" s="1"/>
      <c r="I14" s="1"/>
    </row>
    <row r="15" spans="1:12" x14ac:dyDescent="0.25">
      <c r="A15" s="8" t="s">
        <v>52</v>
      </c>
      <c r="B15" s="33">
        <v>76556</v>
      </c>
      <c r="C15" s="33">
        <v>81909</v>
      </c>
      <c r="D15" s="33">
        <v>929774</v>
      </c>
      <c r="E15" s="33">
        <v>941071</v>
      </c>
      <c r="F15" s="10">
        <f t="shared" si="0"/>
        <v>1.2150264472871868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2976</v>
      </c>
      <c r="E16" s="34">
        <v>17</v>
      </c>
      <c r="F16" s="17">
        <f t="shared" si="0"/>
        <v>-99.428763440860209</v>
      </c>
      <c r="G16" s="1"/>
      <c r="H16" s="1"/>
      <c r="I16" s="1"/>
    </row>
    <row r="17" spans="1:9" x14ac:dyDescent="0.25">
      <c r="A17" s="8" t="s">
        <v>54</v>
      </c>
      <c r="B17" s="33">
        <v>39132</v>
      </c>
      <c r="C17" s="33">
        <v>24112</v>
      </c>
      <c r="D17" s="33">
        <v>362374</v>
      </c>
      <c r="E17" s="33">
        <v>346105</v>
      </c>
      <c r="F17" s="10">
        <f t="shared" si="0"/>
        <v>-4.4895605093080633</v>
      </c>
      <c r="G17" s="1"/>
      <c r="H17" s="1"/>
      <c r="I17" s="1"/>
    </row>
    <row r="18" spans="1:9" x14ac:dyDescent="0.25">
      <c r="A18" s="11" t="s">
        <v>55</v>
      </c>
      <c r="B18" s="34">
        <v>72461</v>
      </c>
      <c r="C18" s="34">
        <v>76150</v>
      </c>
      <c r="D18" s="34">
        <v>853047</v>
      </c>
      <c r="E18" s="34">
        <v>920894</v>
      </c>
      <c r="F18" s="13">
        <f t="shared" si="0"/>
        <v>7.9534890809064507</v>
      </c>
      <c r="G18" s="1"/>
      <c r="H18" s="1"/>
      <c r="I18" s="1"/>
    </row>
    <row r="19" spans="1:9" x14ac:dyDescent="0.25">
      <c r="A19" s="8" t="s">
        <v>56</v>
      </c>
      <c r="B19" s="33">
        <v>3488</v>
      </c>
      <c r="C19" s="33">
        <v>6100</v>
      </c>
      <c r="D19" s="33">
        <v>83229</v>
      </c>
      <c r="E19" s="33">
        <v>68697</v>
      </c>
      <c r="F19" s="10">
        <f t="shared" si="0"/>
        <v>-17.460260245827783</v>
      </c>
      <c r="G19" s="1"/>
      <c r="H19" s="1"/>
      <c r="I19" s="1"/>
    </row>
    <row r="20" spans="1:9" x14ac:dyDescent="0.25">
      <c r="A20" s="11" t="s">
        <v>57</v>
      </c>
      <c r="B20" s="34">
        <v>37795</v>
      </c>
      <c r="C20" s="34">
        <v>42763</v>
      </c>
      <c r="D20" s="34">
        <v>627780</v>
      </c>
      <c r="E20" s="34">
        <v>602901</v>
      </c>
      <c r="F20" s="13">
        <f t="shared" si="0"/>
        <v>-3.9630125203096611</v>
      </c>
      <c r="G20" s="1"/>
      <c r="H20" s="1"/>
      <c r="I20" s="1"/>
    </row>
    <row r="21" spans="1:9" x14ac:dyDescent="0.25">
      <c r="A21" s="8" t="s">
        <v>58</v>
      </c>
      <c r="B21" s="33">
        <v>16662</v>
      </c>
      <c r="C21" s="33">
        <v>29079</v>
      </c>
      <c r="D21" s="33">
        <v>62474</v>
      </c>
      <c r="E21" s="33">
        <v>159505</v>
      </c>
      <c r="F21" s="10">
        <f t="shared" si="0"/>
        <v>155.31421071165605</v>
      </c>
      <c r="G21" s="1"/>
      <c r="H21" s="1"/>
      <c r="I21" s="1"/>
    </row>
    <row r="22" spans="1:9" x14ac:dyDescent="0.25">
      <c r="A22" s="11" t="s">
        <v>59</v>
      </c>
      <c r="B22" s="34">
        <v>227251</v>
      </c>
      <c r="C22" s="34">
        <v>209159</v>
      </c>
      <c r="D22" s="34">
        <v>2495160</v>
      </c>
      <c r="E22" s="34">
        <v>1865744</v>
      </c>
      <c r="F22" s="13">
        <f t="shared" si="0"/>
        <v>-25.225476522547652</v>
      </c>
      <c r="G22" s="1"/>
      <c r="H22" s="1"/>
      <c r="I22" s="1"/>
    </row>
    <row r="23" spans="1:9" x14ac:dyDescent="0.25">
      <c r="A23" s="8" t="s">
        <v>60</v>
      </c>
      <c r="B23" s="33">
        <v>37655</v>
      </c>
      <c r="C23" s="33">
        <v>35165</v>
      </c>
      <c r="D23" s="33">
        <v>475779</v>
      </c>
      <c r="E23" s="33">
        <v>462610</v>
      </c>
      <c r="F23" s="10">
        <f t="shared" si="0"/>
        <v>-2.7678817265999527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52762</v>
      </c>
      <c r="C25" s="33">
        <v>49418</v>
      </c>
      <c r="D25" s="33">
        <v>594571</v>
      </c>
      <c r="E25" s="33">
        <v>665900</v>
      </c>
      <c r="F25" s="10">
        <f t="shared" si="0"/>
        <v>11.996716960632114</v>
      </c>
      <c r="G25" s="1"/>
      <c r="H25" s="1"/>
      <c r="I25" s="1"/>
    </row>
    <row r="26" spans="1:9" x14ac:dyDescent="0.25">
      <c r="A26" s="11" t="s">
        <v>63</v>
      </c>
      <c r="B26" s="34">
        <v>3811</v>
      </c>
      <c r="C26" s="34">
        <v>8095</v>
      </c>
      <c r="D26" s="34">
        <v>18196</v>
      </c>
      <c r="E26" s="34">
        <v>90377</v>
      </c>
      <c r="F26" s="13">
        <f t="shared" si="0"/>
        <v>396.68608485381401</v>
      </c>
      <c r="G26" s="1"/>
      <c r="H26" s="1"/>
      <c r="I26" s="1"/>
    </row>
    <row r="27" spans="1:9" x14ac:dyDescent="0.25">
      <c r="A27" s="8" t="s">
        <v>64</v>
      </c>
      <c r="B27" s="33">
        <v>37896</v>
      </c>
      <c r="C27" s="33">
        <v>34876</v>
      </c>
      <c r="D27" s="33">
        <v>553497</v>
      </c>
      <c r="E27" s="33">
        <v>493190</v>
      </c>
      <c r="F27" s="10">
        <f t="shared" si="0"/>
        <v>-10.895632677322553</v>
      </c>
      <c r="G27" s="1"/>
      <c r="H27" s="1"/>
      <c r="I27" s="1"/>
    </row>
    <row r="28" spans="1:9" x14ac:dyDescent="0.25">
      <c r="A28" s="11" t="s">
        <v>65</v>
      </c>
      <c r="B28" s="34">
        <v>282026</v>
      </c>
      <c r="C28" s="34">
        <v>239983</v>
      </c>
      <c r="D28" s="34">
        <v>3318905</v>
      </c>
      <c r="E28" s="34">
        <v>3321886</v>
      </c>
      <c r="F28" s="13">
        <f t="shared" si="0"/>
        <v>8.9818780591798486E-2</v>
      </c>
      <c r="G28" s="1"/>
      <c r="H28" s="1"/>
      <c r="I28" s="1"/>
    </row>
    <row r="29" spans="1:9" x14ac:dyDescent="0.25">
      <c r="A29" s="8" t="s">
        <v>66</v>
      </c>
      <c r="B29" s="33">
        <v>76830</v>
      </c>
      <c r="C29" s="33">
        <v>83216</v>
      </c>
      <c r="D29" s="33">
        <v>1280670</v>
      </c>
      <c r="E29" s="33">
        <v>1177284</v>
      </c>
      <c r="F29" s="10">
        <f t="shared" si="0"/>
        <v>-8.072805640797398</v>
      </c>
      <c r="G29" s="1"/>
      <c r="H29" s="1"/>
      <c r="I29" s="1"/>
    </row>
    <row r="30" spans="1:9" x14ac:dyDescent="0.25">
      <c r="A30" s="11" t="s">
        <v>67</v>
      </c>
      <c r="B30" s="34">
        <v>17217</v>
      </c>
      <c r="C30" s="34">
        <v>18442</v>
      </c>
      <c r="D30" s="34">
        <v>247527</v>
      </c>
      <c r="E30" s="34">
        <v>207538</v>
      </c>
      <c r="F30" s="13">
        <f t="shared" si="0"/>
        <v>-16.155409308883478</v>
      </c>
      <c r="G30" s="1"/>
      <c r="H30" s="1"/>
      <c r="I30" s="1"/>
    </row>
    <row r="31" spans="1:9" x14ac:dyDescent="0.25">
      <c r="A31" s="8" t="s">
        <v>68</v>
      </c>
      <c r="B31" s="33">
        <v>8620</v>
      </c>
      <c r="C31" s="33">
        <v>24128</v>
      </c>
      <c r="D31" s="33">
        <v>102278</v>
      </c>
      <c r="E31" s="33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34">
        <v>423334</v>
      </c>
      <c r="C32" s="34">
        <v>386471</v>
      </c>
      <c r="D32" s="34">
        <v>5617817</v>
      </c>
      <c r="E32" s="34">
        <v>5797037</v>
      </c>
      <c r="F32" s="13">
        <f t="shared" si="0"/>
        <v>3.190207156979298</v>
      </c>
      <c r="G32" s="1"/>
      <c r="H32" s="1"/>
      <c r="I32" s="1"/>
    </row>
    <row r="33" spans="1:9" x14ac:dyDescent="0.25">
      <c r="A33" s="8" t="s">
        <v>70</v>
      </c>
      <c r="B33" s="33">
        <v>65319</v>
      </c>
      <c r="C33" s="33">
        <v>70804</v>
      </c>
      <c r="D33" s="33">
        <v>957603</v>
      </c>
      <c r="E33" s="33">
        <v>875416</v>
      </c>
      <c r="F33" s="10">
        <f t="shared" si="0"/>
        <v>-8.5825754514135753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2200</v>
      </c>
      <c r="E34" s="34">
        <v>1000</v>
      </c>
      <c r="F34" s="17">
        <f t="shared" si="0"/>
        <v>-54.545454545454547</v>
      </c>
      <c r="G34" s="1"/>
      <c r="H34" s="1"/>
      <c r="I34" s="1"/>
    </row>
    <row r="35" spans="1:9" x14ac:dyDescent="0.25">
      <c r="A35" s="14" t="s">
        <v>72</v>
      </c>
      <c r="B35" s="15">
        <f>SUM(B7:B34)</f>
        <v>3207028</v>
      </c>
      <c r="C35" s="15">
        <f t="shared" ref="C35:E35" si="1">SUM(C7:C34)</f>
        <v>3155532</v>
      </c>
      <c r="D35" s="15">
        <f t="shared" si="1"/>
        <v>41532702</v>
      </c>
      <c r="E35" s="15">
        <f t="shared" si="1"/>
        <v>41683514</v>
      </c>
      <c r="F35" s="16">
        <f t="shared" si="0"/>
        <v>0.36311627401462943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8833011</v>
      </c>
      <c r="G38" s="42">
        <f>LOOKUP(E38,$A$38:$A$65,$C$38:$C$65)</f>
        <v>8838414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40203</v>
      </c>
      <c r="C39" s="41">
        <f t="shared" ref="C39:C65" si="5">D8</f>
        <v>12073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8273680</v>
      </c>
      <c r="G39" s="42">
        <f t="shared" ref="G39:G65" si="8">LOOKUP(E39,$A$38:$A$65,$C$38:$C$65)</f>
        <v>7938986</v>
      </c>
    </row>
    <row r="40" spans="1:9" x14ac:dyDescent="0.25">
      <c r="A40" s="42" t="str">
        <f t="shared" si="3"/>
        <v>ALMERIA</v>
      </c>
      <c r="B40" s="41">
        <f t="shared" si="4"/>
        <v>441791</v>
      </c>
      <c r="C40" s="41">
        <f t="shared" si="5"/>
        <v>426763</v>
      </c>
      <c r="D40" s="41">
        <f t="shared" si="6"/>
        <v>16</v>
      </c>
      <c r="E40" s="42" t="str">
        <f t="shared" si="2"/>
        <v>VALENCIA</v>
      </c>
      <c r="F40" s="42">
        <f t="shared" si="7"/>
        <v>5797037</v>
      </c>
      <c r="G40" s="42">
        <f t="shared" si="8"/>
        <v>5617817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5174373</v>
      </c>
      <c r="G41" s="42">
        <f t="shared" si="8"/>
        <v>4691396</v>
      </c>
    </row>
    <row r="42" spans="1:9" x14ac:dyDescent="0.25">
      <c r="A42" s="42" t="str">
        <f t="shared" si="3"/>
        <v>BAHIA DE ALGECIRAS</v>
      </c>
      <c r="B42" s="41">
        <f t="shared" si="4"/>
        <v>5174373</v>
      </c>
      <c r="C42" s="41">
        <f t="shared" si="5"/>
        <v>4691396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3321886</v>
      </c>
      <c r="G42" s="42">
        <f t="shared" si="8"/>
        <v>3318905</v>
      </c>
    </row>
    <row r="43" spans="1:9" x14ac:dyDescent="0.25">
      <c r="A43" s="42" t="str">
        <f t="shared" si="3"/>
        <v>BAHIA DE CADIZ</v>
      </c>
      <c r="B43" s="41">
        <f t="shared" si="4"/>
        <v>923284</v>
      </c>
      <c r="C43" s="41">
        <f t="shared" si="5"/>
        <v>1039213</v>
      </c>
      <c r="D43" s="41">
        <f t="shared" si="6"/>
        <v>9</v>
      </c>
      <c r="E43" s="42" t="str">
        <f t="shared" si="2"/>
        <v>LAS PALMAS</v>
      </c>
      <c r="F43" s="42">
        <f t="shared" si="7"/>
        <v>1865744</v>
      </c>
      <c r="G43" s="42">
        <f t="shared" si="8"/>
        <v>2495160</v>
      </c>
    </row>
    <row r="44" spans="1:9" x14ac:dyDescent="0.25">
      <c r="A44" s="42" t="str">
        <f t="shared" si="3"/>
        <v>BALEARES</v>
      </c>
      <c r="B44" s="41">
        <f t="shared" si="4"/>
        <v>8273680</v>
      </c>
      <c r="C44" s="41">
        <f t="shared" si="5"/>
        <v>7938986</v>
      </c>
      <c r="D44" s="41">
        <f t="shared" si="6"/>
        <v>2</v>
      </c>
      <c r="E44" s="42" t="str">
        <f t="shared" si="2"/>
        <v>SANTANDER</v>
      </c>
      <c r="F44" s="42">
        <f t="shared" si="7"/>
        <v>1177284</v>
      </c>
      <c r="G44" s="42">
        <f t="shared" si="8"/>
        <v>1280670</v>
      </c>
    </row>
    <row r="45" spans="1:9" x14ac:dyDescent="0.25">
      <c r="A45" s="42" t="str">
        <f t="shared" si="3"/>
        <v>BARCELONA</v>
      </c>
      <c r="B45" s="41">
        <f t="shared" si="4"/>
        <v>8833011</v>
      </c>
      <c r="C45" s="41">
        <f t="shared" si="5"/>
        <v>8838414</v>
      </c>
      <c r="D45" s="41">
        <f t="shared" si="6"/>
        <v>1</v>
      </c>
      <c r="E45" s="42" t="str">
        <f t="shared" si="2"/>
        <v>BILBAO</v>
      </c>
      <c r="F45" s="42">
        <f t="shared" si="7"/>
        <v>941071</v>
      </c>
      <c r="G45" s="42">
        <f t="shared" si="8"/>
        <v>929774</v>
      </c>
    </row>
    <row r="46" spans="1:9" x14ac:dyDescent="0.25">
      <c r="A46" s="42" t="str">
        <f t="shared" si="3"/>
        <v>BILBAO</v>
      </c>
      <c r="B46" s="41">
        <f t="shared" si="4"/>
        <v>941071</v>
      </c>
      <c r="C46" s="41">
        <f t="shared" si="5"/>
        <v>929774</v>
      </c>
      <c r="D46" s="41">
        <f t="shared" si="6"/>
        <v>8</v>
      </c>
      <c r="E46" s="42" t="str">
        <f t="shared" si="2"/>
        <v>BAHIA DE CADIZ</v>
      </c>
      <c r="F46" s="42">
        <f t="shared" si="7"/>
        <v>923284</v>
      </c>
      <c r="G46" s="42">
        <f t="shared" si="8"/>
        <v>1039213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2976</v>
      </c>
      <c r="D47" s="41">
        <f t="shared" si="6"/>
        <v>24</v>
      </c>
      <c r="E47" s="42" t="str">
        <f t="shared" si="2"/>
        <v>CEUTA</v>
      </c>
      <c r="F47" s="42">
        <f t="shared" si="7"/>
        <v>920894</v>
      </c>
      <c r="G47" s="42">
        <f t="shared" si="8"/>
        <v>853047</v>
      </c>
    </row>
    <row r="48" spans="1:9" x14ac:dyDescent="0.25">
      <c r="A48" s="42" t="str">
        <f t="shared" si="3"/>
        <v>CASTELLON</v>
      </c>
      <c r="B48" s="41">
        <f t="shared" si="4"/>
        <v>346105</v>
      </c>
      <c r="C48" s="41">
        <f t="shared" si="5"/>
        <v>362374</v>
      </c>
      <c r="D48" s="41">
        <f t="shared" si="6"/>
        <v>17</v>
      </c>
      <c r="E48" s="42" t="str">
        <f t="shared" si="2"/>
        <v>VIGO</v>
      </c>
      <c r="F48" s="42">
        <f t="shared" si="7"/>
        <v>875416</v>
      </c>
      <c r="G48" s="42">
        <f t="shared" si="8"/>
        <v>957603</v>
      </c>
    </row>
    <row r="49" spans="1:7" x14ac:dyDescent="0.25">
      <c r="A49" s="42" t="str">
        <f t="shared" si="3"/>
        <v>CEUTA</v>
      </c>
      <c r="B49" s="41">
        <f t="shared" si="4"/>
        <v>920894</v>
      </c>
      <c r="C49" s="41">
        <f t="shared" si="5"/>
        <v>853047</v>
      </c>
      <c r="D49" s="41">
        <f t="shared" si="6"/>
        <v>10</v>
      </c>
      <c r="E49" s="42" t="str">
        <f t="shared" si="2"/>
        <v>MELILLA</v>
      </c>
      <c r="F49" s="42">
        <f t="shared" si="7"/>
        <v>665900</v>
      </c>
      <c r="G49" s="42">
        <f t="shared" si="8"/>
        <v>594571</v>
      </c>
    </row>
    <row r="50" spans="1:7" x14ac:dyDescent="0.25">
      <c r="A50" s="42" t="str">
        <f t="shared" si="3"/>
        <v>FERROL-SAN CIBRAO</v>
      </c>
      <c r="B50" s="41">
        <f t="shared" si="4"/>
        <v>68697</v>
      </c>
      <c r="C50" s="41">
        <f t="shared" si="5"/>
        <v>83229</v>
      </c>
      <c r="D50" s="41">
        <f t="shared" si="6"/>
        <v>21</v>
      </c>
      <c r="E50" s="42" t="str">
        <f t="shared" si="2"/>
        <v>GIJON</v>
      </c>
      <c r="F50" s="42">
        <f t="shared" si="7"/>
        <v>602901</v>
      </c>
      <c r="G50" s="42">
        <f t="shared" si="8"/>
        <v>627780</v>
      </c>
    </row>
    <row r="51" spans="1:7" x14ac:dyDescent="0.25">
      <c r="A51" s="42" t="str">
        <f t="shared" si="3"/>
        <v>GIJON</v>
      </c>
      <c r="B51" s="41">
        <f t="shared" si="4"/>
        <v>602901</v>
      </c>
      <c r="C51" s="41">
        <f t="shared" si="5"/>
        <v>627780</v>
      </c>
      <c r="D51" s="41">
        <f t="shared" si="6"/>
        <v>13</v>
      </c>
      <c r="E51" s="42" t="str">
        <f t="shared" si="2"/>
        <v>PASAIA</v>
      </c>
      <c r="F51" s="42">
        <f t="shared" si="7"/>
        <v>493190</v>
      </c>
      <c r="G51" s="42">
        <f t="shared" si="8"/>
        <v>553497</v>
      </c>
    </row>
    <row r="52" spans="1:7" x14ac:dyDescent="0.25">
      <c r="A52" s="42" t="str">
        <f t="shared" si="3"/>
        <v>HUELVA</v>
      </c>
      <c r="B52" s="41">
        <f t="shared" si="4"/>
        <v>159505</v>
      </c>
      <c r="C52" s="41">
        <f t="shared" si="5"/>
        <v>62474</v>
      </c>
      <c r="D52" s="41">
        <f t="shared" si="6"/>
        <v>19</v>
      </c>
      <c r="E52" s="42" t="str">
        <f t="shared" si="2"/>
        <v>MALAGA</v>
      </c>
      <c r="F52" s="42">
        <f t="shared" si="7"/>
        <v>462610</v>
      </c>
      <c r="G52" s="42">
        <f t="shared" si="8"/>
        <v>475779</v>
      </c>
    </row>
    <row r="53" spans="1:7" x14ac:dyDescent="0.25">
      <c r="A53" s="42" t="str">
        <f t="shared" si="3"/>
        <v>LAS PALMAS</v>
      </c>
      <c r="B53" s="41">
        <f t="shared" si="4"/>
        <v>1865744</v>
      </c>
      <c r="C53" s="41">
        <f t="shared" si="5"/>
        <v>2495160</v>
      </c>
      <c r="D53" s="41">
        <f t="shared" si="6"/>
        <v>6</v>
      </c>
      <c r="E53" s="42" t="str">
        <f t="shared" si="2"/>
        <v>ALMERIA</v>
      </c>
      <c r="F53" s="42">
        <f t="shared" si="7"/>
        <v>441791</v>
      </c>
      <c r="G53" s="42">
        <f t="shared" si="8"/>
        <v>426763</v>
      </c>
    </row>
    <row r="54" spans="1:7" x14ac:dyDescent="0.25">
      <c r="A54" s="42" t="str">
        <f t="shared" si="3"/>
        <v>MALAGA</v>
      </c>
      <c r="B54" s="41">
        <f t="shared" si="4"/>
        <v>462610</v>
      </c>
      <c r="C54" s="41">
        <f t="shared" si="5"/>
        <v>475779</v>
      </c>
      <c r="D54" s="41">
        <f t="shared" si="6"/>
        <v>15</v>
      </c>
      <c r="E54" s="42" t="str">
        <f t="shared" si="2"/>
        <v>CASTELLON</v>
      </c>
      <c r="F54" s="42">
        <f t="shared" si="7"/>
        <v>346105</v>
      </c>
      <c r="G54" s="42">
        <f t="shared" si="8"/>
        <v>362374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207538</v>
      </c>
      <c r="G55" s="42">
        <f t="shared" si="8"/>
        <v>247527</v>
      </c>
    </row>
    <row r="56" spans="1:7" x14ac:dyDescent="0.25">
      <c r="A56" s="42" t="str">
        <f t="shared" si="3"/>
        <v>MELILLA</v>
      </c>
      <c r="B56" s="41">
        <f t="shared" si="4"/>
        <v>665900</v>
      </c>
      <c r="C56" s="41">
        <f t="shared" si="5"/>
        <v>594571</v>
      </c>
      <c r="D56" s="41">
        <f t="shared" si="6"/>
        <v>12</v>
      </c>
      <c r="E56" s="42" t="str">
        <f t="shared" si="2"/>
        <v>HUELVA</v>
      </c>
      <c r="F56" s="42">
        <f t="shared" si="9"/>
        <v>159505</v>
      </c>
      <c r="G56" s="42">
        <f t="shared" si="8"/>
        <v>62474</v>
      </c>
    </row>
    <row r="57" spans="1:7" x14ac:dyDescent="0.25">
      <c r="A57" s="42" t="str">
        <f t="shared" si="3"/>
        <v>MOTRIL</v>
      </c>
      <c r="B57" s="41">
        <f t="shared" si="4"/>
        <v>90377</v>
      </c>
      <c r="C57" s="41">
        <f t="shared" si="5"/>
        <v>18196</v>
      </c>
      <c r="D57" s="41">
        <f t="shared" si="6"/>
        <v>20</v>
      </c>
      <c r="E57" s="42" t="str">
        <f t="shared" si="2"/>
        <v>MOTRIL</v>
      </c>
      <c r="F57" s="42">
        <f t="shared" si="9"/>
        <v>90377</v>
      </c>
      <c r="G57" s="42">
        <f t="shared" si="8"/>
        <v>18196</v>
      </c>
    </row>
    <row r="58" spans="1:7" x14ac:dyDescent="0.25">
      <c r="A58" s="42" t="str">
        <f t="shared" si="3"/>
        <v>PASAIA</v>
      </c>
      <c r="B58" s="41">
        <f t="shared" si="4"/>
        <v>493190</v>
      </c>
      <c r="C58" s="41">
        <f t="shared" si="5"/>
        <v>553497</v>
      </c>
      <c r="D58" s="41">
        <f t="shared" si="6"/>
        <v>14</v>
      </c>
      <c r="E58" s="42" t="str">
        <f t="shared" si="2"/>
        <v>FERROL-SAN CIBRAO</v>
      </c>
      <c r="F58" s="42">
        <f t="shared" si="9"/>
        <v>68697</v>
      </c>
      <c r="G58" s="42">
        <f t="shared" si="8"/>
        <v>83229</v>
      </c>
    </row>
    <row r="59" spans="1:7" x14ac:dyDescent="0.25">
      <c r="A59" s="42" t="str">
        <f t="shared" si="3"/>
        <v>SANTA CRUZ DE TENERIFE</v>
      </c>
      <c r="B59" s="41">
        <f t="shared" si="4"/>
        <v>3321886</v>
      </c>
      <c r="C59" s="41">
        <f t="shared" si="5"/>
        <v>3318905</v>
      </c>
      <c r="D59" s="41">
        <f t="shared" si="6"/>
        <v>5</v>
      </c>
      <c r="E59" s="42" t="str">
        <f t="shared" si="2"/>
        <v>ALICANTE</v>
      </c>
      <c r="F59" s="42">
        <f t="shared" si="9"/>
        <v>40203</v>
      </c>
      <c r="G59" s="42">
        <f t="shared" si="8"/>
        <v>12073</v>
      </c>
    </row>
    <row r="60" spans="1:7" x14ac:dyDescent="0.25">
      <c r="A60" s="42" t="str">
        <f t="shared" si="3"/>
        <v>SANTANDER</v>
      </c>
      <c r="B60" s="41">
        <f t="shared" si="4"/>
        <v>1177284</v>
      </c>
      <c r="C60" s="41">
        <f t="shared" si="5"/>
        <v>1280670</v>
      </c>
      <c r="D60" s="41">
        <f t="shared" si="6"/>
        <v>7</v>
      </c>
      <c r="E60" s="42" t="str">
        <f t="shared" si="2"/>
        <v>VILAGARCIA</v>
      </c>
      <c r="F60" s="42">
        <f t="shared" si="9"/>
        <v>1000</v>
      </c>
      <c r="G60" s="42">
        <f t="shared" si="8"/>
        <v>2200</v>
      </c>
    </row>
    <row r="61" spans="1:7" x14ac:dyDescent="0.25">
      <c r="A61" s="42" t="str">
        <f t="shared" si="3"/>
        <v>SEVILLA</v>
      </c>
      <c r="B61" s="41">
        <f t="shared" si="4"/>
        <v>207538</v>
      </c>
      <c r="C61" s="41">
        <f t="shared" si="5"/>
        <v>247527</v>
      </c>
      <c r="D61" s="41">
        <f t="shared" si="6"/>
        <v>18</v>
      </c>
      <c r="E61" s="42" t="str">
        <f t="shared" si="2"/>
        <v>CARTAGENA</v>
      </c>
      <c r="F61" s="42">
        <f t="shared" si="9"/>
        <v>17</v>
      </c>
      <c r="G61" s="42">
        <f t="shared" si="8"/>
        <v>2976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102278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5797037</v>
      </c>
      <c r="C63" s="41">
        <f t="shared" si="5"/>
        <v>5617817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875416</v>
      </c>
      <c r="C64" s="41">
        <f t="shared" si="5"/>
        <v>957603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2200</v>
      </c>
      <c r="D65" s="41">
        <f t="shared" si="6"/>
        <v>23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401</v>
      </c>
      <c r="C7" s="35">
        <v>300</v>
      </c>
      <c r="D7" s="35">
        <v>5581</v>
      </c>
      <c r="E7" s="35">
        <v>4760</v>
      </c>
      <c r="F7" s="10">
        <f>((E7*100)/D7)-100</f>
        <v>-14.710625335961296</v>
      </c>
      <c r="G7" s="1"/>
      <c r="H7" s="1"/>
      <c r="I7" s="1"/>
    </row>
    <row r="8" spans="1:12" x14ac:dyDescent="0.25">
      <c r="A8" s="11" t="s">
        <v>45</v>
      </c>
      <c r="B8" s="36">
        <v>12040</v>
      </c>
      <c r="C8" s="36">
        <v>12760</v>
      </c>
      <c r="D8" s="36">
        <v>154185</v>
      </c>
      <c r="E8" s="36">
        <v>158274</v>
      </c>
      <c r="F8" s="13">
        <f t="shared" ref="F8:F35" si="0">((E8*100)/D8)-100</f>
        <v>2.6520089502869979</v>
      </c>
      <c r="G8" s="1"/>
      <c r="H8" s="1"/>
      <c r="I8" s="1"/>
    </row>
    <row r="9" spans="1:12" x14ac:dyDescent="0.25">
      <c r="A9" s="8" t="s">
        <v>46</v>
      </c>
      <c r="B9" s="35">
        <v>378</v>
      </c>
      <c r="C9" s="35">
        <v>531</v>
      </c>
      <c r="D9" s="35">
        <v>4010</v>
      </c>
      <c r="E9" s="35">
        <v>6134</v>
      </c>
      <c r="F9" s="10">
        <f t="shared" si="0"/>
        <v>52.967581047381543</v>
      </c>
      <c r="G9" s="1"/>
      <c r="H9" s="1"/>
      <c r="I9" s="1"/>
    </row>
    <row r="10" spans="1:12" x14ac:dyDescent="0.25">
      <c r="A10" s="11" t="s">
        <v>47</v>
      </c>
      <c r="B10" s="36">
        <v>2</v>
      </c>
      <c r="C10" s="36">
        <v>0</v>
      </c>
      <c r="D10" s="36">
        <v>22</v>
      </c>
      <c r="E10" s="36">
        <v>8</v>
      </c>
      <c r="F10" s="17">
        <f t="shared" si="0"/>
        <v>-63.636363636363633</v>
      </c>
      <c r="G10" s="1"/>
      <c r="H10" s="1"/>
      <c r="I10" s="1"/>
    </row>
    <row r="11" spans="1:12" x14ac:dyDescent="0.25">
      <c r="A11" s="8" t="s">
        <v>48</v>
      </c>
      <c r="B11" s="35">
        <v>428212</v>
      </c>
      <c r="C11" s="35">
        <v>340997</v>
      </c>
      <c r="D11" s="35">
        <v>3602631</v>
      </c>
      <c r="E11" s="35">
        <v>4114231</v>
      </c>
      <c r="F11" s="10">
        <f t="shared" si="0"/>
        <v>14.200732742265302</v>
      </c>
      <c r="G11" s="1"/>
      <c r="H11" s="1"/>
      <c r="I11" s="1"/>
    </row>
    <row r="12" spans="1:12" x14ac:dyDescent="0.25">
      <c r="A12" s="11" t="s">
        <v>49</v>
      </c>
      <c r="B12" s="36">
        <v>10247</v>
      </c>
      <c r="C12" s="36">
        <v>7696</v>
      </c>
      <c r="D12" s="36">
        <v>92215</v>
      </c>
      <c r="E12" s="36">
        <v>96215</v>
      </c>
      <c r="F12" s="13">
        <f t="shared" si="0"/>
        <v>4.337689096134028</v>
      </c>
      <c r="G12" s="1"/>
      <c r="H12" s="1"/>
      <c r="I12" s="1"/>
    </row>
    <row r="13" spans="1:12" x14ac:dyDescent="0.25">
      <c r="A13" s="8" t="s">
        <v>50</v>
      </c>
      <c r="B13" s="35">
        <v>3554</v>
      </c>
      <c r="C13" s="35">
        <v>3897</v>
      </c>
      <c r="D13" s="35">
        <v>67514</v>
      </c>
      <c r="E13" s="35">
        <v>57907</v>
      </c>
      <c r="F13" s="10">
        <f t="shared" si="0"/>
        <v>-14.229641259590608</v>
      </c>
      <c r="G13" s="1"/>
      <c r="H13" s="1"/>
      <c r="I13" s="1"/>
    </row>
    <row r="14" spans="1:12" x14ac:dyDescent="0.25">
      <c r="A14" s="11" t="s">
        <v>51</v>
      </c>
      <c r="B14" s="36">
        <v>139411</v>
      </c>
      <c r="C14" s="36">
        <v>137482</v>
      </c>
      <c r="D14" s="36">
        <v>2033549</v>
      </c>
      <c r="E14" s="36">
        <v>1756429</v>
      </c>
      <c r="F14" s="13">
        <f t="shared" si="0"/>
        <v>-13.627407060267544</v>
      </c>
      <c r="G14" s="1"/>
      <c r="H14" s="1"/>
      <c r="I14" s="1"/>
    </row>
    <row r="15" spans="1:12" x14ac:dyDescent="0.25">
      <c r="A15" s="8" t="s">
        <v>52</v>
      </c>
      <c r="B15" s="35">
        <v>56382</v>
      </c>
      <c r="C15" s="35">
        <v>60921</v>
      </c>
      <c r="D15" s="35">
        <v>572785</v>
      </c>
      <c r="E15" s="35">
        <v>610133</v>
      </c>
      <c r="F15" s="10">
        <f t="shared" si="0"/>
        <v>6.5204221479263538</v>
      </c>
      <c r="G15" s="1"/>
      <c r="H15" s="1"/>
      <c r="I15" s="1"/>
    </row>
    <row r="16" spans="1:12" x14ac:dyDescent="0.25">
      <c r="A16" s="11" t="s">
        <v>53</v>
      </c>
      <c r="B16" s="36">
        <v>5785</v>
      </c>
      <c r="C16" s="36">
        <v>4615</v>
      </c>
      <c r="D16" s="36">
        <v>72320</v>
      </c>
      <c r="E16" s="36">
        <v>66594</v>
      </c>
      <c r="F16" s="13">
        <f t="shared" si="0"/>
        <v>-7.9175884955752167</v>
      </c>
      <c r="G16" s="1"/>
      <c r="H16" s="1"/>
      <c r="I16" s="1"/>
    </row>
    <row r="17" spans="1:9" x14ac:dyDescent="0.25">
      <c r="A17" s="8" t="s">
        <v>54</v>
      </c>
      <c r="B17" s="35">
        <v>11473</v>
      </c>
      <c r="C17" s="35">
        <v>13663</v>
      </c>
      <c r="D17" s="35">
        <v>130963</v>
      </c>
      <c r="E17" s="35">
        <v>160934</v>
      </c>
      <c r="F17" s="10">
        <f t="shared" si="0"/>
        <v>22.885089681818528</v>
      </c>
      <c r="G17" s="1"/>
      <c r="H17" s="1"/>
      <c r="I17" s="1"/>
    </row>
    <row r="18" spans="1:9" x14ac:dyDescent="0.25">
      <c r="A18" s="11" t="s">
        <v>55</v>
      </c>
      <c r="B18" s="36">
        <v>1323</v>
      </c>
      <c r="C18" s="36">
        <v>1456</v>
      </c>
      <c r="D18" s="36">
        <v>11450</v>
      </c>
      <c r="E18" s="36">
        <v>16120</v>
      </c>
      <c r="F18" s="13">
        <f t="shared" si="0"/>
        <v>40.786026200873351</v>
      </c>
      <c r="G18" s="1"/>
      <c r="H18" s="1"/>
      <c r="I18" s="1"/>
    </row>
    <row r="19" spans="1:9" x14ac:dyDescent="0.25">
      <c r="A19" s="8" t="s">
        <v>56</v>
      </c>
      <c r="B19" s="35">
        <v>17</v>
      </c>
      <c r="C19" s="35">
        <v>83</v>
      </c>
      <c r="D19" s="35">
        <v>542</v>
      </c>
      <c r="E19" s="35">
        <v>915</v>
      </c>
      <c r="F19" s="10">
        <f t="shared" si="0"/>
        <v>68.819188191881921</v>
      </c>
      <c r="G19" s="1"/>
      <c r="H19" s="1"/>
      <c r="I19" s="1"/>
    </row>
    <row r="20" spans="1:9" x14ac:dyDescent="0.25">
      <c r="A20" s="11" t="s">
        <v>57</v>
      </c>
      <c r="B20" s="36">
        <v>2847</v>
      </c>
      <c r="C20" s="36">
        <v>4157</v>
      </c>
      <c r="D20" s="36">
        <v>35860</v>
      </c>
      <c r="E20" s="36">
        <v>48607</v>
      </c>
      <c r="F20" s="13">
        <f t="shared" si="0"/>
        <v>35.546569994422754</v>
      </c>
      <c r="G20" s="1"/>
      <c r="H20" s="1"/>
      <c r="I20" s="1"/>
    </row>
    <row r="21" spans="1:9" x14ac:dyDescent="0.25">
      <c r="A21" s="8" t="s">
        <v>58</v>
      </c>
      <c r="B21" s="35">
        <v>732</v>
      </c>
      <c r="C21" s="35">
        <v>136</v>
      </c>
      <c r="D21" s="35">
        <v>52</v>
      </c>
      <c r="E21" s="35">
        <v>19</v>
      </c>
      <c r="F21" s="10">
        <f t="shared" si="0"/>
        <v>-63.46153846153846</v>
      </c>
      <c r="G21" s="1"/>
      <c r="H21" s="1"/>
      <c r="I21" s="1"/>
    </row>
    <row r="22" spans="1:9" x14ac:dyDescent="0.25">
      <c r="A22" s="11" t="s">
        <v>59</v>
      </c>
      <c r="B22" s="36">
        <v>100437</v>
      </c>
      <c r="C22" s="36">
        <v>96010</v>
      </c>
      <c r="D22" s="36">
        <v>1296978</v>
      </c>
      <c r="E22" s="36">
        <v>1207939</v>
      </c>
      <c r="F22" s="13">
        <f t="shared" si="0"/>
        <v>-6.8651125925034933</v>
      </c>
      <c r="G22" s="1"/>
      <c r="H22" s="1"/>
      <c r="I22" s="1"/>
    </row>
    <row r="23" spans="1:9" x14ac:dyDescent="0.25">
      <c r="A23" s="8" t="s">
        <v>60</v>
      </c>
      <c r="B23" s="35">
        <v>64781</v>
      </c>
      <c r="C23" s="35">
        <v>2958</v>
      </c>
      <c r="D23" s="35">
        <v>476997</v>
      </c>
      <c r="E23" s="35">
        <v>336265</v>
      </c>
      <c r="F23" s="10">
        <f t="shared" si="0"/>
        <v>-29.503749499472747</v>
      </c>
      <c r="G23" s="1"/>
      <c r="H23" s="1"/>
      <c r="I23" s="1"/>
    </row>
    <row r="24" spans="1:9" x14ac:dyDescent="0.25">
      <c r="A24" s="11" t="s">
        <v>61</v>
      </c>
      <c r="B24" s="36">
        <v>1193</v>
      </c>
      <c r="C24" s="36">
        <v>3543</v>
      </c>
      <c r="D24" s="36">
        <v>37669</v>
      </c>
      <c r="E24" s="36">
        <v>39978</v>
      </c>
      <c r="F24" s="13">
        <f t="shared" si="0"/>
        <v>6.1297087791021738</v>
      </c>
      <c r="G24" s="1"/>
      <c r="H24" s="1"/>
      <c r="I24" s="1"/>
    </row>
    <row r="25" spans="1:9" x14ac:dyDescent="0.25">
      <c r="A25" s="8" t="s">
        <v>62</v>
      </c>
      <c r="B25" s="35">
        <v>2833</v>
      </c>
      <c r="C25" s="35">
        <v>3363</v>
      </c>
      <c r="D25" s="35">
        <v>26912</v>
      </c>
      <c r="E25" s="35">
        <v>33600</v>
      </c>
      <c r="F25" s="10">
        <f t="shared" si="0"/>
        <v>24.851367419738409</v>
      </c>
      <c r="G25" s="1"/>
      <c r="H25" s="1"/>
      <c r="I25" s="1"/>
    </row>
    <row r="26" spans="1:9" x14ac:dyDescent="0.25">
      <c r="A26" s="11" t="s">
        <v>63</v>
      </c>
      <c r="B26" s="36">
        <v>564</v>
      </c>
      <c r="C26" s="36">
        <v>616</v>
      </c>
      <c r="D26" s="36">
        <v>4404</v>
      </c>
      <c r="E26" s="36">
        <v>6455</v>
      </c>
      <c r="F26" s="13">
        <f t="shared" si="0"/>
        <v>46.571298819255219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30111</v>
      </c>
      <c r="C28" s="36">
        <v>27155</v>
      </c>
      <c r="D28" s="36">
        <v>349273</v>
      </c>
      <c r="E28" s="36">
        <v>322100</v>
      </c>
      <c r="F28" s="13">
        <f t="shared" si="0"/>
        <v>-7.7798741958296205</v>
      </c>
      <c r="G28" s="1"/>
      <c r="H28" s="1"/>
      <c r="I28" s="1"/>
    </row>
    <row r="29" spans="1:9" x14ac:dyDescent="0.25">
      <c r="A29" s="8" t="s">
        <v>66</v>
      </c>
      <c r="B29" s="35">
        <v>173</v>
      </c>
      <c r="C29" s="35">
        <v>31</v>
      </c>
      <c r="D29" s="35">
        <v>2140</v>
      </c>
      <c r="E29" s="35">
        <v>1136</v>
      </c>
      <c r="F29" s="10">
        <f t="shared" si="0"/>
        <v>-46.915887850467293</v>
      </c>
      <c r="G29" s="1"/>
      <c r="H29" s="1"/>
      <c r="I29" s="1"/>
    </row>
    <row r="30" spans="1:9" x14ac:dyDescent="0.25">
      <c r="A30" s="11" t="s">
        <v>67</v>
      </c>
      <c r="B30" s="36">
        <v>14569</v>
      </c>
      <c r="C30" s="36">
        <v>12995</v>
      </c>
      <c r="D30" s="36">
        <v>164642</v>
      </c>
      <c r="E30" s="36">
        <v>156193</v>
      </c>
      <c r="F30" s="13">
        <f t="shared" si="0"/>
        <v>-5.1317403821625049</v>
      </c>
      <c r="G30" s="1"/>
      <c r="H30" s="1"/>
      <c r="I30" s="1"/>
    </row>
    <row r="31" spans="1:9" x14ac:dyDescent="0.25">
      <c r="A31" s="8" t="s">
        <v>68</v>
      </c>
      <c r="B31" s="35">
        <v>16311</v>
      </c>
      <c r="C31" s="35">
        <v>12746</v>
      </c>
      <c r="D31" s="35">
        <v>225748</v>
      </c>
      <c r="E31" s="35">
        <v>188872</v>
      </c>
      <c r="F31" s="10">
        <f t="shared" si="0"/>
        <v>-16.335028438790161</v>
      </c>
      <c r="G31" s="1"/>
      <c r="H31" s="1"/>
      <c r="I31" s="1"/>
    </row>
    <row r="32" spans="1:9" x14ac:dyDescent="0.25">
      <c r="A32" s="11" t="s">
        <v>69</v>
      </c>
      <c r="B32" s="36">
        <v>355457</v>
      </c>
      <c r="C32" s="36">
        <v>360135</v>
      </c>
      <c r="D32" s="36">
        <v>4327371</v>
      </c>
      <c r="E32" s="36">
        <v>4469754</v>
      </c>
      <c r="F32" s="13">
        <f t="shared" si="0"/>
        <v>3.2902887226447604</v>
      </c>
      <c r="G32" s="1"/>
      <c r="H32" s="1"/>
      <c r="I32" s="1"/>
    </row>
    <row r="33" spans="1:9" x14ac:dyDescent="0.25">
      <c r="A33" s="8" t="s">
        <v>70</v>
      </c>
      <c r="B33" s="35">
        <v>15961</v>
      </c>
      <c r="C33" s="35">
        <v>13488</v>
      </c>
      <c r="D33" s="35">
        <v>212120</v>
      </c>
      <c r="E33" s="35">
        <v>198517</v>
      </c>
      <c r="F33" s="10">
        <f t="shared" si="0"/>
        <v>-6.4128795021685789</v>
      </c>
      <c r="G33" s="1"/>
      <c r="H33" s="1"/>
      <c r="I33" s="1"/>
    </row>
    <row r="34" spans="1:9" x14ac:dyDescent="0.25">
      <c r="A34" s="11" t="s">
        <v>71</v>
      </c>
      <c r="B34" s="36">
        <v>2337</v>
      </c>
      <c r="C34" s="36">
        <v>3005</v>
      </c>
      <c r="D34" s="36">
        <v>12228</v>
      </c>
      <c r="E34" s="36">
        <v>26664</v>
      </c>
      <c r="F34" s="13">
        <f t="shared" si="0"/>
        <v>118.05691854759567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1277531</v>
      </c>
      <c r="C35" s="15">
        <f t="shared" ref="C35:E35" si="1">SUM(C7:C34)</f>
        <v>1124739</v>
      </c>
      <c r="D35" s="15">
        <f t="shared" si="1"/>
        <v>13920161</v>
      </c>
      <c r="E35" s="15">
        <f t="shared" si="1"/>
        <v>14084753</v>
      </c>
      <c r="F35" s="16">
        <f t="shared" si="0"/>
        <v>1.182400117354959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4760</v>
      </c>
      <c r="C38" s="41">
        <f>D7</f>
        <v>5581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4469754</v>
      </c>
      <c r="G38" s="42">
        <f>LOOKUP(E38,$A$38:$A$65,$C$38:$C$65)</f>
        <v>4327371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158274</v>
      </c>
      <c r="C39" s="41">
        <f t="shared" ref="C39:C65" si="5">D8</f>
        <v>154185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4114231</v>
      </c>
      <c r="G39" s="42">
        <f t="shared" ref="G39:G65" si="8">LOOKUP(E39,$A$38:$A$65,$C$38:$C$65)</f>
        <v>3602631</v>
      </c>
    </row>
    <row r="40" spans="1:9" x14ac:dyDescent="0.25">
      <c r="A40" s="42" t="str">
        <f t="shared" si="3"/>
        <v>ALMERIA</v>
      </c>
      <c r="B40" s="41">
        <f t="shared" si="4"/>
        <v>6134</v>
      </c>
      <c r="C40" s="41">
        <f t="shared" si="5"/>
        <v>4010</v>
      </c>
      <c r="D40" s="41">
        <f t="shared" si="6"/>
        <v>22</v>
      </c>
      <c r="E40" s="42" t="str">
        <f t="shared" si="2"/>
        <v>BARCELONA</v>
      </c>
      <c r="F40" s="42">
        <f t="shared" si="7"/>
        <v>1756429</v>
      </c>
      <c r="G40" s="42">
        <f t="shared" si="8"/>
        <v>2033549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22</v>
      </c>
      <c r="D41" s="41">
        <f t="shared" si="6"/>
        <v>27</v>
      </c>
      <c r="E41" s="42" t="str">
        <f t="shared" si="2"/>
        <v>LAS PALMAS</v>
      </c>
      <c r="F41" s="42">
        <f t="shared" si="7"/>
        <v>1207939</v>
      </c>
      <c r="G41" s="42">
        <f t="shared" si="8"/>
        <v>1296978</v>
      </c>
    </row>
    <row r="42" spans="1:9" x14ac:dyDescent="0.25">
      <c r="A42" s="42" t="str">
        <f t="shared" si="3"/>
        <v>BAHIA DE ALGECIRAS</v>
      </c>
      <c r="B42" s="41">
        <f t="shared" si="4"/>
        <v>4114231</v>
      </c>
      <c r="C42" s="41">
        <f t="shared" si="5"/>
        <v>3602631</v>
      </c>
      <c r="D42" s="41">
        <f t="shared" si="6"/>
        <v>2</v>
      </c>
      <c r="E42" s="42" t="str">
        <f t="shared" si="2"/>
        <v>BILBAO</v>
      </c>
      <c r="F42" s="42">
        <f t="shared" si="7"/>
        <v>610133</v>
      </c>
      <c r="G42" s="42">
        <f t="shared" si="8"/>
        <v>572785</v>
      </c>
    </row>
    <row r="43" spans="1:9" x14ac:dyDescent="0.25">
      <c r="A43" s="42" t="str">
        <f t="shared" si="3"/>
        <v>BAHIA DE CADIZ</v>
      </c>
      <c r="B43" s="41">
        <f t="shared" si="4"/>
        <v>96215</v>
      </c>
      <c r="C43" s="41">
        <f t="shared" si="5"/>
        <v>92215</v>
      </c>
      <c r="D43" s="41">
        <f t="shared" si="6"/>
        <v>13</v>
      </c>
      <c r="E43" s="42" t="str">
        <f t="shared" si="2"/>
        <v>MALAGA</v>
      </c>
      <c r="F43" s="42">
        <f t="shared" si="7"/>
        <v>336265</v>
      </c>
      <c r="G43" s="42">
        <f t="shared" si="8"/>
        <v>476997</v>
      </c>
    </row>
    <row r="44" spans="1:9" x14ac:dyDescent="0.25">
      <c r="A44" s="42" t="str">
        <f t="shared" si="3"/>
        <v>BALEARES</v>
      </c>
      <c r="B44" s="41">
        <f t="shared" si="4"/>
        <v>57907</v>
      </c>
      <c r="C44" s="41">
        <f t="shared" si="5"/>
        <v>67514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322100</v>
      </c>
      <c r="G44" s="42">
        <f t="shared" si="8"/>
        <v>349273</v>
      </c>
    </row>
    <row r="45" spans="1:9" x14ac:dyDescent="0.25">
      <c r="A45" s="42" t="str">
        <f t="shared" si="3"/>
        <v>BARCELONA</v>
      </c>
      <c r="B45" s="41">
        <f t="shared" si="4"/>
        <v>1756429</v>
      </c>
      <c r="C45" s="41">
        <f t="shared" si="5"/>
        <v>2033549</v>
      </c>
      <c r="D45" s="41">
        <f t="shared" si="6"/>
        <v>3</v>
      </c>
      <c r="E45" s="42" t="str">
        <f t="shared" si="2"/>
        <v>VIGO</v>
      </c>
      <c r="F45" s="42">
        <f t="shared" si="7"/>
        <v>198517</v>
      </c>
      <c r="G45" s="42">
        <f t="shared" si="8"/>
        <v>212120</v>
      </c>
    </row>
    <row r="46" spans="1:9" x14ac:dyDescent="0.25">
      <c r="A46" s="42" t="str">
        <f t="shared" si="3"/>
        <v>BILBAO</v>
      </c>
      <c r="B46" s="41">
        <f t="shared" si="4"/>
        <v>610133</v>
      </c>
      <c r="C46" s="41">
        <f t="shared" si="5"/>
        <v>572785</v>
      </c>
      <c r="D46" s="41">
        <f t="shared" si="6"/>
        <v>5</v>
      </c>
      <c r="E46" s="42" t="str">
        <f t="shared" si="2"/>
        <v>TARRAGONA</v>
      </c>
      <c r="F46" s="42">
        <f t="shared" si="7"/>
        <v>188872</v>
      </c>
      <c r="G46" s="42">
        <f t="shared" si="8"/>
        <v>225748</v>
      </c>
    </row>
    <row r="47" spans="1:9" x14ac:dyDescent="0.25">
      <c r="A47" s="42" t="str">
        <f t="shared" si="3"/>
        <v>CARTAGENA</v>
      </c>
      <c r="B47" s="41">
        <f t="shared" si="4"/>
        <v>66594</v>
      </c>
      <c r="C47" s="41">
        <f t="shared" si="5"/>
        <v>72320</v>
      </c>
      <c r="D47" s="41">
        <f t="shared" si="6"/>
        <v>14</v>
      </c>
      <c r="E47" s="42" t="str">
        <f t="shared" si="2"/>
        <v>CASTELLON</v>
      </c>
      <c r="F47" s="42">
        <f t="shared" si="7"/>
        <v>160934</v>
      </c>
      <c r="G47" s="42">
        <f t="shared" si="8"/>
        <v>130963</v>
      </c>
    </row>
    <row r="48" spans="1:9" x14ac:dyDescent="0.25">
      <c r="A48" s="42" t="str">
        <f t="shared" si="3"/>
        <v>CASTELLON</v>
      </c>
      <c r="B48" s="41">
        <f t="shared" si="4"/>
        <v>160934</v>
      </c>
      <c r="C48" s="41">
        <f t="shared" si="5"/>
        <v>130963</v>
      </c>
      <c r="D48" s="41">
        <f t="shared" si="6"/>
        <v>10</v>
      </c>
      <c r="E48" s="42" t="str">
        <f t="shared" si="2"/>
        <v>ALICANTE</v>
      </c>
      <c r="F48" s="42">
        <f t="shared" si="7"/>
        <v>158274</v>
      </c>
      <c r="G48" s="42">
        <f t="shared" si="8"/>
        <v>154185</v>
      </c>
    </row>
    <row r="49" spans="1:7" x14ac:dyDescent="0.25">
      <c r="A49" s="42" t="str">
        <f t="shared" si="3"/>
        <v>CEUTA</v>
      </c>
      <c r="B49" s="41">
        <f t="shared" si="4"/>
        <v>16120</v>
      </c>
      <c r="C49" s="41">
        <f t="shared" si="5"/>
        <v>11450</v>
      </c>
      <c r="D49" s="41">
        <f t="shared" si="6"/>
        <v>20</v>
      </c>
      <c r="E49" s="42" t="str">
        <f t="shared" si="2"/>
        <v>SEVILLA</v>
      </c>
      <c r="F49" s="42">
        <f t="shared" si="7"/>
        <v>156193</v>
      </c>
      <c r="G49" s="42">
        <f t="shared" si="8"/>
        <v>164642</v>
      </c>
    </row>
    <row r="50" spans="1:7" x14ac:dyDescent="0.25">
      <c r="A50" s="42" t="str">
        <f t="shared" si="3"/>
        <v>FERROL-SAN CIBRAO</v>
      </c>
      <c r="B50" s="41">
        <f t="shared" si="4"/>
        <v>915</v>
      </c>
      <c r="C50" s="41">
        <f t="shared" si="5"/>
        <v>542</v>
      </c>
      <c r="D50" s="41">
        <f t="shared" si="6"/>
        <v>25</v>
      </c>
      <c r="E50" s="42" t="str">
        <f t="shared" si="2"/>
        <v>BAHIA DE CADIZ</v>
      </c>
      <c r="F50" s="42">
        <f t="shared" si="7"/>
        <v>96215</v>
      </c>
      <c r="G50" s="42">
        <f t="shared" si="8"/>
        <v>92215</v>
      </c>
    </row>
    <row r="51" spans="1:7" x14ac:dyDescent="0.25">
      <c r="A51" s="42" t="str">
        <f t="shared" si="3"/>
        <v>GIJON</v>
      </c>
      <c r="B51" s="41">
        <f t="shared" si="4"/>
        <v>48607</v>
      </c>
      <c r="C51" s="41">
        <f t="shared" si="5"/>
        <v>35860</v>
      </c>
      <c r="D51" s="41">
        <f t="shared" si="6"/>
        <v>16</v>
      </c>
      <c r="E51" s="42" t="str">
        <f t="shared" si="2"/>
        <v>CARTAGENA</v>
      </c>
      <c r="F51" s="42">
        <f t="shared" si="7"/>
        <v>66594</v>
      </c>
      <c r="G51" s="42">
        <f t="shared" si="8"/>
        <v>72320</v>
      </c>
    </row>
    <row r="52" spans="1:7" x14ac:dyDescent="0.25">
      <c r="A52" s="42" t="str">
        <f t="shared" si="3"/>
        <v>HUELVA</v>
      </c>
      <c r="B52" s="41">
        <f t="shared" si="4"/>
        <v>19</v>
      </c>
      <c r="C52" s="41">
        <f t="shared" si="5"/>
        <v>52</v>
      </c>
      <c r="D52" s="41">
        <f t="shared" si="6"/>
        <v>26</v>
      </c>
      <c r="E52" s="42" t="str">
        <f t="shared" si="2"/>
        <v>BALEARES</v>
      </c>
      <c r="F52" s="42">
        <f t="shared" si="7"/>
        <v>57907</v>
      </c>
      <c r="G52" s="42">
        <f t="shared" si="8"/>
        <v>67514</v>
      </c>
    </row>
    <row r="53" spans="1:7" x14ac:dyDescent="0.25">
      <c r="A53" s="42" t="str">
        <f t="shared" si="3"/>
        <v>LAS PALMAS</v>
      </c>
      <c r="B53" s="41">
        <f t="shared" si="4"/>
        <v>1207939</v>
      </c>
      <c r="C53" s="41">
        <f t="shared" si="5"/>
        <v>1296978</v>
      </c>
      <c r="D53" s="41">
        <f t="shared" si="6"/>
        <v>4</v>
      </c>
      <c r="E53" s="42" t="str">
        <f t="shared" si="2"/>
        <v>GIJON</v>
      </c>
      <c r="F53" s="42">
        <f t="shared" si="7"/>
        <v>48607</v>
      </c>
      <c r="G53" s="42">
        <f t="shared" si="8"/>
        <v>35860</v>
      </c>
    </row>
    <row r="54" spans="1:7" x14ac:dyDescent="0.25">
      <c r="A54" s="42" t="str">
        <f t="shared" si="3"/>
        <v>MALAGA</v>
      </c>
      <c r="B54" s="41">
        <f t="shared" si="4"/>
        <v>336265</v>
      </c>
      <c r="C54" s="41">
        <f t="shared" si="5"/>
        <v>476997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39978</v>
      </c>
      <c r="G54" s="42">
        <f t="shared" si="8"/>
        <v>37669</v>
      </c>
    </row>
    <row r="55" spans="1:7" x14ac:dyDescent="0.25">
      <c r="A55" s="42" t="str">
        <f t="shared" si="3"/>
        <v>MARIN Y RIA DE PONTEVEDRA</v>
      </c>
      <c r="B55" s="41">
        <f t="shared" si="4"/>
        <v>39978</v>
      </c>
      <c r="C55" s="41">
        <f t="shared" si="5"/>
        <v>37669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33600</v>
      </c>
      <c r="G55" s="42">
        <f t="shared" si="8"/>
        <v>26912</v>
      </c>
    </row>
    <row r="56" spans="1:7" x14ac:dyDescent="0.25">
      <c r="A56" s="42" t="str">
        <f t="shared" si="3"/>
        <v>MELILLA</v>
      </c>
      <c r="B56" s="41">
        <f t="shared" si="4"/>
        <v>33600</v>
      </c>
      <c r="C56" s="41">
        <f t="shared" si="5"/>
        <v>26912</v>
      </c>
      <c r="D56" s="41">
        <f t="shared" si="6"/>
        <v>18</v>
      </c>
      <c r="E56" s="42" t="str">
        <f t="shared" si="2"/>
        <v>VILAGARCIA</v>
      </c>
      <c r="F56" s="42">
        <f t="shared" si="9"/>
        <v>26664</v>
      </c>
      <c r="G56" s="42">
        <f t="shared" si="8"/>
        <v>12228</v>
      </c>
    </row>
    <row r="57" spans="1:7" x14ac:dyDescent="0.25">
      <c r="A57" s="42" t="str">
        <f t="shared" si="3"/>
        <v>MOTRIL</v>
      </c>
      <c r="B57" s="41">
        <f t="shared" si="4"/>
        <v>6455</v>
      </c>
      <c r="C57" s="41">
        <f t="shared" si="5"/>
        <v>4404</v>
      </c>
      <c r="D57" s="41">
        <f t="shared" si="6"/>
        <v>21</v>
      </c>
      <c r="E57" s="42" t="str">
        <f t="shared" si="2"/>
        <v>CEUTA</v>
      </c>
      <c r="F57" s="42">
        <f t="shared" si="9"/>
        <v>16120</v>
      </c>
      <c r="G57" s="42">
        <f t="shared" si="8"/>
        <v>11450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6455</v>
      </c>
      <c r="G58" s="42">
        <f t="shared" si="8"/>
        <v>4404</v>
      </c>
    </row>
    <row r="59" spans="1:7" x14ac:dyDescent="0.25">
      <c r="A59" s="42" t="str">
        <f t="shared" si="3"/>
        <v>SANTA CRUZ DE TENERIFE</v>
      </c>
      <c r="B59" s="41">
        <f t="shared" si="4"/>
        <v>322100</v>
      </c>
      <c r="C59" s="41">
        <f t="shared" si="5"/>
        <v>349273</v>
      </c>
      <c r="D59" s="41">
        <f t="shared" si="6"/>
        <v>7</v>
      </c>
      <c r="E59" s="42" t="str">
        <f t="shared" si="2"/>
        <v>ALMERIA</v>
      </c>
      <c r="F59" s="42">
        <f t="shared" si="9"/>
        <v>6134</v>
      </c>
      <c r="G59" s="42">
        <f t="shared" si="8"/>
        <v>4010</v>
      </c>
    </row>
    <row r="60" spans="1:7" x14ac:dyDescent="0.25">
      <c r="A60" s="42" t="str">
        <f t="shared" si="3"/>
        <v>SANTANDER</v>
      </c>
      <c r="B60" s="41">
        <f t="shared" si="4"/>
        <v>1136</v>
      </c>
      <c r="C60" s="41">
        <f t="shared" si="5"/>
        <v>2140</v>
      </c>
      <c r="D60" s="41">
        <f t="shared" si="6"/>
        <v>24</v>
      </c>
      <c r="E60" s="42" t="str">
        <f t="shared" si="2"/>
        <v>A CORUÑA</v>
      </c>
      <c r="F60" s="42">
        <f t="shared" si="9"/>
        <v>4760</v>
      </c>
      <c r="G60" s="42">
        <f t="shared" si="8"/>
        <v>5581</v>
      </c>
    </row>
    <row r="61" spans="1:7" x14ac:dyDescent="0.25">
      <c r="A61" s="42" t="str">
        <f t="shared" si="3"/>
        <v>SEVILLA</v>
      </c>
      <c r="B61" s="41">
        <f t="shared" si="4"/>
        <v>156193</v>
      </c>
      <c r="C61" s="41">
        <f t="shared" si="5"/>
        <v>164642</v>
      </c>
      <c r="D61" s="41">
        <f t="shared" si="6"/>
        <v>12</v>
      </c>
      <c r="E61" s="42" t="str">
        <f t="shared" si="2"/>
        <v>SANTANDER</v>
      </c>
      <c r="F61" s="42">
        <f t="shared" si="9"/>
        <v>1136</v>
      </c>
      <c r="G61" s="42">
        <f t="shared" si="8"/>
        <v>2140</v>
      </c>
    </row>
    <row r="62" spans="1:7" x14ac:dyDescent="0.25">
      <c r="A62" s="42" t="str">
        <f t="shared" si="3"/>
        <v>TARRAGONA</v>
      </c>
      <c r="B62" s="41">
        <f t="shared" si="4"/>
        <v>188872</v>
      </c>
      <c r="C62" s="41">
        <f t="shared" si="5"/>
        <v>225748</v>
      </c>
      <c r="D62" s="41">
        <f t="shared" si="6"/>
        <v>9</v>
      </c>
      <c r="E62" s="42" t="str">
        <f t="shared" si="2"/>
        <v>FERROL-SAN CIBRAO</v>
      </c>
      <c r="F62" s="42">
        <f t="shared" si="9"/>
        <v>915</v>
      </c>
      <c r="G62" s="42">
        <f t="shared" si="8"/>
        <v>542</v>
      </c>
    </row>
    <row r="63" spans="1:7" x14ac:dyDescent="0.25">
      <c r="A63" s="42" t="str">
        <f t="shared" si="3"/>
        <v>VALENCIA</v>
      </c>
      <c r="B63" s="41">
        <f t="shared" si="4"/>
        <v>4469754</v>
      </c>
      <c r="C63" s="41">
        <f t="shared" si="5"/>
        <v>4327371</v>
      </c>
      <c r="D63" s="41">
        <f t="shared" si="6"/>
        <v>1</v>
      </c>
      <c r="E63" s="42" t="str">
        <f t="shared" si="2"/>
        <v>HUELVA</v>
      </c>
      <c r="F63" s="42">
        <f t="shared" si="9"/>
        <v>19</v>
      </c>
      <c r="G63" s="42">
        <f t="shared" si="8"/>
        <v>52</v>
      </c>
    </row>
    <row r="64" spans="1:7" x14ac:dyDescent="0.25">
      <c r="A64" s="42" t="str">
        <f t="shared" si="3"/>
        <v>VIGO</v>
      </c>
      <c r="B64" s="41">
        <f t="shared" si="4"/>
        <v>198517</v>
      </c>
      <c r="C64" s="41">
        <f t="shared" si="5"/>
        <v>212120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22</v>
      </c>
    </row>
    <row r="65" spans="1:7" x14ac:dyDescent="0.25">
      <c r="A65" s="42" t="str">
        <f t="shared" si="3"/>
        <v>VILAGARCIA</v>
      </c>
      <c r="B65" s="41">
        <f t="shared" si="4"/>
        <v>26664</v>
      </c>
      <c r="C65" s="41">
        <f t="shared" si="5"/>
        <v>12228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42</v>
      </c>
      <c r="C8" s="38">
        <v>181</v>
      </c>
      <c r="D8" s="38">
        <v>1324</v>
      </c>
      <c r="E8" s="38">
        <v>3035</v>
      </c>
      <c r="F8" s="13">
        <f t="shared" ref="F8:F35" si="0">((E8*100)/D8)-100</f>
        <v>129.22960725075529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405492</v>
      </c>
      <c r="C11" s="37">
        <v>313118</v>
      </c>
      <c r="D11" s="37">
        <v>3347099</v>
      </c>
      <c r="E11" s="37">
        <v>3757582</v>
      </c>
      <c r="F11" s="10">
        <f t="shared" si="0"/>
        <v>12.263844003419081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</v>
      </c>
      <c r="D12" s="38">
        <v>487</v>
      </c>
      <c r="E12" s="38">
        <v>916</v>
      </c>
      <c r="F12" s="13">
        <f t="shared" si="0"/>
        <v>88.090349075975354</v>
      </c>
      <c r="G12" s="1"/>
      <c r="H12" s="1"/>
      <c r="I12" s="1"/>
    </row>
    <row r="13" spans="1:12" x14ac:dyDescent="0.25">
      <c r="A13" s="8" t="s">
        <v>50</v>
      </c>
      <c r="B13" s="37">
        <v>2</v>
      </c>
      <c r="C13" s="37">
        <v>0</v>
      </c>
      <c r="D13" s="37">
        <v>2</v>
      </c>
      <c r="E13" s="37">
        <v>38</v>
      </c>
      <c r="F13" s="10">
        <f t="shared" si="0"/>
        <v>1800</v>
      </c>
      <c r="G13" s="1"/>
      <c r="H13" s="1"/>
      <c r="I13" s="1"/>
    </row>
    <row r="14" spans="1:12" x14ac:dyDescent="0.25">
      <c r="A14" s="11" t="s">
        <v>51</v>
      </c>
      <c r="B14" s="38">
        <v>41891</v>
      </c>
      <c r="C14" s="38">
        <v>29524</v>
      </c>
      <c r="D14" s="38">
        <v>656846</v>
      </c>
      <c r="E14" s="38">
        <v>435817</v>
      </c>
      <c r="F14" s="13">
        <f t="shared" si="0"/>
        <v>-33.650048869902534</v>
      </c>
      <c r="G14" s="1"/>
      <c r="H14" s="1"/>
      <c r="I14" s="1"/>
    </row>
    <row r="15" spans="1:12" x14ac:dyDescent="0.25">
      <c r="A15" s="8" t="s">
        <v>52</v>
      </c>
      <c r="B15" s="37">
        <v>77</v>
      </c>
      <c r="C15" s="37">
        <v>34</v>
      </c>
      <c r="D15" s="37">
        <v>2901</v>
      </c>
      <c r="E15" s="37">
        <v>1134</v>
      </c>
      <c r="F15" s="10">
        <f t="shared" si="0"/>
        <v>-60.910031023784903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32</v>
      </c>
      <c r="F16" s="13">
        <f t="shared" si="0"/>
        <v>1500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39</v>
      </c>
      <c r="D17" s="37">
        <v>1246</v>
      </c>
      <c r="E17" s="37">
        <v>793</v>
      </c>
      <c r="F17" s="10">
        <f t="shared" si="0"/>
        <v>-36.356340288924557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2</v>
      </c>
      <c r="F18" s="17">
        <f t="shared" si="0"/>
        <v>-80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65124</v>
      </c>
      <c r="C22" s="38">
        <v>61804</v>
      </c>
      <c r="D22" s="38">
        <v>839089</v>
      </c>
      <c r="E22" s="38">
        <v>790232</v>
      </c>
      <c r="F22" s="13">
        <f t="shared" si="0"/>
        <v>-5.8226242984951568</v>
      </c>
      <c r="G22" s="1"/>
      <c r="H22" s="1"/>
      <c r="I22" s="1"/>
    </row>
    <row r="23" spans="1:9" x14ac:dyDescent="0.25">
      <c r="A23" s="8" t="s">
        <v>60</v>
      </c>
      <c r="B23" s="37">
        <v>62189</v>
      </c>
      <c r="C23" s="37">
        <v>790</v>
      </c>
      <c r="D23" s="37">
        <v>450688</v>
      </c>
      <c r="E23" s="37">
        <v>300443</v>
      </c>
      <c r="F23" s="10">
        <f t="shared" si="0"/>
        <v>-33.33680950014201</v>
      </c>
      <c r="G23" s="1"/>
      <c r="H23" s="1"/>
      <c r="I23" s="1"/>
    </row>
    <row r="24" spans="1:9" x14ac:dyDescent="0.25">
      <c r="A24" s="11" t="s">
        <v>61</v>
      </c>
      <c r="B24" s="38">
        <v>4</v>
      </c>
      <c r="C24" s="38">
        <v>237</v>
      </c>
      <c r="D24" s="38">
        <v>4659</v>
      </c>
      <c r="E24" s="38">
        <v>2868</v>
      </c>
      <c r="F24" s="13">
        <f t="shared" si="0"/>
        <v>-38.441725692208628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360</v>
      </c>
      <c r="C28" s="38">
        <v>485</v>
      </c>
      <c r="D28" s="38">
        <v>10455</v>
      </c>
      <c r="E28" s="38">
        <v>4991</v>
      </c>
      <c r="F28" s="13">
        <f t="shared" si="0"/>
        <v>-52.262075561932093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55</v>
      </c>
      <c r="E29" s="37">
        <v>24</v>
      </c>
      <c r="F29" s="18">
        <f t="shared" si="0"/>
        <v>-56.363636363636367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8678</v>
      </c>
      <c r="C31" s="37">
        <v>6429</v>
      </c>
      <c r="D31" s="37">
        <v>137909</v>
      </c>
      <c r="E31" s="37">
        <v>102083</v>
      </c>
      <c r="F31" s="10">
        <f t="shared" si="0"/>
        <v>-25.977999985497689</v>
      </c>
      <c r="G31" s="1"/>
      <c r="H31" s="1"/>
      <c r="I31" s="1"/>
    </row>
    <row r="32" spans="1:9" x14ac:dyDescent="0.25">
      <c r="A32" s="11" t="s">
        <v>69</v>
      </c>
      <c r="B32" s="38">
        <v>183328</v>
      </c>
      <c r="C32" s="38">
        <v>183771</v>
      </c>
      <c r="D32" s="38">
        <v>2226295</v>
      </c>
      <c r="E32" s="38">
        <v>2280641</v>
      </c>
      <c r="F32" s="13">
        <f t="shared" si="0"/>
        <v>2.4410960811572551</v>
      </c>
      <c r="G32" s="1"/>
      <c r="H32" s="1"/>
      <c r="I32" s="1"/>
    </row>
    <row r="33" spans="1:9" x14ac:dyDescent="0.25">
      <c r="A33" s="8" t="s">
        <v>70</v>
      </c>
      <c r="B33" s="37">
        <v>1074</v>
      </c>
      <c r="C33" s="37">
        <v>348</v>
      </c>
      <c r="D33" s="37">
        <v>9916</v>
      </c>
      <c r="E33" s="37">
        <v>8390</v>
      </c>
      <c r="F33" s="10">
        <f t="shared" si="0"/>
        <v>-15.389269866881804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768261</v>
      </c>
      <c r="C35" s="15">
        <f t="shared" ref="C35:E35" si="1">SUM(C7:C34)</f>
        <v>596762</v>
      </c>
      <c r="D35" s="15">
        <f t="shared" si="1"/>
        <v>7688983</v>
      </c>
      <c r="E35" s="15">
        <f t="shared" si="1"/>
        <v>7689049</v>
      </c>
      <c r="F35" s="16">
        <f t="shared" si="0"/>
        <v>8.5837099652508186E-4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3757582</v>
      </c>
      <c r="G38" s="42">
        <f>LOOKUP(E38,$A$38:$A$65,$C$38:$C$65)</f>
        <v>3347099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3035</v>
      </c>
      <c r="C39" s="41">
        <f t="shared" ref="C39:C65" si="5">D8</f>
        <v>1324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2280641</v>
      </c>
      <c r="G39" s="42">
        <f t="shared" ref="G39:G65" si="8">LOOKUP(E39,$A$38:$A$65,$C$38:$C$65)</f>
        <v>2226295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790232</v>
      </c>
      <c r="G40" s="42">
        <f t="shared" si="8"/>
        <v>839089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435817</v>
      </c>
      <c r="G41" s="42">
        <f t="shared" si="8"/>
        <v>656846</v>
      </c>
    </row>
    <row r="42" spans="1:9" x14ac:dyDescent="0.25">
      <c r="A42" s="42" t="str">
        <f t="shared" si="3"/>
        <v>BAHIA DE ALGECIRAS</v>
      </c>
      <c r="B42" s="41">
        <f t="shared" si="4"/>
        <v>3757582</v>
      </c>
      <c r="C42" s="41">
        <f t="shared" si="5"/>
        <v>3347099</v>
      </c>
      <c r="D42" s="41">
        <f t="shared" si="6"/>
        <v>1</v>
      </c>
      <c r="E42" s="42" t="str">
        <f t="shared" si="2"/>
        <v>MALAGA</v>
      </c>
      <c r="F42" s="42">
        <f t="shared" si="7"/>
        <v>300443</v>
      </c>
      <c r="G42" s="42">
        <f t="shared" si="8"/>
        <v>450688</v>
      </c>
    </row>
    <row r="43" spans="1:9" x14ac:dyDescent="0.25">
      <c r="A43" s="42" t="str">
        <f t="shared" si="3"/>
        <v>BAHIA DE CADIZ</v>
      </c>
      <c r="B43" s="41">
        <f t="shared" si="4"/>
        <v>916</v>
      </c>
      <c r="C43" s="41">
        <f t="shared" si="5"/>
        <v>487</v>
      </c>
      <c r="D43" s="41">
        <f t="shared" si="6"/>
        <v>12</v>
      </c>
      <c r="E43" s="42" t="str">
        <f t="shared" si="2"/>
        <v>TARRAGONA</v>
      </c>
      <c r="F43" s="42">
        <f t="shared" si="7"/>
        <v>102083</v>
      </c>
      <c r="G43" s="42">
        <f t="shared" si="8"/>
        <v>137909</v>
      </c>
    </row>
    <row r="44" spans="1:9" x14ac:dyDescent="0.25">
      <c r="A44" s="42" t="str">
        <f t="shared" si="3"/>
        <v>BALEARES</v>
      </c>
      <c r="B44" s="41">
        <f t="shared" si="4"/>
        <v>38</v>
      </c>
      <c r="C44" s="41">
        <f t="shared" si="5"/>
        <v>2</v>
      </c>
      <c r="D44" s="41">
        <f t="shared" si="6"/>
        <v>14</v>
      </c>
      <c r="E44" s="42" t="str">
        <f t="shared" si="2"/>
        <v>VIGO</v>
      </c>
      <c r="F44" s="42">
        <f t="shared" si="7"/>
        <v>8390</v>
      </c>
      <c r="G44" s="42">
        <f t="shared" si="8"/>
        <v>9916</v>
      </c>
    </row>
    <row r="45" spans="1:9" x14ac:dyDescent="0.25">
      <c r="A45" s="42" t="str">
        <f t="shared" si="3"/>
        <v>BARCELONA</v>
      </c>
      <c r="B45" s="41">
        <f t="shared" si="4"/>
        <v>435817</v>
      </c>
      <c r="C45" s="41">
        <f t="shared" si="5"/>
        <v>656846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4991</v>
      </c>
      <c r="G45" s="42">
        <f t="shared" si="8"/>
        <v>10455</v>
      </c>
    </row>
    <row r="46" spans="1:9" x14ac:dyDescent="0.25">
      <c r="A46" s="42" t="str">
        <f t="shared" si="3"/>
        <v>BILBAO</v>
      </c>
      <c r="B46" s="41">
        <f t="shared" si="4"/>
        <v>1134</v>
      </c>
      <c r="C46" s="41">
        <f t="shared" si="5"/>
        <v>2901</v>
      </c>
      <c r="D46" s="41">
        <f t="shared" si="6"/>
        <v>11</v>
      </c>
      <c r="E46" s="42" t="str">
        <f t="shared" si="2"/>
        <v>ALICANTE</v>
      </c>
      <c r="F46" s="42">
        <f t="shared" si="7"/>
        <v>3035</v>
      </c>
      <c r="G46" s="42">
        <f t="shared" si="8"/>
        <v>1324</v>
      </c>
    </row>
    <row r="47" spans="1:9" x14ac:dyDescent="0.25">
      <c r="A47" s="42" t="str">
        <f t="shared" si="3"/>
        <v>CARTAGENA</v>
      </c>
      <c r="B47" s="41">
        <f t="shared" si="4"/>
        <v>32</v>
      </c>
      <c r="C47" s="41">
        <f t="shared" si="5"/>
        <v>2</v>
      </c>
      <c r="D47" s="41">
        <f t="shared" si="6"/>
        <v>15</v>
      </c>
      <c r="E47" s="42" t="str">
        <f t="shared" si="2"/>
        <v>MARIN Y RIA DE PONTEVEDRA</v>
      </c>
      <c r="F47" s="42">
        <f t="shared" si="7"/>
        <v>2868</v>
      </c>
      <c r="G47" s="42">
        <f t="shared" si="8"/>
        <v>4659</v>
      </c>
    </row>
    <row r="48" spans="1:9" x14ac:dyDescent="0.25">
      <c r="A48" s="42" t="str">
        <f t="shared" si="3"/>
        <v>CASTELLON</v>
      </c>
      <c r="B48" s="41">
        <f t="shared" si="4"/>
        <v>793</v>
      </c>
      <c r="C48" s="41">
        <f t="shared" si="5"/>
        <v>1246</v>
      </c>
      <c r="D48" s="41">
        <f t="shared" si="6"/>
        <v>13</v>
      </c>
      <c r="E48" s="42" t="str">
        <f t="shared" si="2"/>
        <v>BILBAO</v>
      </c>
      <c r="F48" s="42">
        <f t="shared" si="7"/>
        <v>1134</v>
      </c>
      <c r="G48" s="42">
        <f t="shared" si="8"/>
        <v>2901</v>
      </c>
    </row>
    <row r="49" spans="1:7" x14ac:dyDescent="0.25">
      <c r="A49" s="42" t="str">
        <f t="shared" si="3"/>
        <v>CEUTA</v>
      </c>
      <c r="B49" s="41">
        <f t="shared" si="4"/>
        <v>2</v>
      </c>
      <c r="C49" s="41">
        <f t="shared" si="5"/>
        <v>10</v>
      </c>
      <c r="D49" s="41">
        <f t="shared" si="6"/>
        <v>18</v>
      </c>
      <c r="E49" s="42" t="str">
        <f t="shared" si="2"/>
        <v>BAHIA DE CADIZ</v>
      </c>
      <c r="F49" s="42">
        <f t="shared" si="7"/>
        <v>916</v>
      </c>
      <c r="G49" s="42">
        <f t="shared" si="8"/>
        <v>487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793</v>
      </c>
      <c r="G50" s="42">
        <f t="shared" si="8"/>
        <v>1246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BALEARES</v>
      </c>
      <c r="F51" s="42">
        <f t="shared" si="7"/>
        <v>38</v>
      </c>
      <c r="G51" s="42">
        <f t="shared" si="8"/>
        <v>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32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790232</v>
      </c>
      <c r="C53" s="41">
        <f t="shared" si="5"/>
        <v>839089</v>
      </c>
      <c r="D53" s="41">
        <f t="shared" si="6"/>
        <v>3</v>
      </c>
      <c r="E53" s="42" t="str">
        <f t="shared" si="2"/>
        <v>VILAGARCIA</v>
      </c>
      <c r="F53" s="42">
        <f t="shared" si="7"/>
        <v>28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300443</v>
      </c>
      <c r="C54" s="41">
        <f t="shared" si="5"/>
        <v>450688</v>
      </c>
      <c r="D54" s="41">
        <f t="shared" si="6"/>
        <v>5</v>
      </c>
      <c r="E54" s="42" t="str">
        <f t="shared" si="2"/>
        <v>SANTANDER</v>
      </c>
      <c r="F54" s="42">
        <f t="shared" si="7"/>
        <v>24</v>
      </c>
      <c r="G54" s="42">
        <f t="shared" si="8"/>
        <v>55</v>
      </c>
    </row>
    <row r="55" spans="1:7" x14ac:dyDescent="0.25">
      <c r="A55" s="42" t="str">
        <f t="shared" si="3"/>
        <v>MARIN Y RIA DE PONTEVEDRA</v>
      </c>
      <c r="B55" s="41">
        <f t="shared" si="4"/>
        <v>2868</v>
      </c>
      <c r="C55" s="41">
        <f t="shared" si="5"/>
        <v>4659</v>
      </c>
      <c r="D55" s="41">
        <f t="shared" si="6"/>
        <v>10</v>
      </c>
      <c r="E55" s="42" t="str">
        <f t="shared" si="2"/>
        <v>CEUTA</v>
      </c>
      <c r="F55" s="42">
        <f t="shared" ref="F55:F65" si="9">LOOKUP(E55,$A$38:$A$65,$B$38:$B$65)</f>
        <v>2</v>
      </c>
      <c r="G55" s="42">
        <f t="shared" si="8"/>
        <v>10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4991</v>
      </c>
      <c r="C59" s="41">
        <f t="shared" si="5"/>
        <v>10455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</v>
      </c>
      <c r="C60" s="41">
        <f t="shared" si="5"/>
        <v>55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102083</v>
      </c>
      <c r="C62" s="41">
        <f t="shared" si="5"/>
        <v>137909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2280641</v>
      </c>
      <c r="C63" s="41">
        <f t="shared" si="5"/>
        <v>2226295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8390</v>
      </c>
      <c r="C64" s="41">
        <f t="shared" si="5"/>
        <v>9916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">
        <v>40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187</v>
      </c>
      <c r="E7" s="9">
        <v>254</v>
      </c>
      <c r="F7" s="10">
        <f>((E7*100)/D7)-100</f>
        <v>35.828877005347607</v>
      </c>
      <c r="G7" s="1"/>
      <c r="H7" s="1"/>
      <c r="I7" s="1"/>
    </row>
    <row r="8" spans="1:12" x14ac:dyDescent="0.25">
      <c r="A8" s="11" t="s">
        <v>45</v>
      </c>
      <c r="B8" s="12">
        <v>8699</v>
      </c>
      <c r="C8" s="12">
        <v>10053</v>
      </c>
      <c r="D8" s="12">
        <v>111048</v>
      </c>
      <c r="E8" s="12">
        <v>117114</v>
      </c>
      <c r="F8" s="13">
        <f t="shared" ref="F8:F35" si="0">((E8*100)/D8)-100</f>
        <v>5.4625027015344756</v>
      </c>
      <c r="G8" s="1"/>
      <c r="H8" s="1"/>
      <c r="I8" s="1"/>
    </row>
    <row r="9" spans="1:12" x14ac:dyDescent="0.25">
      <c r="A9" s="8" t="s">
        <v>46</v>
      </c>
      <c r="B9" s="9">
        <v>271</v>
      </c>
      <c r="C9" s="9">
        <v>312</v>
      </c>
      <c r="D9" s="9">
        <v>3809</v>
      </c>
      <c r="E9" s="9">
        <v>4204</v>
      </c>
      <c r="F9" s="10">
        <f t="shared" si="0"/>
        <v>10.370175899186137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1684</v>
      </c>
      <c r="C11" s="9">
        <v>0</v>
      </c>
      <c r="D11" s="9">
        <v>17788</v>
      </c>
      <c r="E11" s="9">
        <v>4</v>
      </c>
      <c r="F11" s="10">
        <f t="shared" si="0"/>
        <v>-99.977512930065217</v>
      </c>
      <c r="G11" s="1"/>
      <c r="H11" s="1"/>
      <c r="I11" s="1"/>
    </row>
    <row r="12" spans="1:12" x14ac:dyDescent="0.25">
      <c r="A12" s="11" t="s">
        <v>49</v>
      </c>
      <c r="B12" s="12">
        <v>3439</v>
      </c>
      <c r="C12" s="12">
        <v>3501</v>
      </c>
      <c r="D12" s="12">
        <v>37898</v>
      </c>
      <c r="E12" s="12">
        <v>37400</v>
      </c>
      <c r="F12" s="13">
        <f t="shared" si="0"/>
        <v>-1.3140535120586776</v>
      </c>
      <c r="G12" s="1"/>
      <c r="H12" s="1"/>
      <c r="I12" s="1"/>
    </row>
    <row r="13" spans="1:12" x14ac:dyDescent="0.25">
      <c r="A13" s="8" t="s">
        <v>50</v>
      </c>
      <c r="B13" s="9">
        <v>3552</v>
      </c>
      <c r="C13" s="9">
        <v>3897</v>
      </c>
      <c r="D13" s="9">
        <v>67200</v>
      </c>
      <c r="E13" s="9">
        <v>57676</v>
      </c>
      <c r="F13" s="10">
        <f t="shared" si="0"/>
        <v>-14.172619047619051</v>
      </c>
      <c r="G13" s="1"/>
      <c r="H13" s="1"/>
      <c r="I13" s="1"/>
    </row>
    <row r="14" spans="1:12" x14ac:dyDescent="0.25">
      <c r="A14" s="11" t="s">
        <v>51</v>
      </c>
      <c r="B14" s="12">
        <v>13797</v>
      </c>
      <c r="C14" s="12">
        <v>11231</v>
      </c>
      <c r="D14" s="12">
        <v>185638</v>
      </c>
      <c r="E14" s="12">
        <v>160111</v>
      </c>
      <c r="F14" s="13">
        <f t="shared" si="0"/>
        <v>-13.75095616199269</v>
      </c>
      <c r="G14" s="1"/>
      <c r="H14" s="1"/>
      <c r="I14" s="1"/>
    </row>
    <row r="15" spans="1:12" x14ac:dyDescent="0.25">
      <c r="A15" s="8" t="s">
        <v>52</v>
      </c>
      <c r="B15" s="9">
        <v>7089</v>
      </c>
      <c r="C15" s="9">
        <v>7243</v>
      </c>
      <c r="D15" s="9">
        <v>52768</v>
      </c>
      <c r="E15" s="9">
        <v>63855</v>
      </c>
      <c r="F15" s="10">
        <f t="shared" si="0"/>
        <v>21.010839902971497</v>
      </c>
      <c r="G15" s="1"/>
      <c r="H15" s="1"/>
      <c r="I15" s="1"/>
    </row>
    <row r="16" spans="1:12" x14ac:dyDescent="0.25">
      <c r="A16" s="11" t="s">
        <v>53</v>
      </c>
      <c r="B16" s="12">
        <v>2109</v>
      </c>
      <c r="C16" s="12">
        <v>1261</v>
      </c>
      <c r="D16" s="12">
        <v>28394</v>
      </c>
      <c r="E16" s="12">
        <v>17486</v>
      </c>
      <c r="F16" s="13">
        <f t="shared" si="0"/>
        <v>-38.416566880326826</v>
      </c>
      <c r="G16" s="1"/>
      <c r="H16" s="1"/>
      <c r="I16" s="1"/>
    </row>
    <row r="17" spans="1:9" x14ac:dyDescent="0.25">
      <c r="A17" s="8" t="s">
        <v>54</v>
      </c>
      <c r="B17" s="9">
        <v>294</v>
      </c>
      <c r="C17" s="9">
        <v>0</v>
      </c>
      <c r="D17" s="9">
        <v>4797</v>
      </c>
      <c r="E17" s="9">
        <v>5329</v>
      </c>
      <c r="F17" s="10">
        <f t="shared" si="0"/>
        <v>11.090264748801332</v>
      </c>
      <c r="G17" s="1"/>
      <c r="H17" s="1"/>
      <c r="I17" s="1"/>
    </row>
    <row r="18" spans="1:9" x14ac:dyDescent="0.25">
      <c r="A18" s="11" t="s">
        <v>55</v>
      </c>
      <c r="B18" s="12">
        <v>1293</v>
      </c>
      <c r="C18" s="12">
        <v>1456</v>
      </c>
      <c r="D18" s="12">
        <v>10951</v>
      </c>
      <c r="E18" s="12">
        <v>15986</v>
      </c>
      <c r="F18" s="13">
        <f t="shared" si="0"/>
        <v>45.977536298054986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540</v>
      </c>
      <c r="C20" s="12">
        <v>650</v>
      </c>
      <c r="D20" s="12">
        <v>8304</v>
      </c>
      <c r="E20" s="12">
        <v>7947</v>
      </c>
      <c r="F20" s="13">
        <f t="shared" si="0"/>
        <v>-4.2991329479768723</v>
      </c>
      <c r="G20" s="1"/>
      <c r="H20" s="1"/>
      <c r="I20" s="1"/>
    </row>
    <row r="21" spans="1:9" x14ac:dyDescent="0.25">
      <c r="A21" s="8" t="s">
        <v>58</v>
      </c>
      <c r="B21" s="9">
        <v>430</v>
      </c>
      <c r="C21" s="9">
        <v>136</v>
      </c>
      <c r="D21" s="9">
        <v>908</v>
      </c>
      <c r="E21" s="9">
        <v>1504</v>
      </c>
      <c r="F21" s="10">
        <f t="shared" si="0"/>
        <v>65.638766519823776</v>
      </c>
      <c r="G21" s="1"/>
      <c r="H21" s="1"/>
      <c r="I21" s="1"/>
    </row>
    <row r="22" spans="1:9" x14ac:dyDescent="0.25">
      <c r="A22" s="11" t="s">
        <v>59</v>
      </c>
      <c r="B22" s="12">
        <v>28133</v>
      </c>
      <c r="C22" s="12">
        <v>27285</v>
      </c>
      <c r="D22" s="12">
        <v>350241</v>
      </c>
      <c r="E22" s="12">
        <v>338832</v>
      </c>
      <c r="F22" s="13">
        <f t="shared" si="0"/>
        <v>-3.2574712840586955</v>
      </c>
      <c r="G22" s="1"/>
      <c r="H22" s="1"/>
      <c r="I22" s="1"/>
    </row>
    <row r="23" spans="1:9" x14ac:dyDescent="0.25">
      <c r="A23" s="8" t="s">
        <v>60</v>
      </c>
      <c r="B23" s="9">
        <v>942</v>
      </c>
      <c r="C23" s="9">
        <v>977</v>
      </c>
      <c r="D23" s="9">
        <v>10279</v>
      </c>
      <c r="E23" s="9">
        <v>13853</v>
      </c>
      <c r="F23" s="10">
        <f t="shared" si="0"/>
        <v>34.769919252845597</v>
      </c>
      <c r="G23" s="1"/>
      <c r="H23" s="1"/>
      <c r="I23" s="1"/>
    </row>
    <row r="24" spans="1:9" x14ac:dyDescent="0.25">
      <c r="A24" s="11" t="s">
        <v>61</v>
      </c>
      <c r="B24" s="12">
        <v>495</v>
      </c>
      <c r="C24" s="12">
        <v>763</v>
      </c>
      <c r="D24" s="12">
        <v>19397</v>
      </c>
      <c r="E24" s="12">
        <v>6017</v>
      </c>
      <c r="F24" s="13">
        <f t="shared" si="0"/>
        <v>-68.979739134917764</v>
      </c>
      <c r="G24" s="1"/>
      <c r="H24" s="1"/>
      <c r="I24" s="1"/>
    </row>
    <row r="25" spans="1:9" x14ac:dyDescent="0.25">
      <c r="A25" s="8" t="s">
        <v>62</v>
      </c>
      <c r="B25" s="9">
        <v>1628</v>
      </c>
      <c r="C25" s="9">
        <v>1368</v>
      </c>
      <c r="D25" s="9">
        <v>16731</v>
      </c>
      <c r="E25" s="9">
        <v>19379</v>
      </c>
      <c r="F25" s="10">
        <f t="shared" si="0"/>
        <v>15.826908134600444</v>
      </c>
      <c r="G25" s="1"/>
      <c r="H25" s="1"/>
      <c r="I25" s="1"/>
    </row>
    <row r="26" spans="1:9" x14ac:dyDescent="0.25">
      <c r="A26" s="11" t="s">
        <v>63</v>
      </c>
      <c r="B26" s="12">
        <v>248</v>
      </c>
      <c r="C26" s="12">
        <v>258</v>
      </c>
      <c r="D26" s="12">
        <v>1607</v>
      </c>
      <c r="E26" s="12">
        <v>2225</v>
      </c>
      <c r="F26" s="13">
        <f t="shared" si="0"/>
        <v>38.456751711263223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25759</v>
      </c>
      <c r="C28" s="12">
        <v>22897</v>
      </c>
      <c r="D28" s="12">
        <v>296923</v>
      </c>
      <c r="E28" s="12">
        <v>277983</v>
      </c>
      <c r="F28" s="13">
        <f t="shared" si="0"/>
        <v>-6.3787581292119455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12894</v>
      </c>
      <c r="C30" s="12">
        <v>11367</v>
      </c>
      <c r="D30" s="12">
        <v>142118</v>
      </c>
      <c r="E30" s="12">
        <v>135213</v>
      </c>
      <c r="F30" s="13">
        <f t="shared" si="0"/>
        <v>-4.8586385960961991</v>
      </c>
      <c r="G30" s="1"/>
      <c r="H30" s="1"/>
      <c r="I30" s="1"/>
    </row>
    <row r="31" spans="1:9" x14ac:dyDescent="0.25">
      <c r="A31" s="8" t="s">
        <v>68</v>
      </c>
      <c r="B31" s="9">
        <v>1645</v>
      </c>
      <c r="C31" s="9">
        <v>1337</v>
      </c>
      <c r="D31" s="9">
        <v>26610</v>
      </c>
      <c r="E31" s="9">
        <v>22036</v>
      </c>
      <c r="F31" s="10">
        <f t="shared" si="0"/>
        <v>-17.189026681698607</v>
      </c>
      <c r="G31" s="1"/>
      <c r="H31" s="1"/>
      <c r="I31" s="1"/>
    </row>
    <row r="32" spans="1:9" x14ac:dyDescent="0.25">
      <c r="A32" s="11" t="s">
        <v>69</v>
      </c>
      <c r="B32" s="12">
        <v>11118</v>
      </c>
      <c r="C32" s="12">
        <v>10183</v>
      </c>
      <c r="D32" s="12">
        <v>150684</v>
      </c>
      <c r="E32" s="12">
        <v>142033</v>
      </c>
      <c r="F32" s="13">
        <f t="shared" si="0"/>
        <v>-5.7411536725863357</v>
      </c>
      <c r="G32" s="1"/>
      <c r="H32" s="1"/>
      <c r="I32" s="1"/>
    </row>
    <row r="33" spans="1:9" x14ac:dyDescent="0.25">
      <c r="A33" s="8" t="s">
        <v>70</v>
      </c>
      <c r="B33" s="9">
        <v>1928</v>
      </c>
      <c r="C33" s="9">
        <v>1031</v>
      </c>
      <c r="D33" s="9">
        <v>29401</v>
      </c>
      <c r="E33" s="9">
        <v>23576</v>
      </c>
      <c r="F33" s="10">
        <f t="shared" si="0"/>
        <v>-19.812251283969928</v>
      </c>
      <c r="G33" s="1"/>
      <c r="H33" s="1"/>
      <c r="I33" s="1"/>
    </row>
    <row r="34" spans="1:9" x14ac:dyDescent="0.25">
      <c r="A34" s="11" t="s">
        <v>71</v>
      </c>
      <c r="B34" s="12">
        <v>2281</v>
      </c>
      <c r="C34" s="12">
        <v>2940</v>
      </c>
      <c r="D34" s="12">
        <v>11617</v>
      </c>
      <c r="E34" s="12">
        <v>25803</v>
      </c>
      <c r="F34" s="13">
        <f t="shared" si="0"/>
        <v>122.11414306619608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130268</v>
      </c>
      <c r="C35" s="15">
        <f t="shared" ref="C35:E35" si="1">SUM(C7:C34)</f>
        <v>120146</v>
      </c>
      <c r="D35" s="15">
        <f t="shared" si="1"/>
        <v>1585298</v>
      </c>
      <c r="E35" s="15">
        <f t="shared" si="1"/>
        <v>1495820</v>
      </c>
      <c r="F35" s="16">
        <f t="shared" si="0"/>
        <v>-5.6442384964845758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254</v>
      </c>
      <c r="C38" s="41">
        <f>D7</f>
        <v>187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338832</v>
      </c>
      <c r="G38" s="42">
        <f>LOOKUP(E38,$A$38:$A$65,$C$38:$C$65)</f>
        <v>350241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117114</v>
      </c>
      <c r="C39" s="41">
        <f t="shared" ref="C39:C65" si="5">D8</f>
        <v>111048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277983</v>
      </c>
      <c r="G39" s="42">
        <f t="shared" ref="G39:G65" si="8">LOOKUP(E39,$A$38:$A$65,$C$38:$C$65)</f>
        <v>296923</v>
      </c>
    </row>
    <row r="40" spans="1:9" x14ac:dyDescent="0.25">
      <c r="A40" s="42" t="str">
        <f t="shared" si="3"/>
        <v>ALMERIA</v>
      </c>
      <c r="B40" s="41">
        <f t="shared" si="4"/>
        <v>4204</v>
      </c>
      <c r="C40" s="41">
        <f t="shared" si="5"/>
        <v>3809</v>
      </c>
      <c r="D40" s="41">
        <f t="shared" si="6"/>
        <v>20</v>
      </c>
      <c r="E40" s="42" t="str">
        <f t="shared" si="2"/>
        <v>BARCELONA</v>
      </c>
      <c r="F40" s="42">
        <f t="shared" si="7"/>
        <v>160111</v>
      </c>
      <c r="G40" s="42">
        <f t="shared" si="8"/>
        <v>185638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142033</v>
      </c>
      <c r="G41" s="42">
        <f t="shared" si="8"/>
        <v>150684</v>
      </c>
    </row>
    <row r="42" spans="1:9" x14ac:dyDescent="0.25">
      <c r="A42" s="42" t="str">
        <f t="shared" si="3"/>
        <v>BAHIA DE ALGECIRAS</v>
      </c>
      <c r="B42" s="41">
        <f t="shared" si="4"/>
        <v>4</v>
      </c>
      <c r="C42" s="41">
        <f t="shared" si="5"/>
        <v>17788</v>
      </c>
      <c r="D42" s="41">
        <f t="shared" si="6"/>
        <v>24</v>
      </c>
      <c r="E42" s="42" t="str">
        <f t="shared" si="2"/>
        <v>SEVILLA</v>
      </c>
      <c r="F42" s="42">
        <f t="shared" si="7"/>
        <v>135213</v>
      </c>
      <c r="G42" s="42">
        <f t="shared" si="8"/>
        <v>142118</v>
      </c>
    </row>
    <row r="43" spans="1:9" x14ac:dyDescent="0.25">
      <c r="A43" s="42" t="str">
        <f t="shared" si="3"/>
        <v>BAHIA DE CADIZ</v>
      </c>
      <c r="B43" s="41">
        <f t="shared" si="4"/>
        <v>37400</v>
      </c>
      <c r="C43" s="41">
        <f t="shared" si="5"/>
        <v>37898</v>
      </c>
      <c r="D43" s="41">
        <f t="shared" si="6"/>
        <v>9</v>
      </c>
      <c r="E43" s="42" t="str">
        <f t="shared" si="2"/>
        <v>ALICANTE</v>
      </c>
      <c r="F43" s="42">
        <f t="shared" si="7"/>
        <v>117114</v>
      </c>
      <c r="G43" s="42">
        <f t="shared" si="8"/>
        <v>111048</v>
      </c>
    </row>
    <row r="44" spans="1:9" x14ac:dyDescent="0.25">
      <c r="A44" s="42" t="str">
        <f t="shared" si="3"/>
        <v>BALEARES</v>
      </c>
      <c r="B44" s="41">
        <f t="shared" si="4"/>
        <v>57676</v>
      </c>
      <c r="C44" s="41">
        <f t="shared" si="5"/>
        <v>67200</v>
      </c>
      <c r="D44" s="41">
        <f t="shared" si="6"/>
        <v>8</v>
      </c>
      <c r="E44" s="42" t="str">
        <f t="shared" si="2"/>
        <v>BILBAO</v>
      </c>
      <c r="F44" s="42">
        <f t="shared" si="7"/>
        <v>63855</v>
      </c>
      <c r="G44" s="42">
        <f t="shared" si="8"/>
        <v>52768</v>
      </c>
    </row>
    <row r="45" spans="1:9" x14ac:dyDescent="0.25">
      <c r="A45" s="42" t="str">
        <f t="shared" si="3"/>
        <v>BARCELONA</v>
      </c>
      <c r="B45" s="41">
        <f t="shared" si="4"/>
        <v>160111</v>
      </c>
      <c r="C45" s="41">
        <f t="shared" si="5"/>
        <v>185638</v>
      </c>
      <c r="D45" s="41">
        <f t="shared" si="6"/>
        <v>3</v>
      </c>
      <c r="E45" s="42" t="str">
        <f t="shared" si="2"/>
        <v>BALEARES</v>
      </c>
      <c r="F45" s="42">
        <f t="shared" si="7"/>
        <v>57676</v>
      </c>
      <c r="G45" s="42">
        <f t="shared" si="8"/>
        <v>67200</v>
      </c>
    </row>
    <row r="46" spans="1:9" x14ac:dyDescent="0.25">
      <c r="A46" s="42" t="str">
        <f t="shared" si="3"/>
        <v>BILBAO</v>
      </c>
      <c r="B46" s="41">
        <f t="shared" si="4"/>
        <v>63855</v>
      </c>
      <c r="C46" s="41">
        <f t="shared" si="5"/>
        <v>52768</v>
      </c>
      <c r="D46" s="41">
        <f t="shared" si="6"/>
        <v>7</v>
      </c>
      <c r="E46" s="42" t="str">
        <f t="shared" si="2"/>
        <v>BAHIA DE CADIZ</v>
      </c>
      <c r="F46" s="42">
        <f t="shared" si="7"/>
        <v>37400</v>
      </c>
      <c r="G46" s="42">
        <f t="shared" si="8"/>
        <v>37898</v>
      </c>
    </row>
    <row r="47" spans="1:9" x14ac:dyDescent="0.25">
      <c r="A47" s="42" t="str">
        <f t="shared" si="3"/>
        <v>CARTAGENA</v>
      </c>
      <c r="B47" s="41">
        <f t="shared" si="4"/>
        <v>17486</v>
      </c>
      <c r="C47" s="41">
        <f t="shared" si="5"/>
        <v>28394</v>
      </c>
      <c r="D47" s="41">
        <f t="shared" si="6"/>
        <v>14</v>
      </c>
      <c r="E47" s="42" t="str">
        <f t="shared" si="2"/>
        <v>VILAGARCIA</v>
      </c>
      <c r="F47" s="42">
        <f t="shared" si="7"/>
        <v>25803</v>
      </c>
      <c r="G47" s="42">
        <f t="shared" si="8"/>
        <v>11617</v>
      </c>
    </row>
    <row r="48" spans="1:9" x14ac:dyDescent="0.25">
      <c r="A48" s="42" t="str">
        <f t="shared" si="3"/>
        <v>CASTELLON</v>
      </c>
      <c r="B48" s="41">
        <f t="shared" si="4"/>
        <v>5329</v>
      </c>
      <c r="C48" s="41">
        <f t="shared" si="5"/>
        <v>4797</v>
      </c>
      <c r="D48" s="41">
        <f t="shared" si="6"/>
        <v>19</v>
      </c>
      <c r="E48" s="42" t="str">
        <f t="shared" si="2"/>
        <v>VIGO</v>
      </c>
      <c r="F48" s="42">
        <f t="shared" si="7"/>
        <v>23576</v>
      </c>
      <c r="G48" s="42">
        <f t="shared" si="8"/>
        <v>29401</v>
      </c>
    </row>
    <row r="49" spans="1:7" x14ac:dyDescent="0.25">
      <c r="A49" s="42" t="str">
        <f t="shared" si="3"/>
        <v>CEUTA</v>
      </c>
      <c r="B49" s="41">
        <f t="shared" si="4"/>
        <v>15986</v>
      </c>
      <c r="C49" s="41">
        <f t="shared" si="5"/>
        <v>10951</v>
      </c>
      <c r="D49" s="41">
        <f t="shared" si="6"/>
        <v>15</v>
      </c>
      <c r="E49" s="42" t="str">
        <f t="shared" si="2"/>
        <v>TARRAGONA</v>
      </c>
      <c r="F49" s="42">
        <f t="shared" si="7"/>
        <v>22036</v>
      </c>
      <c r="G49" s="42">
        <f t="shared" si="8"/>
        <v>26610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19379</v>
      </c>
      <c r="G50" s="42">
        <f t="shared" si="8"/>
        <v>16731</v>
      </c>
    </row>
    <row r="51" spans="1:7" x14ac:dyDescent="0.25">
      <c r="A51" s="42" t="str">
        <f t="shared" si="3"/>
        <v>GIJON</v>
      </c>
      <c r="B51" s="41">
        <f t="shared" si="4"/>
        <v>7947</v>
      </c>
      <c r="C51" s="41">
        <f t="shared" si="5"/>
        <v>8304</v>
      </c>
      <c r="D51" s="41">
        <f t="shared" si="6"/>
        <v>17</v>
      </c>
      <c r="E51" s="42" t="str">
        <f t="shared" si="2"/>
        <v>CARTAGENA</v>
      </c>
      <c r="F51" s="42">
        <f t="shared" si="7"/>
        <v>17486</v>
      </c>
      <c r="G51" s="42">
        <f t="shared" si="8"/>
        <v>28394</v>
      </c>
    </row>
    <row r="52" spans="1:7" x14ac:dyDescent="0.25">
      <c r="A52" s="42" t="str">
        <f t="shared" si="3"/>
        <v>HUELVA</v>
      </c>
      <c r="B52" s="41">
        <f t="shared" si="4"/>
        <v>1504</v>
      </c>
      <c r="C52" s="41">
        <f t="shared" si="5"/>
        <v>908</v>
      </c>
      <c r="D52" s="41">
        <f t="shared" si="6"/>
        <v>22</v>
      </c>
      <c r="E52" s="42" t="str">
        <f t="shared" si="2"/>
        <v>CEUTA</v>
      </c>
      <c r="F52" s="42">
        <f t="shared" si="7"/>
        <v>15986</v>
      </c>
      <c r="G52" s="42">
        <f t="shared" si="8"/>
        <v>10951</v>
      </c>
    </row>
    <row r="53" spans="1:7" x14ac:dyDescent="0.25">
      <c r="A53" s="42" t="str">
        <f t="shared" si="3"/>
        <v>LAS PALMAS</v>
      </c>
      <c r="B53" s="41">
        <f t="shared" si="4"/>
        <v>338832</v>
      </c>
      <c r="C53" s="41">
        <f t="shared" si="5"/>
        <v>350241</v>
      </c>
      <c r="D53" s="41">
        <f t="shared" si="6"/>
        <v>1</v>
      </c>
      <c r="E53" s="42" t="str">
        <f t="shared" si="2"/>
        <v>MALAGA</v>
      </c>
      <c r="F53" s="42">
        <f t="shared" si="7"/>
        <v>13853</v>
      </c>
      <c r="G53" s="42">
        <f t="shared" si="8"/>
        <v>10279</v>
      </c>
    </row>
    <row r="54" spans="1:7" x14ac:dyDescent="0.25">
      <c r="A54" s="42" t="str">
        <f t="shared" si="3"/>
        <v>MALAGA</v>
      </c>
      <c r="B54" s="41">
        <f t="shared" si="4"/>
        <v>13853</v>
      </c>
      <c r="C54" s="41">
        <f t="shared" si="5"/>
        <v>10279</v>
      </c>
      <c r="D54" s="41">
        <f t="shared" si="6"/>
        <v>16</v>
      </c>
      <c r="E54" s="42" t="str">
        <f t="shared" si="2"/>
        <v>GIJON</v>
      </c>
      <c r="F54" s="42">
        <f t="shared" si="7"/>
        <v>7947</v>
      </c>
      <c r="G54" s="42">
        <f t="shared" si="8"/>
        <v>8304</v>
      </c>
    </row>
    <row r="55" spans="1:7" x14ac:dyDescent="0.25">
      <c r="A55" s="42" t="str">
        <f t="shared" si="3"/>
        <v>MARIN Y RIA DE PONTEVEDRA</v>
      </c>
      <c r="B55" s="41">
        <f t="shared" si="4"/>
        <v>6017</v>
      </c>
      <c r="C55" s="41">
        <f t="shared" si="5"/>
        <v>19397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6017</v>
      </c>
      <c r="G55" s="42">
        <f t="shared" si="8"/>
        <v>19397</v>
      </c>
    </row>
    <row r="56" spans="1:7" x14ac:dyDescent="0.25">
      <c r="A56" s="42" t="str">
        <f t="shared" si="3"/>
        <v>MELILLA</v>
      </c>
      <c r="B56" s="41">
        <f t="shared" si="4"/>
        <v>19379</v>
      </c>
      <c r="C56" s="41">
        <f t="shared" si="5"/>
        <v>16731</v>
      </c>
      <c r="D56" s="41">
        <f t="shared" si="6"/>
        <v>13</v>
      </c>
      <c r="E56" s="42" t="str">
        <f t="shared" si="2"/>
        <v>CASTELLON</v>
      </c>
      <c r="F56" s="42">
        <f t="shared" si="7"/>
        <v>5329</v>
      </c>
      <c r="G56" s="42">
        <f t="shared" si="8"/>
        <v>4797</v>
      </c>
    </row>
    <row r="57" spans="1:7" x14ac:dyDescent="0.25">
      <c r="A57" s="42" t="str">
        <f t="shared" si="3"/>
        <v>MOTRIL</v>
      </c>
      <c r="B57" s="41">
        <f t="shared" si="4"/>
        <v>2225</v>
      </c>
      <c r="C57" s="41">
        <f t="shared" si="5"/>
        <v>1607</v>
      </c>
      <c r="D57" s="41">
        <f t="shared" si="6"/>
        <v>21</v>
      </c>
      <c r="E57" s="42" t="str">
        <f t="shared" si="2"/>
        <v>ALMERIA</v>
      </c>
      <c r="F57" s="42">
        <f t="shared" si="7"/>
        <v>4204</v>
      </c>
      <c r="G57" s="42">
        <f t="shared" si="8"/>
        <v>3809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2225</v>
      </c>
      <c r="G58" s="42">
        <f t="shared" si="8"/>
        <v>1607</v>
      </c>
    </row>
    <row r="59" spans="1:7" x14ac:dyDescent="0.25">
      <c r="A59" s="42" t="str">
        <f t="shared" si="3"/>
        <v>SANTA CRUZ DE TENERIFE</v>
      </c>
      <c r="B59" s="41">
        <f t="shared" si="4"/>
        <v>277983</v>
      </c>
      <c r="C59" s="41">
        <f t="shared" si="5"/>
        <v>296923</v>
      </c>
      <c r="D59" s="41">
        <f t="shared" si="6"/>
        <v>2</v>
      </c>
      <c r="E59" s="42" t="str">
        <f t="shared" si="2"/>
        <v>HUELVA</v>
      </c>
      <c r="F59" s="42">
        <f t="shared" si="7"/>
        <v>1504</v>
      </c>
      <c r="G59" s="42">
        <f t="shared" si="8"/>
        <v>908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254</v>
      </c>
      <c r="G60" s="42">
        <f t="shared" si="8"/>
        <v>187</v>
      </c>
    </row>
    <row r="61" spans="1:7" x14ac:dyDescent="0.25">
      <c r="A61" s="42" t="str">
        <f t="shared" si="3"/>
        <v>SEVILLA</v>
      </c>
      <c r="B61" s="41">
        <f t="shared" si="4"/>
        <v>135213</v>
      </c>
      <c r="C61" s="41">
        <f t="shared" si="5"/>
        <v>142118</v>
      </c>
      <c r="D61" s="41">
        <f t="shared" si="6"/>
        <v>5</v>
      </c>
      <c r="E61" s="42" t="str">
        <f t="shared" si="2"/>
        <v>BAHIA DE ALGECIRAS</v>
      </c>
      <c r="F61" s="42">
        <f t="shared" si="7"/>
        <v>4</v>
      </c>
      <c r="G61" s="42">
        <f t="shared" si="8"/>
        <v>17788</v>
      </c>
    </row>
    <row r="62" spans="1:7" x14ac:dyDescent="0.25">
      <c r="A62" s="42" t="str">
        <f t="shared" si="3"/>
        <v>TARRAGONA</v>
      </c>
      <c r="B62" s="41">
        <f t="shared" si="4"/>
        <v>22036</v>
      </c>
      <c r="C62" s="41">
        <f t="shared" si="5"/>
        <v>26610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142033</v>
      </c>
      <c r="C63" s="41">
        <f t="shared" si="5"/>
        <v>150684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23576</v>
      </c>
      <c r="C64" s="41">
        <f t="shared" si="5"/>
        <v>29401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25803</v>
      </c>
      <c r="C65" s="41">
        <f t="shared" si="5"/>
        <v>11617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0" workbookViewId="0">
      <selection activeCell="G44" sqref="G4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">
        <v>40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401</v>
      </c>
      <c r="C7" s="9">
        <v>300</v>
      </c>
      <c r="D7" s="9">
        <v>5394</v>
      </c>
      <c r="E7" s="9">
        <v>4506</v>
      </c>
      <c r="F7" s="10">
        <f>((E7*100)/D7)-100</f>
        <v>-16.462736373748612</v>
      </c>
      <c r="G7" s="1"/>
      <c r="H7" s="1"/>
      <c r="I7" s="1"/>
    </row>
    <row r="8" spans="1:12" x14ac:dyDescent="0.25">
      <c r="A8" s="11" t="s">
        <v>45</v>
      </c>
      <c r="B8" s="12">
        <v>3299</v>
      </c>
      <c r="C8" s="12">
        <v>2526</v>
      </c>
      <c r="D8" s="12">
        <v>41813</v>
      </c>
      <c r="E8" s="12">
        <v>38125</v>
      </c>
      <c r="F8" s="13">
        <f t="shared" ref="F8:F35" si="0">((E8*100)/D8)-100</f>
        <v>-8.820223375505222</v>
      </c>
      <c r="G8" s="1"/>
      <c r="H8" s="1"/>
      <c r="I8" s="1"/>
    </row>
    <row r="9" spans="1:12" x14ac:dyDescent="0.25">
      <c r="A9" s="8" t="s">
        <v>46</v>
      </c>
      <c r="B9" s="9">
        <v>107</v>
      </c>
      <c r="C9" s="9">
        <v>219</v>
      </c>
      <c r="D9" s="9">
        <v>201</v>
      </c>
      <c r="E9" s="9">
        <v>1930</v>
      </c>
      <c r="F9" s="10">
        <f t="shared" si="0"/>
        <v>860.19900497512435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22</v>
      </c>
      <c r="E10" s="12">
        <v>8</v>
      </c>
      <c r="F10" s="17">
        <f t="shared" si="0"/>
        <v>-63.636363636363633</v>
      </c>
      <c r="G10" s="1"/>
      <c r="H10" s="1"/>
      <c r="I10" s="1"/>
    </row>
    <row r="11" spans="1:12" x14ac:dyDescent="0.25">
      <c r="A11" s="8" t="s">
        <v>48</v>
      </c>
      <c r="B11" s="9">
        <v>21036</v>
      </c>
      <c r="C11" s="9">
        <v>27879</v>
      </c>
      <c r="D11" s="9">
        <v>234908</v>
      </c>
      <c r="E11" s="9">
        <v>354254</v>
      </c>
      <c r="F11" s="10">
        <f t="shared" si="0"/>
        <v>50.805421697004789</v>
      </c>
      <c r="G11" s="1"/>
      <c r="H11" s="1"/>
      <c r="I11" s="1"/>
    </row>
    <row r="12" spans="1:12" x14ac:dyDescent="0.25">
      <c r="A12" s="11" t="s">
        <v>49</v>
      </c>
      <c r="B12" s="12">
        <v>6808</v>
      </c>
      <c r="C12" s="12">
        <v>4193</v>
      </c>
      <c r="D12" s="12">
        <v>53830</v>
      </c>
      <c r="E12" s="12">
        <v>57899</v>
      </c>
      <c r="F12" s="13">
        <f t="shared" si="0"/>
        <v>7.5589819803083742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83724</v>
      </c>
      <c r="C14" s="12">
        <v>96727</v>
      </c>
      <c r="D14" s="12">
        <v>1171458</v>
      </c>
      <c r="E14" s="12">
        <v>1153973</v>
      </c>
      <c r="F14" s="13">
        <f t="shared" si="0"/>
        <v>-1.4925844545856535</v>
      </c>
      <c r="G14" s="1"/>
      <c r="H14" s="1"/>
      <c r="I14" s="1"/>
    </row>
    <row r="15" spans="1:12" x14ac:dyDescent="0.25">
      <c r="A15" s="8" t="s">
        <v>52</v>
      </c>
      <c r="B15" s="9">
        <v>49216</v>
      </c>
      <c r="C15" s="9">
        <v>53644</v>
      </c>
      <c r="D15" s="9">
        <v>517115</v>
      </c>
      <c r="E15" s="9">
        <v>545143</v>
      </c>
      <c r="F15" s="10">
        <f t="shared" si="0"/>
        <v>5.4200709706738337</v>
      </c>
      <c r="G15" s="1"/>
      <c r="H15" s="1"/>
      <c r="I15" s="1"/>
    </row>
    <row r="16" spans="1:12" x14ac:dyDescent="0.25">
      <c r="A16" s="11" t="s">
        <v>53</v>
      </c>
      <c r="B16" s="12">
        <v>3676</v>
      </c>
      <c r="C16" s="12">
        <v>3354</v>
      </c>
      <c r="D16" s="12">
        <v>43924</v>
      </c>
      <c r="E16" s="12">
        <v>49070</v>
      </c>
      <c r="F16" s="13">
        <f t="shared" si="0"/>
        <v>11.715690738548403</v>
      </c>
      <c r="G16" s="1"/>
      <c r="H16" s="1"/>
      <c r="I16" s="1"/>
    </row>
    <row r="17" spans="1:9" x14ac:dyDescent="0.25">
      <c r="A17" s="8" t="s">
        <v>54</v>
      </c>
      <c r="B17" s="9">
        <v>11179</v>
      </c>
      <c r="C17" s="9">
        <v>13624</v>
      </c>
      <c r="D17" s="9">
        <v>124920</v>
      </c>
      <c r="E17" s="9">
        <v>154812</v>
      </c>
      <c r="F17" s="10">
        <f t="shared" si="0"/>
        <v>23.928914505283387</v>
      </c>
      <c r="G17" s="1"/>
      <c r="H17" s="1"/>
      <c r="I17" s="1"/>
    </row>
    <row r="18" spans="1:9" x14ac:dyDescent="0.25">
      <c r="A18" s="11" t="s">
        <v>55</v>
      </c>
      <c r="B18" s="12">
        <v>30</v>
      </c>
      <c r="C18" s="12">
        <v>0</v>
      </c>
      <c r="D18" s="12">
        <v>470</v>
      </c>
      <c r="E18" s="12">
        <v>132</v>
      </c>
      <c r="F18" s="13">
        <f t="shared" si="0"/>
        <v>-71.914893617021278</v>
      </c>
      <c r="G18" s="1"/>
      <c r="H18" s="1"/>
      <c r="I18" s="1"/>
    </row>
    <row r="19" spans="1:9" x14ac:dyDescent="0.25">
      <c r="A19" s="8" t="s">
        <v>56</v>
      </c>
      <c r="B19" s="9">
        <v>17</v>
      </c>
      <c r="C19" s="9">
        <v>83</v>
      </c>
      <c r="D19" s="9">
        <v>542</v>
      </c>
      <c r="E19" s="9">
        <v>915</v>
      </c>
      <c r="F19" s="10">
        <f t="shared" si="0"/>
        <v>68.819188191881921</v>
      </c>
      <c r="G19" s="1"/>
      <c r="H19" s="1"/>
      <c r="I19" s="1"/>
    </row>
    <row r="20" spans="1:9" x14ac:dyDescent="0.25">
      <c r="A20" s="11" t="s">
        <v>57</v>
      </c>
      <c r="B20" s="12">
        <v>2307</v>
      </c>
      <c r="C20" s="12">
        <v>3507</v>
      </c>
      <c r="D20" s="12">
        <v>27556</v>
      </c>
      <c r="E20" s="12">
        <v>40660</v>
      </c>
      <c r="F20" s="13">
        <f t="shared" si="0"/>
        <v>47.554071708520837</v>
      </c>
      <c r="G20" s="1"/>
      <c r="H20" s="1"/>
      <c r="I20" s="1"/>
    </row>
    <row r="21" spans="1:9" x14ac:dyDescent="0.25">
      <c r="A21" s="8" t="s">
        <v>58</v>
      </c>
      <c r="B21" s="9">
        <v>302</v>
      </c>
      <c r="C21" s="9">
        <v>0</v>
      </c>
      <c r="D21" s="9">
        <v>1087</v>
      </c>
      <c r="E21" s="9">
        <v>243</v>
      </c>
      <c r="F21" s="10">
        <f t="shared" si="0"/>
        <v>-77.644894204231832</v>
      </c>
      <c r="G21" s="1"/>
      <c r="H21" s="1"/>
      <c r="I21" s="1"/>
    </row>
    <row r="22" spans="1:9" x14ac:dyDescent="0.25">
      <c r="A22" s="11" t="s">
        <v>59</v>
      </c>
      <c r="B22" s="12">
        <v>7151</v>
      </c>
      <c r="C22" s="12">
        <v>6921</v>
      </c>
      <c r="D22" s="12">
        <v>97821</v>
      </c>
      <c r="E22" s="12">
        <v>78631</v>
      </c>
      <c r="F22" s="13">
        <f t="shared" si="0"/>
        <v>-19.617464552601177</v>
      </c>
      <c r="G22" s="1"/>
      <c r="H22" s="1"/>
      <c r="I22" s="1"/>
    </row>
    <row r="23" spans="1:9" x14ac:dyDescent="0.25">
      <c r="A23" s="8" t="s">
        <v>60</v>
      </c>
      <c r="B23" s="9">
        <v>1650</v>
      </c>
      <c r="C23" s="9">
        <v>1191</v>
      </c>
      <c r="D23" s="9">
        <v>16030</v>
      </c>
      <c r="E23" s="9">
        <v>21969</v>
      </c>
      <c r="F23" s="10">
        <f t="shared" si="0"/>
        <v>37.049282595134116</v>
      </c>
      <c r="G23" s="1"/>
      <c r="H23" s="1"/>
      <c r="I23" s="1"/>
    </row>
    <row r="24" spans="1:9" x14ac:dyDescent="0.25">
      <c r="A24" s="11" t="s">
        <v>61</v>
      </c>
      <c r="B24" s="12">
        <v>694</v>
      </c>
      <c r="C24" s="12">
        <v>2543</v>
      </c>
      <c r="D24" s="12">
        <v>13613</v>
      </c>
      <c r="E24" s="12">
        <v>31093</v>
      </c>
      <c r="F24" s="13">
        <f t="shared" si="0"/>
        <v>128.40667009476235</v>
      </c>
      <c r="G24" s="1"/>
      <c r="H24" s="1"/>
      <c r="I24" s="1"/>
    </row>
    <row r="25" spans="1:9" x14ac:dyDescent="0.25">
      <c r="A25" s="8" t="s">
        <v>62</v>
      </c>
      <c r="B25" s="9">
        <v>1205</v>
      </c>
      <c r="C25" s="9">
        <v>1995</v>
      </c>
      <c r="D25" s="9">
        <v>10181</v>
      </c>
      <c r="E25" s="9">
        <v>14221</v>
      </c>
      <c r="F25" s="10">
        <f t="shared" si="0"/>
        <v>39.681760141439923</v>
      </c>
      <c r="G25" s="1"/>
      <c r="H25" s="1"/>
      <c r="I25" s="1"/>
    </row>
    <row r="26" spans="1:9" x14ac:dyDescent="0.25">
      <c r="A26" s="11" t="s">
        <v>63</v>
      </c>
      <c r="B26" s="12">
        <v>316</v>
      </c>
      <c r="C26" s="12">
        <v>358</v>
      </c>
      <c r="D26" s="12">
        <v>2797</v>
      </c>
      <c r="E26" s="12">
        <v>4230</v>
      </c>
      <c r="F26" s="13">
        <f t="shared" si="0"/>
        <v>51.233464426170912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3992</v>
      </c>
      <c r="C28" s="12">
        <v>3773</v>
      </c>
      <c r="D28" s="12">
        <v>41895</v>
      </c>
      <c r="E28" s="12">
        <v>39124</v>
      </c>
      <c r="F28" s="13">
        <f t="shared" si="0"/>
        <v>-6.6141544337033054</v>
      </c>
      <c r="G28" s="1"/>
      <c r="H28" s="1"/>
      <c r="I28" s="1"/>
    </row>
    <row r="29" spans="1:9" x14ac:dyDescent="0.25">
      <c r="A29" s="8" t="s">
        <v>66</v>
      </c>
      <c r="B29" s="9">
        <v>173</v>
      </c>
      <c r="C29" s="9">
        <v>31</v>
      </c>
      <c r="D29" s="9">
        <v>2085</v>
      </c>
      <c r="E29" s="9">
        <v>1112</v>
      </c>
      <c r="F29" s="10">
        <f t="shared" si="0"/>
        <v>-46.666666666666664</v>
      </c>
      <c r="G29" s="1"/>
      <c r="H29" s="1"/>
      <c r="I29" s="1"/>
    </row>
    <row r="30" spans="1:9" x14ac:dyDescent="0.25">
      <c r="A30" s="11" t="s">
        <v>67</v>
      </c>
      <c r="B30" s="12">
        <v>1675</v>
      </c>
      <c r="C30" s="12">
        <v>1628</v>
      </c>
      <c r="D30" s="12">
        <v>22524</v>
      </c>
      <c r="E30" s="12">
        <v>20980</v>
      </c>
      <c r="F30" s="13">
        <f t="shared" si="0"/>
        <v>-6.854910317883153</v>
      </c>
      <c r="G30" s="1"/>
      <c r="H30" s="1"/>
      <c r="I30" s="1"/>
    </row>
    <row r="31" spans="1:9" x14ac:dyDescent="0.25">
      <c r="A31" s="8" t="s">
        <v>68</v>
      </c>
      <c r="B31" s="9">
        <v>5988</v>
      </c>
      <c r="C31" s="9">
        <v>4980</v>
      </c>
      <c r="D31" s="9">
        <v>61228</v>
      </c>
      <c r="E31" s="9">
        <v>64732</v>
      </c>
      <c r="F31" s="10">
        <f t="shared" si="0"/>
        <v>5.7228718886783838</v>
      </c>
      <c r="G31" s="1"/>
      <c r="H31" s="1"/>
      <c r="I31" s="1"/>
    </row>
    <row r="32" spans="1:9" x14ac:dyDescent="0.25">
      <c r="A32" s="11" t="s">
        <v>69</v>
      </c>
      <c r="B32" s="12">
        <v>161011</v>
      </c>
      <c r="C32" s="12">
        <v>166181</v>
      </c>
      <c r="D32" s="12">
        <v>1950392</v>
      </c>
      <c r="E32" s="12">
        <v>2047200</v>
      </c>
      <c r="F32" s="13">
        <f t="shared" si="0"/>
        <v>4.9635150267228312</v>
      </c>
      <c r="G32" s="1"/>
      <c r="H32" s="1"/>
      <c r="I32" s="1"/>
    </row>
    <row r="33" spans="1:9" x14ac:dyDescent="0.25">
      <c r="A33" s="8" t="s">
        <v>70</v>
      </c>
      <c r="B33" s="9">
        <v>12959</v>
      </c>
      <c r="C33" s="9">
        <v>12109</v>
      </c>
      <c r="D33" s="9">
        <v>172803</v>
      </c>
      <c r="E33" s="9">
        <v>166551</v>
      </c>
      <c r="F33" s="10">
        <f t="shared" si="0"/>
        <v>-3.6179927431815457</v>
      </c>
      <c r="G33" s="1"/>
      <c r="H33" s="1"/>
      <c r="I33" s="1"/>
    </row>
    <row r="34" spans="1:9" x14ac:dyDescent="0.25">
      <c r="A34" s="11" t="s">
        <v>71</v>
      </c>
      <c r="B34" s="12">
        <v>56</v>
      </c>
      <c r="C34" s="12">
        <v>65</v>
      </c>
      <c r="D34" s="12">
        <v>611</v>
      </c>
      <c r="E34" s="12">
        <v>833</v>
      </c>
      <c r="F34" s="13">
        <f t="shared" si="0"/>
        <v>36.33387888707037</v>
      </c>
      <c r="G34" s="1"/>
      <c r="H34" s="1"/>
      <c r="I34" s="1"/>
    </row>
    <row r="35" spans="1:9" x14ac:dyDescent="0.25">
      <c r="A35" s="14" t="s">
        <v>72</v>
      </c>
      <c r="B35" s="15">
        <f>SUM(B7:B34)</f>
        <v>378974</v>
      </c>
      <c r="C35" s="15">
        <f t="shared" ref="C35:E35" si="1">SUM(C7:C34)</f>
        <v>407831</v>
      </c>
      <c r="D35" s="15">
        <f t="shared" si="1"/>
        <v>4615228</v>
      </c>
      <c r="E35" s="15">
        <f t="shared" si="1"/>
        <v>4892348</v>
      </c>
      <c r="F35" s="16">
        <f t="shared" si="0"/>
        <v>6.0044704183628568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4506</v>
      </c>
      <c r="C38" s="41">
        <f>D7</f>
        <v>5394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2047200</v>
      </c>
      <c r="G38" s="42">
        <f>LOOKUP(E38,$A$38:$A$65,$C$38:$C$65)</f>
        <v>1950392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38125</v>
      </c>
      <c r="C39" s="41">
        <f t="shared" ref="C39:C65" si="5">D8</f>
        <v>41813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1153973</v>
      </c>
      <c r="G39" s="42">
        <f t="shared" ref="G39:G65" si="8">LOOKUP(E39,$A$38:$A$65,$C$38:$C$65)</f>
        <v>1171458</v>
      </c>
    </row>
    <row r="40" spans="1:9" x14ac:dyDescent="0.25">
      <c r="A40" s="42" t="str">
        <f t="shared" si="3"/>
        <v>ALMERIA</v>
      </c>
      <c r="B40" s="41">
        <f t="shared" si="4"/>
        <v>1930</v>
      </c>
      <c r="C40" s="41">
        <f t="shared" si="5"/>
        <v>201</v>
      </c>
      <c r="D40" s="41">
        <f t="shared" si="6"/>
        <v>20</v>
      </c>
      <c r="E40" s="42" t="str">
        <f t="shared" si="2"/>
        <v>BILBAO</v>
      </c>
      <c r="F40" s="42">
        <f t="shared" si="7"/>
        <v>545143</v>
      </c>
      <c r="G40" s="42">
        <f t="shared" si="8"/>
        <v>517115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22</v>
      </c>
      <c r="D41" s="41">
        <f t="shared" si="6"/>
        <v>26</v>
      </c>
      <c r="E41" s="42" t="str">
        <f t="shared" si="2"/>
        <v>BAHIA DE ALGECIRAS</v>
      </c>
      <c r="F41" s="42">
        <f t="shared" si="7"/>
        <v>354254</v>
      </c>
      <c r="G41" s="42">
        <f t="shared" si="8"/>
        <v>234908</v>
      </c>
    </row>
    <row r="42" spans="1:9" x14ac:dyDescent="0.25">
      <c r="A42" s="42" t="str">
        <f t="shared" si="3"/>
        <v>BAHIA DE ALGECIRAS</v>
      </c>
      <c r="B42" s="41">
        <f t="shared" si="4"/>
        <v>354254</v>
      </c>
      <c r="C42" s="41">
        <f t="shared" si="5"/>
        <v>234908</v>
      </c>
      <c r="D42" s="41">
        <f t="shared" si="6"/>
        <v>4</v>
      </c>
      <c r="E42" s="42" t="str">
        <f t="shared" si="2"/>
        <v>VIGO</v>
      </c>
      <c r="F42" s="42">
        <f t="shared" si="7"/>
        <v>166551</v>
      </c>
      <c r="G42" s="42">
        <f t="shared" si="8"/>
        <v>172803</v>
      </c>
    </row>
    <row r="43" spans="1:9" x14ac:dyDescent="0.25">
      <c r="A43" s="42" t="str">
        <f t="shared" si="3"/>
        <v>BAHIA DE CADIZ</v>
      </c>
      <c r="B43" s="41">
        <f t="shared" si="4"/>
        <v>57899</v>
      </c>
      <c r="C43" s="41">
        <f t="shared" si="5"/>
        <v>53830</v>
      </c>
      <c r="D43" s="41">
        <f t="shared" si="6"/>
        <v>9</v>
      </c>
      <c r="E43" s="42" t="str">
        <f t="shared" si="2"/>
        <v>CASTELLON</v>
      </c>
      <c r="F43" s="42">
        <f t="shared" si="7"/>
        <v>154812</v>
      </c>
      <c r="G43" s="42">
        <f t="shared" si="8"/>
        <v>124920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78631</v>
      </c>
      <c r="G44" s="42">
        <f t="shared" si="8"/>
        <v>97821</v>
      </c>
    </row>
    <row r="45" spans="1:9" x14ac:dyDescent="0.25">
      <c r="A45" s="42" t="str">
        <f t="shared" si="3"/>
        <v>BARCELONA</v>
      </c>
      <c r="B45" s="41">
        <f t="shared" si="4"/>
        <v>1153973</v>
      </c>
      <c r="C45" s="41">
        <f t="shared" si="5"/>
        <v>1171458</v>
      </c>
      <c r="D45" s="41">
        <f t="shared" si="6"/>
        <v>2</v>
      </c>
      <c r="E45" s="42" t="str">
        <f t="shared" si="2"/>
        <v>TARRAGONA</v>
      </c>
      <c r="F45" s="42">
        <f t="shared" si="7"/>
        <v>64732</v>
      </c>
      <c r="G45" s="42">
        <f t="shared" si="8"/>
        <v>61228</v>
      </c>
    </row>
    <row r="46" spans="1:9" x14ac:dyDescent="0.25">
      <c r="A46" s="42" t="str">
        <f t="shared" si="3"/>
        <v>BILBAO</v>
      </c>
      <c r="B46" s="41">
        <f t="shared" si="4"/>
        <v>545143</v>
      </c>
      <c r="C46" s="41">
        <f t="shared" si="5"/>
        <v>517115</v>
      </c>
      <c r="D46" s="41">
        <f t="shared" si="6"/>
        <v>3</v>
      </c>
      <c r="E46" s="42" t="str">
        <f t="shared" si="2"/>
        <v>BAHIA DE CADIZ</v>
      </c>
      <c r="F46" s="42">
        <f t="shared" si="7"/>
        <v>57899</v>
      </c>
      <c r="G46" s="42">
        <f t="shared" si="8"/>
        <v>53830</v>
      </c>
    </row>
    <row r="47" spans="1:9" x14ac:dyDescent="0.25">
      <c r="A47" s="42" t="str">
        <f t="shared" si="3"/>
        <v>CARTAGENA</v>
      </c>
      <c r="B47" s="41">
        <f t="shared" si="4"/>
        <v>49070</v>
      </c>
      <c r="C47" s="41">
        <f t="shared" si="5"/>
        <v>43924</v>
      </c>
      <c r="D47" s="41">
        <f t="shared" si="6"/>
        <v>10</v>
      </c>
      <c r="E47" s="42" t="str">
        <f t="shared" si="2"/>
        <v>CARTAGENA</v>
      </c>
      <c r="F47" s="42">
        <f t="shared" si="7"/>
        <v>49070</v>
      </c>
      <c r="G47" s="42">
        <f t="shared" si="8"/>
        <v>43924</v>
      </c>
    </row>
    <row r="48" spans="1:9" x14ac:dyDescent="0.25">
      <c r="A48" s="42" t="str">
        <f t="shared" si="3"/>
        <v>CASTELLON</v>
      </c>
      <c r="B48" s="41">
        <f t="shared" si="4"/>
        <v>154812</v>
      </c>
      <c r="C48" s="41">
        <f t="shared" si="5"/>
        <v>124920</v>
      </c>
      <c r="D48" s="41">
        <f t="shared" si="6"/>
        <v>6</v>
      </c>
      <c r="E48" s="42" t="str">
        <f t="shared" si="2"/>
        <v>GIJON</v>
      </c>
      <c r="F48" s="42">
        <f t="shared" si="7"/>
        <v>40660</v>
      </c>
      <c r="G48" s="42">
        <f t="shared" si="8"/>
        <v>27556</v>
      </c>
    </row>
    <row r="49" spans="1:7" x14ac:dyDescent="0.25">
      <c r="A49" s="42" t="str">
        <f t="shared" si="3"/>
        <v>CEUTA</v>
      </c>
      <c r="B49" s="41">
        <f t="shared" si="4"/>
        <v>132</v>
      </c>
      <c r="C49" s="41">
        <f t="shared" si="5"/>
        <v>470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39124</v>
      </c>
      <c r="G49" s="42">
        <f t="shared" si="8"/>
        <v>41895</v>
      </c>
    </row>
    <row r="50" spans="1:7" x14ac:dyDescent="0.25">
      <c r="A50" s="42" t="str">
        <f t="shared" si="3"/>
        <v>FERROL-SAN CIBRAO</v>
      </c>
      <c r="B50" s="41">
        <f t="shared" si="4"/>
        <v>915</v>
      </c>
      <c r="C50" s="41">
        <f t="shared" si="5"/>
        <v>542</v>
      </c>
      <c r="D50" s="41">
        <f t="shared" si="6"/>
        <v>22</v>
      </c>
      <c r="E50" s="42" t="str">
        <f t="shared" si="2"/>
        <v>ALICANTE</v>
      </c>
      <c r="F50" s="42">
        <f t="shared" si="7"/>
        <v>38125</v>
      </c>
      <c r="G50" s="42">
        <f t="shared" si="8"/>
        <v>41813</v>
      </c>
    </row>
    <row r="51" spans="1:7" x14ac:dyDescent="0.25">
      <c r="A51" s="42" t="str">
        <f t="shared" si="3"/>
        <v>GIJON</v>
      </c>
      <c r="B51" s="41">
        <f t="shared" si="4"/>
        <v>40660</v>
      </c>
      <c r="C51" s="41">
        <f t="shared" si="5"/>
        <v>27556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31093</v>
      </c>
      <c r="G51" s="42">
        <f t="shared" si="8"/>
        <v>13613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1087</v>
      </c>
      <c r="D52" s="41">
        <f t="shared" si="6"/>
        <v>24</v>
      </c>
      <c r="E52" s="42" t="str">
        <f t="shared" si="2"/>
        <v>MALAGA</v>
      </c>
      <c r="F52" s="42">
        <f t="shared" si="7"/>
        <v>21969</v>
      </c>
      <c r="G52" s="42">
        <f t="shared" si="8"/>
        <v>16030</v>
      </c>
    </row>
    <row r="53" spans="1:7" x14ac:dyDescent="0.25">
      <c r="A53" s="42" t="str">
        <f t="shared" si="3"/>
        <v>LAS PALMAS</v>
      </c>
      <c r="B53" s="41">
        <f t="shared" si="4"/>
        <v>78631</v>
      </c>
      <c r="C53" s="41">
        <f t="shared" si="5"/>
        <v>97821</v>
      </c>
      <c r="D53" s="41">
        <f t="shared" si="6"/>
        <v>7</v>
      </c>
      <c r="E53" s="42" t="str">
        <f t="shared" si="2"/>
        <v>SEVILLA</v>
      </c>
      <c r="F53" s="42">
        <f t="shared" si="7"/>
        <v>20980</v>
      </c>
      <c r="G53" s="42">
        <f t="shared" si="8"/>
        <v>22524</v>
      </c>
    </row>
    <row r="54" spans="1:7" x14ac:dyDescent="0.25">
      <c r="A54" s="42" t="str">
        <f t="shared" si="3"/>
        <v>MALAGA</v>
      </c>
      <c r="B54" s="41">
        <f t="shared" si="4"/>
        <v>21969</v>
      </c>
      <c r="C54" s="41">
        <f t="shared" si="5"/>
        <v>16030</v>
      </c>
      <c r="D54" s="41">
        <f t="shared" si="6"/>
        <v>15</v>
      </c>
      <c r="E54" s="42" t="str">
        <f t="shared" si="2"/>
        <v>MELILLA</v>
      </c>
      <c r="F54" s="42">
        <f t="shared" si="7"/>
        <v>14221</v>
      </c>
      <c r="G54" s="42">
        <f t="shared" si="8"/>
        <v>10181</v>
      </c>
    </row>
    <row r="55" spans="1:7" x14ac:dyDescent="0.25">
      <c r="A55" s="42" t="str">
        <f t="shared" si="3"/>
        <v>MARIN Y RIA DE PONTEVEDRA</v>
      </c>
      <c r="B55" s="41">
        <f t="shared" si="4"/>
        <v>31093</v>
      </c>
      <c r="C55" s="41">
        <f t="shared" si="5"/>
        <v>13613</v>
      </c>
      <c r="D55" s="41">
        <f t="shared" si="6"/>
        <v>14</v>
      </c>
      <c r="E55" s="42" t="str">
        <f t="shared" si="2"/>
        <v>A CORUÑA</v>
      </c>
      <c r="F55" s="42">
        <f t="shared" si="7"/>
        <v>4506</v>
      </c>
      <c r="G55" s="42">
        <f t="shared" si="8"/>
        <v>5394</v>
      </c>
    </row>
    <row r="56" spans="1:7" x14ac:dyDescent="0.25">
      <c r="A56" s="42" t="str">
        <f t="shared" si="3"/>
        <v>MELILLA</v>
      </c>
      <c r="B56" s="41">
        <f t="shared" si="4"/>
        <v>14221</v>
      </c>
      <c r="C56" s="41">
        <f t="shared" si="5"/>
        <v>10181</v>
      </c>
      <c r="D56" s="41">
        <f t="shared" si="6"/>
        <v>17</v>
      </c>
      <c r="E56" s="42" t="str">
        <f t="shared" si="2"/>
        <v>MOTRIL</v>
      </c>
      <c r="F56" s="42">
        <f t="shared" si="7"/>
        <v>4230</v>
      </c>
      <c r="G56" s="42">
        <f t="shared" si="8"/>
        <v>2797</v>
      </c>
    </row>
    <row r="57" spans="1:7" x14ac:dyDescent="0.25">
      <c r="A57" s="42" t="str">
        <f t="shared" si="3"/>
        <v>MOTRIL</v>
      </c>
      <c r="B57" s="41">
        <f t="shared" si="4"/>
        <v>4230</v>
      </c>
      <c r="C57" s="41">
        <f t="shared" si="5"/>
        <v>2797</v>
      </c>
      <c r="D57" s="41">
        <f t="shared" si="6"/>
        <v>19</v>
      </c>
      <c r="E57" s="42" t="str">
        <f t="shared" si="2"/>
        <v>ALMERIA</v>
      </c>
      <c r="F57" s="42">
        <f t="shared" si="7"/>
        <v>1930</v>
      </c>
      <c r="G57" s="42">
        <f t="shared" si="8"/>
        <v>201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1112</v>
      </c>
      <c r="G58" s="42">
        <f t="shared" si="8"/>
        <v>2085</v>
      </c>
    </row>
    <row r="59" spans="1:7" x14ac:dyDescent="0.25">
      <c r="A59" s="42" t="str">
        <f t="shared" si="3"/>
        <v>SANTA CRUZ DE TENERIFE</v>
      </c>
      <c r="B59" s="41">
        <f t="shared" si="4"/>
        <v>39124</v>
      </c>
      <c r="C59" s="41">
        <f t="shared" si="5"/>
        <v>41895</v>
      </c>
      <c r="D59" s="41">
        <f t="shared" si="6"/>
        <v>12</v>
      </c>
      <c r="E59" s="42" t="str">
        <f t="shared" si="2"/>
        <v>FERROL-SAN CIBRAO</v>
      </c>
      <c r="F59" s="42">
        <f t="shared" si="7"/>
        <v>915</v>
      </c>
      <c r="G59" s="42">
        <f t="shared" si="8"/>
        <v>542</v>
      </c>
    </row>
    <row r="60" spans="1:7" x14ac:dyDescent="0.25">
      <c r="A60" s="42" t="str">
        <f t="shared" si="3"/>
        <v>SANTANDER</v>
      </c>
      <c r="B60" s="41">
        <f t="shared" si="4"/>
        <v>1112</v>
      </c>
      <c r="C60" s="41">
        <f t="shared" si="5"/>
        <v>2085</v>
      </c>
      <c r="D60" s="41">
        <f t="shared" si="6"/>
        <v>21</v>
      </c>
      <c r="E60" s="42" t="str">
        <f t="shared" si="2"/>
        <v>VILAGARCIA</v>
      </c>
      <c r="F60" s="42">
        <f t="shared" si="7"/>
        <v>833</v>
      </c>
      <c r="G60" s="42">
        <f t="shared" si="8"/>
        <v>611</v>
      </c>
    </row>
    <row r="61" spans="1:7" x14ac:dyDescent="0.25">
      <c r="A61" s="42" t="str">
        <f t="shared" si="3"/>
        <v>SEVILLA</v>
      </c>
      <c r="B61" s="41">
        <f t="shared" si="4"/>
        <v>20980</v>
      </c>
      <c r="C61" s="41">
        <f t="shared" si="5"/>
        <v>22524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1087</v>
      </c>
    </row>
    <row r="62" spans="1:7" x14ac:dyDescent="0.25">
      <c r="A62" s="42" t="str">
        <f t="shared" si="3"/>
        <v>TARRAGONA</v>
      </c>
      <c r="B62" s="41">
        <f t="shared" si="4"/>
        <v>64732</v>
      </c>
      <c r="C62" s="41">
        <f t="shared" si="5"/>
        <v>61228</v>
      </c>
      <c r="D62" s="41">
        <f t="shared" si="6"/>
        <v>8</v>
      </c>
      <c r="E62" s="42" t="str">
        <f t="shared" si="2"/>
        <v>CEUTA</v>
      </c>
      <c r="F62" s="42">
        <f t="shared" si="7"/>
        <v>132</v>
      </c>
      <c r="G62" s="42">
        <f t="shared" si="8"/>
        <v>470</v>
      </c>
    </row>
    <row r="63" spans="1:7" x14ac:dyDescent="0.25">
      <c r="A63" s="42" t="str">
        <f t="shared" si="3"/>
        <v>VALENCIA</v>
      </c>
      <c r="B63" s="41">
        <f t="shared" si="4"/>
        <v>2047200</v>
      </c>
      <c r="C63" s="41">
        <f t="shared" si="5"/>
        <v>1950392</v>
      </c>
      <c r="D63" s="41">
        <f t="shared" si="6"/>
        <v>1</v>
      </c>
      <c r="E63" s="42" t="str">
        <f t="shared" si="2"/>
        <v>AVILES</v>
      </c>
      <c r="F63" s="42">
        <f t="shared" si="7"/>
        <v>8</v>
      </c>
      <c r="G63" s="42">
        <f t="shared" si="8"/>
        <v>22</v>
      </c>
    </row>
    <row r="64" spans="1:7" x14ac:dyDescent="0.25">
      <c r="A64" s="42" t="str">
        <f t="shared" si="3"/>
        <v>VIGO</v>
      </c>
      <c r="B64" s="41">
        <f t="shared" si="4"/>
        <v>166551</v>
      </c>
      <c r="C64" s="41">
        <f t="shared" si="5"/>
        <v>172803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833</v>
      </c>
      <c r="C65" s="41">
        <f t="shared" si="5"/>
        <v>611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Diciembre</v>
      </c>
      <c r="C5" s="68"/>
      <c r="D5" s="67" t="s">
        <v>40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401</v>
      </c>
      <c r="C7" s="9">
        <v>300</v>
      </c>
      <c r="D7" s="9">
        <v>5581</v>
      </c>
      <c r="E7" s="9">
        <v>4760</v>
      </c>
      <c r="F7" s="10">
        <f>((E7*100)/D7)-100</f>
        <v>-14.710625335961296</v>
      </c>
      <c r="G7" s="1"/>
      <c r="H7" s="1"/>
      <c r="I7" s="1"/>
    </row>
    <row r="8" spans="1:12" x14ac:dyDescent="0.25">
      <c r="A8" s="11" t="s">
        <v>45</v>
      </c>
      <c r="B8" s="12">
        <v>11998</v>
      </c>
      <c r="C8" s="12">
        <v>12579</v>
      </c>
      <c r="D8" s="12">
        <v>152861</v>
      </c>
      <c r="E8" s="12">
        <v>155239</v>
      </c>
      <c r="F8" s="13">
        <f t="shared" ref="F8:F35" si="0">((E8*100)/D8)-100</f>
        <v>1.555661679565091</v>
      </c>
      <c r="G8" s="1"/>
      <c r="H8" s="1"/>
      <c r="I8" s="1"/>
    </row>
    <row r="9" spans="1:12" x14ac:dyDescent="0.25">
      <c r="A9" s="8" t="s">
        <v>46</v>
      </c>
      <c r="B9" s="9">
        <v>378</v>
      </c>
      <c r="C9" s="9">
        <v>531</v>
      </c>
      <c r="D9" s="9">
        <v>4010</v>
      </c>
      <c r="E9" s="9">
        <v>6134</v>
      </c>
      <c r="F9" s="10">
        <f t="shared" si="0"/>
        <v>52.967581047381543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22</v>
      </c>
      <c r="E10" s="12">
        <v>8</v>
      </c>
      <c r="F10" s="17">
        <f t="shared" si="0"/>
        <v>-63.636363636363633</v>
      </c>
      <c r="G10" s="1"/>
      <c r="H10" s="1"/>
      <c r="I10" s="1"/>
    </row>
    <row r="11" spans="1:12" x14ac:dyDescent="0.25">
      <c r="A11" s="8" t="s">
        <v>48</v>
      </c>
      <c r="B11" s="9">
        <v>22720</v>
      </c>
      <c r="C11" s="9">
        <v>27879</v>
      </c>
      <c r="D11" s="9">
        <v>255532</v>
      </c>
      <c r="E11" s="9">
        <v>354258</v>
      </c>
      <c r="F11" s="10">
        <f t="shared" si="0"/>
        <v>38.635474226319985</v>
      </c>
      <c r="G11" s="1"/>
      <c r="H11" s="1"/>
      <c r="I11" s="1"/>
    </row>
    <row r="12" spans="1:12" x14ac:dyDescent="0.25">
      <c r="A12" s="11" t="s">
        <v>49</v>
      </c>
      <c r="B12" s="12">
        <v>10247</v>
      </c>
      <c r="C12" s="12">
        <v>7694</v>
      </c>
      <c r="D12" s="12">
        <v>91728</v>
      </c>
      <c r="E12" s="12">
        <v>95299</v>
      </c>
      <c r="F12" s="13">
        <f t="shared" si="0"/>
        <v>3.8930315716030037</v>
      </c>
      <c r="G12" s="1"/>
      <c r="H12" s="1"/>
      <c r="I12" s="1"/>
    </row>
    <row r="13" spans="1:12" x14ac:dyDescent="0.25">
      <c r="A13" s="8" t="s">
        <v>50</v>
      </c>
      <c r="B13" s="9">
        <v>3552</v>
      </c>
      <c r="C13" s="9">
        <v>3897</v>
      </c>
      <c r="D13" s="9">
        <v>67208</v>
      </c>
      <c r="E13" s="9">
        <v>57678</v>
      </c>
      <c r="F13" s="10">
        <f t="shared" si="0"/>
        <v>-14.179859540530884</v>
      </c>
      <c r="G13" s="1"/>
      <c r="H13" s="1"/>
      <c r="I13" s="1"/>
    </row>
    <row r="14" spans="1:12" x14ac:dyDescent="0.25">
      <c r="A14" s="11" t="s">
        <v>51</v>
      </c>
      <c r="B14" s="12">
        <v>97520</v>
      </c>
      <c r="C14" s="12">
        <v>107958</v>
      </c>
      <c r="D14" s="12">
        <v>1357122</v>
      </c>
      <c r="E14" s="12">
        <v>1314157</v>
      </c>
      <c r="F14" s="13">
        <f t="shared" si="0"/>
        <v>-3.1658907600053681</v>
      </c>
      <c r="G14" s="1"/>
      <c r="H14" s="1"/>
      <c r="I14" s="1"/>
    </row>
    <row r="15" spans="1:12" x14ac:dyDescent="0.25">
      <c r="A15" s="8" t="s">
        <v>52</v>
      </c>
      <c r="B15" s="9">
        <v>56305</v>
      </c>
      <c r="C15" s="9">
        <v>60887</v>
      </c>
      <c r="D15" s="9">
        <v>569883</v>
      </c>
      <c r="E15" s="9">
        <v>608998</v>
      </c>
      <c r="F15" s="10">
        <f t="shared" si="0"/>
        <v>6.8636895643491727</v>
      </c>
      <c r="G15" s="1"/>
      <c r="H15" s="1"/>
      <c r="I15" s="1"/>
    </row>
    <row r="16" spans="1:12" x14ac:dyDescent="0.25">
      <c r="A16" s="11" t="s">
        <v>53</v>
      </c>
      <c r="B16" s="12">
        <v>5785</v>
      </c>
      <c r="C16" s="12">
        <v>4615</v>
      </c>
      <c r="D16" s="12">
        <v>72318</v>
      </c>
      <c r="E16" s="12">
        <v>66556</v>
      </c>
      <c r="F16" s="13">
        <f t="shared" si="0"/>
        <v>-7.9675875992145819</v>
      </c>
      <c r="G16" s="1"/>
      <c r="H16" s="1"/>
      <c r="I16" s="1"/>
    </row>
    <row r="17" spans="1:9" x14ac:dyDescent="0.25">
      <c r="A17" s="8" t="s">
        <v>54</v>
      </c>
      <c r="B17" s="9">
        <v>11473</v>
      </c>
      <c r="C17" s="9">
        <v>13624</v>
      </c>
      <c r="D17" s="9">
        <v>129717</v>
      </c>
      <c r="E17" s="9">
        <v>160141</v>
      </c>
      <c r="F17" s="10">
        <f t="shared" si="0"/>
        <v>23.454134770307675</v>
      </c>
      <c r="G17" s="1"/>
      <c r="H17" s="1"/>
      <c r="I17" s="1"/>
    </row>
    <row r="18" spans="1:9" x14ac:dyDescent="0.25">
      <c r="A18" s="11" t="s">
        <v>55</v>
      </c>
      <c r="B18" s="12">
        <v>1323</v>
      </c>
      <c r="C18" s="12">
        <v>1456</v>
      </c>
      <c r="D18" s="12">
        <v>11421</v>
      </c>
      <c r="E18" s="12">
        <v>16118</v>
      </c>
      <c r="F18" s="13">
        <f t="shared" si="0"/>
        <v>41.12599597233168</v>
      </c>
      <c r="G18" s="1"/>
      <c r="H18" s="1"/>
      <c r="I18" s="1"/>
    </row>
    <row r="19" spans="1:9" x14ac:dyDescent="0.25">
      <c r="A19" s="8" t="s">
        <v>56</v>
      </c>
      <c r="B19" s="9">
        <v>17</v>
      </c>
      <c r="C19" s="9">
        <v>83</v>
      </c>
      <c r="D19" s="9">
        <v>542</v>
      </c>
      <c r="E19" s="9">
        <v>915</v>
      </c>
      <c r="F19" s="10">
        <f t="shared" si="0"/>
        <v>68.819188191881921</v>
      </c>
      <c r="G19" s="1"/>
      <c r="H19" s="1"/>
      <c r="I19" s="1"/>
    </row>
    <row r="20" spans="1:9" x14ac:dyDescent="0.25">
      <c r="A20" s="11" t="s">
        <v>57</v>
      </c>
      <c r="B20" s="12">
        <v>2847</v>
      </c>
      <c r="C20" s="12">
        <v>4157</v>
      </c>
      <c r="D20" s="12">
        <v>35860</v>
      </c>
      <c r="E20" s="12">
        <v>48607</v>
      </c>
      <c r="F20" s="13">
        <f t="shared" si="0"/>
        <v>35.546569994422754</v>
      </c>
      <c r="G20" s="1"/>
      <c r="H20" s="1"/>
      <c r="I20" s="1"/>
    </row>
    <row r="21" spans="1:9" x14ac:dyDescent="0.25">
      <c r="A21" s="8" t="s">
        <v>58</v>
      </c>
      <c r="B21" s="9">
        <v>732</v>
      </c>
      <c r="C21" s="9">
        <v>136</v>
      </c>
      <c r="D21" s="9">
        <v>1995</v>
      </c>
      <c r="E21" s="9">
        <v>1749</v>
      </c>
      <c r="F21" s="10">
        <f t="shared" si="0"/>
        <v>-12.330827067669176</v>
      </c>
      <c r="G21" s="1"/>
      <c r="H21" s="1"/>
      <c r="I21" s="1"/>
    </row>
    <row r="22" spans="1:9" x14ac:dyDescent="0.25">
      <c r="A22" s="11" t="s">
        <v>59</v>
      </c>
      <c r="B22" s="12">
        <v>35313</v>
      </c>
      <c r="C22" s="12">
        <v>34206</v>
      </c>
      <c r="D22" s="12">
        <v>448300</v>
      </c>
      <c r="E22" s="12">
        <v>417730</v>
      </c>
      <c r="F22" s="13">
        <f t="shared" si="0"/>
        <v>-6.8190943564577253</v>
      </c>
      <c r="G22" s="1"/>
      <c r="H22" s="1"/>
      <c r="I22" s="1"/>
    </row>
    <row r="23" spans="1:9" x14ac:dyDescent="0.25">
      <c r="A23" s="8" t="s">
        <v>60</v>
      </c>
      <c r="B23" s="9">
        <v>2592</v>
      </c>
      <c r="C23" s="9">
        <v>2168</v>
      </c>
      <c r="D23" s="9">
        <v>26309</v>
      </c>
      <c r="E23" s="9">
        <v>35822</v>
      </c>
      <c r="F23" s="10">
        <f t="shared" si="0"/>
        <v>36.158728952069623</v>
      </c>
      <c r="G23" s="1"/>
      <c r="H23" s="1"/>
      <c r="I23" s="1"/>
    </row>
    <row r="24" spans="1:9" x14ac:dyDescent="0.25">
      <c r="A24" s="11" t="s">
        <v>61</v>
      </c>
      <c r="B24" s="12">
        <v>1189</v>
      </c>
      <c r="C24" s="12">
        <v>3306</v>
      </c>
      <c r="D24" s="12">
        <v>33010</v>
      </c>
      <c r="E24" s="12">
        <v>37110</v>
      </c>
      <c r="F24" s="13">
        <f t="shared" si="0"/>
        <v>12.420478642835505</v>
      </c>
      <c r="G24" s="1"/>
      <c r="H24" s="1"/>
      <c r="I24" s="1"/>
    </row>
    <row r="25" spans="1:9" x14ac:dyDescent="0.25">
      <c r="A25" s="8" t="s">
        <v>62</v>
      </c>
      <c r="B25" s="9">
        <v>2833</v>
      </c>
      <c r="C25" s="9">
        <v>3363</v>
      </c>
      <c r="D25" s="9">
        <v>26912</v>
      </c>
      <c r="E25" s="9">
        <v>33600</v>
      </c>
      <c r="F25" s="10">
        <f t="shared" si="0"/>
        <v>24.851367419738409</v>
      </c>
      <c r="G25" s="1"/>
      <c r="H25" s="1"/>
      <c r="I25" s="1"/>
    </row>
    <row r="26" spans="1:9" x14ac:dyDescent="0.25">
      <c r="A26" s="11" t="s">
        <v>63</v>
      </c>
      <c r="B26" s="12">
        <v>564</v>
      </c>
      <c r="C26" s="12">
        <v>616</v>
      </c>
      <c r="D26" s="12">
        <v>4404</v>
      </c>
      <c r="E26" s="12">
        <v>6455</v>
      </c>
      <c r="F26" s="13">
        <f t="shared" si="0"/>
        <v>46.571298819255219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29751</v>
      </c>
      <c r="C28" s="12">
        <v>26670</v>
      </c>
      <c r="D28" s="12">
        <v>338818</v>
      </c>
      <c r="E28" s="12">
        <v>317107</v>
      </c>
      <c r="F28" s="13">
        <f t="shared" si="0"/>
        <v>-6.4078649894633628</v>
      </c>
      <c r="G28" s="1"/>
      <c r="H28" s="1"/>
      <c r="I28" s="1"/>
    </row>
    <row r="29" spans="1:9" x14ac:dyDescent="0.25">
      <c r="A29" s="8" t="s">
        <v>66</v>
      </c>
      <c r="B29" s="9">
        <v>173</v>
      </c>
      <c r="C29" s="9">
        <v>31</v>
      </c>
      <c r="D29" s="9">
        <v>2085</v>
      </c>
      <c r="E29" s="9">
        <v>1112</v>
      </c>
      <c r="F29" s="10">
        <f t="shared" si="0"/>
        <v>-46.666666666666664</v>
      </c>
      <c r="G29" s="1"/>
      <c r="H29" s="1"/>
      <c r="I29" s="1"/>
    </row>
    <row r="30" spans="1:9" x14ac:dyDescent="0.25">
      <c r="A30" s="11" t="s">
        <v>67</v>
      </c>
      <c r="B30" s="12">
        <v>14569</v>
      </c>
      <c r="C30" s="12">
        <v>12995</v>
      </c>
      <c r="D30" s="12">
        <v>164642</v>
      </c>
      <c r="E30" s="12">
        <v>156193</v>
      </c>
      <c r="F30" s="13">
        <f t="shared" si="0"/>
        <v>-5.1317403821625049</v>
      </c>
      <c r="G30" s="1"/>
      <c r="H30" s="1"/>
      <c r="I30" s="1"/>
    </row>
    <row r="31" spans="1:9" x14ac:dyDescent="0.25">
      <c r="A31" s="8" t="s">
        <v>68</v>
      </c>
      <c r="B31" s="9">
        <v>7633</v>
      </c>
      <c r="C31" s="9">
        <v>6317</v>
      </c>
      <c r="D31" s="9">
        <v>87838</v>
      </c>
      <c r="E31" s="9">
        <v>86768</v>
      </c>
      <c r="F31" s="10">
        <f t="shared" si="0"/>
        <v>-1.2181515972585828</v>
      </c>
      <c r="G31" s="1"/>
      <c r="H31" s="1"/>
      <c r="I31" s="1"/>
    </row>
    <row r="32" spans="1:9" x14ac:dyDescent="0.25">
      <c r="A32" s="11" t="s">
        <v>69</v>
      </c>
      <c r="B32" s="12">
        <v>172129</v>
      </c>
      <c r="C32" s="12">
        <v>176364</v>
      </c>
      <c r="D32" s="12">
        <v>2101076</v>
      </c>
      <c r="E32" s="12">
        <v>2189233</v>
      </c>
      <c r="F32" s="13">
        <f t="shared" si="0"/>
        <v>4.1958025316552039</v>
      </c>
      <c r="G32" s="1"/>
      <c r="H32" s="1"/>
      <c r="I32" s="1"/>
    </row>
    <row r="33" spans="1:9" x14ac:dyDescent="0.25">
      <c r="A33" s="8" t="s">
        <v>70</v>
      </c>
      <c r="B33" s="9">
        <v>14887</v>
      </c>
      <c r="C33" s="9">
        <v>13140</v>
      </c>
      <c r="D33" s="9">
        <v>202204</v>
      </c>
      <c r="E33" s="9">
        <v>190127</v>
      </c>
      <c r="F33" s="10">
        <f t="shared" si="0"/>
        <v>-5.9726810547763591</v>
      </c>
      <c r="G33" s="1"/>
      <c r="H33" s="1"/>
      <c r="I33" s="1"/>
    </row>
    <row r="34" spans="1:9" x14ac:dyDescent="0.25">
      <c r="A34" s="11" t="s">
        <v>71</v>
      </c>
      <c r="B34" s="12">
        <v>2337</v>
      </c>
      <c r="C34" s="12">
        <v>3005</v>
      </c>
      <c r="D34" s="12">
        <v>12228</v>
      </c>
      <c r="E34" s="12">
        <v>26636</v>
      </c>
      <c r="F34" s="13">
        <f t="shared" si="0"/>
        <v>117.82793588485444</v>
      </c>
      <c r="G34" s="1"/>
      <c r="H34" s="1"/>
      <c r="I34" s="1"/>
    </row>
    <row r="35" spans="1:9" x14ac:dyDescent="0.25">
      <c r="A35" s="14" t="s">
        <v>72</v>
      </c>
      <c r="B35" s="15">
        <f>SUM(B7:B34)</f>
        <v>509270</v>
      </c>
      <c r="C35" s="15">
        <f t="shared" ref="C35:E35" si="1">SUM(C7:C34)</f>
        <v>527977</v>
      </c>
      <c r="D35" s="15">
        <f t="shared" si="1"/>
        <v>6203626</v>
      </c>
      <c r="E35" s="15">
        <f t="shared" si="1"/>
        <v>6388510</v>
      </c>
      <c r="F35" s="16">
        <f t="shared" si="0"/>
        <v>2.9802570303238838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4760</v>
      </c>
      <c r="C38" s="41">
        <f>D7</f>
        <v>5581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2189233</v>
      </c>
      <c r="G38" s="42">
        <f>LOOKUP(E38,$A$38:$A$65,$C$38:$C$65)</f>
        <v>2101076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155239</v>
      </c>
      <c r="C39" s="41">
        <f t="shared" ref="C39:C65" si="5">D8</f>
        <v>152861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1314157</v>
      </c>
      <c r="G39" s="42">
        <f t="shared" ref="G39:G65" si="8">LOOKUP(E39,$A$38:$A$65,$C$38:$C$65)</f>
        <v>1357122</v>
      </c>
    </row>
    <row r="40" spans="1:9" x14ac:dyDescent="0.25">
      <c r="A40" s="42" t="str">
        <f t="shared" si="3"/>
        <v>ALMERIA</v>
      </c>
      <c r="B40" s="41">
        <f t="shared" si="4"/>
        <v>6134</v>
      </c>
      <c r="C40" s="41">
        <f t="shared" si="5"/>
        <v>4010</v>
      </c>
      <c r="D40" s="41">
        <f t="shared" si="6"/>
        <v>22</v>
      </c>
      <c r="E40" s="42" t="str">
        <f t="shared" si="2"/>
        <v>BILBAO</v>
      </c>
      <c r="F40" s="42">
        <f t="shared" si="7"/>
        <v>608998</v>
      </c>
      <c r="G40" s="42">
        <f t="shared" si="8"/>
        <v>569883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22</v>
      </c>
      <c r="D41" s="41">
        <f t="shared" si="6"/>
        <v>27</v>
      </c>
      <c r="E41" s="42" t="str">
        <f t="shared" si="2"/>
        <v>LAS PALMAS</v>
      </c>
      <c r="F41" s="42">
        <f t="shared" si="7"/>
        <v>417730</v>
      </c>
      <c r="G41" s="42">
        <f t="shared" si="8"/>
        <v>448300</v>
      </c>
    </row>
    <row r="42" spans="1:9" x14ac:dyDescent="0.25">
      <c r="A42" s="42" t="str">
        <f t="shared" si="3"/>
        <v>BAHIA DE ALGECIRAS</v>
      </c>
      <c r="B42" s="41">
        <f t="shared" si="4"/>
        <v>354258</v>
      </c>
      <c r="C42" s="41">
        <f t="shared" si="5"/>
        <v>255532</v>
      </c>
      <c r="D42" s="41">
        <f t="shared" si="6"/>
        <v>5</v>
      </c>
      <c r="E42" s="42" t="str">
        <f t="shared" si="2"/>
        <v>BAHIA DE ALGECIRAS</v>
      </c>
      <c r="F42" s="42">
        <f t="shared" si="7"/>
        <v>354258</v>
      </c>
      <c r="G42" s="42">
        <f t="shared" si="8"/>
        <v>255532</v>
      </c>
    </row>
    <row r="43" spans="1:9" x14ac:dyDescent="0.25">
      <c r="A43" s="42" t="str">
        <f t="shared" si="3"/>
        <v>BAHIA DE CADIZ</v>
      </c>
      <c r="B43" s="41">
        <f t="shared" si="4"/>
        <v>95299</v>
      </c>
      <c r="C43" s="41">
        <f t="shared" si="5"/>
        <v>91728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317107</v>
      </c>
      <c r="G43" s="42">
        <f t="shared" si="8"/>
        <v>338818</v>
      </c>
    </row>
    <row r="44" spans="1:9" x14ac:dyDescent="0.25">
      <c r="A44" s="42" t="str">
        <f t="shared" si="3"/>
        <v>BALEARES</v>
      </c>
      <c r="B44" s="41">
        <f t="shared" si="4"/>
        <v>57678</v>
      </c>
      <c r="C44" s="41">
        <f t="shared" si="5"/>
        <v>67208</v>
      </c>
      <c r="D44" s="41">
        <f t="shared" si="6"/>
        <v>14</v>
      </c>
      <c r="E44" s="42" t="str">
        <f t="shared" si="2"/>
        <v>VIGO</v>
      </c>
      <c r="F44" s="42">
        <f t="shared" si="7"/>
        <v>190127</v>
      </c>
      <c r="G44" s="42">
        <f t="shared" si="8"/>
        <v>202204</v>
      </c>
    </row>
    <row r="45" spans="1:9" x14ac:dyDescent="0.25">
      <c r="A45" s="42" t="str">
        <f t="shared" si="3"/>
        <v>BARCELONA</v>
      </c>
      <c r="B45" s="41">
        <f t="shared" si="4"/>
        <v>1314157</v>
      </c>
      <c r="C45" s="41">
        <f t="shared" si="5"/>
        <v>1357122</v>
      </c>
      <c r="D45" s="41">
        <f t="shared" si="6"/>
        <v>2</v>
      </c>
      <c r="E45" s="42" t="str">
        <f t="shared" si="2"/>
        <v>CASTELLON</v>
      </c>
      <c r="F45" s="42">
        <f t="shared" si="7"/>
        <v>160141</v>
      </c>
      <c r="G45" s="42">
        <f t="shared" si="8"/>
        <v>129717</v>
      </c>
    </row>
    <row r="46" spans="1:9" x14ac:dyDescent="0.25">
      <c r="A46" s="42" t="str">
        <f t="shared" si="3"/>
        <v>BILBAO</v>
      </c>
      <c r="B46" s="41">
        <f t="shared" si="4"/>
        <v>608998</v>
      </c>
      <c r="C46" s="41">
        <f t="shared" si="5"/>
        <v>569883</v>
      </c>
      <c r="D46" s="41">
        <f t="shared" si="6"/>
        <v>3</v>
      </c>
      <c r="E46" s="42" t="str">
        <f t="shared" si="2"/>
        <v>SEVILLA</v>
      </c>
      <c r="F46" s="42">
        <f t="shared" si="7"/>
        <v>156193</v>
      </c>
      <c r="G46" s="42">
        <f t="shared" si="8"/>
        <v>164642</v>
      </c>
    </row>
    <row r="47" spans="1:9" x14ac:dyDescent="0.25">
      <c r="A47" s="42" t="str">
        <f t="shared" si="3"/>
        <v>CARTAGENA</v>
      </c>
      <c r="B47" s="41">
        <f t="shared" si="4"/>
        <v>66556</v>
      </c>
      <c r="C47" s="41">
        <f t="shared" si="5"/>
        <v>72318</v>
      </c>
      <c r="D47" s="41">
        <f t="shared" si="6"/>
        <v>13</v>
      </c>
      <c r="E47" s="42" t="str">
        <f t="shared" si="2"/>
        <v>ALICANTE</v>
      </c>
      <c r="F47" s="42">
        <f t="shared" si="7"/>
        <v>155239</v>
      </c>
      <c r="G47" s="42">
        <f t="shared" si="8"/>
        <v>152861</v>
      </c>
    </row>
    <row r="48" spans="1:9" x14ac:dyDescent="0.25">
      <c r="A48" s="42" t="str">
        <f t="shared" si="3"/>
        <v>CASTELLON</v>
      </c>
      <c r="B48" s="41">
        <f t="shared" si="4"/>
        <v>160141</v>
      </c>
      <c r="C48" s="41">
        <f t="shared" si="5"/>
        <v>129717</v>
      </c>
      <c r="D48" s="41">
        <f t="shared" si="6"/>
        <v>8</v>
      </c>
      <c r="E48" s="42" t="str">
        <f t="shared" si="2"/>
        <v>BAHIA DE CADIZ</v>
      </c>
      <c r="F48" s="42">
        <f t="shared" si="7"/>
        <v>95299</v>
      </c>
      <c r="G48" s="42">
        <f t="shared" si="8"/>
        <v>91728</v>
      </c>
    </row>
    <row r="49" spans="1:7" x14ac:dyDescent="0.25">
      <c r="A49" s="42" t="str">
        <f t="shared" si="3"/>
        <v>CEUTA</v>
      </c>
      <c r="B49" s="41">
        <f t="shared" si="4"/>
        <v>16118</v>
      </c>
      <c r="C49" s="41">
        <f t="shared" si="5"/>
        <v>11421</v>
      </c>
      <c r="D49" s="41">
        <f t="shared" si="6"/>
        <v>20</v>
      </c>
      <c r="E49" s="42" t="str">
        <f t="shared" si="2"/>
        <v>TARRAGONA</v>
      </c>
      <c r="F49" s="42">
        <f t="shared" si="7"/>
        <v>86768</v>
      </c>
      <c r="G49" s="42">
        <f t="shared" si="8"/>
        <v>87838</v>
      </c>
    </row>
    <row r="50" spans="1:7" x14ac:dyDescent="0.25">
      <c r="A50" s="42" t="str">
        <f t="shared" si="3"/>
        <v>FERROL-SAN CIBRAO</v>
      </c>
      <c r="B50" s="41">
        <f t="shared" si="4"/>
        <v>915</v>
      </c>
      <c r="C50" s="41">
        <f t="shared" si="5"/>
        <v>542</v>
      </c>
      <c r="D50" s="41">
        <f t="shared" si="6"/>
        <v>26</v>
      </c>
      <c r="E50" s="42" t="str">
        <f t="shared" si="2"/>
        <v>CARTAGENA</v>
      </c>
      <c r="F50" s="42">
        <f t="shared" si="7"/>
        <v>66556</v>
      </c>
      <c r="G50" s="42">
        <f t="shared" si="8"/>
        <v>72318</v>
      </c>
    </row>
    <row r="51" spans="1:7" x14ac:dyDescent="0.25">
      <c r="A51" s="42" t="str">
        <f t="shared" si="3"/>
        <v>GIJON</v>
      </c>
      <c r="B51" s="41">
        <f t="shared" si="4"/>
        <v>48607</v>
      </c>
      <c r="C51" s="41">
        <f t="shared" si="5"/>
        <v>35860</v>
      </c>
      <c r="D51" s="41">
        <f t="shared" si="6"/>
        <v>15</v>
      </c>
      <c r="E51" s="42" t="str">
        <f t="shared" si="2"/>
        <v>BALEARES</v>
      </c>
      <c r="F51" s="42">
        <f t="shared" si="7"/>
        <v>57678</v>
      </c>
      <c r="G51" s="42">
        <f t="shared" si="8"/>
        <v>67208</v>
      </c>
    </row>
    <row r="52" spans="1:7" x14ac:dyDescent="0.25">
      <c r="A52" s="42" t="str">
        <f t="shared" si="3"/>
        <v>HUELVA</v>
      </c>
      <c r="B52" s="41">
        <f t="shared" si="4"/>
        <v>1749</v>
      </c>
      <c r="C52" s="41">
        <f t="shared" si="5"/>
        <v>1995</v>
      </c>
      <c r="D52" s="41">
        <f t="shared" si="6"/>
        <v>24</v>
      </c>
      <c r="E52" s="42" t="str">
        <f t="shared" si="2"/>
        <v>GIJON</v>
      </c>
      <c r="F52" s="42">
        <f t="shared" si="7"/>
        <v>48607</v>
      </c>
      <c r="G52" s="42">
        <f t="shared" si="8"/>
        <v>35860</v>
      </c>
    </row>
    <row r="53" spans="1:7" x14ac:dyDescent="0.25">
      <c r="A53" s="42" t="str">
        <f t="shared" si="3"/>
        <v>LAS PALMAS</v>
      </c>
      <c r="B53" s="41">
        <f t="shared" si="4"/>
        <v>417730</v>
      </c>
      <c r="C53" s="41">
        <f t="shared" si="5"/>
        <v>448300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37110</v>
      </c>
      <c r="G53" s="42">
        <f t="shared" si="8"/>
        <v>33010</v>
      </c>
    </row>
    <row r="54" spans="1:7" x14ac:dyDescent="0.25">
      <c r="A54" s="42" t="str">
        <f t="shared" si="3"/>
        <v>MALAGA</v>
      </c>
      <c r="B54" s="41">
        <f t="shared" si="4"/>
        <v>35822</v>
      </c>
      <c r="C54" s="41">
        <f t="shared" si="5"/>
        <v>26309</v>
      </c>
      <c r="D54" s="41">
        <f t="shared" si="6"/>
        <v>17</v>
      </c>
      <c r="E54" s="42" t="str">
        <f t="shared" si="2"/>
        <v>MALAGA</v>
      </c>
      <c r="F54" s="42">
        <f t="shared" si="7"/>
        <v>35822</v>
      </c>
      <c r="G54" s="42">
        <f t="shared" si="8"/>
        <v>26309</v>
      </c>
    </row>
    <row r="55" spans="1:7" x14ac:dyDescent="0.25">
      <c r="A55" s="42" t="str">
        <f t="shared" si="3"/>
        <v>MARIN Y RIA DE PONTEVEDRA</v>
      </c>
      <c r="B55" s="41">
        <f t="shared" si="4"/>
        <v>37110</v>
      </c>
      <c r="C55" s="41">
        <f t="shared" si="5"/>
        <v>33010</v>
      </c>
      <c r="D55" s="41">
        <f t="shared" si="6"/>
        <v>16</v>
      </c>
      <c r="E55" s="42" t="str">
        <f t="shared" si="2"/>
        <v>MELILLA</v>
      </c>
      <c r="F55" s="42">
        <f t="shared" si="7"/>
        <v>33600</v>
      </c>
      <c r="G55" s="42">
        <f t="shared" si="8"/>
        <v>26912</v>
      </c>
    </row>
    <row r="56" spans="1:7" x14ac:dyDescent="0.25">
      <c r="A56" s="42" t="str">
        <f t="shared" si="3"/>
        <v>MELILLA</v>
      </c>
      <c r="B56" s="41">
        <f t="shared" si="4"/>
        <v>33600</v>
      </c>
      <c r="C56" s="41">
        <f t="shared" si="5"/>
        <v>26912</v>
      </c>
      <c r="D56" s="41">
        <f t="shared" si="6"/>
        <v>18</v>
      </c>
      <c r="E56" s="42" t="str">
        <f t="shared" si="2"/>
        <v>VILAGARCIA</v>
      </c>
      <c r="F56" s="42">
        <f t="shared" si="7"/>
        <v>26636</v>
      </c>
      <c r="G56" s="42">
        <f t="shared" si="8"/>
        <v>12228</v>
      </c>
    </row>
    <row r="57" spans="1:7" x14ac:dyDescent="0.25">
      <c r="A57" s="42" t="str">
        <f t="shared" si="3"/>
        <v>MOTRIL</v>
      </c>
      <c r="B57" s="41">
        <f t="shared" si="4"/>
        <v>6455</v>
      </c>
      <c r="C57" s="41">
        <f t="shared" si="5"/>
        <v>4404</v>
      </c>
      <c r="D57" s="41">
        <f t="shared" si="6"/>
        <v>21</v>
      </c>
      <c r="E57" s="42" t="str">
        <f t="shared" si="2"/>
        <v>CEUTA</v>
      </c>
      <c r="F57" s="42">
        <f t="shared" si="7"/>
        <v>16118</v>
      </c>
      <c r="G57" s="42">
        <f t="shared" si="8"/>
        <v>11421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6455</v>
      </c>
      <c r="G58" s="42">
        <f t="shared" si="8"/>
        <v>4404</v>
      </c>
    </row>
    <row r="59" spans="1:7" x14ac:dyDescent="0.25">
      <c r="A59" s="42" t="str">
        <f t="shared" si="3"/>
        <v>SANTA CRUZ DE TENERIFE</v>
      </c>
      <c r="B59" s="41">
        <f t="shared" si="4"/>
        <v>317107</v>
      </c>
      <c r="C59" s="41">
        <f t="shared" si="5"/>
        <v>338818</v>
      </c>
      <c r="D59" s="41">
        <f t="shared" si="6"/>
        <v>6</v>
      </c>
      <c r="E59" s="42" t="str">
        <f t="shared" si="2"/>
        <v>ALMERIA</v>
      </c>
      <c r="F59" s="42">
        <f t="shared" si="7"/>
        <v>6134</v>
      </c>
      <c r="G59" s="42">
        <f t="shared" si="8"/>
        <v>4010</v>
      </c>
    </row>
    <row r="60" spans="1:7" x14ac:dyDescent="0.25">
      <c r="A60" s="42" t="str">
        <f t="shared" si="3"/>
        <v>SANTANDER</v>
      </c>
      <c r="B60" s="41">
        <f t="shared" si="4"/>
        <v>1112</v>
      </c>
      <c r="C60" s="41">
        <f t="shared" si="5"/>
        <v>2085</v>
      </c>
      <c r="D60" s="41">
        <f t="shared" si="6"/>
        <v>25</v>
      </c>
      <c r="E60" s="42" t="str">
        <f t="shared" si="2"/>
        <v>A CORUÑA</v>
      </c>
      <c r="F60" s="42">
        <f t="shared" si="7"/>
        <v>4760</v>
      </c>
      <c r="G60" s="42">
        <f t="shared" si="8"/>
        <v>5581</v>
      </c>
    </row>
    <row r="61" spans="1:7" x14ac:dyDescent="0.25">
      <c r="A61" s="42" t="str">
        <f t="shared" si="3"/>
        <v>SEVILLA</v>
      </c>
      <c r="B61" s="41">
        <f t="shared" si="4"/>
        <v>156193</v>
      </c>
      <c r="C61" s="41">
        <f t="shared" si="5"/>
        <v>164642</v>
      </c>
      <c r="D61" s="41">
        <f t="shared" si="6"/>
        <v>9</v>
      </c>
      <c r="E61" s="42" t="str">
        <f t="shared" si="2"/>
        <v>HUELVA</v>
      </c>
      <c r="F61" s="42">
        <f t="shared" si="7"/>
        <v>1749</v>
      </c>
      <c r="G61" s="42">
        <f t="shared" si="8"/>
        <v>1995</v>
      </c>
    </row>
    <row r="62" spans="1:7" x14ac:dyDescent="0.25">
      <c r="A62" s="42" t="str">
        <f t="shared" si="3"/>
        <v>TARRAGONA</v>
      </c>
      <c r="B62" s="41">
        <f t="shared" si="4"/>
        <v>86768</v>
      </c>
      <c r="C62" s="41">
        <f t="shared" si="5"/>
        <v>87838</v>
      </c>
      <c r="D62" s="41">
        <f t="shared" si="6"/>
        <v>12</v>
      </c>
      <c r="E62" s="42" t="str">
        <f t="shared" si="2"/>
        <v>SANTANDER</v>
      </c>
      <c r="F62" s="42">
        <f t="shared" si="7"/>
        <v>1112</v>
      </c>
      <c r="G62" s="42">
        <f t="shared" si="8"/>
        <v>2085</v>
      </c>
    </row>
    <row r="63" spans="1:7" x14ac:dyDescent="0.25">
      <c r="A63" s="42" t="str">
        <f t="shared" si="3"/>
        <v>VALENCIA</v>
      </c>
      <c r="B63" s="41">
        <f t="shared" si="4"/>
        <v>2189233</v>
      </c>
      <c r="C63" s="41">
        <f t="shared" si="5"/>
        <v>2101076</v>
      </c>
      <c r="D63" s="41">
        <f t="shared" si="6"/>
        <v>1</v>
      </c>
      <c r="E63" s="42" t="str">
        <f t="shared" si="2"/>
        <v>FERROL-SAN CIBRAO</v>
      </c>
      <c r="F63" s="42">
        <f t="shared" si="7"/>
        <v>915</v>
      </c>
      <c r="G63" s="42">
        <f t="shared" si="8"/>
        <v>542</v>
      </c>
    </row>
    <row r="64" spans="1:7" x14ac:dyDescent="0.25">
      <c r="A64" s="42" t="str">
        <f t="shared" si="3"/>
        <v>VIGO</v>
      </c>
      <c r="B64" s="41">
        <f t="shared" si="4"/>
        <v>190127</v>
      </c>
      <c r="C64" s="41">
        <f t="shared" si="5"/>
        <v>202204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22</v>
      </c>
    </row>
    <row r="65" spans="1:7" x14ac:dyDescent="0.25">
      <c r="A65" s="42" t="str">
        <f t="shared" si="3"/>
        <v>VILAGARCIA</v>
      </c>
      <c r="B65" s="41">
        <f t="shared" si="4"/>
        <v>26636</v>
      </c>
      <c r="C65" s="41">
        <f t="shared" si="5"/>
        <v>12228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7196</v>
      </c>
      <c r="C7" s="9">
        <v>1739</v>
      </c>
      <c r="D7" s="9">
        <v>128563</v>
      </c>
      <c r="E7" s="9">
        <v>140890</v>
      </c>
      <c r="F7" s="10">
        <f>((E7*100)/D7)-100</f>
        <v>9.5882952326874715</v>
      </c>
      <c r="G7" s="1"/>
      <c r="H7" s="1"/>
      <c r="I7" s="1"/>
    </row>
    <row r="8" spans="1:12" x14ac:dyDescent="0.25">
      <c r="A8" s="11" t="s">
        <v>45</v>
      </c>
      <c r="B8" s="12">
        <v>12302</v>
      </c>
      <c r="C8" s="12">
        <v>11849</v>
      </c>
      <c r="D8" s="12">
        <v>333532</v>
      </c>
      <c r="E8" s="12">
        <v>296722</v>
      </c>
      <c r="F8" s="13">
        <f t="shared" ref="F8:F35" si="0">((E8*100)/D8)-100</f>
        <v>-11.036422292313787</v>
      </c>
      <c r="G8" s="1"/>
      <c r="H8" s="1"/>
      <c r="I8" s="1"/>
    </row>
    <row r="9" spans="1:12" x14ac:dyDescent="0.25">
      <c r="A9" s="8" t="s">
        <v>46</v>
      </c>
      <c r="B9" s="9">
        <v>56956</v>
      </c>
      <c r="C9" s="9">
        <v>40814</v>
      </c>
      <c r="D9" s="9">
        <v>926699</v>
      </c>
      <c r="E9" s="9">
        <v>724662</v>
      </c>
      <c r="F9" s="10">
        <f t="shared" si="0"/>
        <v>-21.801793246782395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330445</v>
      </c>
      <c r="C11" s="9">
        <v>335399</v>
      </c>
      <c r="D11" s="9">
        <v>4445503</v>
      </c>
      <c r="E11" s="9">
        <v>4793919</v>
      </c>
      <c r="F11" s="10">
        <f t="shared" si="0"/>
        <v>7.8374933050320692</v>
      </c>
      <c r="G11" s="1"/>
      <c r="H11" s="1"/>
      <c r="I11" s="1"/>
    </row>
    <row r="12" spans="1:12" x14ac:dyDescent="0.25">
      <c r="A12" s="11" t="s">
        <v>49</v>
      </c>
      <c r="B12" s="12">
        <v>18278</v>
      </c>
      <c r="C12" s="12">
        <v>19253</v>
      </c>
      <c r="D12" s="12">
        <v>397554</v>
      </c>
      <c r="E12" s="12">
        <v>357704</v>
      </c>
      <c r="F12" s="13">
        <f t="shared" si="0"/>
        <v>-10.023795509540847</v>
      </c>
      <c r="G12" s="1"/>
      <c r="H12" s="1"/>
      <c r="I12" s="1"/>
    </row>
    <row r="13" spans="1:12" x14ac:dyDescent="0.25">
      <c r="A13" s="8" t="s">
        <v>50</v>
      </c>
      <c r="B13" s="9">
        <v>147240</v>
      </c>
      <c r="C13" s="9">
        <v>145672</v>
      </c>
      <c r="D13" s="9">
        <v>5646352</v>
      </c>
      <c r="E13" s="9">
        <v>5157613</v>
      </c>
      <c r="F13" s="10">
        <f t="shared" si="0"/>
        <v>-8.6558365472078265</v>
      </c>
      <c r="G13" s="1"/>
      <c r="H13" s="1"/>
      <c r="I13" s="1"/>
    </row>
    <row r="14" spans="1:12" x14ac:dyDescent="0.25">
      <c r="A14" s="11" t="s">
        <v>51</v>
      </c>
      <c r="B14" s="12">
        <v>110643</v>
      </c>
      <c r="C14" s="12">
        <v>132128</v>
      </c>
      <c r="D14" s="12">
        <v>3835062</v>
      </c>
      <c r="E14" s="12">
        <v>3422519</v>
      </c>
      <c r="F14" s="13">
        <f t="shared" si="0"/>
        <v>-10.757140301773475</v>
      </c>
      <c r="G14" s="1"/>
      <c r="H14" s="1"/>
      <c r="I14" s="1"/>
    </row>
    <row r="15" spans="1:12" x14ac:dyDescent="0.25">
      <c r="A15" s="8" t="s">
        <v>52</v>
      </c>
      <c r="B15" s="9">
        <v>4503</v>
      </c>
      <c r="C15" s="9">
        <v>5501</v>
      </c>
      <c r="D15" s="9">
        <v>152201</v>
      </c>
      <c r="E15" s="9">
        <v>142754</v>
      </c>
      <c r="F15" s="10">
        <f t="shared" si="0"/>
        <v>-6.206923739003031</v>
      </c>
      <c r="G15" s="1"/>
      <c r="H15" s="1"/>
      <c r="I15" s="1"/>
    </row>
    <row r="16" spans="1:12" x14ac:dyDescent="0.25">
      <c r="A16" s="11" t="s">
        <v>53</v>
      </c>
      <c r="B16" s="12">
        <v>5031</v>
      </c>
      <c r="C16" s="12">
        <v>532</v>
      </c>
      <c r="D16" s="12">
        <v>88081</v>
      </c>
      <c r="E16" s="12">
        <v>83917</v>
      </c>
      <c r="F16" s="13">
        <f t="shared" si="0"/>
        <v>-4.7274667635471843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586</v>
      </c>
      <c r="E17" s="9">
        <v>1255</v>
      </c>
      <c r="F17" s="10">
        <f t="shared" si="0"/>
        <v>114.16382252559728</v>
      </c>
      <c r="G17" s="1"/>
      <c r="H17" s="1"/>
      <c r="I17" s="1"/>
    </row>
    <row r="18" spans="1:9" x14ac:dyDescent="0.25">
      <c r="A18" s="11" t="s">
        <v>55</v>
      </c>
      <c r="B18" s="12">
        <v>152066</v>
      </c>
      <c r="C18" s="12">
        <v>142677</v>
      </c>
      <c r="D18" s="12">
        <v>1863128</v>
      </c>
      <c r="E18" s="12">
        <v>1893243</v>
      </c>
      <c r="F18" s="13">
        <f t="shared" si="0"/>
        <v>1.6163677428496612</v>
      </c>
      <c r="G18" s="1"/>
      <c r="H18" s="1"/>
      <c r="I18" s="1"/>
    </row>
    <row r="19" spans="1:9" x14ac:dyDescent="0.25">
      <c r="A19" s="8" t="s">
        <v>56</v>
      </c>
      <c r="B19" s="9">
        <v>584</v>
      </c>
      <c r="C19" s="9">
        <v>1099</v>
      </c>
      <c r="D19" s="9">
        <v>9423</v>
      </c>
      <c r="E19" s="9">
        <v>7083</v>
      </c>
      <c r="F19" s="10">
        <f t="shared" si="0"/>
        <v>-24.832855778414512</v>
      </c>
      <c r="G19" s="1"/>
      <c r="H19" s="1"/>
      <c r="I19" s="1"/>
    </row>
    <row r="20" spans="1:9" x14ac:dyDescent="0.25">
      <c r="A20" s="11" t="s">
        <v>57</v>
      </c>
      <c r="B20" s="12">
        <v>2319</v>
      </c>
      <c r="C20" s="12">
        <v>2295</v>
      </c>
      <c r="D20" s="12">
        <v>57096</v>
      </c>
      <c r="E20" s="12">
        <v>60593</v>
      </c>
      <c r="F20" s="13">
        <f t="shared" si="0"/>
        <v>6.1247723132969014</v>
      </c>
      <c r="G20" s="1"/>
      <c r="H20" s="1"/>
      <c r="I20" s="1"/>
    </row>
    <row r="21" spans="1:9" x14ac:dyDescent="0.25">
      <c r="A21" s="8" t="s">
        <v>58</v>
      </c>
      <c r="B21" s="9">
        <v>3047</v>
      </c>
      <c r="C21" s="9">
        <v>3197</v>
      </c>
      <c r="D21" s="9">
        <v>29781</v>
      </c>
      <c r="E21" s="9">
        <v>33615</v>
      </c>
      <c r="F21" s="10">
        <f t="shared" si="0"/>
        <v>12.873980054397094</v>
      </c>
      <c r="G21" s="1"/>
      <c r="H21" s="1"/>
      <c r="I21" s="1"/>
    </row>
    <row r="22" spans="1:9" x14ac:dyDescent="0.25">
      <c r="A22" s="11" t="s">
        <v>59</v>
      </c>
      <c r="B22" s="12">
        <v>207595</v>
      </c>
      <c r="C22" s="12">
        <v>184783</v>
      </c>
      <c r="D22" s="12">
        <v>1677101</v>
      </c>
      <c r="E22" s="12">
        <v>1940806</v>
      </c>
      <c r="F22" s="13">
        <f t="shared" si="0"/>
        <v>15.723859207048349</v>
      </c>
      <c r="G22" s="1"/>
      <c r="H22" s="1"/>
      <c r="I22" s="1"/>
    </row>
    <row r="23" spans="1:9" x14ac:dyDescent="0.25">
      <c r="A23" s="8" t="s">
        <v>60</v>
      </c>
      <c r="B23" s="9">
        <v>56368</v>
      </c>
      <c r="C23" s="9">
        <v>59750</v>
      </c>
      <c r="D23" s="9">
        <v>942214</v>
      </c>
      <c r="E23" s="9">
        <v>900694</v>
      </c>
      <c r="F23" s="10">
        <f t="shared" si="0"/>
        <v>-4.4066422277741566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48608</v>
      </c>
      <c r="C25" s="9">
        <v>55206</v>
      </c>
      <c r="D25" s="9">
        <v>642733</v>
      </c>
      <c r="E25" s="9">
        <v>810883</v>
      </c>
      <c r="F25" s="10">
        <f t="shared" si="0"/>
        <v>26.16171878524986</v>
      </c>
      <c r="G25" s="1"/>
      <c r="H25" s="1"/>
      <c r="I25" s="1"/>
    </row>
    <row r="26" spans="1:9" x14ac:dyDescent="0.25">
      <c r="A26" s="11" t="s">
        <v>63</v>
      </c>
      <c r="B26" s="12">
        <v>12300</v>
      </c>
      <c r="C26" s="12">
        <v>18638</v>
      </c>
      <c r="D26" s="12">
        <v>75886</v>
      </c>
      <c r="E26" s="12">
        <v>289312</v>
      </c>
      <c r="F26" s="13">
        <f t="shared" si="0"/>
        <v>281.24555253933534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1270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463753</v>
      </c>
      <c r="C28" s="12">
        <v>442698</v>
      </c>
      <c r="D28" s="12">
        <v>4930379</v>
      </c>
      <c r="E28" s="12">
        <v>4597088</v>
      </c>
      <c r="F28" s="13">
        <f t="shared" si="0"/>
        <v>-6.759946851956002</v>
      </c>
      <c r="G28" s="1"/>
      <c r="H28" s="1"/>
      <c r="I28" s="1"/>
    </row>
    <row r="29" spans="1:9" x14ac:dyDescent="0.25">
      <c r="A29" s="8" t="s">
        <v>66</v>
      </c>
      <c r="B29" s="9">
        <v>6762</v>
      </c>
      <c r="C29" s="9">
        <v>6081</v>
      </c>
      <c r="D29" s="9">
        <v>219202</v>
      </c>
      <c r="E29" s="9">
        <v>194488</v>
      </c>
      <c r="F29" s="10">
        <f t="shared" si="0"/>
        <v>-11.274532166677318</v>
      </c>
      <c r="G29" s="1"/>
      <c r="H29" s="1"/>
      <c r="I29" s="1"/>
    </row>
    <row r="30" spans="1:9" x14ac:dyDescent="0.25">
      <c r="A30" s="11" t="s">
        <v>67</v>
      </c>
      <c r="B30" s="12">
        <v>972</v>
      </c>
      <c r="C30" s="12">
        <v>645</v>
      </c>
      <c r="D30" s="12">
        <v>16058</v>
      </c>
      <c r="E30" s="12">
        <v>15579</v>
      </c>
      <c r="F30" s="13">
        <f t="shared" si="0"/>
        <v>-2.9829368539045902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752</v>
      </c>
      <c r="E31" s="9">
        <v>153</v>
      </c>
      <c r="F31" s="10">
        <f t="shared" si="0"/>
        <v>-79.654255319148945</v>
      </c>
      <c r="G31" s="1"/>
      <c r="H31" s="1"/>
      <c r="I31" s="1"/>
    </row>
    <row r="32" spans="1:9" x14ac:dyDescent="0.25">
      <c r="A32" s="11" t="s">
        <v>69</v>
      </c>
      <c r="B32" s="12">
        <v>29164</v>
      </c>
      <c r="C32" s="12">
        <v>19734</v>
      </c>
      <c r="D32" s="12">
        <v>716443</v>
      </c>
      <c r="E32" s="12">
        <v>778687</v>
      </c>
      <c r="F32" s="13">
        <f t="shared" si="0"/>
        <v>8.6879207417756845</v>
      </c>
      <c r="G32" s="1"/>
      <c r="H32" s="1"/>
      <c r="I32" s="1"/>
    </row>
    <row r="33" spans="1:9" x14ac:dyDescent="0.25">
      <c r="A33" s="8" t="s">
        <v>70</v>
      </c>
      <c r="B33" s="9">
        <v>11295</v>
      </c>
      <c r="C33" s="9">
        <v>12974</v>
      </c>
      <c r="D33" s="9">
        <v>253637</v>
      </c>
      <c r="E33" s="9">
        <v>240352</v>
      </c>
      <c r="F33" s="10">
        <f t="shared" si="0"/>
        <v>-5.2378004786367853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1687427</v>
      </c>
      <c r="C35" s="15">
        <f t="shared" ref="C35:E35" si="1">SUM(C7:C34)</f>
        <v>1642664</v>
      </c>
      <c r="D35" s="15">
        <f t="shared" si="1"/>
        <v>27391092</v>
      </c>
      <c r="E35" s="15">
        <f t="shared" si="1"/>
        <v>26890097</v>
      </c>
      <c r="F35" s="16">
        <f t="shared" si="0"/>
        <v>-1.8290435445216957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140890</v>
      </c>
      <c r="C38" s="41">
        <f>D7</f>
        <v>128563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5157613</v>
      </c>
      <c r="G38" s="42">
        <f>LOOKUP(E38,$A$38:$A$65,$C$38:$C$65)</f>
        <v>5646352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296722</v>
      </c>
      <c r="C39" s="41">
        <f t="shared" ref="C39:C65" si="5">D8</f>
        <v>333532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4793919</v>
      </c>
      <c r="G39" s="42">
        <f t="shared" ref="G39:G65" si="8">LOOKUP(E39,$A$38:$A$65,$C$38:$C$65)</f>
        <v>4445503</v>
      </c>
    </row>
    <row r="40" spans="1:9" x14ac:dyDescent="0.25">
      <c r="A40" s="42" t="str">
        <f t="shared" si="3"/>
        <v>ALMERIA</v>
      </c>
      <c r="B40" s="41">
        <f t="shared" si="4"/>
        <v>724662</v>
      </c>
      <c r="C40" s="41">
        <f t="shared" si="5"/>
        <v>926699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4597088</v>
      </c>
      <c r="G40" s="42">
        <f t="shared" si="8"/>
        <v>4930379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23</v>
      </c>
      <c r="E41" s="42" t="str">
        <f t="shared" si="2"/>
        <v>BARCELONA</v>
      </c>
      <c r="F41" s="42">
        <f t="shared" si="7"/>
        <v>3422519</v>
      </c>
      <c r="G41" s="42">
        <f t="shared" si="8"/>
        <v>3835062</v>
      </c>
    </row>
    <row r="42" spans="1:9" x14ac:dyDescent="0.25">
      <c r="A42" s="42" t="str">
        <f t="shared" si="3"/>
        <v>BAHIA DE ALGECIRAS</v>
      </c>
      <c r="B42" s="41">
        <f t="shared" si="4"/>
        <v>4793919</v>
      </c>
      <c r="C42" s="41">
        <f t="shared" si="5"/>
        <v>4445503</v>
      </c>
      <c r="D42" s="41">
        <f t="shared" si="6"/>
        <v>2</v>
      </c>
      <c r="E42" s="42" t="str">
        <f t="shared" si="2"/>
        <v>LAS PALMAS</v>
      </c>
      <c r="F42" s="42">
        <f t="shared" si="7"/>
        <v>1940806</v>
      </c>
      <c r="G42" s="42">
        <f t="shared" si="8"/>
        <v>1677101</v>
      </c>
    </row>
    <row r="43" spans="1:9" x14ac:dyDescent="0.25">
      <c r="A43" s="42" t="str">
        <f t="shared" si="3"/>
        <v>BAHIA DE CADIZ</v>
      </c>
      <c r="B43" s="41">
        <f t="shared" si="4"/>
        <v>357704</v>
      </c>
      <c r="C43" s="41">
        <f t="shared" si="5"/>
        <v>397554</v>
      </c>
      <c r="D43" s="41">
        <f t="shared" si="6"/>
        <v>11</v>
      </c>
      <c r="E43" s="42" t="str">
        <f t="shared" si="2"/>
        <v>CEUTA</v>
      </c>
      <c r="F43" s="42">
        <f t="shared" si="7"/>
        <v>1893243</v>
      </c>
      <c r="G43" s="42">
        <f t="shared" si="8"/>
        <v>1863128</v>
      </c>
    </row>
    <row r="44" spans="1:9" x14ac:dyDescent="0.25">
      <c r="A44" s="42" t="str">
        <f t="shared" si="3"/>
        <v>BALEARES</v>
      </c>
      <c r="B44" s="41">
        <f t="shared" si="4"/>
        <v>5157613</v>
      </c>
      <c r="C44" s="41">
        <f t="shared" si="5"/>
        <v>5646352</v>
      </c>
      <c r="D44" s="41">
        <f t="shared" si="6"/>
        <v>1</v>
      </c>
      <c r="E44" s="42" t="str">
        <f t="shared" si="2"/>
        <v>MALAGA</v>
      </c>
      <c r="F44" s="42">
        <f t="shared" si="7"/>
        <v>900694</v>
      </c>
      <c r="G44" s="42">
        <f t="shared" si="8"/>
        <v>942214</v>
      </c>
    </row>
    <row r="45" spans="1:9" x14ac:dyDescent="0.25">
      <c r="A45" s="42" t="str">
        <f t="shared" si="3"/>
        <v>BARCELONA</v>
      </c>
      <c r="B45" s="41">
        <f t="shared" si="4"/>
        <v>3422519</v>
      </c>
      <c r="C45" s="41">
        <f t="shared" si="5"/>
        <v>3835062</v>
      </c>
      <c r="D45" s="41">
        <f t="shared" si="6"/>
        <v>4</v>
      </c>
      <c r="E45" s="42" t="str">
        <f t="shared" si="2"/>
        <v>MELILLA</v>
      </c>
      <c r="F45" s="42">
        <f t="shared" si="7"/>
        <v>810883</v>
      </c>
      <c r="G45" s="42">
        <f t="shared" si="8"/>
        <v>642733</v>
      </c>
    </row>
    <row r="46" spans="1:9" x14ac:dyDescent="0.25">
      <c r="A46" s="42" t="str">
        <f t="shared" si="3"/>
        <v>BILBAO</v>
      </c>
      <c r="B46" s="41">
        <f t="shared" si="4"/>
        <v>142754</v>
      </c>
      <c r="C46" s="41">
        <f t="shared" si="5"/>
        <v>152201</v>
      </c>
      <c r="D46" s="41">
        <f t="shared" si="6"/>
        <v>16</v>
      </c>
      <c r="E46" s="42" t="str">
        <f t="shared" si="2"/>
        <v>VALENCIA</v>
      </c>
      <c r="F46" s="42">
        <f t="shared" si="7"/>
        <v>778687</v>
      </c>
      <c r="G46" s="42">
        <f t="shared" si="8"/>
        <v>716443</v>
      </c>
    </row>
    <row r="47" spans="1:9" x14ac:dyDescent="0.25">
      <c r="A47" s="42" t="str">
        <f t="shared" si="3"/>
        <v>CARTAGENA</v>
      </c>
      <c r="B47" s="41">
        <f t="shared" si="4"/>
        <v>83917</v>
      </c>
      <c r="C47" s="41">
        <f t="shared" si="5"/>
        <v>88081</v>
      </c>
      <c r="D47" s="41">
        <f t="shared" si="6"/>
        <v>18</v>
      </c>
      <c r="E47" s="42" t="str">
        <f t="shared" si="2"/>
        <v>ALMERIA</v>
      </c>
      <c r="F47" s="42">
        <f t="shared" si="7"/>
        <v>724662</v>
      </c>
      <c r="G47" s="42">
        <f t="shared" si="8"/>
        <v>926699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586</v>
      </c>
      <c r="D48" s="41">
        <f t="shared" si="6"/>
        <v>26</v>
      </c>
      <c r="E48" s="42" t="str">
        <f t="shared" si="2"/>
        <v>BAHIA DE CADIZ</v>
      </c>
      <c r="F48" s="42">
        <f t="shared" si="7"/>
        <v>357704</v>
      </c>
      <c r="G48" s="42">
        <f t="shared" si="8"/>
        <v>397554</v>
      </c>
    </row>
    <row r="49" spans="1:7" x14ac:dyDescent="0.25">
      <c r="A49" s="42" t="str">
        <f t="shared" si="3"/>
        <v>CEUTA</v>
      </c>
      <c r="B49" s="41">
        <f t="shared" si="4"/>
        <v>1893243</v>
      </c>
      <c r="C49" s="41">
        <f t="shared" si="5"/>
        <v>1863128</v>
      </c>
      <c r="D49" s="41">
        <f t="shared" si="6"/>
        <v>6</v>
      </c>
      <c r="E49" s="42" t="str">
        <f t="shared" si="2"/>
        <v>ALICANTE</v>
      </c>
      <c r="F49" s="42">
        <f t="shared" si="7"/>
        <v>296722</v>
      </c>
      <c r="G49" s="42">
        <f t="shared" si="8"/>
        <v>333532</v>
      </c>
    </row>
    <row r="50" spans="1:7" x14ac:dyDescent="0.25">
      <c r="A50" s="42" t="str">
        <f t="shared" si="3"/>
        <v>FERROL-SAN CIBRAO</v>
      </c>
      <c r="B50" s="41">
        <f t="shared" si="4"/>
        <v>7083</v>
      </c>
      <c r="C50" s="41">
        <f t="shared" si="5"/>
        <v>9423</v>
      </c>
      <c r="D50" s="41">
        <f t="shared" si="6"/>
        <v>22</v>
      </c>
      <c r="E50" s="42" t="str">
        <f t="shared" si="2"/>
        <v>MOTRIL</v>
      </c>
      <c r="F50" s="42">
        <f t="shared" si="7"/>
        <v>289312</v>
      </c>
      <c r="G50" s="42">
        <f t="shared" si="8"/>
        <v>75886</v>
      </c>
    </row>
    <row r="51" spans="1:7" x14ac:dyDescent="0.25">
      <c r="A51" s="42" t="str">
        <f t="shared" si="3"/>
        <v>GIJON</v>
      </c>
      <c r="B51" s="41">
        <f t="shared" si="4"/>
        <v>60593</v>
      </c>
      <c r="C51" s="41">
        <f t="shared" si="5"/>
        <v>57096</v>
      </c>
      <c r="D51" s="41">
        <f t="shared" si="6"/>
        <v>19</v>
      </c>
      <c r="E51" s="42" t="str">
        <f t="shared" si="2"/>
        <v>VIGO</v>
      </c>
      <c r="F51" s="42">
        <f t="shared" si="7"/>
        <v>240352</v>
      </c>
      <c r="G51" s="42">
        <f t="shared" si="8"/>
        <v>253637</v>
      </c>
    </row>
    <row r="52" spans="1:7" x14ac:dyDescent="0.25">
      <c r="A52" s="42" t="str">
        <f t="shared" si="3"/>
        <v>HUELVA</v>
      </c>
      <c r="B52" s="41">
        <f t="shared" si="4"/>
        <v>33615</v>
      </c>
      <c r="C52" s="41">
        <f t="shared" si="5"/>
        <v>29781</v>
      </c>
      <c r="D52" s="41">
        <f t="shared" si="6"/>
        <v>20</v>
      </c>
      <c r="E52" s="42" t="str">
        <f t="shared" si="2"/>
        <v>SANTANDER</v>
      </c>
      <c r="F52" s="42">
        <f t="shared" si="7"/>
        <v>194488</v>
      </c>
      <c r="G52" s="42">
        <f t="shared" si="8"/>
        <v>219202</v>
      </c>
    </row>
    <row r="53" spans="1:7" x14ac:dyDescent="0.25">
      <c r="A53" s="42" t="str">
        <f t="shared" si="3"/>
        <v>LAS PALMAS</v>
      </c>
      <c r="B53" s="41">
        <f t="shared" si="4"/>
        <v>1940806</v>
      </c>
      <c r="C53" s="41">
        <f t="shared" si="5"/>
        <v>1677101</v>
      </c>
      <c r="D53" s="41">
        <f t="shared" si="6"/>
        <v>5</v>
      </c>
      <c r="E53" s="42" t="str">
        <f t="shared" si="2"/>
        <v>BILBAO</v>
      </c>
      <c r="F53" s="42">
        <f t="shared" si="7"/>
        <v>142754</v>
      </c>
      <c r="G53" s="42">
        <f t="shared" si="8"/>
        <v>152201</v>
      </c>
    </row>
    <row r="54" spans="1:7" x14ac:dyDescent="0.25">
      <c r="A54" s="42" t="str">
        <f t="shared" si="3"/>
        <v>MALAGA</v>
      </c>
      <c r="B54" s="41">
        <f t="shared" si="4"/>
        <v>900694</v>
      </c>
      <c r="C54" s="41">
        <f t="shared" si="5"/>
        <v>942214</v>
      </c>
      <c r="D54" s="41">
        <f t="shared" si="6"/>
        <v>7</v>
      </c>
      <c r="E54" s="42" t="str">
        <f t="shared" si="2"/>
        <v>A CORUÑA</v>
      </c>
      <c r="F54" s="42">
        <f t="shared" si="7"/>
        <v>140890</v>
      </c>
      <c r="G54" s="42">
        <f t="shared" si="8"/>
        <v>128563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83917</v>
      </c>
      <c r="G55" s="42">
        <f t="shared" si="8"/>
        <v>88081</v>
      </c>
    </row>
    <row r="56" spans="1:7" x14ac:dyDescent="0.25">
      <c r="A56" s="42" t="str">
        <f t="shared" si="3"/>
        <v>MELILLA</v>
      </c>
      <c r="B56" s="41">
        <f t="shared" si="4"/>
        <v>810883</v>
      </c>
      <c r="C56" s="41">
        <f t="shared" si="5"/>
        <v>642733</v>
      </c>
      <c r="D56" s="41">
        <f t="shared" si="6"/>
        <v>8</v>
      </c>
      <c r="E56" s="42" t="str">
        <f t="shared" si="2"/>
        <v>GIJON</v>
      </c>
      <c r="F56" s="42">
        <f t="shared" si="9"/>
        <v>60593</v>
      </c>
      <c r="G56" s="42">
        <f t="shared" si="8"/>
        <v>57096</v>
      </c>
    </row>
    <row r="57" spans="1:7" x14ac:dyDescent="0.25">
      <c r="A57" s="42" t="str">
        <f t="shared" si="3"/>
        <v>MOTRIL</v>
      </c>
      <c r="B57" s="41">
        <f t="shared" si="4"/>
        <v>289312</v>
      </c>
      <c r="C57" s="41">
        <f t="shared" si="5"/>
        <v>75886</v>
      </c>
      <c r="D57" s="41">
        <f t="shared" si="6"/>
        <v>13</v>
      </c>
      <c r="E57" s="42" t="str">
        <f t="shared" si="2"/>
        <v>HUELVA</v>
      </c>
      <c r="F57" s="42">
        <f t="shared" si="9"/>
        <v>33615</v>
      </c>
      <c r="G57" s="42">
        <f t="shared" si="8"/>
        <v>29781</v>
      </c>
    </row>
    <row r="58" spans="1:7" x14ac:dyDescent="0.25">
      <c r="A58" s="42" t="str">
        <f t="shared" si="3"/>
        <v>PASAIA</v>
      </c>
      <c r="B58" s="41">
        <f t="shared" si="4"/>
        <v>1270</v>
      </c>
      <c r="C58" s="41">
        <f t="shared" si="5"/>
        <v>0</v>
      </c>
      <c r="D58" s="41">
        <f t="shared" si="6"/>
        <v>25</v>
      </c>
      <c r="E58" s="42" t="str">
        <f t="shared" si="2"/>
        <v>SEVILLA</v>
      </c>
      <c r="F58" s="42">
        <f t="shared" si="9"/>
        <v>15579</v>
      </c>
      <c r="G58" s="42">
        <f t="shared" si="8"/>
        <v>16058</v>
      </c>
    </row>
    <row r="59" spans="1:7" x14ac:dyDescent="0.25">
      <c r="A59" s="42" t="str">
        <f t="shared" si="3"/>
        <v>SANTA CRUZ DE TENERIFE</v>
      </c>
      <c r="B59" s="41">
        <f t="shared" si="4"/>
        <v>4597088</v>
      </c>
      <c r="C59" s="41">
        <f t="shared" si="5"/>
        <v>4930379</v>
      </c>
      <c r="D59" s="41">
        <f t="shared" si="6"/>
        <v>3</v>
      </c>
      <c r="E59" s="42" t="str">
        <f t="shared" si="2"/>
        <v>FERROL-SAN CIBRAO</v>
      </c>
      <c r="F59" s="42">
        <f t="shared" si="9"/>
        <v>7083</v>
      </c>
      <c r="G59" s="42">
        <f t="shared" si="8"/>
        <v>9423</v>
      </c>
    </row>
    <row r="60" spans="1:7" x14ac:dyDescent="0.25">
      <c r="A60" s="42" t="str">
        <f t="shared" si="3"/>
        <v>SANTANDER</v>
      </c>
      <c r="B60" s="41">
        <f t="shared" si="4"/>
        <v>194488</v>
      </c>
      <c r="C60" s="41">
        <f t="shared" si="5"/>
        <v>219202</v>
      </c>
      <c r="D60" s="41">
        <f t="shared" si="6"/>
        <v>15</v>
      </c>
      <c r="E60" s="42" t="str">
        <f t="shared" si="2"/>
        <v>AVILES</v>
      </c>
      <c r="F60" s="42">
        <f t="shared" si="9"/>
        <v>2284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15579</v>
      </c>
      <c r="C61" s="41">
        <f t="shared" si="5"/>
        <v>16058</v>
      </c>
      <c r="D61" s="41">
        <f t="shared" si="6"/>
        <v>21</v>
      </c>
      <c r="E61" s="42" t="str">
        <f t="shared" si="2"/>
        <v>VILAGARCIA</v>
      </c>
      <c r="F61" s="42">
        <f t="shared" si="9"/>
        <v>2012</v>
      </c>
      <c r="G61" s="42">
        <f t="shared" si="8"/>
        <v>3126</v>
      </c>
    </row>
    <row r="62" spans="1:7" x14ac:dyDescent="0.25">
      <c r="A62" s="42" t="str">
        <f t="shared" si="3"/>
        <v>TARRAGONA</v>
      </c>
      <c r="B62" s="41">
        <f t="shared" si="4"/>
        <v>153</v>
      </c>
      <c r="C62" s="41">
        <f t="shared" si="5"/>
        <v>752</v>
      </c>
      <c r="D62" s="41">
        <f t="shared" si="6"/>
        <v>27</v>
      </c>
      <c r="E62" s="42" t="str">
        <f t="shared" si="2"/>
        <v>PASAIA</v>
      </c>
      <c r="F62" s="42">
        <f t="shared" si="9"/>
        <v>1270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778687</v>
      </c>
      <c r="C63" s="41">
        <f t="shared" si="5"/>
        <v>716443</v>
      </c>
      <c r="D63" s="41">
        <f t="shared" si="6"/>
        <v>9</v>
      </c>
      <c r="E63" s="42" t="str">
        <f t="shared" si="2"/>
        <v>CASTELLON</v>
      </c>
      <c r="F63" s="42">
        <f t="shared" si="9"/>
        <v>1255</v>
      </c>
      <c r="G63" s="42">
        <f t="shared" si="8"/>
        <v>586</v>
      </c>
    </row>
    <row r="64" spans="1:7" x14ac:dyDescent="0.25">
      <c r="A64" s="42" t="str">
        <f t="shared" si="3"/>
        <v>VIGO</v>
      </c>
      <c r="B64" s="41">
        <f t="shared" si="4"/>
        <v>240352</v>
      </c>
      <c r="C64" s="41">
        <f t="shared" si="5"/>
        <v>253637</v>
      </c>
      <c r="D64" s="41">
        <f t="shared" si="6"/>
        <v>14</v>
      </c>
      <c r="E64" s="42" t="str">
        <f t="shared" si="2"/>
        <v>TARRAGONA</v>
      </c>
      <c r="F64" s="42">
        <f t="shared" si="9"/>
        <v>153</v>
      </c>
      <c r="G64" s="42">
        <f t="shared" si="8"/>
        <v>752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24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7196</v>
      </c>
      <c r="C7" s="9">
        <v>1739</v>
      </c>
      <c r="D7" s="9">
        <v>128563</v>
      </c>
      <c r="E7" s="9">
        <v>140890</v>
      </c>
      <c r="F7" s="10">
        <f>((E7*100)/D7)-100</f>
        <v>9.5882952326874715</v>
      </c>
      <c r="G7" s="1"/>
      <c r="H7" s="1"/>
      <c r="I7" s="1"/>
    </row>
    <row r="8" spans="1:12" x14ac:dyDescent="0.25">
      <c r="A8" s="11" t="s">
        <v>45</v>
      </c>
      <c r="B8" s="12">
        <v>570</v>
      </c>
      <c r="C8" s="12">
        <v>0</v>
      </c>
      <c r="D8" s="12">
        <v>108435</v>
      </c>
      <c r="E8" s="12">
        <v>78825</v>
      </c>
      <c r="F8" s="13">
        <f t="shared" ref="F8:F35" si="0">((E8*100)/D8)-100</f>
        <v>-27.306681422050076</v>
      </c>
      <c r="G8" s="1"/>
      <c r="H8" s="1"/>
      <c r="I8" s="1"/>
    </row>
    <row r="9" spans="1:12" x14ac:dyDescent="0.25">
      <c r="A9" s="8" t="s">
        <v>46</v>
      </c>
      <c r="B9" s="9">
        <v>570</v>
      </c>
      <c r="C9" s="9">
        <v>0</v>
      </c>
      <c r="D9" s="9">
        <v>37047</v>
      </c>
      <c r="E9" s="9">
        <v>24266</v>
      </c>
      <c r="F9" s="10">
        <f t="shared" si="0"/>
        <v>-34.499419656112508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16816</v>
      </c>
      <c r="C12" s="12">
        <v>17383</v>
      </c>
      <c r="D12" s="12">
        <v>377434</v>
      </c>
      <c r="E12" s="12">
        <v>334268</v>
      </c>
      <c r="F12" s="13">
        <f t="shared" si="0"/>
        <v>-11.436701516026645</v>
      </c>
      <c r="G12" s="1"/>
      <c r="H12" s="1"/>
      <c r="I12" s="1"/>
    </row>
    <row r="13" spans="1:12" x14ac:dyDescent="0.25">
      <c r="A13" s="8" t="s">
        <v>50</v>
      </c>
      <c r="B13" s="9">
        <v>19242</v>
      </c>
      <c r="C13" s="9">
        <v>15162</v>
      </c>
      <c r="D13" s="9">
        <v>1608704</v>
      </c>
      <c r="E13" s="9">
        <v>1297525</v>
      </c>
      <c r="F13" s="10">
        <f t="shared" si="0"/>
        <v>-19.343459082590712</v>
      </c>
      <c r="G13" s="1"/>
      <c r="H13" s="1"/>
      <c r="I13" s="1"/>
    </row>
    <row r="14" spans="1:12" x14ac:dyDescent="0.25">
      <c r="A14" s="11" t="s">
        <v>51</v>
      </c>
      <c r="B14" s="12">
        <v>67334</v>
      </c>
      <c r="C14" s="12">
        <v>91920</v>
      </c>
      <c r="D14" s="12">
        <v>2657244</v>
      </c>
      <c r="E14" s="12">
        <v>2408634</v>
      </c>
      <c r="F14" s="13">
        <f t="shared" si="0"/>
        <v>-9.3559341934726348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77413</v>
      </c>
      <c r="E15" s="9">
        <v>65953</v>
      </c>
      <c r="F15" s="10">
        <f t="shared" si="0"/>
        <v>-14.803715138284261</v>
      </c>
      <c r="G15" s="1"/>
      <c r="H15" s="1"/>
      <c r="I15" s="1"/>
    </row>
    <row r="16" spans="1:12" x14ac:dyDescent="0.25">
      <c r="A16" s="11" t="s">
        <v>53</v>
      </c>
      <c r="B16" s="12">
        <v>5031</v>
      </c>
      <c r="C16" s="12">
        <v>532</v>
      </c>
      <c r="D16" s="12">
        <v>88081</v>
      </c>
      <c r="E16" s="12">
        <v>83917</v>
      </c>
      <c r="F16" s="13">
        <f t="shared" si="0"/>
        <v>-4.7274667635471843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586</v>
      </c>
      <c r="E17" s="9">
        <v>1255</v>
      </c>
      <c r="F17" s="10">
        <f t="shared" si="0"/>
        <v>114.16382252559728</v>
      </c>
      <c r="G17" s="1"/>
      <c r="H17" s="1"/>
      <c r="I17" s="1"/>
    </row>
    <row r="18" spans="1:9" x14ac:dyDescent="0.25">
      <c r="A18" s="11" t="s">
        <v>55</v>
      </c>
      <c r="B18" s="12">
        <v>429</v>
      </c>
      <c r="C18" s="12">
        <v>0</v>
      </c>
      <c r="D18" s="12">
        <v>4841</v>
      </c>
      <c r="E18" s="12">
        <v>5201</v>
      </c>
      <c r="F18" s="13">
        <f t="shared" si="0"/>
        <v>7.4364800661020496</v>
      </c>
      <c r="G18" s="1"/>
      <c r="H18" s="1"/>
      <c r="I18" s="1"/>
    </row>
    <row r="19" spans="1:9" x14ac:dyDescent="0.25">
      <c r="A19" s="8" t="s">
        <v>56</v>
      </c>
      <c r="B19" s="9">
        <v>584</v>
      </c>
      <c r="C19" s="9">
        <v>1099</v>
      </c>
      <c r="D19" s="9">
        <v>9423</v>
      </c>
      <c r="E19" s="9">
        <v>7069</v>
      </c>
      <c r="F19" s="10">
        <f t="shared" si="0"/>
        <v>-24.981428419823828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7307</v>
      </c>
      <c r="E20" s="12">
        <v>8126</v>
      </c>
      <c r="F20" s="13">
        <f t="shared" si="0"/>
        <v>11.208430272341587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650</v>
      </c>
      <c r="E21" s="9">
        <v>2103</v>
      </c>
      <c r="F21" s="18">
        <f t="shared" si="0"/>
        <v>223.53846153846155</v>
      </c>
      <c r="G21" s="1"/>
      <c r="H21" s="1"/>
      <c r="I21" s="1"/>
    </row>
    <row r="22" spans="1:9" x14ac:dyDescent="0.25">
      <c r="A22" s="11" t="s">
        <v>59</v>
      </c>
      <c r="B22" s="12">
        <v>125796</v>
      </c>
      <c r="C22" s="12">
        <v>90209</v>
      </c>
      <c r="D22" s="12">
        <v>771160</v>
      </c>
      <c r="E22" s="12">
        <v>832763</v>
      </c>
      <c r="F22" s="13">
        <f t="shared" si="0"/>
        <v>7.9883552051454956</v>
      </c>
      <c r="G22" s="1"/>
      <c r="H22" s="1"/>
      <c r="I22" s="1"/>
    </row>
    <row r="23" spans="1:9" x14ac:dyDescent="0.25">
      <c r="A23" s="8" t="s">
        <v>60</v>
      </c>
      <c r="B23" s="9">
        <v>35267</v>
      </c>
      <c r="C23" s="9">
        <v>41478</v>
      </c>
      <c r="D23" s="9">
        <v>638845</v>
      </c>
      <c r="E23" s="9">
        <v>651517</v>
      </c>
      <c r="F23" s="10">
        <f t="shared" si="0"/>
        <v>1.9835797415648528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408</v>
      </c>
      <c r="D25" s="9">
        <v>844</v>
      </c>
      <c r="E25" s="9">
        <v>2687</v>
      </c>
      <c r="F25" s="10">
        <f t="shared" si="0"/>
        <v>218.3649289099526</v>
      </c>
      <c r="G25" s="1"/>
      <c r="H25" s="1"/>
      <c r="I25" s="1"/>
    </row>
    <row r="26" spans="1:9" x14ac:dyDescent="0.25">
      <c r="A26" s="11" t="s">
        <v>63</v>
      </c>
      <c r="B26" s="12">
        <v>1197</v>
      </c>
      <c r="C26" s="12">
        <v>186</v>
      </c>
      <c r="D26" s="12">
        <v>8998</v>
      </c>
      <c r="E26" s="12">
        <v>10606</v>
      </c>
      <c r="F26" s="13">
        <f t="shared" si="0"/>
        <v>17.870637919537671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1270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132503</v>
      </c>
      <c r="C28" s="12">
        <v>127387</v>
      </c>
      <c r="D28" s="12">
        <v>828332</v>
      </c>
      <c r="E28" s="12">
        <v>885623</v>
      </c>
      <c r="F28" s="13">
        <f t="shared" si="0"/>
        <v>6.9164296441523447</v>
      </c>
      <c r="G28" s="1"/>
      <c r="H28" s="1"/>
      <c r="I28" s="1"/>
    </row>
    <row r="29" spans="1:9" x14ac:dyDescent="0.25">
      <c r="A29" s="8" t="s">
        <v>66</v>
      </c>
      <c r="B29" s="9">
        <v>973</v>
      </c>
      <c r="C29" s="9">
        <v>75</v>
      </c>
      <c r="D29" s="9">
        <v>14207</v>
      </c>
      <c r="E29" s="9">
        <v>13673</v>
      </c>
      <c r="F29" s="10">
        <f t="shared" si="0"/>
        <v>-3.758710494826488</v>
      </c>
      <c r="G29" s="1"/>
      <c r="H29" s="1"/>
      <c r="I29" s="1"/>
    </row>
    <row r="30" spans="1:9" x14ac:dyDescent="0.25">
      <c r="A30" s="11" t="s">
        <v>67</v>
      </c>
      <c r="B30" s="12">
        <v>972</v>
      </c>
      <c r="C30" s="12">
        <v>645</v>
      </c>
      <c r="D30" s="12">
        <v>16058</v>
      </c>
      <c r="E30" s="12">
        <v>15579</v>
      </c>
      <c r="F30" s="13">
        <f t="shared" si="0"/>
        <v>-2.9829368539045902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752</v>
      </c>
      <c r="E31" s="9">
        <v>153</v>
      </c>
      <c r="F31" s="10">
        <f t="shared" si="0"/>
        <v>-79.654255319148945</v>
      </c>
      <c r="G31" s="1"/>
      <c r="H31" s="1"/>
      <c r="I31" s="1"/>
    </row>
    <row r="32" spans="1:9" x14ac:dyDescent="0.25">
      <c r="A32" s="11" t="s">
        <v>69</v>
      </c>
      <c r="B32" s="12">
        <v>10835</v>
      </c>
      <c r="C32" s="12">
        <v>3112</v>
      </c>
      <c r="D32" s="12">
        <v>378463</v>
      </c>
      <c r="E32" s="12">
        <v>480233</v>
      </c>
      <c r="F32" s="13">
        <f t="shared" si="0"/>
        <v>26.890343309649822</v>
      </c>
      <c r="G32" s="1"/>
      <c r="H32" s="1"/>
      <c r="I32" s="1"/>
    </row>
    <row r="33" spans="1:9" x14ac:dyDescent="0.25">
      <c r="A33" s="8" t="s">
        <v>70</v>
      </c>
      <c r="B33" s="9">
        <v>11295</v>
      </c>
      <c r="C33" s="9">
        <v>12974</v>
      </c>
      <c r="D33" s="9">
        <v>253637</v>
      </c>
      <c r="E33" s="9">
        <v>240352</v>
      </c>
      <c r="F33" s="10">
        <f t="shared" si="0"/>
        <v>-5.2378004786367853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436610</v>
      </c>
      <c r="C35" s="15">
        <f t="shared" ref="C35:E35" si="1">SUM(C7:C34)</f>
        <v>404309</v>
      </c>
      <c r="D35" s="15">
        <f t="shared" si="1"/>
        <v>8020150</v>
      </c>
      <c r="E35" s="15">
        <f t="shared" si="1"/>
        <v>7596784</v>
      </c>
      <c r="F35" s="16">
        <f t="shared" si="0"/>
        <v>-5.2787790752043264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140890</v>
      </c>
      <c r="C38" s="41">
        <f>D7</f>
        <v>128563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2408634</v>
      </c>
      <c r="G38" s="42">
        <f>LOOKUP(E38,$A$38:$A$65,$C$38:$C$65)</f>
        <v>2657244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78825</v>
      </c>
      <c r="C39" s="41">
        <f t="shared" ref="C39:C65" si="5">D8</f>
        <v>108435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1297525</v>
      </c>
      <c r="G39" s="42">
        <f t="shared" ref="G39:G65" si="8">LOOKUP(E39,$A$38:$A$65,$C$38:$C$65)</f>
        <v>1608704</v>
      </c>
    </row>
    <row r="40" spans="1:9" x14ac:dyDescent="0.25">
      <c r="A40" s="42" t="str">
        <f t="shared" si="3"/>
        <v>ALMERIA</v>
      </c>
      <c r="B40" s="41">
        <f t="shared" si="4"/>
        <v>24266</v>
      </c>
      <c r="C40" s="41">
        <f t="shared" si="5"/>
        <v>37047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885623</v>
      </c>
      <c r="G40" s="42">
        <f t="shared" si="8"/>
        <v>828332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21</v>
      </c>
      <c r="E41" s="42" t="str">
        <f t="shared" si="2"/>
        <v>LAS PALMAS</v>
      </c>
      <c r="F41" s="42">
        <f t="shared" si="7"/>
        <v>832763</v>
      </c>
      <c r="G41" s="42">
        <f t="shared" si="8"/>
        <v>771160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651517</v>
      </c>
      <c r="G42" s="42">
        <f t="shared" si="8"/>
        <v>638845</v>
      </c>
    </row>
    <row r="43" spans="1:9" x14ac:dyDescent="0.25">
      <c r="A43" s="42" t="str">
        <f t="shared" si="3"/>
        <v>BAHIA DE CADIZ</v>
      </c>
      <c r="B43" s="41">
        <f t="shared" si="4"/>
        <v>334268</v>
      </c>
      <c r="C43" s="41">
        <f t="shared" si="5"/>
        <v>377434</v>
      </c>
      <c r="D43" s="41">
        <f t="shared" si="6"/>
        <v>7</v>
      </c>
      <c r="E43" s="42" t="str">
        <f t="shared" si="2"/>
        <v>VALENCIA</v>
      </c>
      <c r="F43" s="42">
        <f t="shared" si="7"/>
        <v>480233</v>
      </c>
      <c r="G43" s="42">
        <f t="shared" si="8"/>
        <v>378463</v>
      </c>
    </row>
    <row r="44" spans="1:9" x14ac:dyDescent="0.25">
      <c r="A44" s="42" t="str">
        <f t="shared" si="3"/>
        <v>BALEARES</v>
      </c>
      <c r="B44" s="41">
        <f t="shared" si="4"/>
        <v>1297525</v>
      </c>
      <c r="C44" s="41">
        <f t="shared" si="5"/>
        <v>1608704</v>
      </c>
      <c r="D44" s="41">
        <f t="shared" si="6"/>
        <v>2</v>
      </c>
      <c r="E44" s="42" t="str">
        <f t="shared" si="2"/>
        <v>BAHIA DE CADIZ</v>
      </c>
      <c r="F44" s="42">
        <f t="shared" si="7"/>
        <v>334268</v>
      </c>
      <c r="G44" s="42">
        <f t="shared" si="8"/>
        <v>377434</v>
      </c>
    </row>
    <row r="45" spans="1:9" x14ac:dyDescent="0.25">
      <c r="A45" s="42" t="str">
        <f t="shared" si="3"/>
        <v>BARCELONA</v>
      </c>
      <c r="B45" s="41">
        <f t="shared" si="4"/>
        <v>2408634</v>
      </c>
      <c r="C45" s="41">
        <f t="shared" si="5"/>
        <v>2657244</v>
      </c>
      <c r="D45" s="41">
        <f t="shared" si="6"/>
        <v>1</v>
      </c>
      <c r="E45" s="42" t="str">
        <f t="shared" si="2"/>
        <v>VIGO</v>
      </c>
      <c r="F45" s="42">
        <f t="shared" si="7"/>
        <v>240352</v>
      </c>
      <c r="G45" s="42">
        <f t="shared" si="8"/>
        <v>253637</v>
      </c>
    </row>
    <row r="46" spans="1:9" x14ac:dyDescent="0.25">
      <c r="A46" s="42" t="str">
        <f t="shared" si="3"/>
        <v>BILBAO</v>
      </c>
      <c r="B46" s="41">
        <f t="shared" si="4"/>
        <v>65953</v>
      </c>
      <c r="C46" s="41">
        <f t="shared" si="5"/>
        <v>77413</v>
      </c>
      <c r="D46" s="41">
        <f t="shared" si="6"/>
        <v>12</v>
      </c>
      <c r="E46" s="42" t="str">
        <f t="shared" si="2"/>
        <v>A CORUÑA</v>
      </c>
      <c r="F46" s="42">
        <f t="shared" si="7"/>
        <v>140890</v>
      </c>
      <c r="G46" s="42">
        <f t="shared" si="8"/>
        <v>128563</v>
      </c>
    </row>
    <row r="47" spans="1:9" x14ac:dyDescent="0.25">
      <c r="A47" s="42" t="str">
        <f t="shared" si="3"/>
        <v>CARTAGENA</v>
      </c>
      <c r="B47" s="41">
        <f t="shared" si="4"/>
        <v>83917</v>
      </c>
      <c r="C47" s="41">
        <f t="shared" si="5"/>
        <v>88081</v>
      </c>
      <c r="D47" s="41">
        <f t="shared" si="6"/>
        <v>10</v>
      </c>
      <c r="E47" s="42" t="str">
        <f t="shared" si="2"/>
        <v>CARTAGENA</v>
      </c>
      <c r="F47" s="42">
        <f t="shared" si="7"/>
        <v>83917</v>
      </c>
      <c r="G47" s="42">
        <f t="shared" si="8"/>
        <v>88081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586</v>
      </c>
      <c r="D48" s="41">
        <f t="shared" si="6"/>
        <v>25</v>
      </c>
      <c r="E48" s="42" t="str">
        <f t="shared" si="2"/>
        <v>ALICANTE</v>
      </c>
      <c r="F48" s="42">
        <f t="shared" si="7"/>
        <v>78825</v>
      </c>
      <c r="G48" s="42">
        <f t="shared" si="8"/>
        <v>108435</v>
      </c>
    </row>
    <row r="49" spans="1:7" x14ac:dyDescent="0.25">
      <c r="A49" s="42" t="str">
        <f t="shared" si="3"/>
        <v>CEUTA</v>
      </c>
      <c r="B49" s="41">
        <f t="shared" si="4"/>
        <v>5201</v>
      </c>
      <c r="C49" s="41">
        <f t="shared" si="5"/>
        <v>4841</v>
      </c>
      <c r="D49" s="41">
        <f t="shared" si="6"/>
        <v>19</v>
      </c>
      <c r="E49" s="42" t="str">
        <f t="shared" si="2"/>
        <v>BILBAO</v>
      </c>
      <c r="F49" s="42">
        <f t="shared" si="7"/>
        <v>65953</v>
      </c>
      <c r="G49" s="42">
        <f t="shared" si="8"/>
        <v>77413</v>
      </c>
    </row>
    <row r="50" spans="1:7" x14ac:dyDescent="0.25">
      <c r="A50" s="42" t="str">
        <f t="shared" si="3"/>
        <v>FERROL-SAN CIBRAO</v>
      </c>
      <c r="B50" s="41">
        <f t="shared" si="4"/>
        <v>7069</v>
      </c>
      <c r="C50" s="41">
        <f t="shared" si="5"/>
        <v>9423</v>
      </c>
      <c r="D50" s="41">
        <f t="shared" si="6"/>
        <v>18</v>
      </c>
      <c r="E50" s="42" t="str">
        <f t="shared" si="2"/>
        <v>ALMERIA</v>
      </c>
      <c r="F50" s="42">
        <f t="shared" si="7"/>
        <v>24266</v>
      </c>
      <c r="G50" s="42">
        <f t="shared" si="8"/>
        <v>37047</v>
      </c>
    </row>
    <row r="51" spans="1:7" x14ac:dyDescent="0.25">
      <c r="A51" s="42" t="str">
        <f t="shared" si="3"/>
        <v>GIJON</v>
      </c>
      <c r="B51" s="41">
        <f t="shared" si="4"/>
        <v>8126</v>
      </c>
      <c r="C51" s="41">
        <f t="shared" si="5"/>
        <v>7307</v>
      </c>
      <c r="D51" s="41">
        <f t="shared" si="6"/>
        <v>17</v>
      </c>
      <c r="E51" s="42" t="str">
        <f t="shared" si="2"/>
        <v>SEVILLA</v>
      </c>
      <c r="F51" s="42">
        <f t="shared" si="7"/>
        <v>15579</v>
      </c>
      <c r="G51" s="42">
        <f t="shared" si="8"/>
        <v>16058</v>
      </c>
    </row>
    <row r="52" spans="1:7" x14ac:dyDescent="0.25">
      <c r="A52" s="42" t="str">
        <f t="shared" si="3"/>
        <v>HUELVA</v>
      </c>
      <c r="B52" s="41">
        <f t="shared" si="4"/>
        <v>2103</v>
      </c>
      <c r="C52" s="41">
        <f t="shared" si="5"/>
        <v>650</v>
      </c>
      <c r="D52" s="41">
        <f t="shared" si="6"/>
        <v>22</v>
      </c>
      <c r="E52" s="42" t="str">
        <f t="shared" si="2"/>
        <v>SANTANDER</v>
      </c>
      <c r="F52" s="42">
        <f t="shared" si="7"/>
        <v>13673</v>
      </c>
      <c r="G52" s="42">
        <f t="shared" si="8"/>
        <v>14207</v>
      </c>
    </row>
    <row r="53" spans="1:7" x14ac:dyDescent="0.25">
      <c r="A53" s="42" t="str">
        <f t="shared" si="3"/>
        <v>LAS PALMAS</v>
      </c>
      <c r="B53" s="41">
        <f t="shared" si="4"/>
        <v>832763</v>
      </c>
      <c r="C53" s="41">
        <f t="shared" si="5"/>
        <v>771160</v>
      </c>
      <c r="D53" s="41">
        <f t="shared" si="6"/>
        <v>4</v>
      </c>
      <c r="E53" s="42" t="str">
        <f t="shared" si="2"/>
        <v>MOTRIL</v>
      </c>
      <c r="F53" s="42">
        <f t="shared" si="7"/>
        <v>10606</v>
      </c>
      <c r="G53" s="42">
        <f t="shared" si="8"/>
        <v>8998</v>
      </c>
    </row>
    <row r="54" spans="1:7" x14ac:dyDescent="0.25">
      <c r="A54" s="42" t="str">
        <f t="shared" si="3"/>
        <v>MALAGA</v>
      </c>
      <c r="B54" s="41">
        <f t="shared" si="4"/>
        <v>651517</v>
      </c>
      <c r="C54" s="41">
        <f t="shared" si="5"/>
        <v>638845</v>
      </c>
      <c r="D54" s="41">
        <f t="shared" si="6"/>
        <v>5</v>
      </c>
      <c r="E54" s="42" t="str">
        <f t="shared" si="2"/>
        <v>GIJON</v>
      </c>
      <c r="F54" s="42">
        <f t="shared" si="7"/>
        <v>8126</v>
      </c>
      <c r="G54" s="42">
        <f t="shared" si="8"/>
        <v>7307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7069</v>
      </c>
      <c r="G55" s="42">
        <f t="shared" si="8"/>
        <v>9423</v>
      </c>
    </row>
    <row r="56" spans="1:7" x14ac:dyDescent="0.25">
      <c r="A56" s="42" t="str">
        <f t="shared" si="3"/>
        <v>MELILLA</v>
      </c>
      <c r="B56" s="41">
        <f t="shared" si="4"/>
        <v>2687</v>
      </c>
      <c r="C56" s="41">
        <f t="shared" si="5"/>
        <v>844</v>
      </c>
      <c r="D56" s="41">
        <f t="shared" si="6"/>
        <v>20</v>
      </c>
      <c r="E56" s="42" t="str">
        <f t="shared" si="2"/>
        <v>CEUTA</v>
      </c>
      <c r="F56" s="42">
        <f t="shared" si="9"/>
        <v>5201</v>
      </c>
      <c r="G56" s="42">
        <f t="shared" si="8"/>
        <v>4841</v>
      </c>
    </row>
    <row r="57" spans="1:7" x14ac:dyDescent="0.25">
      <c r="A57" s="42" t="str">
        <f t="shared" si="3"/>
        <v>MOTRIL</v>
      </c>
      <c r="B57" s="41">
        <f t="shared" si="4"/>
        <v>10606</v>
      </c>
      <c r="C57" s="41">
        <f t="shared" si="5"/>
        <v>8998</v>
      </c>
      <c r="D57" s="41">
        <f t="shared" si="6"/>
        <v>16</v>
      </c>
      <c r="E57" s="42" t="str">
        <f t="shared" si="2"/>
        <v>MELILLA</v>
      </c>
      <c r="F57" s="42">
        <f t="shared" si="9"/>
        <v>2687</v>
      </c>
      <c r="G57" s="42">
        <f t="shared" si="8"/>
        <v>844</v>
      </c>
    </row>
    <row r="58" spans="1:7" x14ac:dyDescent="0.25">
      <c r="A58" s="42" t="str">
        <f t="shared" si="3"/>
        <v>PASAIA</v>
      </c>
      <c r="B58" s="41">
        <f t="shared" si="4"/>
        <v>1270</v>
      </c>
      <c r="C58" s="41">
        <f t="shared" si="5"/>
        <v>0</v>
      </c>
      <c r="D58" s="41">
        <f t="shared" si="6"/>
        <v>24</v>
      </c>
      <c r="E58" s="42" t="str">
        <f t="shared" si="2"/>
        <v>AVILES</v>
      </c>
      <c r="F58" s="42">
        <f t="shared" si="9"/>
        <v>2284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885623</v>
      </c>
      <c r="C59" s="41">
        <f t="shared" si="5"/>
        <v>828332</v>
      </c>
      <c r="D59" s="41">
        <f t="shared" si="6"/>
        <v>3</v>
      </c>
      <c r="E59" s="42" t="str">
        <f t="shared" si="2"/>
        <v>HUELVA</v>
      </c>
      <c r="F59" s="42">
        <f t="shared" si="9"/>
        <v>2103</v>
      </c>
      <c r="G59" s="42">
        <f t="shared" si="8"/>
        <v>650</v>
      </c>
    </row>
    <row r="60" spans="1:7" x14ac:dyDescent="0.25">
      <c r="A60" s="42" t="str">
        <f t="shared" si="3"/>
        <v>SANTANDER</v>
      </c>
      <c r="B60" s="41">
        <f t="shared" si="4"/>
        <v>13673</v>
      </c>
      <c r="C60" s="41">
        <f t="shared" si="5"/>
        <v>14207</v>
      </c>
      <c r="D60" s="41">
        <f t="shared" si="6"/>
        <v>15</v>
      </c>
      <c r="E60" s="42" t="str">
        <f t="shared" si="2"/>
        <v>VILAGARCIA</v>
      </c>
      <c r="F60" s="42">
        <f t="shared" si="9"/>
        <v>2012</v>
      </c>
      <c r="G60" s="42">
        <f t="shared" si="8"/>
        <v>3126</v>
      </c>
    </row>
    <row r="61" spans="1:7" x14ac:dyDescent="0.25">
      <c r="A61" s="42" t="str">
        <f t="shared" si="3"/>
        <v>SEVILLA</v>
      </c>
      <c r="B61" s="41">
        <f t="shared" si="4"/>
        <v>15579</v>
      </c>
      <c r="C61" s="41">
        <f t="shared" si="5"/>
        <v>16058</v>
      </c>
      <c r="D61" s="41">
        <f t="shared" si="6"/>
        <v>14</v>
      </c>
      <c r="E61" s="42" t="str">
        <f t="shared" si="2"/>
        <v>PASAIA</v>
      </c>
      <c r="F61" s="42">
        <f t="shared" si="9"/>
        <v>1270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153</v>
      </c>
      <c r="C62" s="41">
        <f t="shared" si="5"/>
        <v>752</v>
      </c>
      <c r="D62" s="41">
        <f t="shared" si="6"/>
        <v>26</v>
      </c>
      <c r="E62" s="42" t="str">
        <f t="shared" si="2"/>
        <v>CASTELLON</v>
      </c>
      <c r="F62" s="42">
        <f t="shared" si="9"/>
        <v>1255</v>
      </c>
      <c r="G62" s="42">
        <f t="shared" si="8"/>
        <v>586</v>
      </c>
    </row>
    <row r="63" spans="1:7" x14ac:dyDescent="0.25">
      <c r="A63" s="42" t="str">
        <f t="shared" si="3"/>
        <v>VALENCIA</v>
      </c>
      <c r="B63" s="41">
        <f t="shared" si="4"/>
        <v>480233</v>
      </c>
      <c r="C63" s="41">
        <f t="shared" si="5"/>
        <v>378463</v>
      </c>
      <c r="D63" s="41">
        <f t="shared" si="6"/>
        <v>6</v>
      </c>
      <c r="E63" s="42" t="str">
        <f t="shared" si="2"/>
        <v>TARRAGONA</v>
      </c>
      <c r="F63" s="42">
        <f t="shared" si="9"/>
        <v>153</v>
      </c>
      <c r="G63" s="42">
        <f t="shared" si="8"/>
        <v>752</v>
      </c>
    </row>
    <row r="64" spans="1:7" x14ac:dyDescent="0.25">
      <c r="A64" s="42" t="str">
        <f t="shared" si="3"/>
        <v>VIGO</v>
      </c>
      <c r="B64" s="41">
        <f t="shared" si="4"/>
        <v>240352</v>
      </c>
      <c r="C64" s="41">
        <f t="shared" si="5"/>
        <v>253637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23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3207</v>
      </c>
      <c r="C8" s="12">
        <v>3175</v>
      </c>
      <c r="D8" s="12">
        <v>56385</v>
      </c>
      <c r="E8" s="12">
        <v>55311</v>
      </c>
      <c r="F8" s="13">
        <f t="shared" ref="F8:F35" si="0">((E8*100)/D8)-100</f>
        <v>-1.904761904761898</v>
      </c>
      <c r="G8" s="1"/>
      <c r="H8" s="1"/>
      <c r="I8" s="1"/>
    </row>
    <row r="9" spans="1:12" x14ac:dyDescent="0.25">
      <c r="A9" s="8" t="s">
        <v>46</v>
      </c>
      <c r="B9" s="9">
        <v>13384</v>
      </c>
      <c r="C9" s="9">
        <v>8837</v>
      </c>
      <c r="D9" s="9">
        <v>176284</v>
      </c>
      <c r="E9" s="9">
        <v>147957</v>
      </c>
      <c r="F9" s="10">
        <f t="shared" si="0"/>
        <v>-16.068956910439965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78880</v>
      </c>
      <c r="C11" s="9">
        <v>77805</v>
      </c>
      <c r="D11" s="9">
        <v>1096326</v>
      </c>
      <c r="E11" s="9">
        <v>1142458</v>
      </c>
      <c r="F11" s="10">
        <f t="shared" si="0"/>
        <v>4.2078724758876405</v>
      </c>
      <c r="G11" s="1"/>
      <c r="H11" s="1"/>
      <c r="I11" s="1"/>
    </row>
    <row r="12" spans="1:12" x14ac:dyDescent="0.25">
      <c r="A12" s="11" t="s">
        <v>49</v>
      </c>
      <c r="B12" s="12">
        <v>733</v>
      </c>
      <c r="C12" s="12">
        <v>940</v>
      </c>
      <c r="D12" s="12">
        <v>10568</v>
      </c>
      <c r="E12" s="12">
        <v>12673</v>
      </c>
      <c r="F12" s="13">
        <f t="shared" si="0"/>
        <v>19.918622255866765</v>
      </c>
      <c r="G12" s="1"/>
      <c r="H12" s="1"/>
      <c r="I12" s="1"/>
    </row>
    <row r="13" spans="1:12" x14ac:dyDescent="0.25">
      <c r="A13" s="8" t="s">
        <v>50</v>
      </c>
      <c r="B13" s="9">
        <v>19878</v>
      </c>
      <c r="C13" s="9">
        <v>18360</v>
      </c>
      <c r="D13" s="9">
        <v>397319</v>
      </c>
      <c r="E13" s="9">
        <v>361133</v>
      </c>
      <c r="F13" s="10">
        <f t="shared" si="0"/>
        <v>-9.1075433090287703</v>
      </c>
      <c r="G13" s="1"/>
      <c r="H13" s="1"/>
      <c r="I13" s="1"/>
    </row>
    <row r="14" spans="1:12" x14ac:dyDescent="0.25">
      <c r="A14" s="11" t="s">
        <v>51</v>
      </c>
      <c r="B14" s="12">
        <v>11953</v>
      </c>
      <c r="C14" s="12">
        <v>10510</v>
      </c>
      <c r="D14" s="12">
        <v>287551</v>
      </c>
      <c r="E14" s="12">
        <v>263598</v>
      </c>
      <c r="F14" s="13">
        <f t="shared" si="0"/>
        <v>-8.3300005911994788</v>
      </c>
      <c r="G14" s="1"/>
      <c r="H14" s="1"/>
      <c r="I14" s="1"/>
    </row>
    <row r="15" spans="1:12" x14ac:dyDescent="0.25">
      <c r="A15" s="8" t="s">
        <v>52</v>
      </c>
      <c r="B15" s="9">
        <v>1780</v>
      </c>
      <c r="C15" s="9">
        <v>2334</v>
      </c>
      <c r="D15" s="9">
        <v>29993</v>
      </c>
      <c r="E15" s="9">
        <v>31045</v>
      </c>
      <c r="F15" s="10">
        <f t="shared" si="0"/>
        <v>3.5074850798519606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29710</v>
      </c>
      <c r="C18" s="12">
        <v>28036</v>
      </c>
      <c r="D18" s="12">
        <v>366547</v>
      </c>
      <c r="E18" s="12">
        <v>377714</v>
      </c>
      <c r="F18" s="13">
        <f t="shared" si="0"/>
        <v>3.0465397343314748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582</v>
      </c>
      <c r="C20" s="12">
        <v>310</v>
      </c>
      <c r="D20" s="12">
        <v>12505</v>
      </c>
      <c r="E20" s="12">
        <v>13425</v>
      </c>
      <c r="F20" s="13">
        <f t="shared" si="0"/>
        <v>7.3570571771291497</v>
      </c>
      <c r="G20" s="1"/>
      <c r="H20" s="1"/>
      <c r="I20" s="1"/>
    </row>
    <row r="21" spans="1:9" x14ac:dyDescent="0.25">
      <c r="A21" s="8" t="s">
        <v>58</v>
      </c>
      <c r="B21" s="9">
        <v>1687</v>
      </c>
      <c r="C21" s="9">
        <v>1810</v>
      </c>
      <c r="D21" s="9">
        <v>14310</v>
      </c>
      <c r="E21" s="9">
        <v>16256</v>
      </c>
      <c r="F21" s="10">
        <f t="shared" si="0"/>
        <v>13.598881900768689</v>
      </c>
      <c r="G21" s="1"/>
      <c r="H21" s="1"/>
      <c r="I21" s="1"/>
    </row>
    <row r="22" spans="1:9" x14ac:dyDescent="0.25">
      <c r="A22" s="11" t="s">
        <v>59</v>
      </c>
      <c r="B22" s="12">
        <v>22674</v>
      </c>
      <c r="C22" s="12">
        <v>25088</v>
      </c>
      <c r="D22" s="12">
        <v>259916</v>
      </c>
      <c r="E22" s="12">
        <v>314916</v>
      </c>
      <c r="F22" s="13">
        <f t="shared" si="0"/>
        <v>21.160682682097288</v>
      </c>
      <c r="G22" s="1"/>
      <c r="H22" s="1"/>
      <c r="I22" s="1"/>
    </row>
    <row r="23" spans="1:9" x14ac:dyDescent="0.25">
      <c r="A23" s="8" t="s">
        <v>60</v>
      </c>
      <c r="B23" s="9">
        <v>2631</v>
      </c>
      <c r="C23" s="9">
        <v>2456</v>
      </c>
      <c r="D23" s="9">
        <v>31253</v>
      </c>
      <c r="E23" s="9">
        <v>28857</v>
      </c>
      <c r="F23" s="10">
        <f t="shared" si="0"/>
        <v>-7.6664640194541391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9045</v>
      </c>
      <c r="C25" s="9">
        <v>11340</v>
      </c>
      <c r="D25" s="9">
        <v>95915</v>
      </c>
      <c r="E25" s="9">
        <v>163047</v>
      </c>
      <c r="F25" s="10">
        <f t="shared" si="0"/>
        <v>69.991137986759099</v>
      </c>
      <c r="G25" s="1"/>
      <c r="H25" s="1"/>
      <c r="I25" s="1"/>
    </row>
    <row r="26" spans="1:9" x14ac:dyDescent="0.25">
      <c r="A26" s="11" t="s">
        <v>63</v>
      </c>
      <c r="B26" s="12">
        <v>3295</v>
      </c>
      <c r="C26" s="12">
        <v>5452</v>
      </c>
      <c r="D26" s="12">
        <v>19300</v>
      </c>
      <c r="E26" s="12">
        <v>81070</v>
      </c>
      <c r="F26" s="13">
        <f t="shared" si="0"/>
        <v>320.05181347150261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1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68043</v>
      </c>
      <c r="C28" s="12">
        <v>69539</v>
      </c>
      <c r="D28" s="12">
        <v>838478</v>
      </c>
      <c r="E28" s="12">
        <v>801244</v>
      </c>
      <c r="F28" s="13">
        <f t="shared" si="0"/>
        <v>-4.4406651098776564</v>
      </c>
      <c r="G28" s="1"/>
      <c r="H28" s="1"/>
      <c r="I28" s="1"/>
    </row>
    <row r="29" spans="1:9" x14ac:dyDescent="0.25">
      <c r="A29" s="8" t="s">
        <v>66</v>
      </c>
      <c r="B29" s="9">
        <v>2457</v>
      </c>
      <c r="C29" s="9">
        <v>2344</v>
      </c>
      <c r="D29" s="9">
        <v>81477</v>
      </c>
      <c r="E29" s="9">
        <v>70559</v>
      </c>
      <c r="F29" s="10">
        <f t="shared" si="0"/>
        <v>-13.400100641898945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</v>
      </c>
      <c r="D30" s="12">
        <v>596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2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4169</v>
      </c>
      <c r="C32" s="12">
        <v>3</v>
      </c>
      <c r="D32" s="12">
        <v>72261</v>
      </c>
      <c r="E32" s="12">
        <v>70069</v>
      </c>
      <c r="F32" s="13">
        <f t="shared" si="0"/>
        <v>-3.0334481947385115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274108</v>
      </c>
      <c r="C35" s="15">
        <f t="shared" ref="C35:E35" si="1">SUM(C7:C34)</f>
        <v>268343</v>
      </c>
      <c r="D35" s="15">
        <f t="shared" si="1"/>
        <v>3846984</v>
      </c>
      <c r="E35" s="15">
        <f t="shared" si="1"/>
        <v>3951332</v>
      </c>
      <c r="F35" s="16">
        <f t="shared" si="0"/>
        <v>2.7124625420849213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1142458</v>
      </c>
      <c r="G38" s="42">
        <f>LOOKUP(E38,$A$38:$A$65,$C$38:$C$65)</f>
        <v>1096326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55311</v>
      </c>
      <c r="C39" s="41">
        <f t="shared" ref="C39:C65" si="5">D8</f>
        <v>56385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801244</v>
      </c>
      <c r="G39" s="42">
        <f t="shared" ref="G39:G65" si="8">LOOKUP(E39,$A$38:$A$65,$C$38:$C$65)</f>
        <v>838478</v>
      </c>
    </row>
    <row r="40" spans="1:9" x14ac:dyDescent="0.25">
      <c r="A40" s="42" t="str">
        <f t="shared" si="3"/>
        <v>ALMERIA</v>
      </c>
      <c r="B40" s="41">
        <f t="shared" si="4"/>
        <v>147957</v>
      </c>
      <c r="C40" s="41">
        <f t="shared" si="5"/>
        <v>176284</v>
      </c>
      <c r="D40" s="41">
        <f t="shared" si="6"/>
        <v>8</v>
      </c>
      <c r="E40" s="42" t="str">
        <f t="shared" si="2"/>
        <v>CEUTA</v>
      </c>
      <c r="F40" s="42">
        <f t="shared" si="7"/>
        <v>377714</v>
      </c>
      <c r="G40" s="42">
        <f t="shared" si="8"/>
        <v>366547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361133</v>
      </c>
      <c r="G41" s="42">
        <f t="shared" si="8"/>
        <v>397319</v>
      </c>
    </row>
    <row r="42" spans="1:9" x14ac:dyDescent="0.25">
      <c r="A42" s="42" t="str">
        <f t="shared" si="3"/>
        <v>BAHIA DE ALGECIRAS</v>
      </c>
      <c r="B42" s="41">
        <f t="shared" si="4"/>
        <v>1142458</v>
      </c>
      <c r="C42" s="41">
        <f t="shared" si="5"/>
        <v>1096326</v>
      </c>
      <c r="D42" s="41">
        <f t="shared" si="6"/>
        <v>1</v>
      </c>
      <c r="E42" s="42" t="str">
        <f t="shared" si="2"/>
        <v>LAS PALMAS</v>
      </c>
      <c r="F42" s="42">
        <f t="shared" si="7"/>
        <v>314916</v>
      </c>
      <c r="G42" s="42">
        <f t="shared" si="8"/>
        <v>259916</v>
      </c>
    </row>
    <row r="43" spans="1:9" x14ac:dyDescent="0.25">
      <c r="A43" s="42" t="str">
        <f t="shared" si="3"/>
        <v>BAHIA DE CADIZ</v>
      </c>
      <c r="B43" s="41">
        <f t="shared" si="4"/>
        <v>12673</v>
      </c>
      <c r="C43" s="41">
        <f t="shared" si="5"/>
        <v>10568</v>
      </c>
      <c r="D43" s="41">
        <f t="shared" si="6"/>
        <v>17</v>
      </c>
      <c r="E43" s="42" t="str">
        <f t="shared" si="2"/>
        <v>BARCELONA</v>
      </c>
      <c r="F43" s="42">
        <f t="shared" si="7"/>
        <v>263598</v>
      </c>
      <c r="G43" s="42">
        <f t="shared" si="8"/>
        <v>287551</v>
      </c>
    </row>
    <row r="44" spans="1:9" x14ac:dyDescent="0.25">
      <c r="A44" s="42" t="str">
        <f t="shared" si="3"/>
        <v>BALEARES</v>
      </c>
      <c r="B44" s="41">
        <f t="shared" si="4"/>
        <v>361133</v>
      </c>
      <c r="C44" s="41">
        <f t="shared" si="5"/>
        <v>397319</v>
      </c>
      <c r="D44" s="41">
        <f t="shared" si="6"/>
        <v>4</v>
      </c>
      <c r="E44" s="42" t="str">
        <f t="shared" si="2"/>
        <v>MELILLA</v>
      </c>
      <c r="F44" s="42">
        <f t="shared" si="7"/>
        <v>163047</v>
      </c>
      <c r="G44" s="42">
        <f t="shared" si="8"/>
        <v>95915</v>
      </c>
    </row>
    <row r="45" spans="1:9" x14ac:dyDescent="0.25">
      <c r="A45" s="42" t="str">
        <f t="shared" si="3"/>
        <v>BARCELONA</v>
      </c>
      <c r="B45" s="41">
        <f t="shared" si="4"/>
        <v>263598</v>
      </c>
      <c r="C45" s="41">
        <f t="shared" si="5"/>
        <v>287551</v>
      </c>
      <c r="D45" s="41">
        <f t="shared" si="6"/>
        <v>6</v>
      </c>
      <c r="E45" s="42" t="str">
        <f t="shared" si="2"/>
        <v>ALMERIA</v>
      </c>
      <c r="F45" s="42">
        <f t="shared" si="7"/>
        <v>147957</v>
      </c>
      <c r="G45" s="42">
        <f t="shared" si="8"/>
        <v>176284</v>
      </c>
    </row>
    <row r="46" spans="1:9" x14ac:dyDescent="0.25">
      <c r="A46" s="42" t="str">
        <f t="shared" si="3"/>
        <v>BILBAO</v>
      </c>
      <c r="B46" s="41">
        <f t="shared" si="4"/>
        <v>31045</v>
      </c>
      <c r="C46" s="41">
        <f t="shared" si="5"/>
        <v>29993</v>
      </c>
      <c r="D46" s="41">
        <f t="shared" si="6"/>
        <v>13</v>
      </c>
      <c r="E46" s="42" t="str">
        <f t="shared" si="2"/>
        <v>MOTRIL</v>
      </c>
      <c r="F46" s="42">
        <f t="shared" si="7"/>
        <v>81070</v>
      </c>
      <c r="G46" s="42">
        <f t="shared" si="8"/>
        <v>19300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70559</v>
      </c>
      <c r="G47" s="42">
        <f t="shared" si="8"/>
        <v>81477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70069</v>
      </c>
      <c r="G48" s="42">
        <f t="shared" si="8"/>
        <v>72261</v>
      </c>
    </row>
    <row r="49" spans="1:7" x14ac:dyDescent="0.25">
      <c r="A49" s="42" t="str">
        <f t="shared" si="3"/>
        <v>CEUTA</v>
      </c>
      <c r="B49" s="41">
        <f t="shared" si="4"/>
        <v>377714</v>
      </c>
      <c r="C49" s="41">
        <f t="shared" si="5"/>
        <v>366547</v>
      </c>
      <c r="D49" s="41">
        <f t="shared" si="6"/>
        <v>3</v>
      </c>
      <c r="E49" s="42" t="str">
        <f t="shared" si="2"/>
        <v>ALICANTE</v>
      </c>
      <c r="F49" s="42">
        <f t="shared" si="7"/>
        <v>55311</v>
      </c>
      <c r="G49" s="42">
        <f t="shared" si="8"/>
        <v>56385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31045</v>
      </c>
      <c r="G50" s="42">
        <f t="shared" si="8"/>
        <v>29993</v>
      </c>
    </row>
    <row r="51" spans="1:7" x14ac:dyDescent="0.25">
      <c r="A51" s="42" t="str">
        <f t="shared" si="3"/>
        <v>GIJON</v>
      </c>
      <c r="B51" s="41">
        <f t="shared" si="4"/>
        <v>13425</v>
      </c>
      <c r="C51" s="41">
        <f t="shared" si="5"/>
        <v>12505</v>
      </c>
      <c r="D51" s="41">
        <f t="shared" si="6"/>
        <v>16</v>
      </c>
      <c r="E51" s="42" t="str">
        <f t="shared" si="2"/>
        <v>MALAGA</v>
      </c>
      <c r="F51" s="42">
        <f t="shared" si="7"/>
        <v>28857</v>
      </c>
      <c r="G51" s="42">
        <f t="shared" si="8"/>
        <v>31253</v>
      </c>
    </row>
    <row r="52" spans="1:7" x14ac:dyDescent="0.25">
      <c r="A52" s="42" t="str">
        <f t="shared" si="3"/>
        <v>HUELVA</v>
      </c>
      <c r="B52" s="41">
        <f t="shared" si="4"/>
        <v>16256</v>
      </c>
      <c r="C52" s="41">
        <f t="shared" si="5"/>
        <v>14310</v>
      </c>
      <c r="D52" s="41">
        <f t="shared" si="6"/>
        <v>15</v>
      </c>
      <c r="E52" s="42" t="str">
        <f t="shared" si="2"/>
        <v>HUELVA</v>
      </c>
      <c r="F52" s="42">
        <f t="shared" si="7"/>
        <v>16256</v>
      </c>
      <c r="G52" s="42">
        <f t="shared" si="8"/>
        <v>14310</v>
      </c>
    </row>
    <row r="53" spans="1:7" x14ac:dyDescent="0.25">
      <c r="A53" s="42" t="str">
        <f t="shared" si="3"/>
        <v>LAS PALMAS</v>
      </c>
      <c r="B53" s="41">
        <f t="shared" si="4"/>
        <v>314916</v>
      </c>
      <c r="C53" s="41">
        <f t="shared" si="5"/>
        <v>259916</v>
      </c>
      <c r="D53" s="41">
        <f t="shared" si="6"/>
        <v>5</v>
      </c>
      <c r="E53" s="42" t="str">
        <f t="shared" si="2"/>
        <v>GIJON</v>
      </c>
      <c r="F53" s="42">
        <f t="shared" si="7"/>
        <v>13425</v>
      </c>
      <c r="G53" s="42">
        <f t="shared" si="8"/>
        <v>12505</v>
      </c>
    </row>
    <row r="54" spans="1:7" x14ac:dyDescent="0.25">
      <c r="A54" s="42" t="str">
        <f t="shared" si="3"/>
        <v>MALAGA</v>
      </c>
      <c r="B54" s="41">
        <f t="shared" si="4"/>
        <v>28857</v>
      </c>
      <c r="C54" s="41">
        <f t="shared" si="5"/>
        <v>31253</v>
      </c>
      <c r="D54" s="41">
        <f t="shared" si="6"/>
        <v>14</v>
      </c>
      <c r="E54" s="42" t="str">
        <f t="shared" si="2"/>
        <v>BAHIA DE CADIZ</v>
      </c>
      <c r="F54" s="42">
        <f t="shared" si="7"/>
        <v>12673</v>
      </c>
      <c r="G54" s="42">
        <f t="shared" si="8"/>
        <v>10568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163047</v>
      </c>
      <c r="C56" s="41">
        <f t="shared" si="5"/>
        <v>95915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81070</v>
      </c>
      <c r="C57" s="41">
        <f t="shared" si="5"/>
        <v>19300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801244</v>
      </c>
      <c r="C59" s="41">
        <f t="shared" si="5"/>
        <v>838478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70559</v>
      </c>
      <c r="C60" s="41">
        <f t="shared" si="5"/>
        <v>81477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596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70069</v>
      </c>
      <c r="C63" s="41">
        <f t="shared" si="5"/>
        <v>72261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98</v>
      </c>
      <c r="C7" s="9">
        <v>114</v>
      </c>
      <c r="D7" s="9">
        <v>1222</v>
      </c>
      <c r="E7" s="9">
        <v>1258</v>
      </c>
      <c r="F7" s="10">
        <f>((E7*100)/D7)-100</f>
        <v>2.9459901800327373</v>
      </c>
      <c r="G7" s="1"/>
      <c r="H7" s="1"/>
      <c r="I7" s="1"/>
    </row>
    <row r="8" spans="1:12" x14ac:dyDescent="0.25">
      <c r="A8" s="11" t="s">
        <v>45</v>
      </c>
      <c r="B8" s="12">
        <v>63</v>
      </c>
      <c r="C8" s="12">
        <v>77</v>
      </c>
      <c r="D8" s="12">
        <v>890</v>
      </c>
      <c r="E8" s="12">
        <v>939</v>
      </c>
      <c r="F8" s="13">
        <f t="shared" ref="F8:F35" si="0">((E8*100)/D8)-100</f>
        <v>5.5056179775280896</v>
      </c>
      <c r="G8" s="1"/>
      <c r="H8" s="1"/>
      <c r="I8" s="1"/>
    </row>
    <row r="9" spans="1:12" x14ac:dyDescent="0.25">
      <c r="A9" s="8" t="s">
        <v>46</v>
      </c>
      <c r="B9" s="9">
        <v>114</v>
      </c>
      <c r="C9" s="9">
        <v>96</v>
      </c>
      <c r="D9" s="9">
        <v>1611</v>
      </c>
      <c r="E9" s="9">
        <v>1401</v>
      </c>
      <c r="F9" s="10">
        <f t="shared" si="0"/>
        <v>-13.035381750465547</v>
      </c>
      <c r="G9" s="1"/>
      <c r="H9" s="1"/>
      <c r="I9" s="1"/>
    </row>
    <row r="10" spans="1:12" x14ac:dyDescent="0.25">
      <c r="A10" s="11" t="s">
        <v>47</v>
      </c>
      <c r="B10" s="12">
        <v>51</v>
      </c>
      <c r="C10" s="12">
        <v>51</v>
      </c>
      <c r="D10" s="12">
        <v>861</v>
      </c>
      <c r="E10" s="12">
        <v>833</v>
      </c>
      <c r="F10" s="13">
        <f t="shared" si="0"/>
        <v>-3.2520325203252014</v>
      </c>
      <c r="G10" s="1"/>
      <c r="H10" s="1"/>
      <c r="I10" s="1"/>
    </row>
    <row r="11" spans="1:12" x14ac:dyDescent="0.25">
      <c r="A11" s="8" t="s">
        <v>48</v>
      </c>
      <c r="B11" s="9">
        <v>2302</v>
      </c>
      <c r="C11" s="9">
        <v>2192</v>
      </c>
      <c r="D11" s="9">
        <v>28604</v>
      </c>
      <c r="E11" s="9">
        <v>25957</v>
      </c>
      <c r="F11" s="10">
        <f t="shared" si="0"/>
        <v>-9.2539504964340722</v>
      </c>
      <c r="G11" s="1"/>
      <c r="H11" s="1"/>
      <c r="I11" s="1"/>
    </row>
    <row r="12" spans="1:12" x14ac:dyDescent="0.25">
      <c r="A12" s="11" t="s">
        <v>49</v>
      </c>
      <c r="B12" s="12">
        <v>126</v>
      </c>
      <c r="C12" s="12">
        <v>131</v>
      </c>
      <c r="D12" s="12">
        <v>1497</v>
      </c>
      <c r="E12" s="12">
        <v>1229</v>
      </c>
      <c r="F12" s="13">
        <f t="shared" si="0"/>
        <v>-17.902471609886433</v>
      </c>
      <c r="G12" s="1"/>
      <c r="H12" s="1"/>
      <c r="I12" s="1"/>
    </row>
    <row r="13" spans="1:12" x14ac:dyDescent="0.25">
      <c r="A13" s="8" t="s">
        <v>50</v>
      </c>
      <c r="B13" s="9">
        <v>1711</v>
      </c>
      <c r="C13" s="9">
        <v>1307</v>
      </c>
      <c r="D13" s="9">
        <v>29011</v>
      </c>
      <c r="E13" s="9">
        <v>27540</v>
      </c>
      <c r="F13" s="10">
        <f t="shared" si="0"/>
        <v>-5.0704905036020875</v>
      </c>
      <c r="G13" s="1"/>
      <c r="H13" s="1"/>
      <c r="I13" s="1"/>
    </row>
    <row r="14" spans="1:12" x14ac:dyDescent="0.25">
      <c r="A14" s="11" t="s">
        <v>51</v>
      </c>
      <c r="B14" s="12">
        <v>575</v>
      </c>
      <c r="C14" s="12">
        <v>560</v>
      </c>
      <c r="D14" s="12">
        <v>7996</v>
      </c>
      <c r="E14" s="12">
        <v>7768</v>
      </c>
      <c r="F14" s="13">
        <f t="shared" si="0"/>
        <v>-2.8514257128564253</v>
      </c>
      <c r="G14" s="1"/>
      <c r="H14" s="1"/>
      <c r="I14" s="1"/>
    </row>
    <row r="15" spans="1:12" x14ac:dyDescent="0.25">
      <c r="A15" s="8" t="s">
        <v>52</v>
      </c>
      <c r="B15" s="9">
        <v>203</v>
      </c>
      <c r="C15" s="9">
        <v>227</v>
      </c>
      <c r="D15" s="9">
        <v>2990</v>
      </c>
      <c r="E15" s="9">
        <v>2808</v>
      </c>
      <c r="F15" s="10">
        <f t="shared" si="0"/>
        <v>-6.0869565217391255</v>
      </c>
      <c r="G15" s="1"/>
      <c r="H15" s="1"/>
      <c r="I15" s="1"/>
    </row>
    <row r="16" spans="1:12" x14ac:dyDescent="0.25">
      <c r="A16" s="11" t="s">
        <v>53</v>
      </c>
      <c r="B16" s="12">
        <v>137</v>
      </c>
      <c r="C16" s="12">
        <v>137</v>
      </c>
      <c r="D16" s="12">
        <v>1434</v>
      </c>
      <c r="E16" s="12">
        <v>1725</v>
      </c>
      <c r="F16" s="13">
        <f t="shared" si="0"/>
        <v>20.292887029288707</v>
      </c>
      <c r="G16" s="1"/>
      <c r="H16" s="1"/>
      <c r="I16" s="1"/>
    </row>
    <row r="17" spans="1:9" x14ac:dyDescent="0.25">
      <c r="A17" s="8" t="s">
        <v>54</v>
      </c>
      <c r="B17" s="9">
        <v>134</v>
      </c>
      <c r="C17" s="9">
        <v>133</v>
      </c>
      <c r="D17" s="9">
        <v>1450</v>
      </c>
      <c r="E17" s="9">
        <v>1383</v>
      </c>
      <c r="F17" s="10">
        <f t="shared" si="0"/>
        <v>-4.6206896551724128</v>
      </c>
      <c r="G17" s="1"/>
      <c r="H17" s="1"/>
      <c r="I17" s="1"/>
    </row>
    <row r="18" spans="1:9" x14ac:dyDescent="0.25">
      <c r="A18" s="11" t="s">
        <v>55</v>
      </c>
      <c r="B18" s="12">
        <v>1143</v>
      </c>
      <c r="C18" s="12">
        <v>1024</v>
      </c>
      <c r="D18" s="12">
        <v>13007</v>
      </c>
      <c r="E18" s="12">
        <v>12940</v>
      </c>
      <c r="F18" s="13">
        <f t="shared" si="0"/>
        <v>-0.51510724994233215</v>
      </c>
      <c r="G18" s="1"/>
      <c r="H18" s="1"/>
      <c r="I18" s="1"/>
    </row>
    <row r="19" spans="1:9" x14ac:dyDescent="0.25">
      <c r="A19" s="8" t="s">
        <v>56</v>
      </c>
      <c r="B19" s="9">
        <v>120</v>
      </c>
      <c r="C19" s="9">
        <v>121</v>
      </c>
      <c r="D19" s="9">
        <v>1037</v>
      </c>
      <c r="E19" s="9">
        <v>1074</v>
      </c>
      <c r="F19" s="10">
        <f t="shared" si="0"/>
        <v>3.5679845708775275</v>
      </c>
      <c r="G19" s="1"/>
      <c r="H19" s="1"/>
      <c r="I19" s="1"/>
    </row>
    <row r="20" spans="1:9" x14ac:dyDescent="0.25">
      <c r="A20" s="11" t="s">
        <v>57</v>
      </c>
      <c r="B20" s="12">
        <v>87</v>
      </c>
      <c r="C20" s="12">
        <v>95</v>
      </c>
      <c r="D20" s="12">
        <v>1065</v>
      </c>
      <c r="E20" s="12">
        <v>1128</v>
      </c>
      <c r="F20" s="13">
        <f t="shared" si="0"/>
        <v>5.9154929577464799</v>
      </c>
      <c r="G20" s="1"/>
      <c r="H20" s="1"/>
      <c r="I20" s="1"/>
    </row>
    <row r="21" spans="1:9" x14ac:dyDescent="0.25">
      <c r="A21" s="8" t="s">
        <v>58</v>
      </c>
      <c r="B21" s="9">
        <v>262</v>
      </c>
      <c r="C21" s="9">
        <v>267</v>
      </c>
      <c r="D21" s="9">
        <v>1981</v>
      </c>
      <c r="E21" s="9">
        <v>2067</v>
      </c>
      <c r="F21" s="10">
        <f t="shared" si="0"/>
        <v>4.3412417970721862</v>
      </c>
      <c r="G21" s="1"/>
      <c r="H21" s="1"/>
      <c r="I21" s="1"/>
    </row>
    <row r="22" spans="1:9" x14ac:dyDescent="0.25">
      <c r="A22" s="11" t="s">
        <v>59</v>
      </c>
      <c r="B22" s="12">
        <v>1070</v>
      </c>
      <c r="C22" s="12">
        <v>906</v>
      </c>
      <c r="D22" s="12">
        <v>10977</v>
      </c>
      <c r="E22" s="12">
        <v>11040</v>
      </c>
      <c r="F22" s="13">
        <f t="shared" si="0"/>
        <v>0.57392730254167645</v>
      </c>
      <c r="G22" s="1"/>
      <c r="H22" s="1"/>
      <c r="I22" s="1"/>
    </row>
    <row r="23" spans="1:9" x14ac:dyDescent="0.25">
      <c r="A23" s="8" t="s">
        <v>60</v>
      </c>
      <c r="B23" s="9">
        <v>208</v>
      </c>
      <c r="C23" s="9">
        <v>115</v>
      </c>
      <c r="D23" s="9">
        <v>2020</v>
      </c>
      <c r="E23" s="9">
        <v>1816</v>
      </c>
      <c r="F23" s="10">
        <f t="shared" si="0"/>
        <v>-10.099009900990097</v>
      </c>
      <c r="G23" s="1"/>
      <c r="H23" s="1"/>
      <c r="I23" s="1"/>
    </row>
    <row r="24" spans="1:9" x14ac:dyDescent="0.25">
      <c r="A24" s="11" t="s">
        <v>61</v>
      </c>
      <c r="B24" s="12">
        <v>43</v>
      </c>
      <c r="C24" s="12">
        <v>57</v>
      </c>
      <c r="D24" s="12">
        <v>591</v>
      </c>
      <c r="E24" s="12">
        <v>591</v>
      </c>
      <c r="F24" s="13">
        <f t="shared" si="0"/>
        <v>0</v>
      </c>
      <c r="G24" s="1"/>
      <c r="H24" s="1"/>
      <c r="I24" s="1"/>
    </row>
    <row r="25" spans="1:9" x14ac:dyDescent="0.25">
      <c r="A25" s="8" t="s">
        <v>62</v>
      </c>
      <c r="B25" s="9">
        <v>116</v>
      </c>
      <c r="C25" s="9">
        <v>116</v>
      </c>
      <c r="D25" s="9">
        <v>1357</v>
      </c>
      <c r="E25" s="9">
        <v>1551</v>
      </c>
      <c r="F25" s="10">
        <f t="shared" si="0"/>
        <v>14.296241709653643</v>
      </c>
      <c r="G25" s="1"/>
      <c r="H25" s="1"/>
      <c r="I25" s="1"/>
    </row>
    <row r="26" spans="1:9" x14ac:dyDescent="0.25">
      <c r="A26" s="11" t="s">
        <v>63</v>
      </c>
      <c r="B26" s="12">
        <v>55</v>
      </c>
      <c r="C26" s="12">
        <v>64</v>
      </c>
      <c r="D26" s="12">
        <v>550</v>
      </c>
      <c r="E26" s="12">
        <v>817</v>
      </c>
      <c r="F26" s="13">
        <f t="shared" si="0"/>
        <v>48.545454545454533</v>
      </c>
      <c r="G26" s="1"/>
      <c r="H26" s="1"/>
      <c r="I26" s="1"/>
    </row>
    <row r="27" spans="1:9" x14ac:dyDescent="0.25">
      <c r="A27" s="8" t="s">
        <v>64</v>
      </c>
      <c r="B27" s="9">
        <v>78</v>
      </c>
      <c r="C27" s="9">
        <v>74</v>
      </c>
      <c r="D27" s="9">
        <v>963</v>
      </c>
      <c r="E27" s="9">
        <v>895</v>
      </c>
      <c r="F27" s="10">
        <f t="shared" si="0"/>
        <v>-7.0612668743509914</v>
      </c>
      <c r="G27" s="1"/>
      <c r="H27" s="1"/>
      <c r="I27" s="1"/>
    </row>
    <row r="28" spans="1:9" x14ac:dyDescent="0.25">
      <c r="A28" s="11" t="s">
        <v>65</v>
      </c>
      <c r="B28" s="12">
        <v>1308</v>
      </c>
      <c r="C28" s="12">
        <v>1067</v>
      </c>
      <c r="D28" s="12">
        <v>14682</v>
      </c>
      <c r="E28" s="12">
        <v>12734</v>
      </c>
      <c r="F28" s="13">
        <f t="shared" si="0"/>
        <v>-13.267947146165369</v>
      </c>
      <c r="G28" s="1"/>
      <c r="H28" s="1"/>
      <c r="I28" s="1"/>
    </row>
    <row r="29" spans="1:9" x14ac:dyDescent="0.25">
      <c r="A29" s="8" t="s">
        <v>66</v>
      </c>
      <c r="B29" s="9">
        <v>98</v>
      </c>
      <c r="C29" s="9">
        <v>91</v>
      </c>
      <c r="D29" s="9">
        <v>1400</v>
      </c>
      <c r="E29" s="9">
        <v>1293</v>
      </c>
      <c r="F29" s="10">
        <f t="shared" si="0"/>
        <v>-7.6428571428571388</v>
      </c>
      <c r="G29" s="1"/>
      <c r="H29" s="1"/>
      <c r="I29" s="1"/>
    </row>
    <row r="30" spans="1:9" x14ac:dyDescent="0.25">
      <c r="A30" s="11" t="s">
        <v>67</v>
      </c>
      <c r="B30" s="12">
        <v>104</v>
      </c>
      <c r="C30" s="12">
        <v>82</v>
      </c>
      <c r="D30" s="12">
        <v>1209</v>
      </c>
      <c r="E30" s="12">
        <v>1122</v>
      </c>
      <c r="F30" s="13">
        <f t="shared" si="0"/>
        <v>-7.1960297766749335</v>
      </c>
      <c r="G30" s="1"/>
      <c r="H30" s="1"/>
      <c r="I30" s="1"/>
    </row>
    <row r="31" spans="1:9" x14ac:dyDescent="0.25">
      <c r="A31" s="8" t="s">
        <v>68</v>
      </c>
      <c r="B31" s="9">
        <v>222</v>
      </c>
      <c r="C31" s="9">
        <v>220</v>
      </c>
      <c r="D31" s="9">
        <v>2939</v>
      </c>
      <c r="E31" s="9">
        <v>2869</v>
      </c>
      <c r="F31" s="10">
        <f t="shared" si="0"/>
        <v>-2.3817625042531461</v>
      </c>
      <c r="G31" s="1"/>
      <c r="H31" s="1"/>
      <c r="I31" s="1"/>
    </row>
    <row r="32" spans="1:9" x14ac:dyDescent="0.25">
      <c r="A32" s="11" t="s">
        <v>69</v>
      </c>
      <c r="B32" s="12">
        <v>543</v>
      </c>
      <c r="C32" s="12">
        <v>516</v>
      </c>
      <c r="D32" s="12">
        <v>6916</v>
      </c>
      <c r="E32" s="12">
        <v>6935</v>
      </c>
      <c r="F32" s="13">
        <f t="shared" si="0"/>
        <v>0.2747252747252702</v>
      </c>
      <c r="G32" s="1"/>
      <c r="H32" s="1"/>
      <c r="I32" s="1"/>
    </row>
    <row r="33" spans="1:9" x14ac:dyDescent="0.25">
      <c r="A33" s="8" t="s">
        <v>70</v>
      </c>
      <c r="B33" s="9">
        <v>131</v>
      </c>
      <c r="C33" s="9">
        <v>124</v>
      </c>
      <c r="D33" s="9">
        <v>1898</v>
      </c>
      <c r="E33" s="9">
        <v>1604</v>
      </c>
      <c r="F33" s="10">
        <f t="shared" si="0"/>
        <v>-15.489989462592206</v>
      </c>
      <c r="G33" s="1"/>
      <c r="H33" s="1"/>
      <c r="I33" s="1"/>
    </row>
    <row r="34" spans="1:9" x14ac:dyDescent="0.25">
      <c r="A34" s="11" t="s">
        <v>71</v>
      </c>
      <c r="B34" s="12">
        <v>20</v>
      </c>
      <c r="C34" s="12">
        <v>25</v>
      </c>
      <c r="D34" s="12">
        <v>225</v>
      </c>
      <c r="E34" s="12">
        <v>265</v>
      </c>
      <c r="F34" s="13">
        <f t="shared" si="0"/>
        <v>17.777777777777771</v>
      </c>
      <c r="G34" s="1"/>
      <c r="H34" s="1"/>
      <c r="I34" s="1"/>
    </row>
    <row r="35" spans="1:9" x14ac:dyDescent="0.25">
      <c r="A35" s="14" t="s">
        <v>72</v>
      </c>
      <c r="B35" s="15">
        <f>SUM(B7:B34)</f>
        <v>11122</v>
      </c>
      <c r="C35" s="15">
        <f t="shared" ref="C35:E35" si="1">SUM(C7:C34)</f>
        <v>9989</v>
      </c>
      <c r="D35" s="15">
        <f t="shared" si="1"/>
        <v>140383</v>
      </c>
      <c r="E35" s="15">
        <f t="shared" si="1"/>
        <v>133582</v>
      </c>
      <c r="F35" s="16">
        <f t="shared" si="0"/>
        <v>-4.8446036913301498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1258</v>
      </c>
      <c r="C38" s="41">
        <f>D7</f>
        <v>1222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27540</v>
      </c>
      <c r="G38" s="42">
        <f>LOOKUP(E38,$A$38:$A$65,$C$38:$C$65)</f>
        <v>29011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939</v>
      </c>
      <c r="C39" s="41">
        <f t="shared" ref="C39:C65" si="5">D8</f>
        <v>890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25957</v>
      </c>
      <c r="G39" s="42">
        <f t="shared" ref="G39:G65" si="8">LOOKUP(E39,$A$38:$A$65,$C$38:$C$65)</f>
        <v>28604</v>
      </c>
    </row>
    <row r="40" spans="1:9" x14ac:dyDescent="0.25">
      <c r="A40" s="42" t="str">
        <f t="shared" si="3"/>
        <v>ALMERIA</v>
      </c>
      <c r="B40" s="41">
        <f t="shared" si="4"/>
        <v>1401</v>
      </c>
      <c r="C40" s="41">
        <f t="shared" si="5"/>
        <v>1611</v>
      </c>
      <c r="D40" s="41">
        <f t="shared" si="6"/>
        <v>15</v>
      </c>
      <c r="E40" s="42" t="str">
        <f t="shared" si="2"/>
        <v>CEUTA</v>
      </c>
      <c r="F40" s="42">
        <f t="shared" si="7"/>
        <v>12940</v>
      </c>
      <c r="G40" s="42">
        <f t="shared" si="8"/>
        <v>13007</v>
      </c>
    </row>
    <row r="41" spans="1:9" x14ac:dyDescent="0.25">
      <c r="A41" s="42" t="str">
        <f t="shared" si="3"/>
        <v>AVILES</v>
      </c>
      <c r="B41" s="41">
        <f t="shared" si="4"/>
        <v>833</v>
      </c>
      <c r="C41" s="41">
        <f t="shared" si="5"/>
        <v>861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12734</v>
      </c>
      <c r="G41" s="42">
        <f t="shared" si="8"/>
        <v>14682</v>
      </c>
    </row>
    <row r="42" spans="1:9" x14ac:dyDescent="0.25">
      <c r="A42" s="42" t="str">
        <f t="shared" si="3"/>
        <v>BAHIA DE ALGECIRAS</v>
      </c>
      <c r="B42" s="41">
        <f t="shared" si="4"/>
        <v>25957</v>
      </c>
      <c r="C42" s="41">
        <f t="shared" si="5"/>
        <v>28604</v>
      </c>
      <c r="D42" s="41">
        <f t="shared" si="6"/>
        <v>2</v>
      </c>
      <c r="E42" s="42" t="str">
        <f t="shared" si="2"/>
        <v>LAS PALMAS</v>
      </c>
      <c r="F42" s="42">
        <f t="shared" si="7"/>
        <v>11040</v>
      </c>
      <c r="G42" s="42">
        <f t="shared" si="8"/>
        <v>10977</v>
      </c>
    </row>
    <row r="43" spans="1:9" x14ac:dyDescent="0.25">
      <c r="A43" s="42" t="str">
        <f t="shared" si="3"/>
        <v>BAHIA DE CADIZ</v>
      </c>
      <c r="B43" s="41">
        <f t="shared" si="4"/>
        <v>1229</v>
      </c>
      <c r="C43" s="41">
        <f t="shared" si="5"/>
        <v>1497</v>
      </c>
      <c r="D43" s="41">
        <f t="shared" si="6"/>
        <v>19</v>
      </c>
      <c r="E43" s="42" t="str">
        <f t="shared" si="2"/>
        <v>BARCELONA</v>
      </c>
      <c r="F43" s="42">
        <f t="shared" si="7"/>
        <v>7768</v>
      </c>
      <c r="G43" s="42">
        <f t="shared" si="8"/>
        <v>7996</v>
      </c>
    </row>
    <row r="44" spans="1:9" x14ac:dyDescent="0.25">
      <c r="A44" s="42" t="str">
        <f t="shared" si="3"/>
        <v>BALEARES</v>
      </c>
      <c r="B44" s="41">
        <f t="shared" si="4"/>
        <v>27540</v>
      </c>
      <c r="C44" s="41">
        <f t="shared" si="5"/>
        <v>29011</v>
      </c>
      <c r="D44" s="41">
        <f t="shared" si="6"/>
        <v>1</v>
      </c>
      <c r="E44" s="42" t="str">
        <f t="shared" si="2"/>
        <v>VALENCIA</v>
      </c>
      <c r="F44" s="42">
        <f t="shared" si="7"/>
        <v>6935</v>
      </c>
      <c r="G44" s="42">
        <f t="shared" si="8"/>
        <v>6916</v>
      </c>
    </row>
    <row r="45" spans="1:9" x14ac:dyDescent="0.25">
      <c r="A45" s="42" t="str">
        <f t="shared" si="3"/>
        <v>BARCELONA</v>
      </c>
      <c r="B45" s="41">
        <f t="shared" si="4"/>
        <v>7768</v>
      </c>
      <c r="C45" s="41">
        <f t="shared" si="5"/>
        <v>7996</v>
      </c>
      <c r="D45" s="41">
        <f t="shared" si="6"/>
        <v>6</v>
      </c>
      <c r="E45" s="42" t="str">
        <f t="shared" si="2"/>
        <v>TARRAGONA</v>
      </c>
      <c r="F45" s="42">
        <f t="shared" si="7"/>
        <v>2869</v>
      </c>
      <c r="G45" s="42">
        <f t="shared" si="8"/>
        <v>2939</v>
      </c>
    </row>
    <row r="46" spans="1:9" x14ac:dyDescent="0.25">
      <c r="A46" s="42" t="str">
        <f t="shared" si="3"/>
        <v>BILBAO</v>
      </c>
      <c r="B46" s="41">
        <f t="shared" si="4"/>
        <v>2808</v>
      </c>
      <c r="C46" s="41">
        <f t="shared" si="5"/>
        <v>2990</v>
      </c>
      <c r="D46" s="41">
        <f t="shared" si="6"/>
        <v>9</v>
      </c>
      <c r="E46" s="42" t="str">
        <f t="shared" si="2"/>
        <v>BILBAO</v>
      </c>
      <c r="F46" s="42">
        <f t="shared" si="7"/>
        <v>2808</v>
      </c>
      <c r="G46" s="42">
        <f t="shared" si="8"/>
        <v>2990</v>
      </c>
    </row>
    <row r="47" spans="1:9" x14ac:dyDescent="0.25">
      <c r="A47" s="42" t="str">
        <f t="shared" si="3"/>
        <v>CARTAGENA</v>
      </c>
      <c r="B47" s="41">
        <f t="shared" si="4"/>
        <v>1725</v>
      </c>
      <c r="C47" s="41">
        <f t="shared" si="5"/>
        <v>1434</v>
      </c>
      <c r="D47" s="41">
        <f t="shared" si="6"/>
        <v>12</v>
      </c>
      <c r="E47" s="42" t="str">
        <f t="shared" si="2"/>
        <v>HUELVA</v>
      </c>
      <c r="F47" s="42">
        <f t="shared" si="7"/>
        <v>2067</v>
      </c>
      <c r="G47" s="42">
        <f t="shared" si="8"/>
        <v>1981</v>
      </c>
    </row>
    <row r="48" spans="1:9" x14ac:dyDescent="0.25">
      <c r="A48" s="42" t="str">
        <f t="shared" si="3"/>
        <v>CASTELLON</v>
      </c>
      <c r="B48" s="41">
        <f t="shared" si="4"/>
        <v>1383</v>
      </c>
      <c r="C48" s="41">
        <f t="shared" si="5"/>
        <v>1450</v>
      </c>
      <c r="D48" s="41">
        <f t="shared" si="6"/>
        <v>16</v>
      </c>
      <c r="E48" s="42" t="str">
        <f t="shared" si="2"/>
        <v>MALAGA</v>
      </c>
      <c r="F48" s="42">
        <f t="shared" si="7"/>
        <v>1816</v>
      </c>
      <c r="G48" s="42">
        <f t="shared" si="8"/>
        <v>2020</v>
      </c>
    </row>
    <row r="49" spans="1:7" x14ac:dyDescent="0.25">
      <c r="A49" s="42" t="str">
        <f t="shared" si="3"/>
        <v>CEUTA</v>
      </c>
      <c r="B49" s="41">
        <f t="shared" si="4"/>
        <v>12940</v>
      </c>
      <c r="C49" s="41">
        <f t="shared" si="5"/>
        <v>13007</v>
      </c>
      <c r="D49" s="41">
        <f t="shared" si="6"/>
        <v>3</v>
      </c>
      <c r="E49" s="42" t="str">
        <f t="shared" si="2"/>
        <v>CARTAGENA</v>
      </c>
      <c r="F49" s="42">
        <f t="shared" si="7"/>
        <v>1725</v>
      </c>
      <c r="G49" s="42">
        <f t="shared" si="8"/>
        <v>1434</v>
      </c>
    </row>
    <row r="50" spans="1:7" x14ac:dyDescent="0.25">
      <c r="A50" s="42" t="str">
        <f t="shared" si="3"/>
        <v>FERROL-SAN CIBRAO</v>
      </c>
      <c r="B50" s="41">
        <f t="shared" si="4"/>
        <v>1074</v>
      </c>
      <c r="C50" s="41">
        <f t="shared" si="5"/>
        <v>1037</v>
      </c>
      <c r="D50" s="41">
        <f t="shared" si="6"/>
        <v>22</v>
      </c>
      <c r="E50" s="42" t="str">
        <f t="shared" si="2"/>
        <v>VIGO</v>
      </c>
      <c r="F50" s="42">
        <f t="shared" si="7"/>
        <v>1604</v>
      </c>
      <c r="G50" s="42">
        <f t="shared" si="8"/>
        <v>1898</v>
      </c>
    </row>
    <row r="51" spans="1:7" x14ac:dyDescent="0.25">
      <c r="A51" s="42" t="str">
        <f t="shared" si="3"/>
        <v>GIJON</v>
      </c>
      <c r="B51" s="41">
        <f t="shared" si="4"/>
        <v>1128</v>
      </c>
      <c r="C51" s="41">
        <f t="shared" si="5"/>
        <v>1065</v>
      </c>
      <c r="D51" s="41">
        <f t="shared" si="6"/>
        <v>20</v>
      </c>
      <c r="E51" s="42" t="str">
        <f t="shared" si="2"/>
        <v>MELILLA</v>
      </c>
      <c r="F51" s="42">
        <f t="shared" si="7"/>
        <v>1551</v>
      </c>
      <c r="G51" s="42">
        <f t="shared" si="8"/>
        <v>1357</v>
      </c>
    </row>
    <row r="52" spans="1:7" x14ac:dyDescent="0.25">
      <c r="A52" s="42" t="str">
        <f t="shared" si="3"/>
        <v>HUELVA</v>
      </c>
      <c r="B52" s="41">
        <f t="shared" si="4"/>
        <v>2067</v>
      </c>
      <c r="C52" s="41">
        <f t="shared" si="5"/>
        <v>1981</v>
      </c>
      <c r="D52" s="41">
        <f t="shared" si="6"/>
        <v>10</v>
      </c>
      <c r="E52" s="42" t="str">
        <f t="shared" si="2"/>
        <v>ALMERIA</v>
      </c>
      <c r="F52" s="42">
        <f t="shared" si="7"/>
        <v>1401</v>
      </c>
      <c r="G52" s="42">
        <f t="shared" si="8"/>
        <v>1611</v>
      </c>
    </row>
    <row r="53" spans="1:7" x14ac:dyDescent="0.25">
      <c r="A53" s="42" t="str">
        <f t="shared" si="3"/>
        <v>LAS PALMAS</v>
      </c>
      <c r="B53" s="41">
        <f t="shared" si="4"/>
        <v>11040</v>
      </c>
      <c r="C53" s="41">
        <f t="shared" si="5"/>
        <v>10977</v>
      </c>
      <c r="D53" s="41">
        <f t="shared" si="6"/>
        <v>5</v>
      </c>
      <c r="E53" s="42" t="str">
        <f t="shared" si="2"/>
        <v>CASTELLON</v>
      </c>
      <c r="F53" s="42">
        <f t="shared" si="7"/>
        <v>1383</v>
      </c>
      <c r="G53" s="42">
        <f t="shared" si="8"/>
        <v>1450</v>
      </c>
    </row>
    <row r="54" spans="1:7" x14ac:dyDescent="0.25">
      <c r="A54" s="42" t="str">
        <f t="shared" si="3"/>
        <v>MALAGA</v>
      </c>
      <c r="B54" s="41">
        <f t="shared" si="4"/>
        <v>1816</v>
      </c>
      <c r="C54" s="41">
        <f t="shared" si="5"/>
        <v>2020</v>
      </c>
      <c r="D54" s="41">
        <f t="shared" si="6"/>
        <v>11</v>
      </c>
      <c r="E54" s="42" t="str">
        <f t="shared" si="2"/>
        <v>SANTANDER</v>
      </c>
      <c r="F54" s="42">
        <f t="shared" si="7"/>
        <v>1293</v>
      </c>
      <c r="G54" s="42">
        <f t="shared" si="8"/>
        <v>1400</v>
      </c>
    </row>
    <row r="55" spans="1:7" x14ac:dyDescent="0.25">
      <c r="A55" s="42" t="str">
        <f t="shared" si="3"/>
        <v>MARIN Y RIA DE PONTEVEDRA</v>
      </c>
      <c r="B55" s="41">
        <f t="shared" si="4"/>
        <v>591</v>
      </c>
      <c r="C55" s="41">
        <f t="shared" si="5"/>
        <v>591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1258</v>
      </c>
      <c r="G55" s="42">
        <f t="shared" si="8"/>
        <v>1222</v>
      </c>
    </row>
    <row r="56" spans="1:7" x14ac:dyDescent="0.25">
      <c r="A56" s="42" t="str">
        <f t="shared" si="3"/>
        <v>MELILLA</v>
      </c>
      <c r="B56" s="41">
        <f t="shared" si="4"/>
        <v>1551</v>
      </c>
      <c r="C56" s="41">
        <f t="shared" si="5"/>
        <v>1357</v>
      </c>
      <c r="D56" s="41">
        <f t="shared" si="6"/>
        <v>14</v>
      </c>
      <c r="E56" s="42" t="str">
        <f t="shared" si="2"/>
        <v>BAHIA DE CADIZ</v>
      </c>
      <c r="F56" s="42">
        <f t="shared" si="9"/>
        <v>1229</v>
      </c>
      <c r="G56" s="42">
        <f t="shared" si="8"/>
        <v>1497</v>
      </c>
    </row>
    <row r="57" spans="1:7" x14ac:dyDescent="0.25">
      <c r="A57" s="42" t="str">
        <f t="shared" si="3"/>
        <v>MOTRIL</v>
      </c>
      <c r="B57" s="41">
        <f t="shared" si="4"/>
        <v>817</v>
      </c>
      <c r="C57" s="41">
        <f t="shared" si="5"/>
        <v>550</v>
      </c>
      <c r="D57" s="41">
        <f t="shared" si="6"/>
        <v>26</v>
      </c>
      <c r="E57" s="42" t="str">
        <f t="shared" si="2"/>
        <v>GIJON</v>
      </c>
      <c r="F57" s="42">
        <f t="shared" si="9"/>
        <v>1128</v>
      </c>
      <c r="G57" s="42">
        <f t="shared" si="8"/>
        <v>1065</v>
      </c>
    </row>
    <row r="58" spans="1:7" x14ac:dyDescent="0.25">
      <c r="A58" s="42" t="str">
        <f t="shared" si="3"/>
        <v>PASAIA</v>
      </c>
      <c r="B58" s="41">
        <f t="shared" si="4"/>
        <v>895</v>
      </c>
      <c r="C58" s="41">
        <f t="shared" si="5"/>
        <v>963</v>
      </c>
      <c r="D58" s="41">
        <f t="shared" si="6"/>
        <v>24</v>
      </c>
      <c r="E58" s="42" t="str">
        <f t="shared" si="2"/>
        <v>SEVILLA</v>
      </c>
      <c r="F58" s="42">
        <f t="shared" si="9"/>
        <v>1122</v>
      </c>
      <c r="G58" s="42">
        <f t="shared" si="8"/>
        <v>1209</v>
      </c>
    </row>
    <row r="59" spans="1:7" x14ac:dyDescent="0.25">
      <c r="A59" s="42" t="str">
        <f t="shared" si="3"/>
        <v>SANTA CRUZ DE TENERIFE</v>
      </c>
      <c r="B59" s="41">
        <f t="shared" si="4"/>
        <v>12734</v>
      </c>
      <c r="C59" s="41">
        <f t="shared" si="5"/>
        <v>14682</v>
      </c>
      <c r="D59" s="41">
        <f t="shared" si="6"/>
        <v>4</v>
      </c>
      <c r="E59" s="42" t="str">
        <f t="shared" si="2"/>
        <v>FERROL-SAN CIBRAO</v>
      </c>
      <c r="F59" s="42">
        <f t="shared" si="9"/>
        <v>1074</v>
      </c>
      <c r="G59" s="42">
        <f t="shared" si="8"/>
        <v>1037</v>
      </c>
    </row>
    <row r="60" spans="1:7" x14ac:dyDescent="0.25">
      <c r="A60" s="42" t="str">
        <f t="shared" si="3"/>
        <v>SANTANDER</v>
      </c>
      <c r="B60" s="41">
        <f t="shared" si="4"/>
        <v>1293</v>
      </c>
      <c r="C60" s="41">
        <f t="shared" si="5"/>
        <v>1400</v>
      </c>
      <c r="D60" s="41">
        <f t="shared" si="6"/>
        <v>17</v>
      </c>
      <c r="E60" s="42" t="str">
        <f t="shared" si="2"/>
        <v>ALICANTE</v>
      </c>
      <c r="F60" s="42">
        <f t="shared" si="9"/>
        <v>939</v>
      </c>
      <c r="G60" s="42">
        <f t="shared" si="8"/>
        <v>890</v>
      </c>
    </row>
    <row r="61" spans="1:7" x14ac:dyDescent="0.25">
      <c r="A61" s="42" t="str">
        <f t="shared" si="3"/>
        <v>SEVILLA</v>
      </c>
      <c r="B61" s="41">
        <f t="shared" si="4"/>
        <v>1122</v>
      </c>
      <c r="C61" s="41">
        <f t="shared" si="5"/>
        <v>1209</v>
      </c>
      <c r="D61" s="41">
        <f t="shared" si="6"/>
        <v>21</v>
      </c>
      <c r="E61" s="42" t="str">
        <f t="shared" si="2"/>
        <v>PASAIA</v>
      </c>
      <c r="F61" s="42">
        <f t="shared" si="9"/>
        <v>895</v>
      </c>
      <c r="G61" s="42">
        <f t="shared" si="8"/>
        <v>963</v>
      </c>
    </row>
    <row r="62" spans="1:7" x14ac:dyDescent="0.25">
      <c r="A62" s="42" t="str">
        <f t="shared" si="3"/>
        <v>TARRAGONA</v>
      </c>
      <c r="B62" s="41">
        <f t="shared" si="4"/>
        <v>2869</v>
      </c>
      <c r="C62" s="41">
        <f t="shared" si="5"/>
        <v>2939</v>
      </c>
      <c r="D62" s="41">
        <f t="shared" si="6"/>
        <v>8</v>
      </c>
      <c r="E62" s="42" t="str">
        <f t="shared" si="2"/>
        <v>AVILES</v>
      </c>
      <c r="F62" s="42">
        <f t="shared" si="9"/>
        <v>833</v>
      </c>
      <c r="G62" s="42">
        <f t="shared" si="8"/>
        <v>861</v>
      </c>
    </row>
    <row r="63" spans="1:7" x14ac:dyDescent="0.25">
      <c r="A63" s="42" t="str">
        <f t="shared" si="3"/>
        <v>VALENCIA</v>
      </c>
      <c r="B63" s="41">
        <f t="shared" si="4"/>
        <v>6935</v>
      </c>
      <c r="C63" s="41">
        <f t="shared" si="5"/>
        <v>6916</v>
      </c>
      <c r="D63" s="41">
        <f t="shared" si="6"/>
        <v>7</v>
      </c>
      <c r="E63" s="42" t="str">
        <f t="shared" si="2"/>
        <v>MOTRIL</v>
      </c>
      <c r="F63" s="42">
        <f t="shared" si="9"/>
        <v>817</v>
      </c>
      <c r="G63" s="42">
        <f t="shared" si="8"/>
        <v>550</v>
      </c>
    </row>
    <row r="64" spans="1:7" x14ac:dyDescent="0.25">
      <c r="A64" s="42" t="str">
        <f t="shared" si="3"/>
        <v>VIGO</v>
      </c>
      <c r="B64" s="41">
        <f t="shared" si="4"/>
        <v>1604</v>
      </c>
      <c r="C64" s="41">
        <f t="shared" si="5"/>
        <v>1898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591</v>
      </c>
      <c r="G64" s="42">
        <f t="shared" si="8"/>
        <v>591</v>
      </c>
    </row>
    <row r="65" spans="1:7" x14ac:dyDescent="0.25">
      <c r="A65" s="42" t="str">
        <f t="shared" si="3"/>
        <v>VILAGARCIA</v>
      </c>
      <c r="B65" s="41">
        <f t="shared" si="4"/>
        <v>265</v>
      </c>
      <c r="C65" s="41">
        <f t="shared" si="5"/>
        <v>225</v>
      </c>
      <c r="D65" s="41">
        <f t="shared" si="6"/>
        <v>28</v>
      </c>
      <c r="E65" s="42" t="str">
        <f t="shared" si="2"/>
        <v>VILAGARCIA</v>
      </c>
      <c r="F65" s="42">
        <f t="shared" si="9"/>
        <v>265</v>
      </c>
      <c r="G65" s="42">
        <f t="shared" si="8"/>
        <v>225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Diciembre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42999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1102363</v>
      </c>
      <c r="C7" s="9">
        <v>1249567</v>
      </c>
      <c r="D7" s="9">
        <v>15400588</v>
      </c>
      <c r="E7" s="9">
        <v>17657841</v>
      </c>
      <c r="F7" s="10">
        <f>((E7*100)/D7)-100</f>
        <v>14.656927384850505</v>
      </c>
      <c r="G7" s="1"/>
      <c r="H7" s="1"/>
      <c r="I7" s="1"/>
    </row>
    <row r="8" spans="1:12" x14ac:dyDescent="0.25">
      <c r="A8" s="11" t="s">
        <v>45</v>
      </c>
      <c r="B8" s="12">
        <v>546491</v>
      </c>
      <c r="C8" s="12">
        <v>627336</v>
      </c>
      <c r="D8" s="12">
        <v>12865101</v>
      </c>
      <c r="E8" s="12">
        <v>12256005</v>
      </c>
      <c r="F8" s="13">
        <f t="shared" ref="F8:F35" si="0">((E8*100)/D8)-100</f>
        <v>-4.7344828462675821</v>
      </c>
      <c r="G8" s="1"/>
      <c r="H8" s="1"/>
      <c r="I8" s="1"/>
    </row>
    <row r="9" spans="1:12" x14ac:dyDescent="0.25">
      <c r="A9" s="8" t="s">
        <v>46</v>
      </c>
      <c r="B9" s="9">
        <v>1977152</v>
      </c>
      <c r="C9" s="9">
        <v>1177941</v>
      </c>
      <c r="D9" s="9">
        <v>24734312</v>
      </c>
      <c r="E9" s="9">
        <v>21325550</v>
      </c>
      <c r="F9" s="10">
        <f t="shared" si="0"/>
        <v>-13.781511286831019</v>
      </c>
      <c r="G9" s="1"/>
      <c r="H9" s="1"/>
      <c r="I9" s="1"/>
    </row>
    <row r="10" spans="1:12" x14ac:dyDescent="0.25">
      <c r="A10" s="11" t="s">
        <v>47</v>
      </c>
      <c r="B10" s="12">
        <v>247603</v>
      </c>
      <c r="C10" s="12">
        <v>361642</v>
      </c>
      <c r="D10" s="12">
        <v>5363515</v>
      </c>
      <c r="E10" s="12">
        <v>5473310</v>
      </c>
      <c r="F10" s="13">
        <f t="shared" si="0"/>
        <v>2.0470717430640235</v>
      </c>
      <c r="G10" s="1"/>
      <c r="H10" s="1"/>
      <c r="I10" s="1"/>
    </row>
    <row r="11" spans="1:12" x14ac:dyDescent="0.25">
      <c r="A11" s="8" t="s">
        <v>48</v>
      </c>
      <c r="B11" s="9">
        <v>28609022</v>
      </c>
      <c r="C11" s="9">
        <v>29195002</v>
      </c>
      <c r="D11" s="9">
        <v>329892313</v>
      </c>
      <c r="E11" s="9">
        <v>341511878</v>
      </c>
      <c r="F11" s="10">
        <f t="shared" si="0"/>
        <v>3.5222296919661744</v>
      </c>
      <c r="G11" s="1"/>
      <c r="H11" s="1"/>
      <c r="I11" s="1"/>
    </row>
    <row r="12" spans="1:12" x14ac:dyDescent="0.25">
      <c r="A12" s="11" t="s">
        <v>49</v>
      </c>
      <c r="B12" s="12">
        <v>1892326</v>
      </c>
      <c r="C12" s="12">
        <v>2022087</v>
      </c>
      <c r="D12" s="12">
        <v>28518343</v>
      </c>
      <c r="E12" s="12">
        <v>25199659</v>
      </c>
      <c r="F12" s="13">
        <f t="shared" si="0"/>
        <v>-11.637015516644851</v>
      </c>
      <c r="G12" s="1"/>
      <c r="H12" s="1"/>
      <c r="I12" s="1"/>
    </row>
    <row r="13" spans="1:12" x14ac:dyDescent="0.25">
      <c r="A13" s="8" t="s">
        <v>50</v>
      </c>
      <c r="B13" s="9">
        <v>9286678</v>
      </c>
      <c r="C13" s="9">
        <v>6641317</v>
      </c>
      <c r="D13" s="9">
        <v>168813604</v>
      </c>
      <c r="E13" s="9">
        <v>139405157</v>
      </c>
      <c r="F13" s="10">
        <f t="shared" si="0"/>
        <v>-17.420661785053767</v>
      </c>
      <c r="G13" s="1"/>
      <c r="H13" s="1"/>
      <c r="I13" s="1"/>
    </row>
    <row r="14" spans="1:12" x14ac:dyDescent="0.25">
      <c r="A14" s="11" t="s">
        <v>51</v>
      </c>
      <c r="B14" s="12">
        <v>17180249</v>
      </c>
      <c r="C14" s="12">
        <v>18779825</v>
      </c>
      <c r="D14" s="12">
        <v>265561744</v>
      </c>
      <c r="E14" s="12">
        <v>261637772</v>
      </c>
      <c r="F14" s="13">
        <f t="shared" si="0"/>
        <v>-1.4776119259105371</v>
      </c>
      <c r="G14" s="1"/>
      <c r="H14" s="1"/>
      <c r="I14" s="1"/>
    </row>
    <row r="15" spans="1:12" x14ac:dyDescent="0.25">
      <c r="A15" s="8" t="s">
        <v>52</v>
      </c>
      <c r="B15" s="9">
        <v>2748682</v>
      </c>
      <c r="C15" s="9">
        <v>3345797</v>
      </c>
      <c r="D15" s="9">
        <v>41669327</v>
      </c>
      <c r="E15" s="9">
        <v>40586227</v>
      </c>
      <c r="F15" s="10">
        <f t="shared" si="0"/>
        <v>-2.5992740415509985</v>
      </c>
      <c r="G15" s="1"/>
      <c r="H15" s="1"/>
      <c r="I15" s="1"/>
    </row>
    <row r="16" spans="1:12" x14ac:dyDescent="0.25">
      <c r="A16" s="11" t="s">
        <v>53</v>
      </c>
      <c r="B16" s="12">
        <v>2691470</v>
      </c>
      <c r="C16" s="12">
        <v>2574385</v>
      </c>
      <c r="D16" s="12">
        <v>28489753</v>
      </c>
      <c r="E16" s="12">
        <v>34385040</v>
      </c>
      <c r="F16" s="13">
        <f t="shared" si="0"/>
        <v>20.692657461789864</v>
      </c>
      <c r="G16" s="1"/>
      <c r="H16" s="1"/>
      <c r="I16" s="1"/>
    </row>
    <row r="17" spans="1:9" x14ac:dyDescent="0.25">
      <c r="A17" s="8" t="s">
        <v>54</v>
      </c>
      <c r="B17" s="9">
        <v>1503135</v>
      </c>
      <c r="C17" s="9">
        <v>1671102</v>
      </c>
      <c r="D17" s="9">
        <v>16412124</v>
      </c>
      <c r="E17" s="9">
        <v>16703988</v>
      </c>
      <c r="F17" s="10">
        <f t="shared" si="0"/>
        <v>1.7783438633536974</v>
      </c>
      <c r="G17" s="1"/>
      <c r="H17" s="1"/>
      <c r="I17" s="1"/>
    </row>
    <row r="18" spans="1:9" x14ac:dyDescent="0.25">
      <c r="A18" s="11" t="s">
        <v>55</v>
      </c>
      <c r="B18" s="12">
        <v>5675747</v>
      </c>
      <c r="C18" s="12">
        <v>5196394</v>
      </c>
      <c r="D18" s="12">
        <v>65974198</v>
      </c>
      <c r="E18" s="12">
        <v>67708041</v>
      </c>
      <c r="F18" s="13">
        <f t="shared" si="0"/>
        <v>2.6280622615526141</v>
      </c>
      <c r="G18" s="1"/>
      <c r="H18" s="1"/>
      <c r="I18" s="1"/>
    </row>
    <row r="19" spans="1:9" x14ac:dyDescent="0.25">
      <c r="A19" s="8" t="s">
        <v>56</v>
      </c>
      <c r="B19" s="9">
        <v>1416724</v>
      </c>
      <c r="C19" s="9">
        <v>1144571</v>
      </c>
      <c r="D19" s="9">
        <v>14259645</v>
      </c>
      <c r="E19" s="9">
        <v>16267265</v>
      </c>
      <c r="F19" s="10">
        <f t="shared" si="0"/>
        <v>14.079032121767412</v>
      </c>
      <c r="G19" s="1"/>
      <c r="H19" s="1"/>
      <c r="I19" s="1"/>
    </row>
    <row r="20" spans="1:9" x14ac:dyDescent="0.25">
      <c r="A20" s="11" t="s">
        <v>57</v>
      </c>
      <c r="B20" s="12">
        <v>1223740</v>
      </c>
      <c r="C20" s="12">
        <v>1915048</v>
      </c>
      <c r="D20" s="12">
        <v>17734572</v>
      </c>
      <c r="E20" s="12">
        <v>19090559</v>
      </c>
      <c r="F20" s="13">
        <f t="shared" si="0"/>
        <v>7.6460091622171689</v>
      </c>
      <c r="G20" s="1"/>
      <c r="H20" s="1"/>
      <c r="I20" s="1"/>
    </row>
    <row r="21" spans="1:9" x14ac:dyDescent="0.25">
      <c r="A21" s="8" t="s">
        <v>58</v>
      </c>
      <c r="B21" s="9">
        <v>3273779</v>
      </c>
      <c r="C21" s="9">
        <v>3795956</v>
      </c>
      <c r="D21" s="9">
        <v>29126675</v>
      </c>
      <c r="E21" s="9">
        <v>31407815</v>
      </c>
      <c r="F21" s="10">
        <f t="shared" si="0"/>
        <v>7.8317899313945105</v>
      </c>
      <c r="G21" s="1"/>
      <c r="H21" s="1"/>
      <c r="I21" s="1"/>
    </row>
    <row r="22" spans="1:9" x14ac:dyDescent="0.25">
      <c r="A22" s="11" t="s">
        <v>59</v>
      </c>
      <c r="B22" s="12">
        <v>20379688</v>
      </c>
      <c r="C22" s="12">
        <v>17590793</v>
      </c>
      <c r="D22" s="12">
        <v>215923316</v>
      </c>
      <c r="E22" s="12">
        <v>224955203</v>
      </c>
      <c r="F22" s="13">
        <f t="shared" si="0"/>
        <v>4.1829141786614628</v>
      </c>
      <c r="G22" s="1"/>
      <c r="H22" s="1"/>
      <c r="I22" s="1"/>
    </row>
    <row r="23" spans="1:9" x14ac:dyDescent="0.25">
      <c r="A23" s="8" t="s">
        <v>60</v>
      </c>
      <c r="B23" s="9">
        <v>4495423</v>
      </c>
      <c r="C23" s="9">
        <v>2597536</v>
      </c>
      <c r="D23" s="9">
        <v>49439394</v>
      </c>
      <c r="E23" s="9">
        <v>46551010</v>
      </c>
      <c r="F23" s="10">
        <f t="shared" si="0"/>
        <v>-5.8422722576251687</v>
      </c>
      <c r="G23" s="1"/>
      <c r="H23" s="1"/>
      <c r="I23" s="1"/>
    </row>
    <row r="24" spans="1:9" x14ac:dyDescent="0.25">
      <c r="A24" s="11" t="s">
        <v>61</v>
      </c>
      <c r="B24" s="12">
        <v>234639</v>
      </c>
      <c r="C24" s="12">
        <v>361072</v>
      </c>
      <c r="D24" s="12">
        <v>3611389</v>
      </c>
      <c r="E24" s="12">
        <v>5295863</v>
      </c>
      <c r="F24" s="13">
        <f t="shared" si="0"/>
        <v>46.64338291997899</v>
      </c>
      <c r="G24" s="1"/>
      <c r="H24" s="1"/>
      <c r="I24" s="1"/>
    </row>
    <row r="25" spans="1:9" x14ac:dyDescent="0.25">
      <c r="A25" s="8" t="s">
        <v>62</v>
      </c>
      <c r="B25" s="9">
        <v>2086367</v>
      </c>
      <c r="C25" s="9">
        <v>1953989</v>
      </c>
      <c r="D25" s="9">
        <v>18752338</v>
      </c>
      <c r="E25" s="9">
        <v>26867676</v>
      </c>
      <c r="F25" s="10">
        <f t="shared" si="0"/>
        <v>43.276406387299545</v>
      </c>
      <c r="G25" s="1"/>
      <c r="H25" s="1"/>
      <c r="I25" s="1"/>
    </row>
    <row r="26" spans="1:9" x14ac:dyDescent="0.25">
      <c r="A26" s="11" t="s">
        <v>63</v>
      </c>
      <c r="B26" s="12">
        <v>723941</v>
      </c>
      <c r="C26" s="12">
        <v>1078448</v>
      </c>
      <c r="D26" s="12">
        <v>5984275</v>
      </c>
      <c r="E26" s="12">
        <v>12549659</v>
      </c>
      <c r="F26" s="13">
        <f t="shared" si="0"/>
        <v>109.71059986380973</v>
      </c>
      <c r="G26" s="1"/>
      <c r="H26" s="1"/>
      <c r="I26" s="1"/>
    </row>
    <row r="27" spans="1:9" x14ac:dyDescent="0.25">
      <c r="A27" s="8" t="s">
        <v>64</v>
      </c>
      <c r="B27" s="9">
        <v>461361</v>
      </c>
      <c r="C27" s="9">
        <v>488851</v>
      </c>
      <c r="D27" s="9">
        <v>6239654</v>
      </c>
      <c r="E27" s="9">
        <v>5705854</v>
      </c>
      <c r="F27" s="10">
        <f t="shared" si="0"/>
        <v>-8.5549615411367341</v>
      </c>
      <c r="G27" s="1"/>
      <c r="H27" s="1"/>
      <c r="I27" s="1"/>
    </row>
    <row r="28" spans="1:9" x14ac:dyDescent="0.25">
      <c r="A28" s="11" t="s">
        <v>65</v>
      </c>
      <c r="B28" s="12">
        <v>19346894</v>
      </c>
      <c r="C28" s="12">
        <v>17629551</v>
      </c>
      <c r="D28" s="12">
        <v>208749594</v>
      </c>
      <c r="E28" s="12">
        <v>196797721</v>
      </c>
      <c r="F28" s="13">
        <f t="shared" si="0"/>
        <v>-5.7254592792166079</v>
      </c>
      <c r="G28" s="1"/>
      <c r="H28" s="1"/>
      <c r="I28" s="1"/>
    </row>
    <row r="29" spans="1:9" x14ac:dyDescent="0.25">
      <c r="A29" s="8" t="s">
        <v>66</v>
      </c>
      <c r="B29" s="9">
        <v>1099407</v>
      </c>
      <c r="C29" s="9">
        <v>1448220</v>
      </c>
      <c r="D29" s="9">
        <v>20869148</v>
      </c>
      <c r="E29" s="9">
        <v>19920085</v>
      </c>
      <c r="F29" s="10">
        <f t="shared" si="0"/>
        <v>-4.5476844574584447</v>
      </c>
      <c r="G29" s="1"/>
      <c r="H29" s="1"/>
      <c r="I29" s="1"/>
    </row>
    <row r="30" spans="1:9" x14ac:dyDescent="0.25">
      <c r="A30" s="11" t="s">
        <v>67</v>
      </c>
      <c r="B30" s="12">
        <v>509871</v>
      </c>
      <c r="C30" s="12">
        <v>413889</v>
      </c>
      <c r="D30" s="12">
        <v>5686458</v>
      </c>
      <c r="E30" s="12">
        <v>5331383</v>
      </c>
      <c r="F30" s="13">
        <f t="shared" si="0"/>
        <v>-6.244220919243574</v>
      </c>
      <c r="G30" s="1"/>
      <c r="H30" s="1"/>
      <c r="I30" s="1"/>
    </row>
    <row r="31" spans="1:9" x14ac:dyDescent="0.25">
      <c r="A31" s="8" t="s">
        <v>68</v>
      </c>
      <c r="B31" s="9">
        <v>3272931</v>
      </c>
      <c r="C31" s="9">
        <v>3362200</v>
      </c>
      <c r="D31" s="9">
        <v>42880321</v>
      </c>
      <c r="E31" s="9">
        <v>41508266</v>
      </c>
      <c r="F31" s="10">
        <f t="shared" si="0"/>
        <v>-3.1997311773855444</v>
      </c>
      <c r="G31" s="1"/>
      <c r="H31" s="1"/>
      <c r="I31" s="1"/>
    </row>
    <row r="32" spans="1:9" x14ac:dyDescent="0.25">
      <c r="A32" s="11" t="s">
        <v>69</v>
      </c>
      <c r="B32" s="12">
        <v>16101375</v>
      </c>
      <c r="C32" s="12">
        <v>15023799</v>
      </c>
      <c r="D32" s="12">
        <v>201278371</v>
      </c>
      <c r="E32" s="12">
        <v>206816547</v>
      </c>
      <c r="F32" s="13">
        <f t="shared" si="0"/>
        <v>2.751500805816832</v>
      </c>
      <c r="G32" s="1"/>
      <c r="H32" s="1"/>
      <c r="I32" s="1"/>
    </row>
    <row r="33" spans="1:9" x14ac:dyDescent="0.25">
      <c r="A33" s="8" t="s">
        <v>70</v>
      </c>
      <c r="B33" s="9">
        <v>2232304</v>
      </c>
      <c r="C33" s="9">
        <v>2405788</v>
      </c>
      <c r="D33" s="9">
        <v>33243138</v>
      </c>
      <c r="E33" s="9">
        <v>32240395</v>
      </c>
      <c r="F33" s="10">
        <f t="shared" si="0"/>
        <v>-3.0163909315660931</v>
      </c>
      <c r="G33" s="1"/>
      <c r="H33" s="1"/>
      <c r="I33" s="1"/>
    </row>
    <row r="34" spans="1:9" x14ac:dyDescent="0.25">
      <c r="A34" s="11" t="s">
        <v>71</v>
      </c>
      <c r="B34" s="12">
        <v>143534</v>
      </c>
      <c r="C34" s="12">
        <v>175249</v>
      </c>
      <c r="D34" s="12">
        <v>1414189</v>
      </c>
      <c r="E34" s="12">
        <v>1733245</v>
      </c>
      <c r="F34" s="13">
        <f t="shared" si="0"/>
        <v>22.561057963256673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150462896</v>
      </c>
      <c r="C35" s="15">
        <f t="shared" ref="C35:E35" si="1">SUM(C7:C34)</f>
        <v>144227355</v>
      </c>
      <c r="D35" s="15">
        <f t="shared" si="1"/>
        <v>1878887399</v>
      </c>
      <c r="E35" s="15">
        <f t="shared" si="1"/>
        <v>1876889014</v>
      </c>
      <c r="F35" s="16">
        <f t="shared" si="0"/>
        <v>-0.1063600192892693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17657841</v>
      </c>
      <c r="C38" s="41">
        <f>D7</f>
        <v>15400588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341511878</v>
      </c>
      <c r="G38" s="42">
        <f>LOOKUP(E38,$A$38:$A$65,$C$38:$C$65)</f>
        <v>329892313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12256005</v>
      </c>
      <c r="C39" s="41">
        <f t="shared" ref="C39:C65" si="5">D8</f>
        <v>12865101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261637772</v>
      </c>
      <c r="G39" s="42">
        <f t="shared" ref="G39:G65" si="8">LOOKUP(E39,$A$38:$A$65,$C$38:$C$65)</f>
        <v>265561744</v>
      </c>
    </row>
    <row r="40" spans="1:9" x14ac:dyDescent="0.25">
      <c r="A40" s="42" t="str">
        <f t="shared" si="3"/>
        <v>ALMERIA</v>
      </c>
      <c r="B40" s="41">
        <f t="shared" si="4"/>
        <v>21325550</v>
      </c>
      <c r="C40" s="41">
        <f t="shared" si="5"/>
        <v>24734312</v>
      </c>
      <c r="D40" s="41">
        <f t="shared" si="6"/>
        <v>16</v>
      </c>
      <c r="E40" s="42" t="str">
        <f t="shared" si="2"/>
        <v>LAS PALMAS</v>
      </c>
      <c r="F40" s="42">
        <f t="shared" si="7"/>
        <v>224955203</v>
      </c>
      <c r="G40" s="42">
        <f t="shared" si="8"/>
        <v>215923316</v>
      </c>
    </row>
    <row r="41" spans="1:9" x14ac:dyDescent="0.25">
      <c r="A41" s="42" t="str">
        <f t="shared" si="3"/>
        <v>AVILES</v>
      </c>
      <c r="B41" s="41">
        <f t="shared" si="4"/>
        <v>5473310</v>
      </c>
      <c r="C41" s="41">
        <f t="shared" si="5"/>
        <v>5363515</v>
      </c>
      <c r="D41" s="41">
        <f t="shared" si="6"/>
        <v>25</v>
      </c>
      <c r="E41" s="42" t="str">
        <f t="shared" si="2"/>
        <v>VALENCIA</v>
      </c>
      <c r="F41" s="42">
        <f t="shared" si="7"/>
        <v>206816547</v>
      </c>
      <c r="G41" s="42">
        <f t="shared" si="8"/>
        <v>201278371</v>
      </c>
    </row>
    <row r="42" spans="1:9" x14ac:dyDescent="0.25">
      <c r="A42" s="42" t="str">
        <f t="shared" si="3"/>
        <v>BAHIA DE ALGECIRAS</v>
      </c>
      <c r="B42" s="41">
        <f t="shared" si="4"/>
        <v>341511878</v>
      </c>
      <c r="C42" s="41">
        <f t="shared" si="5"/>
        <v>329892313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196797721</v>
      </c>
      <c r="G42" s="42">
        <f t="shared" si="8"/>
        <v>208749594</v>
      </c>
    </row>
    <row r="43" spans="1:9" x14ac:dyDescent="0.25">
      <c r="A43" s="42" t="str">
        <f t="shared" si="3"/>
        <v>BAHIA DE CADIZ</v>
      </c>
      <c r="B43" s="41">
        <f t="shared" si="4"/>
        <v>25199659</v>
      </c>
      <c r="C43" s="41">
        <f t="shared" si="5"/>
        <v>28518343</v>
      </c>
      <c r="D43" s="41">
        <f t="shared" si="6"/>
        <v>15</v>
      </c>
      <c r="E43" s="42" t="str">
        <f t="shared" si="2"/>
        <v>BALEARES</v>
      </c>
      <c r="F43" s="42">
        <f t="shared" si="7"/>
        <v>139405157</v>
      </c>
      <c r="G43" s="42">
        <f t="shared" si="8"/>
        <v>168813604</v>
      </c>
    </row>
    <row r="44" spans="1:9" x14ac:dyDescent="0.25">
      <c r="A44" s="42" t="str">
        <f t="shared" si="3"/>
        <v>BALEARES</v>
      </c>
      <c r="B44" s="41">
        <f t="shared" si="4"/>
        <v>139405157</v>
      </c>
      <c r="C44" s="41">
        <f t="shared" si="5"/>
        <v>168813604</v>
      </c>
      <c r="D44" s="41">
        <f t="shared" si="6"/>
        <v>6</v>
      </c>
      <c r="E44" s="42" t="str">
        <f t="shared" si="2"/>
        <v>CEUTA</v>
      </c>
      <c r="F44" s="42">
        <f t="shared" si="7"/>
        <v>67708041</v>
      </c>
      <c r="G44" s="42">
        <f t="shared" si="8"/>
        <v>65974198</v>
      </c>
    </row>
    <row r="45" spans="1:9" x14ac:dyDescent="0.25">
      <c r="A45" s="42" t="str">
        <f t="shared" si="3"/>
        <v>BARCELONA</v>
      </c>
      <c r="B45" s="41">
        <f t="shared" si="4"/>
        <v>261637772</v>
      </c>
      <c r="C45" s="41">
        <f t="shared" si="5"/>
        <v>265561744</v>
      </c>
      <c r="D45" s="41">
        <f t="shared" si="6"/>
        <v>2</v>
      </c>
      <c r="E45" s="42" t="str">
        <f t="shared" si="2"/>
        <v>MALAGA</v>
      </c>
      <c r="F45" s="42">
        <f t="shared" si="7"/>
        <v>46551010</v>
      </c>
      <c r="G45" s="42">
        <f t="shared" si="8"/>
        <v>49439394</v>
      </c>
    </row>
    <row r="46" spans="1:9" x14ac:dyDescent="0.25">
      <c r="A46" s="42" t="str">
        <f t="shared" si="3"/>
        <v>BILBAO</v>
      </c>
      <c r="B46" s="41">
        <f t="shared" si="4"/>
        <v>40586227</v>
      </c>
      <c r="C46" s="41">
        <f t="shared" si="5"/>
        <v>41669327</v>
      </c>
      <c r="D46" s="41">
        <f t="shared" si="6"/>
        <v>10</v>
      </c>
      <c r="E46" s="42" t="str">
        <f t="shared" si="2"/>
        <v>TARRAGONA</v>
      </c>
      <c r="F46" s="42">
        <f t="shared" si="7"/>
        <v>41508266</v>
      </c>
      <c r="G46" s="42">
        <f t="shared" si="8"/>
        <v>42880321</v>
      </c>
    </row>
    <row r="47" spans="1:9" x14ac:dyDescent="0.25">
      <c r="A47" s="42" t="str">
        <f t="shared" si="3"/>
        <v>CARTAGENA</v>
      </c>
      <c r="B47" s="41">
        <f t="shared" si="4"/>
        <v>34385040</v>
      </c>
      <c r="C47" s="41">
        <f t="shared" si="5"/>
        <v>28489753</v>
      </c>
      <c r="D47" s="41">
        <f t="shared" si="6"/>
        <v>11</v>
      </c>
      <c r="E47" s="42" t="str">
        <f t="shared" si="2"/>
        <v>BILBAO</v>
      </c>
      <c r="F47" s="42">
        <f t="shared" si="7"/>
        <v>40586227</v>
      </c>
      <c r="G47" s="42">
        <f t="shared" si="8"/>
        <v>41669327</v>
      </c>
    </row>
    <row r="48" spans="1:9" x14ac:dyDescent="0.25">
      <c r="A48" s="42" t="str">
        <f t="shared" si="3"/>
        <v>CASTELLON</v>
      </c>
      <c r="B48" s="41">
        <f t="shared" si="4"/>
        <v>16703988</v>
      </c>
      <c r="C48" s="41">
        <f t="shared" si="5"/>
        <v>16412124</v>
      </c>
      <c r="D48" s="41">
        <f t="shared" si="6"/>
        <v>20</v>
      </c>
      <c r="E48" s="42" t="str">
        <f t="shared" si="2"/>
        <v>CARTAGENA</v>
      </c>
      <c r="F48" s="42">
        <f t="shared" si="7"/>
        <v>34385040</v>
      </c>
      <c r="G48" s="42">
        <f t="shared" si="8"/>
        <v>28489753</v>
      </c>
    </row>
    <row r="49" spans="1:7" x14ac:dyDescent="0.25">
      <c r="A49" s="42" t="str">
        <f t="shared" si="3"/>
        <v>CEUTA</v>
      </c>
      <c r="B49" s="41">
        <f t="shared" si="4"/>
        <v>67708041</v>
      </c>
      <c r="C49" s="41">
        <f t="shared" si="5"/>
        <v>65974198</v>
      </c>
      <c r="D49" s="41">
        <f t="shared" si="6"/>
        <v>7</v>
      </c>
      <c r="E49" s="42" t="str">
        <f t="shared" si="2"/>
        <v>VIGO</v>
      </c>
      <c r="F49" s="42">
        <f t="shared" si="7"/>
        <v>32240395</v>
      </c>
      <c r="G49" s="42">
        <f t="shared" si="8"/>
        <v>33243138</v>
      </c>
    </row>
    <row r="50" spans="1:7" x14ac:dyDescent="0.25">
      <c r="A50" s="42" t="str">
        <f t="shared" si="3"/>
        <v>FERROL-SAN CIBRAO</v>
      </c>
      <c r="B50" s="41">
        <f t="shared" si="4"/>
        <v>16267265</v>
      </c>
      <c r="C50" s="41">
        <f t="shared" si="5"/>
        <v>14259645</v>
      </c>
      <c r="D50" s="41">
        <f t="shared" si="6"/>
        <v>21</v>
      </c>
      <c r="E50" s="42" t="str">
        <f t="shared" si="2"/>
        <v>HUELVA</v>
      </c>
      <c r="F50" s="42">
        <f t="shared" si="7"/>
        <v>31407815</v>
      </c>
      <c r="G50" s="42">
        <f t="shared" si="8"/>
        <v>29126675</v>
      </c>
    </row>
    <row r="51" spans="1:7" x14ac:dyDescent="0.25">
      <c r="A51" s="42" t="str">
        <f t="shared" si="3"/>
        <v>GIJON</v>
      </c>
      <c r="B51" s="41">
        <f t="shared" si="4"/>
        <v>19090559</v>
      </c>
      <c r="C51" s="41">
        <f t="shared" si="5"/>
        <v>17734572</v>
      </c>
      <c r="D51" s="41">
        <f t="shared" si="6"/>
        <v>18</v>
      </c>
      <c r="E51" s="42" t="str">
        <f t="shared" si="2"/>
        <v>MELILLA</v>
      </c>
      <c r="F51" s="42">
        <f t="shared" si="7"/>
        <v>26867676</v>
      </c>
      <c r="G51" s="42">
        <f t="shared" si="8"/>
        <v>18752338</v>
      </c>
    </row>
    <row r="52" spans="1:7" x14ac:dyDescent="0.25">
      <c r="A52" s="42" t="str">
        <f t="shared" si="3"/>
        <v>HUELVA</v>
      </c>
      <c r="B52" s="41">
        <f t="shared" si="4"/>
        <v>31407815</v>
      </c>
      <c r="C52" s="41">
        <f t="shared" si="5"/>
        <v>29126675</v>
      </c>
      <c r="D52" s="41">
        <f t="shared" si="6"/>
        <v>13</v>
      </c>
      <c r="E52" s="42" t="str">
        <f t="shared" si="2"/>
        <v>BAHIA DE CADIZ</v>
      </c>
      <c r="F52" s="42">
        <f t="shared" si="7"/>
        <v>25199659</v>
      </c>
      <c r="G52" s="42">
        <f t="shared" si="8"/>
        <v>28518343</v>
      </c>
    </row>
    <row r="53" spans="1:7" x14ac:dyDescent="0.25">
      <c r="A53" s="42" t="str">
        <f t="shared" si="3"/>
        <v>LAS PALMAS</v>
      </c>
      <c r="B53" s="41">
        <f t="shared" si="4"/>
        <v>224955203</v>
      </c>
      <c r="C53" s="41">
        <f t="shared" si="5"/>
        <v>215923316</v>
      </c>
      <c r="D53" s="41">
        <f t="shared" si="6"/>
        <v>3</v>
      </c>
      <c r="E53" s="42" t="str">
        <f t="shared" si="2"/>
        <v>ALMERIA</v>
      </c>
      <c r="F53" s="42">
        <f t="shared" si="7"/>
        <v>21325550</v>
      </c>
      <c r="G53" s="42">
        <f t="shared" si="8"/>
        <v>24734312</v>
      </c>
    </row>
    <row r="54" spans="1:7" x14ac:dyDescent="0.25">
      <c r="A54" s="42" t="str">
        <f t="shared" si="3"/>
        <v>MALAGA</v>
      </c>
      <c r="B54" s="41">
        <f t="shared" si="4"/>
        <v>46551010</v>
      </c>
      <c r="C54" s="41">
        <f t="shared" si="5"/>
        <v>49439394</v>
      </c>
      <c r="D54" s="41">
        <f t="shared" si="6"/>
        <v>8</v>
      </c>
      <c r="E54" s="42" t="str">
        <f t="shared" si="2"/>
        <v>SANTANDER</v>
      </c>
      <c r="F54" s="42">
        <f t="shared" si="7"/>
        <v>19920085</v>
      </c>
      <c r="G54" s="42">
        <f t="shared" si="8"/>
        <v>20869148</v>
      </c>
    </row>
    <row r="55" spans="1:7" x14ac:dyDescent="0.25">
      <c r="A55" s="42" t="str">
        <f t="shared" si="3"/>
        <v>MARIN Y RIA DE PONTEVEDRA</v>
      </c>
      <c r="B55" s="41">
        <f t="shared" si="4"/>
        <v>5295863</v>
      </c>
      <c r="C55" s="41">
        <f t="shared" si="5"/>
        <v>3611389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19090559</v>
      </c>
      <c r="G55" s="42">
        <f t="shared" si="8"/>
        <v>17734572</v>
      </c>
    </row>
    <row r="56" spans="1:7" x14ac:dyDescent="0.25">
      <c r="A56" s="42" t="str">
        <f t="shared" si="3"/>
        <v>MELILLA</v>
      </c>
      <c r="B56" s="41">
        <f t="shared" si="4"/>
        <v>26867676</v>
      </c>
      <c r="C56" s="41">
        <f t="shared" si="5"/>
        <v>18752338</v>
      </c>
      <c r="D56" s="41">
        <f t="shared" si="6"/>
        <v>14</v>
      </c>
      <c r="E56" s="42" t="str">
        <f t="shared" si="2"/>
        <v>A CORUÑA</v>
      </c>
      <c r="F56" s="42">
        <f t="shared" si="9"/>
        <v>17657841</v>
      </c>
      <c r="G56" s="42">
        <f t="shared" si="8"/>
        <v>15400588</v>
      </c>
    </row>
    <row r="57" spans="1:7" x14ac:dyDescent="0.25">
      <c r="A57" s="42" t="str">
        <f t="shared" si="3"/>
        <v>MOTRIL</v>
      </c>
      <c r="B57" s="41">
        <f t="shared" si="4"/>
        <v>12549659</v>
      </c>
      <c r="C57" s="41">
        <f t="shared" si="5"/>
        <v>5984275</v>
      </c>
      <c r="D57" s="41">
        <f t="shared" si="6"/>
        <v>22</v>
      </c>
      <c r="E57" s="42" t="str">
        <f t="shared" si="2"/>
        <v>CASTELLON</v>
      </c>
      <c r="F57" s="42">
        <f t="shared" si="9"/>
        <v>16703988</v>
      </c>
      <c r="G57" s="42">
        <f t="shared" si="8"/>
        <v>16412124</v>
      </c>
    </row>
    <row r="58" spans="1:7" x14ac:dyDescent="0.25">
      <c r="A58" s="42" t="str">
        <f t="shared" si="3"/>
        <v>PASAIA</v>
      </c>
      <c r="B58" s="41">
        <f t="shared" si="4"/>
        <v>5705854</v>
      </c>
      <c r="C58" s="41">
        <f t="shared" si="5"/>
        <v>6239654</v>
      </c>
      <c r="D58" s="41">
        <f t="shared" si="6"/>
        <v>24</v>
      </c>
      <c r="E58" s="42" t="str">
        <f t="shared" si="2"/>
        <v>FERROL-SAN CIBRAO</v>
      </c>
      <c r="F58" s="42">
        <f t="shared" si="9"/>
        <v>16267265</v>
      </c>
      <c r="G58" s="42">
        <f t="shared" si="8"/>
        <v>14259645</v>
      </c>
    </row>
    <row r="59" spans="1:7" x14ac:dyDescent="0.25">
      <c r="A59" s="42" t="str">
        <f t="shared" si="3"/>
        <v>SANTA CRUZ DE TENERIFE</v>
      </c>
      <c r="B59" s="41">
        <f t="shared" si="4"/>
        <v>196797721</v>
      </c>
      <c r="C59" s="41">
        <f t="shared" si="5"/>
        <v>208749594</v>
      </c>
      <c r="D59" s="41">
        <f t="shared" si="6"/>
        <v>5</v>
      </c>
      <c r="E59" s="42" t="str">
        <f t="shared" si="2"/>
        <v>MOTRIL</v>
      </c>
      <c r="F59" s="42">
        <f t="shared" si="9"/>
        <v>12549659</v>
      </c>
      <c r="G59" s="42">
        <f t="shared" si="8"/>
        <v>5984275</v>
      </c>
    </row>
    <row r="60" spans="1:7" x14ac:dyDescent="0.25">
      <c r="A60" s="42" t="str">
        <f t="shared" si="3"/>
        <v>SANTANDER</v>
      </c>
      <c r="B60" s="41">
        <f t="shared" si="4"/>
        <v>19920085</v>
      </c>
      <c r="C60" s="41">
        <f t="shared" si="5"/>
        <v>20869148</v>
      </c>
      <c r="D60" s="41">
        <f t="shared" si="6"/>
        <v>17</v>
      </c>
      <c r="E60" s="42" t="str">
        <f t="shared" si="2"/>
        <v>ALICANTE</v>
      </c>
      <c r="F60" s="42">
        <f t="shared" si="9"/>
        <v>12256005</v>
      </c>
      <c r="G60" s="42">
        <f t="shared" si="8"/>
        <v>12865101</v>
      </c>
    </row>
    <row r="61" spans="1:7" x14ac:dyDescent="0.25">
      <c r="A61" s="42" t="str">
        <f t="shared" si="3"/>
        <v>SEVILLA</v>
      </c>
      <c r="B61" s="41">
        <f t="shared" si="4"/>
        <v>5331383</v>
      </c>
      <c r="C61" s="41">
        <f t="shared" si="5"/>
        <v>5686458</v>
      </c>
      <c r="D61" s="41">
        <f t="shared" si="6"/>
        <v>26</v>
      </c>
      <c r="E61" s="42" t="str">
        <f t="shared" si="2"/>
        <v>PASAIA</v>
      </c>
      <c r="F61" s="42">
        <f t="shared" si="9"/>
        <v>5705854</v>
      </c>
      <c r="G61" s="42">
        <f t="shared" si="8"/>
        <v>6239654</v>
      </c>
    </row>
    <row r="62" spans="1:7" x14ac:dyDescent="0.25">
      <c r="A62" s="42" t="str">
        <f t="shared" si="3"/>
        <v>TARRAGONA</v>
      </c>
      <c r="B62" s="41">
        <f t="shared" si="4"/>
        <v>41508266</v>
      </c>
      <c r="C62" s="41">
        <f t="shared" si="5"/>
        <v>42880321</v>
      </c>
      <c r="D62" s="41">
        <f t="shared" si="6"/>
        <v>9</v>
      </c>
      <c r="E62" s="42" t="str">
        <f t="shared" si="2"/>
        <v>AVILES</v>
      </c>
      <c r="F62" s="42">
        <f t="shared" si="9"/>
        <v>5473310</v>
      </c>
      <c r="G62" s="42">
        <f t="shared" si="8"/>
        <v>5363515</v>
      </c>
    </row>
    <row r="63" spans="1:7" x14ac:dyDescent="0.25">
      <c r="A63" s="42" t="str">
        <f t="shared" si="3"/>
        <v>VALENCIA</v>
      </c>
      <c r="B63" s="41">
        <f t="shared" si="4"/>
        <v>206816547</v>
      </c>
      <c r="C63" s="41">
        <f t="shared" si="5"/>
        <v>201278371</v>
      </c>
      <c r="D63" s="41">
        <f t="shared" si="6"/>
        <v>4</v>
      </c>
      <c r="E63" s="42" t="str">
        <f t="shared" si="2"/>
        <v>SEVILLA</v>
      </c>
      <c r="F63" s="42">
        <f t="shared" si="9"/>
        <v>5331383</v>
      </c>
      <c r="G63" s="42">
        <f t="shared" si="8"/>
        <v>5686458</v>
      </c>
    </row>
    <row r="64" spans="1:7" x14ac:dyDescent="0.25">
      <c r="A64" s="42" t="str">
        <f t="shared" si="3"/>
        <v>VIGO</v>
      </c>
      <c r="B64" s="41">
        <f t="shared" si="4"/>
        <v>32240395</v>
      </c>
      <c r="C64" s="41">
        <f t="shared" si="5"/>
        <v>33243138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5295863</v>
      </c>
      <c r="G64" s="42">
        <f t="shared" si="8"/>
        <v>3611389</v>
      </c>
    </row>
    <row r="65" spans="1:7" x14ac:dyDescent="0.25">
      <c r="A65" s="42" t="str">
        <f t="shared" si="3"/>
        <v>VILAGARCIA</v>
      </c>
      <c r="B65" s="41">
        <f t="shared" si="4"/>
        <v>1733245</v>
      </c>
      <c r="C65" s="41">
        <f t="shared" si="5"/>
        <v>1414189</v>
      </c>
      <c r="D65" s="41">
        <f t="shared" si="6"/>
        <v>28</v>
      </c>
      <c r="E65" s="42" t="str">
        <f t="shared" si="2"/>
        <v>VILAGARCIA</v>
      </c>
      <c r="F65" s="42">
        <f t="shared" si="9"/>
        <v>1733245</v>
      </c>
      <c r="G65" s="42">
        <f t="shared" si="8"/>
        <v>1414189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K34" sqref="K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98</v>
      </c>
      <c r="B5" s="71" t="str">
        <f>'Resumen general'!D6</f>
        <v>Mes Diciembre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42999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3</v>
      </c>
      <c r="C7" s="51">
        <v>3</v>
      </c>
      <c r="D7" s="51">
        <v>79</v>
      </c>
      <c r="E7" s="51">
        <v>94</v>
      </c>
      <c r="F7" s="52">
        <f>((E7*100)/D7)-100</f>
        <v>18.987341772151893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0</v>
      </c>
      <c r="D8" s="55">
        <v>57</v>
      </c>
      <c r="E8" s="55">
        <v>43</v>
      </c>
      <c r="F8" s="56">
        <f t="shared" ref="F8:F35" si="0">((E8*100)/D8)-100</f>
        <v>-24.561403508771932</v>
      </c>
      <c r="G8" s="53"/>
      <c r="H8" s="53"/>
      <c r="I8" s="53"/>
    </row>
    <row r="9" spans="1:12" x14ac:dyDescent="0.25">
      <c r="A9" s="50" t="s">
        <v>46</v>
      </c>
      <c r="B9" s="51">
        <v>1</v>
      </c>
      <c r="C9" s="51">
        <v>0</v>
      </c>
      <c r="D9" s="51">
        <v>42</v>
      </c>
      <c r="E9" s="51">
        <v>27</v>
      </c>
      <c r="F9" s="52">
        <f t="shared" si="0"/>
        <v>-35.714285714285708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2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13</v>
      </c>
      <c r="C12" s="55">
        <v>16</v>
      </c>
      <c r="D12" s="55">
        <v>296</v>
      </c>
      <c r="E12" s="55">
        <v>283</v>
      </c>
      <c r="F12" s="56">
        <f t="shared" si="0"/>
        <v>-4.3918918918918877</v>
      </c>
      <c r="G12" s="53"/>
      <c r="H12" s="53"/>
      <c r="I12" s="53"/>
    </row>
    <row r="13" spans="1:12" x14ac:dyDescent="0.25">
      <c r="A13" s="50" t="s">
        <v>50</v>
      </c>
      <c r="B13" s="51">
        <v>10</v>
      </c>
      <c r="C13" s="51">
        <v>8</v>
      </c>
      <c r="D13" s="51">
        <v>745</v>
      </c>
      <c r="E13" s="51">
        <v>632</v>
      </c>
      <c r="F13" s="52">
        <f t="shared" si="0"/>
        <v>-15.167785234899327</v>
      </c>
      <c r="G13" s="53"/>
      <c r="H13" s="53"/>
      <c r="I13" s="53"/>
    </row>
    <row r="14" spans="1:12" x14ac:dyDescent="0.25">
      <c r="A14" s="54" t="s">
        <v>51</v>
      </c>
      <c r="B14" s="55">
        <v>23</v>
      </c>
      <c r="C14" s="55">
        <v>32</v>
      </c>
      <c r="D14" s="55">
        <v>880</v>
      </c>
      <c r="E14" s="55">
        <v>773</v>
      </c>
      <c r="F14" s="56">
        <f t="shared" si="0"/>
        <v>-12.159090909090907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53</v>
      </c>
      <c r="E15" s="51">
        <v>50</v>
      </c>
      <c r="F15" s="52">
        <f t="shared" si="0"/>
        <v>-5.6603773584905639</v>
      </c>
      <c r="G15" s="53"/>
      <c r="H15" s="53"/>
      <c r="I15" s="53"/>
    </row>
    <row r="16" spans="1:12" x14ac:dyDescent="0.25">
      <c r="A16" s="54" t="s">
        <v>53</v>
      </c>
      <c r="B16" s="55">
        <v>3</v>
      </c>
      <c r="C16" s="55">
        <v>1</v>
      </c>
      <c r="D16" s="55">
        <v>79</v>
      </c>
      <c r="E16" s="55">
        <v>77</v>
      </c>
      <c r="F16" s="56">
        <f t="shared" si="0"/>
        <v>-2.5316455696202524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2</v>
      </c>
      <c r="E17" s="51">
        <v>2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8</v>
      </c>
      <c r="E18" s="55">
        <v>7</v>
      </c>
      <c r="F18" s="56">
        <f t="shared" si="0"/>
        <v>-12.5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2</v>
      </c>
      <c r="D19" s="51">
        <v>4</v>
      </c>
      <c r="E19" s="51">
        <v>11</v>
      </c>
      <c r="F19" s="52">
        <f t="shared" si="0"/>
        <v>175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9</v>
      </c>
      <c r="E20" s="55">
        <v>9</v>
      </c>
      <c r="F20" s="56">
        <f t="shared" si="0"/>
        <v>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3</v>
      </c>
      <c r="F21" s="57">
        <f t="shared" si="0"/>
        <v>200</v>
      </c>
      <c r="G21" s="53"/>
      <c r="H21" s="53"/>
      <c r="I21" s="53"/>
    </row>
    <row r="22" spans="1:9" x14ac:dyDescent="0.25">
      <c r="A22" s="54" t="s">
        <v>59</v>
      </c>
      <c r="B22" s="55">
        <v>84</v>
      </c>
      <c r="C22" s="55">
        <v>63</v>
      </c>
      <c r="D22" s="55">
        <v>429</v>
      </c>
      <c r="E22" s="55">
        <v>469</v>
      </c>
      <c r="F22" s="56">
        <f t="shared" si="0"/>
        <v>9.3240093240093245</v>
      </c>
      <c r="G22" s="53"/>
      <c r="H22" s="53"/>
      <c r="I22" s="53"/>
    </row>
    <row r="23" spans="1:9" x14ac:dyDescent="0.25">
      <c r="A23" s="50" t="s">
        <v>60</v>
      </c>
      <c r="B23" s="51">
        <v>19</v>
      </c>
      <c r="C23" s="51">
        <v>19</v>
      </c>
      <c r="D23" s="51">
        <v>312</v>
      </c>
      <c r="E23" s="51">
        <v>296</v>
      </c>
      <c r="F23" s="52">
        <f t="shared" si="0"/>
        <v>-5.1282051282051242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1</v>
      </c>
      <c r="D25" s="51">
        <v>4</v>
      </c>
      <c r="E25" s="51">
        <v>6</v>
      </c>
      <c r="F25" s="52">
        <f t="shared" si="0"/>
        <v>50</v>
      </c>
      <c r="G25" s="53"/>
      <c r="H25" s="53"/>
      <c r="I25" s="53"/>
    </row>
    <row r="26" spans="1:9" x14ac:dyDescent="0.25">
      <c r="A26" s="54" t="s">
        <v>63</v>
      </c>
      <c r="B26" s="55">
        <v>2</v>
      </c>
      <c r="C26" s="55">
        <v>1</v>
      </c>
      <c r="D26" s="55">
        <v>26</v>
      </c>
      <c r="E26" s="55">
        <v>27</v>
      </c>
      <c r="F26" s="56">
        <f t="shared" si="0"/>
        <v>3.8461538461538396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105</v>
      </c>
      <c r="C28" s="55">
        <v>87</v>
      </c>
      <c r="D28" s="55">
        <v>467</v>
      </c>
      <c r="E28" s="55">
        <v>534</v>
      </c>
      <c r="F28" s="56">
        <f t="shared" si="0"/>
        <v>14.346895074946474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7</v>
      </c>
      <c r="E29" s="51">
        <v>10</v>
      </c>
      <c r="F29" s="52">
        <f t="shared" si="0"/>
        <v>42.857142857142861</v>
      </c>
      <c r="G29" s="53"/>
      <c r="H29" s="53"/>
      <c r="I29" s="53"/>
    </row>
    <row r="30" spans="1:9" x14ac:dyDescent="0.25">
      <c r="A30" s="54" t="s">
        <v>67</v>
      </c>
      <c r="B30" s="55">
        <v>3</v>
      </c>
      <c r="C30" s="55">
        <v>3</v>
      </c>
      <c r="D30" s="55">
        <v>57</v>
      </c>
      <c r="E30" s="55">
        <v>53</v>
      </c>
      <c r="F30" s="56">
        <f t="shared" si="0"/>
        <v>-7.0175438596491233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1</v>
      </c>
      <c r="E31" s="51">
        <v>1</v>
      </c>
      <c r="F31" s="52">
        <f t="shared" si="0"/>
        <v>0</v>
      </c>
      <c r="G31" s="53"/>
      <c r="H31" s="53"/>
      <c r="I31" s="53"/>
    </row>
    <row r="32" spans="1:9" x14ac:dyDescent="0.25">
      <c r="A32" s="54" t="s">
        <v>69</v>
      </c>
      <c r="B32" s="55">
        <v>7</v>
      </c>
      <c r="C32" s="55">
        <v>3</v>
      </c>
      <c r="D32" s="55">
        <v>208</v>
      </c>
      <c r="E32" s="55">
        <v>203</v>
      </c>
      <c r="F32" s="56">
        <f t="shared" si="0"/>
        <v>-2.4038461538461604</v>
      </c>
      <c r="G32" s="53"/>
      <c r="H32" s="53"/>
      <c r="I32" s="53"/>
    </row>
    <row r="33" spans="1:9" x14ac:dyDescent="0.25">
      <c r="A33" s="50" t="s">
        <v>70</v>
      </c>
      <c r="B33" s="51">
        <v>5</v>
      </c>
      <c r="C33" s="51">
        <v>6</v>
      </c>
      <c r="D33" s="51">
        <v>118</v>
      </c>
      <c r="E33" s="51">
        <v>103</v>
      </c>
      <c r="F33" s="52">
        <f t="shared" si="0"/>
        <v>-12.711864406779668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12</v>
      </c>
      <c r="E34" s="55">
        <v>7</v>
      </c>
      <c r="F34" s="56">
        <f t="shared" si="0"/>
        <v>-41.666666666666664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281</v>
      </c>
      <c r="C35" s="60">
        <f t="shared" ref="C35:E35" si="1">SUM(C7:C34)</f>
        <v>245</v>
      </c>
      <c r="D35" s="60">
        <f t="shared" si="1"/>
        <v>3896</v>
      </c>
      <c r="E35" s="60">
        <f t="shared" si="1"/>
        <v>3722</v>
      </c>
      <c r="F35" s="61">
        <f t="shared" si="0"/>
        <v>-4.4661190965092459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94</v>
      </c>
      <c r="C38" s="63">
        <f>D7</f>
        <v>79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773</v>
      </c>
      <c r="G38" s="62">
        <f>LOOKUP(E38,$A$38:$A$65,$C$38:$C$65)</f>
        <v>880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43</v>
      </c>
      <c r="C39" s="63">
        <f t="shared" ref="C39:C65" si="5">D8</f>
        <v>57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632</v>
      </c>
      <c r="G39" s="62">
        <f t="shared" ref="G39:G65" si="8">LOOKUP(E39,$A$38:$A$65,$C$38:$C$65)</f>
        <v>745</v>
      </c>
    </row>
    <row r="40" spans="1:9" x14ac:dyDescent="0.25">
      <c r="A40" s="62" t="str">
        <f t="shared" si="3"/>
        <v>ALMERIA</v>
      </c>
      <c r="B40" s="63">
        <f t="shared" si="4"/>
        <v>27</v>
      </c>
      <c r="C40" s="63">
        <f t="shared" si="5"/>
        <v>42</v>
      </c>
      <c r="D40" s="63">
        <f t="shared" si="6"/>
        <v>15</v>
      </c>
      <c r="E40" s="62" t="str">
        <f t="shared" si="2"/>
        <v>SANTA CRUZ DE TENERIFE</v>
      </c>
      <c r="F40" s="62">
        <f t="shared" si="7"/>
        <v>534</v>
      </c>
      <c r="G40" s="62">
        <f t="shared" si="8"/>
        <v>467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0</v>
      </c>
      <c r="D41" s="63">
        <f t="shared" si="6"/>
        <v>24</v>
      </c>
      <c r="E41" s="62" t="str">
        <f t="shared" si="2"/>
        <v>LAS PALMAS</v>
      </c>
      <c r="F41" s="62">
        <f t="shared" si="7"/>
        <v>469</v>
      </c>
      <c r="G41" s="62">
        <f t="shared" si="8"/>
        <v>429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296</v>
      </c>
      <c r="G42" s="62">
        <f t="shared" si="8"/>
        <v>312</v>
      </c>
    </row>
    <row r="43" spans="1:9" x14ac:dyDescent="0.25">
      <c r="A43" s="62" t="str">
        <f t="shared" si="3"/>
        <v>BAHIA DE CADIZ</v>
      </c>
      <c r="B43" s="63">
        <f t="shared" si="4"/>
        <v>283</v>
      </c>
      <c r="C43" s="63">
        <f t="shared" si="5"/>
        <v>296</v>
      </c>
      <c r="D43" s="63">
        <f t="shared" si="6"/>
        <v>6</v>
      </c>
      <c r="E43" s="62" t="str">
        <f t="shared" si="2"/>
        <v>BAHIA DE CADIZ</v>
      </c>
      <c r="F43" s="62">
        <f t="shared" si="7"/>
        <v>283</v>
      </c>
      <c r="G43" s="62">
        <f t="shared" si="8"/>
        <v>296</v>
      </c>
    </row>
    <row r="44" spans="1:9" x14ac:dyDescent="0.25">
      <c r="A44" s="62" t="str">
        <f t="shared" si="3"/>
        <v>BALEARES</v>
      </c>
      <c r="B44" s="63">
        <f t="shared" si="4"/>
        <v>632</v>
      </c>
      <c r="C44" s="63">
        <f t="shared" si="5"/>
        <v>745</v>
      </c>
      <c r="D44" s="63">
        <f t="shared" si="6"/>
        <v>2</v>
      </c>
      <c r="E44" s="62" t="str">
        <f t="shared" si="2"/>
        <v>VALENCIA</v>
      </c>
      <c r="F44" s="62">
        <f t="shared" si="7"/>
        <v>203</v>
      </c>
      <c r="G44" s="62">
        <f t="shared" si="8"/>
        <v>208</v>
      </c>
    </row>
    <row r="45" spans="1:9" x14ac:dyDescent="0.25">
      <c r="A45" s="62" t="str">
        <f t="shared" si="3"/>
        <v>BARCELONA</v>
      </c>
      <c r="B45" s="63">
        <f t="shared" si="4"/>
        <v>773</v>
      </c>
      <c r="C45" s="63">
        <f t="shared" si="5"/>
        <v>880</v>
      </c>
      <c r="D45" s="63">
        <f t="shared" si="6"/>
        <v>1</v>
      </c>
      <c r="E45" s="62" t="str">
        <f>INDEX($A$38:$B$65,MATCH(ROW()-37,$D$38:$D$65,0),1)</f>
        <v>VIGO</v>
      </c>
      <c r="F45" s="62">
        <f t="shared" si="7"/>
        <v>103</v>
      </c>
      <c r="G45" s="62">
        <f t="shared" si="8"/>
        <v>118</v>
      </c>
    </row>
    <row r="46" spans="1:9" x14ac:dyDescent="0.25">
      <c r="A46" s="62" t="str">
        <f t="shared" si="3"/>
        <v>BILBAO</v>
      </c>
      <c r="B46" s="63">
        <f t="shared" si="4"/>
        <v>50</v>
      </c>
      <c r="C46" s="63">
        <f t="shared" si="5"/>
        <v>53</v>
      </c>
      <c r="D46" s="63">
        <f t="shared" si="6"/>
        <v>12</v>
      </c>
      <c r="E46" s="62" t="str">
        <f>A47</f>
        <v>CARTAGENA</v>
      </c>
      <c r="F46" s="62">
        <f>LOOKUP(E46,$A$38:$A$65,$B$38:$B$65)</f>
        <v>77</v>
      </c>
      <c r="G46" s="62">
        <f>LOOKUP(E46,$A$38:$A$65,$C$38:$C$65)</f>
        <v>79</v>
      </c>
    </row>
    <row r="47" spans="1:9" x14ac:dyDescent="0.25">
      <c r="A47" s="62" t="str">
        <f t="shared" si="3"/>
        <v>CARTAGENA</v>
      </c>
      <c r="B47" s="63">
        <f t="shared" si="4"/>
        <v>77</v>
      </c>
      <c r="C47" s="63">
        <f t="shared" si="5"/>
        <v>79</v>
      </c>
      <c r="D47" s="63">
        <f t="shared" si="6"/>
        <v>10</v>
      </c>
      <c r="E47" s="62" t="str">
        <f t="shared" si="2"/>
        <v>CARTAGENA</v>
      </c>
      <c r="F47" s="62">
        <f t="shared" si="7"/>
        <v>77</v>
      </c>
      <c r="G47" s="62">
        <f t="shared" si="8"/>
        <v>79</v>
      </c>
    </row>
    <row r="48" spans="1:9" x14ac:dyDescent="0.25">
      <c r="A48" s="62" t="str">
        <f t="shared" si="3"/>
        <v>CASTELLON</v>
      </c>
      <c r="B48" s="63">
        <f t="shared" si="4"/>
        <v>2</v>
      </c>
      <c r="C48" s="63">
        <f t="shared" si="5"/>
        <v>2</v>
      </c>
      <c r="D48" s="63">
        <f t="shared" si="6"/>
        <v>24</v>
      </c>
      <c r="E48" s="62" t="str">
        <f t="shared" si="2"/>
        <v>SEVILLA</v>
      </c>
      <c r="F48" s="62">
        <f t="shared" si="7"/>
        <v>53</v>
      </c>
      <c r="G48" s="62">
        <f t="shared" si="8"/>
        <v>57</v>
      </c>
    </row>
    <row r="49" spans="1:7" x14ac:dyDescent="0.25">
      <c r="A49" s="62" t="str">
        <f t="shared" si="3"/>
        <v>CEUTA</v>
      </c>
      <c r="B49" s="63">
        <f t="shared" si="4"/>
        <v>7</v>
      </c>
      <c r="C49" s="63">
        <f t="shared" si="5"/>
        <v>8</v>
      </c>
      <c r="D49" s="63">
        <f t="shared" si="6"/>
        <v>20</v>
      </c>
      <c r="E49" s="62" t="str">
        <f t="shared" si="2"/>
        <v>BILBAO</v>
      </c>
      <c r="F49" s="62">
        <f t="shared" si="7"/>
        <v>50</v>
      </c>
      <c r="G49" s="62">
        <f t="shared" si="8"/>
        <v>53</v>
      </c>
    </row>
    <row r="50" spans="1:7" x14ac:dyDescent="0.25">
      <c r="A50" s="62" t="str">
        <f t="shared" si="3"/>
        <v>FERROL-SAN CIBRAO</v>
      </c>
      <c r="B50" s="63">
        <f t="shared" si="4"/>
        <v>11</v>
      </c>
      <c r="C50" s="63">
        <f t="shared" si="5"/>
        <v>4</v>
      </c>
      <c r="D50" s="63">
        <f t="shared" si="6"/>
        <v>16</v>
      </c>
      <c r="E50" s="62" t="str">
        <f t="shared" si="2"/>
        <v>ALICANTE</v>
      </c>
      <c r="F50" s="62">
        <f t="shared" si="7"/>
        <v>43</v>
      </c>
      <c r="G50" s="62">
        <f t="shared" si="8"/>
        <v>57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9</v>
      </c>
      <c r="D51" s="63">
        <f t="shared" si="6"/>
        <v>18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3</v>
      </c>
      <c r="C52" s="63">
        <f t="shared" si="5"/>
        <v>1</v>
      </c>
      <c r="D52" s="63">
        <f t="shared" si="6"/>
        <v>22</v>
      </c>
      <c r="E52" s="62" t="str">
        <f t="shared" si="2"/>
        <v>ALMERIA</v>
      </c>
      <c r="F52" s="62">
        <f t="shared" si="7"/>
        <v>27</v>
      </c>
      <c r="G52" s="62">
        <f t="shared" si="8"/>
        <v>42</v>
      </c>
    </row>
    <row r="53" spans="1:7" x14ac:dyDescent="0.25">
      <c r="A53" s="62" t="str">
        <f t="shared" si="3"/>
        <v>LAS PALMAS</v>
      </c>
      <c r="B53" s="63">
        <f t="shared" si="4"/>
        <v>469</v>
      </c>
      <c r="C53" s="63">
        <f t="shared" si="5"/>
        <v>429</v>
      </c>
      <c r="D53" s="63">
        <f t="shared" si="6"/>
        <v>4</v>
      </c>
      <c r="E53" s="62" t="str">
        <f t="shared" si="2"/>
        <v>FERROL-SAN CIBRAO</v>
      </c>
      <c r="F53" s="62">
        <f t="shared" si="7"/>
        <v>11</v>
      </c>
      <c r="G53" s="62">
        <f t="shared" si="8"/>
        <v>4</v>
      </c>
    </row>
    <row r="54" spans="1:7" x14ac:dyDescent="0.25">
      <c r="A54" s="62" t="str">
        <f t="shared" si="3"/>
        <v>MALAGA</v>
      </c>
      <c r="B54" s="63">
        <f t="shared" si="4"/>
        <v>296</v>
      </c>
      <c r="C54" s="63">
        <f t="shared" si="5"/>
        <v>312</v>
      </c>
      <c r="D54" s="63">
        <f t="shared" si="6"/>
        <v>5</v>
      </c>
      <c r="E54" s="62" t="str">
        <f t="shared" si="2"/>
        <v>SANTANDER</v>
      </c>
      <c r="F54" s="62">
        <f t="shared" si="7"/>
        <v>10</v>
      </c>
      <c r="G54" s="62">
        <f t="shared" si="8"/>
        <v>7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GIJON</v>
      </c>
      <c r="F55" s="62">
        <f t="shared" ref="F55:F65" si="9">LOOKUP(E55,$A$38:$A$65,$B$38:$B$65)</f>
        <v>9</v>
      </c>
      <c r="G55" s="62">
        <f t="shared" si="8"/>
        <v>9</v>
      </c>
    </row>
    <row r="56" spans="1:7" x14ac:dyDescent="0.25">
      <c r="A56" s="62" t="str">
        <f t="shared" si="3"/>
        <v>MELILLA</v>
      </c>
      <c r="B56" s="63">
        <f t="shared" si="4"/>
        <v>6</v>
      </c>
      <c r="C56" s="63">
        <f t="shared" si="5"/>
        <v>4</v>
      </c>
      <c r="D56" s="63">
        <f t="shared" si="6"/>
        <v>21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27</v>
      </c>
      <c r="C57" s="63">
        <f t="shared" si="5"/>
        <v>26</v>
      </c>
      <c r="D57" s="63">
        <f t="shared" si="6"/>
        <v>15</v>
      </c>
      <c r="E57" s="62" t="str">
        <f t="shared" si="2"/>
        <v>CEUTA</v>
      </c>
      <c r="F57" s="62">
        <f t="shared" si="9"/>
        <v>7</v>
      </c>
      <c r="G57" s="62">
        <f t="shared" si="8"/>
        <v>8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MELILLA</v>
      </c>
      <c r="F58" s="62">
        <f t="shared" si="9"/>
        <v>6</v>
      </c>
      <c r="G58" s="62">
        <f t="shared" si="8"/>
        <v>4</v>
      </c>
    </row>
    <row r="59" spans="1:7" x14ac:dyDescent="0.25">
      <c r="A59" s="62" t="str">
        <f t="shared" si="3"/>
        <v>SANTA CRUZ DE TENERIFE</v>
      </c>
      <c r="B59" s="63">
        <f t="shared" si="4"/>
        <v>534</v>
      </c>
      <c r="C59" s="63">
        <f t="shared" si="5"/>
        <v>467</v>
      </c>
      <c r="D59" s="63">
        <f t="shared" si="6"/>
        <v>3</v>
      </c>
      <c r="E59" s="62" t="str">
        <f t="shared" si="2"/>
        <v>HUELVA</v>
      </c>
      <c r="F59" s="62">
        <f t="shared" si="9"/>
        <v>3</v>
      </c>
      <c r="G59" s="62">
        <f t="shared" si="8"/>
        <v>1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7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53</v>
      </c>
      <c r="C61" s="63">
        <f t="shared" si="5"/>
        <v>57</v>
      </c>
      <c r="D61" s="63">
        <f t="shared" si="6"/>
        <v>11</v>
      </c>
      <c r="E61" s="62" t="str">
        <f t="shared" si="2"/>
        <v>AVILES</v>
      </c>
      <c r="F61" s="62">
        <f t="shared" si="9"/>
        <v>2</v>
      </c>
      <c r="G61" s="62">
        <f t="shared" si="8"/>
        <v>0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1</v>
      </c>
      <c r="D62" s="63">
        <f t="shared" si="6"/>
        <v>25</v>
      </c>
      <c r="E62" s="62" t="str">
        <f t="shared" si="2"/>
        <v>TARRAGONA</v>
      </c>
      <c r="F62" s="62">
        <f t="shared" si="9"/>
        <v>1</v>
      </c>
      <c r="G62" s="62">
        <f t="shared" si="8"/>
        <v>1</v>
      </c>
    </row>
    <row r="63" spans="1:7" x14ac:dyDescent="0.25">
      <c r="A63" s="62" t="str">
        <f t="shared" si="3"/>
        <v>VALENCIA</v>
      </c>
      <c r="B63" s="63">
        <f t="shared" si="4"/>
        <v>203</v>
      </c>
      <c r="C63" s="63">
        <f t="shared" si="5"/>
        <v>208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103</v>
      </c>
      <c r="C64" s="63">
        <f t="shared" si="5"/>
        <v>118</v>
      </c>
      <c r="D64" s="63">
        <f t="shared" si="6"/>
        <v>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7</v>
      </c>
      <c r="C65" s="63">
        <f t="shared" si="5"/>
        <v>12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66DCADB5-1874-4FCE-8869-17C781478C38}"/>
</file>

<file path=customXml/itemProps2.xml><?xml version="1.0" encoding="utf-8"?>
<ds:datastoreItem xmlns:ds="http://schemas.openxmlformats.org/officeDocument/2006/customXml" ds:itemID="{EC25E0F4-24E5-44D4-B43E-6C1EBED3073C}"/>
</file>

<file path=customXml/itemProps3.xml><?xml version="1.0" encoding="utf-8"?>
<ds:datastoreItem xmlns:ds="http://schemas.openxmlformats.org/officeDocument/2006/customXml" ds:itemID="{5315E0F7-92D4-424B-BD83-33AEA46E0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