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worksheets/sheet3.xml" ContentType="application/vnd.openxmlformats-officedocument.spreadsheetml.worksheet+xml"/>
  <Override PartName="/xl/drawings/drawing23.xml" ContentType="application/vnd.openxmlformats-officedocument.drawing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worksheets/sheet2.xml" ContentType="application/vnd.openxmlformats-officedocument.spreadsheetml.worksheet+xml"/>
  <Override PartName="/xl/charts/colors20.xml" ContentType="application/vnd.ms-office.chartcolorstyle+xml"/>
  <Override PartName="/xl/charts/style20.xml" ContentType="application/vnd.ms-office.chartstyle+xml"/>
  <Override PartName="/xl/charts/chart20.xml" ContentType="application/vnd.openxmlformats-officedocument.drawingml.chart+xml"/>
  <Override PartName="/xl/charts/colors16.xml" ContentType="application/vnd.ms-office.chartcolorstyle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charts/style16.xml" ContentType="application/vnd.ms-office.chartstyle+xml"/>
  <Override PartName="/xl/charts/chart16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worksheets/sheet1.xml" ContentType="application/vnd.openxmlformats-officedocument.spreadsheetml.workshee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+xml"/>
  <Override PartName="/xl/charts/style19.xml" ContentType="application/vnd.ms-office.chartstyle+xml"/>
  <Override PartName="/xl/charts/colors19.xml" ContentType="application/vnd.ms-office.chartcolorstyle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7.xml" ContentType="application/vnd.openxmlformats-officedocument.drawing+xml"/>
  <Override PartName="/xl/charts/colors14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drawings/drawing16.xml" ContentType="application/vnd.openxmlformats-officedocument.drawing+xml"/>
  <Override PartName="/xl/charts/style6.xml" ContentType="application/vnd.ms-office.chart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charts/colors6.xml" ContentType="application/vnd.ms-office.chartcolorstyle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chart8.xml" ContentType="application/vnd.openxmlformats-officedocument.drawingml.chart+xml"/>
  <Override PartName="/xl/charts/style8.xml" ContentType="application/vnd.ms-office.chartstyle+xml"/>
  <Override PartName="/xl/drawings/drawing9.xml" ContentType="application/vnd.openxmlformats-officedocument.drawing+xml"/>
  <Override PartName="/xl/charts/colors9.xml" ContentType="application/vnd.ms-office.chartcolorstyle+xml"/>
  <Override PartName="/xl/drawings/drawing10.xml" ContentType="application/vnd.openxmlformats-officedocument.drawing+xml"/>
  <Override PartName="/xl/charts/colors8.xml" ContentType="application/vnd.ms-office.chartcolorstyle+xml"/>
  <Override PartName="/xl/charts/colors7.xml" ContentType="application/vnd.ms-office.chartcolorstyle+xml"/>
  <Override PartName="/xl/charts/chart9.xml" ContentType="application/vnd.openxmlformats-officedocument.drawingml.chart+xml"/>
  <Override PartName="/xl/charts/chart7.xml" ContentType="application/vnd.openxmlformats-officedocument.drawingml.chart+xml"/>
  <Override PartName="/xl/charts/style7.xml" ContentType="application/vnd.ms-office.chartstyle+xml"/>
  <Override PartName="/xl/charts/style9.xml" ContentType="application/vnd.ms-office.chart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TEUS nacional y exterior" sheetId="29" r:id="rId17"/>
    <sheet name="Pasajeros total" sheetId="21" r:id="rId18"/>
    <sheet name="Pasajeros crucero" sheetId="22" r:id="rId19"/>
    <sheet name="Vehículos régimen pasaje" sheetId="23" r:id="rId20"/>
    <sheet name="Buques número" sheetId="24" r:id="rId21"/>
    <sheet name="Buques GT" sheetId="25" r:id="rId22"/>
    <sheet name="Cruceros" sheetId="26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E6" i="29" l="1"/>
  <c r="D6" i="29"/>
  <c r="C6" i="29"/>
  <c r="B6" i="29"/>
  <c r="E6" i="28"/>
  <c r="D6" i="28"/>
  <c r="C6" i="28"/>
  <c r="B6" i="28"/>
  <c r="E6" i="27"/>
  <c r="D6" i="27"/>
  <c r="C6" i="27"/>
  <c r="B6" i="27"/>
  <c r="I26" i="4" l="1"/>
  <c r="I27" i="4"/>
  <c r="I28" i="4"/>
  <c r="I29" i="4"/>
  <c r="I30" i="4"/>
  <c r="I31" i="4"/>
  <c r="I32" i="4"/>
  <c r="I33" i="4"/>
  <c r="I34" i="4"/>
  <c r="E46" i="26" l="1"/>
  <c r="L5" i="29" l="1"/>
  <c r="B5" i="29"/>
  <c r="C65" i="29"/>
  <c r="B65" i="29"/>
  <c r="A65" i="29"/>
  <c r="C64" i="29"/>
  <c r="B64" i="29"/>
  <c r="A64" i="29"/>
  <c r="C63" i="29"/>
  <c r="B63" i="29"/>
  <c r="A63" i="29"/>
  <c r="C62" i="29"/>
  <c r="B62" i="29"/>
  <c r="A62" i="29"/>
  <c r="C61" i="29"/>
  <c r="B61" i="29"/>
  <c r="A61" i="29"/>
  <c r="C60" i="29"/>
  <c r="B60" i="29"/>
  <c r="A60" i="29"/>
  <c r="C59" i="29"/>
  <c r="B59" i="29"/>
  <c r="A59" i="29"/>
  <c r="C58" i="29"/>
  <c r="B58" i="29"/>
  <c r="A58" i="29"/>
  <c r="C57" i="29"/>
  <c r="B57" i="29"/>
  <c r="A57" i="29"/>
  <c r="C56" i="29"/>
  <c r="B56" i="29"/>
  <c r="A56" i="29"/>
  <c r="C55" i="29"/>
  <c r="B55" i="29"/>
  <c r="A55" i="29"/>
  <c r="C54" i="29"/>
  <c r="B54" i="29"/>
  <c r="A54" i="29"/>
  <c r="C53" i="29"/>
  <c r="B53" i="29"/>
  <c r="A53" i="29"/>
  <c r="C52" i="29"/>
  <c r="B52" i="29"/>
  <c r="A52" i="29"/>
  <c r="C51" i="29"/>
  <c r="B51" i="29"/>
  <c r="A51" i="29"/>
  <c r="C50" i="29"/>
  <c r="B50" i="29"/>
  <c r="A50" i="29"/>
  <c r="C49" i="29"/>
  <c r="B49" i="29"/>
  <c r="A49" i="29"/>
  <c r="C48" i="29"/>
  <c r="B48" i="29"/>
  <c r="A48" i="29"/>
  <c r="C47" i="29"/>
  <c r="B47" i="29"/>
  <c r="A47" i="29"/>
  <c r="C46" i="29"/>
  <c r="B46" i="29"/>
  <c r="A46" i="29"/>
  <c r="C45" i="29"/>
  <c r="B45" i="29"/>
  <c r="A45" i="29"/>
  <c r="C44" i="29"/>
  <c r="B44" i="29"/>
  <c r="A44" i="29"/>
  <c r="C43" i="29"/>
  <c r="B43" i="29"/>
  <c r="A43" i="29"/>
  <c r="C42" i="29"/>
  <c r="B42" i="29"/>
  <c r="A42" i="29"/>
  <c r="C41" i="29"/>
  <c r="B41" i="29"/>
  <c r="A41" i="29"/>
  <c r="C40" i="29"/>
  <c r="B40" i="29"/>
  <c r="A40" i="29"/>
  <c r="C39" i="29"/>
  <c r="B39" i="29"/>
  <c r="A39" i="29"/>
  <c r="C38" i="29"/>
  <c r="B38" i="29"/>
  <c r="A38" i="29"/>
  <c r="C37" i="29"/>
  <c r="G37" i="29" s="1"/>
  <c r="B37" i="29"/>
  <c r="F37" i="29" s="1"/>
  <c r="E35" i="29"/>
  <c r="D35" i="29"/>
  <c r="C35" i="29"/>
  <c r="B35" i="29"/>
  <c r="F34" i="29"/>
  <c r="F33" i="29"/>
  <c r="F32" i="29"/>
  <c r="F31" i="29"/>
  <c r="F30" i="29"/>
  <c r="F29" i="29"/>
  <c r="F28" i="29"/>
  <c r="F27" i="29"/>
  <c r="F26" i="29"/>
  <c r="F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D45" i="29" l="1"/>
  <c r="D53" i="29"/>
  <c r="D61" i="29"/>
  <c r="D63" i="29"/>
  <c r="D38" i="29"/>
  <c r="D41" i="29"/>
  <c r="D46" i="29"/>
  <c r="D49" i="29"/>
  <c r="D54" i="29"/>
  <c r="D55" i="29"/>
  <c r="D39" i="29"/>
  <c r="D57" i="29"/>
  <c r="D62" i="29"/>
  <c r="F35" i="29"/>
  <c r="D42" i="29"/>
  <c r="D47" i="29"/>
  <c r="D65" i="29"/>
  <c r="D44" i="29"/>
  <c r="D50" i="29"/>
  <c r="D52" i="29"/>
  <c r="D58" i="29"/>
  <c r="D60" i="29"/>
  <c r="D64" i="29"/>
  <c r="D40" i="29"/>
  <c r="D48" i="29"/>
  <c r="D56" i="29"/>
  <c r="D43" i="29"/>
  <c r="D51" i="29"/>
  <c r="D59" i="29"/>
  <c r="E65" i="29" l="1"/>
  <c r="F65" i="29" s="1"/>
  <c r="E46" i="29"/>
  <c r="G46" i="29" s="1"/>
  <c r="E61" i="29"/>
  <c r="F61" i="29" s="1"/>
  <c r="E53" i="29"/>
  <c r="F53" i="29" s="1"/>
  <c r="E42" i="29"/>
  <c r="E48" i="29"/>
  <c r="E45" i="29"/>
  <c r="E50" i="29"/>
  <c r="E56" i="29"/>
  <c r="E43" i="29"/>
  <c r="E58" i="29"/>
  <c r="E64" i="29"/>
  <c r="E38" i="29"/>
  <c r="E44" i="29"/>
  <c r="E41" i="29"/>
  <c r="E39" i="29"/>
  <c r="E52" i="29"/>
  <c r="E49" i="29"/>
  <c r="E47" i="29"/>
  <c r="E62" i="29"/>
  <c r="E60" i="29"/>
  <c r="E57" i="29"/>
  <c r="E55" i="29"/>
  <c r="E51" i="29"/>
  <c r="G65" i="29"/>
  <c r="E63" i="29"/>
  <c r="E54" i="29"/>
  <c r="E59" i="29"/>
  <c r="E40" i="29"/>
  <c r="F46" i="29" l="1"/>
  <c r="G53" i="29"/>
  <c r="G61" i="29"/>
  <c r="G51" i="29"/>
  <c r="F51" i="29"/>
  <c r="G39" i="29"/>
  <c r="F39" i="29"/>
  <c r="G50" i="29"/>
  <c r="F50" i="29"/>
  <c r="G55" i="29"/>
  <c r="F55" i="29"/>
  <c r="G41" i="29"/>
  <c r="F41" i="29"/>
  <c r="G45" i="29"/>
  <c r="F45" i="29"/>
  <c r="F40" i="29"/>
  <c r="G40" i="29"/>
  <c r="G57" i="29"/>
  <c r="F57" i="29"/>
  <c r="G44" i="29"/>
  <c r="F44" i="29"/>
  <c r="F48" i="29"/>
  <c r="G48" i="29"/>
  <c r="G59" i="29"/>
  <c r="F59" i="29"/>
  <c r="G60" i="29"/>
  <c r="F60" i="29"/>
  <c r="G38" i="29"/>
  <c r="F38" i="29"/>
  <c r="G42" i="29"/>
  <c r="F42" i="29"/>
  <c r="G54" i="29"/>
  <c r="F54" i="29"/>
  <c r="G62" i="29"/>
  <c r="F62" i="29"/>
  <c r="F64" i="29"/>
  <c r="G64" i="29"/>
  <c r="G63" i="29"/>
  <c r="F63" i="29"/>
  <c r="G47" i="29"/>
  <c r="F47" i="29"/>
  <c r="G58" i="29"/>
  <c r="F58" i="29"/>
  <c r="G49" i="29"/>
  <c r="F49" i="29"/>
  <c r="G43" i="29"/>
  <c r="F43" i="29"/>
  <c r="G52" i="29"/>
  <c r="F52" i="29"/>
  <c r="F56" i="29"/>
  <c r="G56" i="29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E35" i="28"/>
  <c r="D35" i="28"/>
  <c r="C35" i="28"/>
  <c r="B35" i="28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B38" i="27"/>
  <c r="A38" i="27"/>
  <c r="C37" i="27"/>
  <c r="G37" i="27" s="1"/>
  <c r="B37" i="27"/>
  <c r="F37" i="27" s="1"/>
  <c r="E35" i="27"/>
  <c r="D35" i="27"/>
  <c r="C35" i="27"/>
  <c r="B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40" i="27" l="1"/>
  <c r="D53" i="28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F65" i="27" s="1"/>
  <c r="E65" i="28"/>
  <c r="G65" i="28" s="1"/>
  <c r="E55" i="27"/>
  <c r="F55" i="27" s="1"/>
  <c r="E63" i="27"/>
  <c r="G63" i="27" s="1"/>
  <c r="E46" i="27"/>
  <c r="G46" i="27" s="1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E57" i="27"/>
  <c r="E44" i="27"/>
  <c r="E40" i="27"/>
  <c r="E50" i="27"/>
  <c r="E60" i="27"/>
  <c r="E48" i="27"/>
  <c r="E58" i="27"/>
  <c r="E41" i="27"/>
  <c r="E61" i="27"/>
  <c r="E51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G65" i="27" l="1"/>
  <c r="F63" i="28"/>
  <c r="F63" i="27"/>
  <c r="F46" i="27"/>
  <c r="G55" i="27"/>
  <c r="F65" i="28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G46" i="26" s="1"/>
  <c r="B47" i="26"/>
  <c r="F46" i="26" s="1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E45" i="26" l="1"/>
  <c r="F35" i="23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62" i="26"/>
  <c r="E52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14" i="4"/>
  <c r="I22" i="4"/>
  <c r="I24" i="4"/>
  <c r="I9" i="4"/>
  <c r="I12" i="4"/>
  <c r="I15" i="4"/>
  <c r="I11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<sst xmlns="http://schemas.openxmlformats.org/spreadsheetml/2006/main" count="756" uniqueCount="100">
  <si>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</si>
  <si>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</si>
  <si>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</si>
  <si>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</si>
  <si>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</si>
  <si>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</si>
  <si>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</si>
  <si>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</si>
  <si>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</si>
  <si>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</si>
  <si>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</si>
  <si>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</si>
  <si>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</si>
  <si>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</si>
  <si>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</si>
  <si>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</si>
  <si>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</si>
  <si>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</si>
  <si>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</si>
  <si>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</si>
  <si>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</si>
  <si>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</si>
  <si>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</si>
  <si>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</si>
  <si>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</si>
  <si>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</si>
  <si>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</si>
  <si>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</si>
  <si>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</si>
  <si>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</si>
  <si>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</si>
  <si>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</si>
  <si>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</si>
  <si>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</si>
  <si>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</si>
  <si>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</si>
  <si>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</si>
  <si>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</si>
  <si>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</si>
  <si>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</si>
  <si>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</si>
  <si>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</si>
  <si>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</si>
  <si>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</si>
  <si>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</si>
  <si>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</si>
  <si>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</si>
  <si>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</si>
  <si>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</si>
  <si>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</si>
  <si>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</si>
  <si>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</si>
  <si>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</si>
  <si>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</si>
  <si>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</si>
  <si>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</si>
  <si>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</si>
  <si>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</si>
  <si>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</si>
  <si>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</si>
  <si>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</si>
  <si>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</si>
  <si>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</si>
  <si>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</si>
  <si>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</si>
  <si>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</si>
  <si>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</si>
  <si>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</si>
  <si>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</si>
  <si>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</si>
  <si>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</si>
  <si>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</si>
  <si>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</si>
  <si>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</si>
  <si>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</si>
  <si>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</si>
  <si>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</si>
  <si>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</si>
  <si>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</si>
  <si>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</si>
  <si>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</si>
  <si>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</si>
  <si>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</si>
  <si>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</si>
  <si>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</si>
  <si>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</si>
  <si>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</si>
  <si>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</si>
  <si>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</si>
  <si>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</si>
  <si>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</si>
  <si>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</si>
  <si>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</si>
  <si>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</si>
  <si>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10.2. CONTENEDORES ENTRADA-SALIDA NACIONAL (TEUS)</t>
  </si>
  <si>
    <t>10.3. CONTENEDORES IMPORTACIÓN-EXPORTACIÓN EXTERIOR (TEUS)</t>
  </si>
  <si>
    <t>10.4. CONTENEDORES NACIONAL Y EXTERIOR (TEUS)</t>
  </si>
  <si>
    <r>
      <t>Autoridad Portuaria</t>
    </r>
    <r>
      <rPr>
        <sz val="11"/>
        <color theme="1"/>
        <rFont val="Calibri"/>
        <family val="2"/>
        <scheme val="minor"/>
      </rPr>
      <t xml:space="preserve"> </t>
    </r>
  </si>
  <si>
    <t>Mes Enero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</si>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</sst>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104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25" fillId="0" borderId="0" xfId="0" applyFont="1"/>
    <xf numFmtId="0" fontId="25" fillId="0" borderId="0" xfId="0" applyFont="1" applyAlignment="1"/>
    <xf numFmtId="0" fontId="28" fillId="0" borderId="0" xfId="0" applyFont="1"/>
    <xf numFmtId="14" fontId="29" fillId="0" borderId="0" xfId="0" applyNumberFormat="1" applyFont="1" applyAlignment="1">
      <alignment horizontal="right"/>
    </xf>
    <xf numFmtId="0" fontId="26" fillId="6" borderId="9" xfId="0" applyFont="1" applyFill="1" applyBorder="1" applyAlignment="1">
      <alignment horizontal="center"/>
    </xf>
    <xf numFmtId="0" fontId="30" fillId="2" borderId="9" xfId="0" applyFont="1" applyFill="1" applyBorder="1" applyAlignment="1">
      <alignment horizontal="left"/>
    </xf>
    <xf numFmtId="3" fontId="31" fillId="2" borderId="9" xfId="0" applyNumberFormat="1" applyFont="1" applyFill="1" applyBorder="1" applyAlignment="1">
      <alignment horizontal="right"/>
    </xf>
    <xf numFmtId="4" fontId="31" fillId="2" borderId="9" xfId="0" applyNumberFormat="1" applyFont="1" applyFill="1" applyBorder="1" applyAlignment="1">
      <alignment horizontal="right"/>
    </xf>
    <xf numFmtId="4" fontId="28" fillId="0" borderId="0" xfId="0" applyNumberFormat="1" applyFont="1"/>
    <xf numFmtId="0" fontId="30" fillId="5" borderId="9" xfId="0" applyFont="1" applyFill="1" applyBorder="1" applyAlignment="1">
      <alignment horizontal="left"/>
    </xf>
    <xf numFmtId="3" fontId="31" fillId="5" borderId="9" xfId="0" applyNumberFormat="1" applyFont="1" applyFill="1" applyBorder="1" applyAlignment="1">
      <alignment horizontal="right"/>
    </xf>
    <xf numFmtId="4" fontId="31" fillId="5" borderId="9" xfId="0" applyNumberFormat="1" applyFont="1" applyFill="1" applyBorder="1" applyAlignment="1">
      <alignment horizontal="right"/>
    </xf>
    <xf numFmtId="4" fontId="32" fillId="2" borderId="9" xfId="0" applyNumberFormat="1" applyFont="1" applyFill="1" applyBorder="1" applyAlignment="1">
      <alignment horizontal="right"/>
    </xf>
    <xf numFmtId="4" fontId="32" fillId="5" borderId="9" xfId="0" applyNumberFormat="1" applyFont="1" applyFill="1" applyBorder="1" applyAlignment="1">
      <alignment horizontal="right"/>
    </xf>
    <xf numFmtId="0" fontId="29" fillId="6" borderId="9" xfId="0" applyFont="1" applyFill="1" applyBorder="1" applyAlignment="1">
      <alignment horizontal="left"/>
    </xf>
    <xf numFmtId="3" fontId="29" fillId="6" borderId="9" xfId="0" applyNumberFormat="1" applyFont="1" applyFill="1" applyBorder="1" applyAlignment="1">
      <alignment horizontal="right"/>
    </xf>
    <xf numFmtId="4" fontId="29" fillId="6" borderId="9" xfId="0" applyNumberFormat="1" applyFont="1" applyFill="1" applyBorder="1" applyAlignment="1">
      <alignment horizontal="right"/>
    </xf>
    <xf numFmtId="0" fontId="33" fillId="0" borderId="0" xfId="0" applyFont="1"/>
    <xf numFmtId="3" fontId="33" fillId="0" borderId="0" xfId="0" applyNumberFormat="1" applyFont="1"/>
    <xf numFmtId="0" fontId="28" fillId="0" borderId="6" xfId="0" applyFont="1" applyBorder="1"/>
    <xf numFmtId="0" fontId="28" fillId="0" borderId="7" xfId="0" applyFont="1" applyBorder="1"/>
    <xf numFmtId="0" fontId="28" fillId="0" borderId="8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7" fillId="6" borderId="9" xfId="0" applyFont="1" applyFill="1" applyBorder="1" applyAlignment="1">
      <alignment horizontal="center"/>
    </xf>
    <xf numFmtId="0" fontId="28" fillId="0" borderId="9" xfId="0" applyFont="1" applyBorder="1" applyAlignment="1">
      <alignment horizontal="center"/>
    </xf>
    <xf numFmtId="0" fontId="26" fillId="6" borderId="9" xfId="0" applyFont="1" applyFill="1" applyBorder="1" applyAlignment="1">
      <alignment horizontal="left" vertical="center"/>
    </xf>
    <xf numFmtId="0" fontId="28" fillId="0" borderId="9" xfId="0" applyFont="1" applyBorder="1" applyAlignment="1"/>
    <xf numFmtId="0" fontId="34" fillId="0" borderId="0" xfId="0" applyFont="1"/>
    <xf numFmtId="0" fontId="35" fillId="0" borderId="0" xfId="0" applyFont="1" applyAlignment="1"/>
    <xf numFmtId="0" fontId="36" fillId="0" borderId="0" xfId="0" applyFont="1"/>
    <xf numFmtId="14" fontId="37" fillId="0" borderId="0" xfId="0" applyNumberFormat="1" applyFont="1" applyAlignment="1">
      <alignment horizontal="right"/>
    </xf>
    <xf numFmtId="0" fontId="34" fillId="4" borderId="0" xfId="0" applyFont="1" applyFill="1" applyAlignment="1">
      <alignment horizontal="center" vertical="center"/>
    </xf>
    <xf numFmtId="0" fontId="34" fillId="0" borderId="0" xfId="0" applyFont="1" applyAlignment="1"/>
    <xf numFmtId="0" fontId="34" fillId="4" borderId="5" xfId="0" applyFont="1" applyFill="1" applyBorder="1" applyAlignment="1">
      <alignment horizontal="center"/>
    </xf>
    <xf numFmtId="0" fontId="34" fillId="0" borderId="5" xfId="0" applyFont="1" applyBorder="1" applyAlignment="1">
      <alignment horizontal="center"/>
    </xf>
    <xf numFmtId="0" fontId="34" fillId="0" borderId="5" xfId="0" applyFont="1" applyBorder="1" applyAlignment="1"/>
    <xf numFmtId="0" fontId="38" fillId="4" borderId="1" xfId="0" applyFont="1" applyFill="1" applyBorder="1" applyAlignment="1">
      <alignment horizontal="center"/>
    </xf>
    <xf numFmtId="0" fontId="38" fillId="2" borderId="2" xfId="0" applyFon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left"/>
    </xf>
    <xf numFmtId="3" fontId="38" fillId="2" borderId="1" xfId="0" applyNumberFormat="1" applyFont="1" applyFill="1" applyBorder="1" applyAlignment="1">
      <alignment horizontal="right"/>
    </xf>
    <xf numFmtId="4" fontId="38" fillId="2" borderId="1" xfId="0" applyNumberFormat="1" applyFont="1" applyFill="1" applyBorder="1" applyAlignment="1">
      <alignment horizontal="right"/>
    </xf>
    <xf numFmtId="0" fontId="38" fillId="2" borderId="3" xfId="0" applyFont="1" applyFill="1" applyBorder="1" applyAlignment="1">
      <alignment horizontal="center" vertical="center"/>
    </xf>
    <xf numFmtId="0" fontId="38" fillId="2" borderId="4" xfId="0" applyFont="1" applyFill="1" applyBorder="1" applyAlignment="1">
      <alignment horizontal="center" vertical="center"/>
    </xf>
    <xf numFmtId="0" fontId="39" fillId="3" borderId="1" xfId="0" applyFont="1" applyFill="1" applyBorder="1" applyAlignment="1">
      <alignment horizontal="center" vertical="center"/>
    </xf>
    <xf numFmtId="0" fontId="38" fillId="5" borderId="1" xfId="0" applyFont="1" applyFill="1" applyBorder="1" applyAlignment="1">
      <alignment horizontal="center"/>
    </xf>
    <xf numFmtId="3" fontId="39" fillId="5" borderId="1" xfId="0" applyNumberFormat="1" applyFont="1" applyFill="1" applyBorder="1" applyAlignment="1">
      <alignment horizontal="right"/>
    </xf>
    <xf numFmtId="4" fontId="39" fillId="5" borderId="1" xfId="0" applyNumberFormat="1" applyFont="1" applyFill="1" applyBorder="1" applyAlignment="1">
      <alignment horizontal="right"/>
    </xf>
    <xf numFmtId="0" fontId="38" fillId="2" borderId="1" xfId="0" applyFont="1" applyFill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4" borderId="0" xfId="0" applyFont="1" applyFill="1" applyAlignment="1">
      <alignment horizontal="center" vertical="center"/>
    </xf>
    <xf numFmtId="0" fontId="38" fillId="4" borderId="1" xfId="0" applyFont="1" applyFill="1" applyBorder="1" applyAlignment="1">
      <alignment horizontal="right"/>
    </xf>
    <xf numFmtId="3" fontId="39" fillId="4" borderId="1" xfId="0" applyNumberFormat="1" applyFont="1" applyFill="1" applyBorder="1" applyAlignment="1">
      <alignment horizontal="right"/>
    </xf>
    <xf numFmtId="4" fontId="39" fillId="4" borderId="1" xfId="0" applyNumberFormat="1" applyFont="1" applyFill="1" applyBorder="1" applyAlignment="1">
      <alignment horizontal="right"/>
    </xf>
    <xf numFmtId="4" fontId="34" fillId="0" borderId="0" xfId="0" applyNumberFormat="1" applyFont="1"/>
    <xf numFmtId="0" fontId="38" fillId="2" borderId="4" xfId="0" applyFont="1" applyFill="1" applyBorder="1" applyAlignment="1">
      <alignment horizontal="center"/>
    </xf>
    <xf numFmtId="0" fontId="38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CARTAGENA</c:v>
                </c:pt>
                <c:pt idx="5">
                  <c:v>BILBAO</c:v>
                </c:pt>
                <c:pt idx="6">
                  <c:v>LAS PALMAS</c:v>
                </c:pt>
                <c:pt idx="7">
                  <c:v>HUELVA</c:v>
                </c:pt>
                <c:pt idx="8">
                  <c:v>GIJON</c:v>
                </c:pt>
                <c:pt idx="9">
                  <c:v>FERROL-SAN CIBRAO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6585975</c:v>
                </c:pt>
                <c:pt idx="1">
                  <c:v>5455276</c:v>
                </c:pt>
                <c:pt idx="2">
                  <c:v>3286933</c:v>
                </c:pt>
                <c:pt idx="3">
                  <c:v>2761123</c:v>
                </c:pt>
                <c:pt idx="4">
                  <c:v>2404558</c:v>
                </c:pt>
                <c:pt idx="5">
                  <c:v>2336953</c:v>
                </c:pt>
                <c:pt idx="6">
                  <c:v>1945488</c:v>
                </c:pt>
                <c:pt idx="7">
                  <c:v>1578120</c:v>
                </c:pt>
                <c:pt idx="8">
                  <c:v>1143034</c:v>
                </c:pt>
                <c:pt idx="9">
                  <c:v>1079155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CARTAGENA</c:v>
                </c:pt>
                <c:pt idx="5">
                  <c:v>BILBAO</c:v>
                </c:pt>
                <c:pt idx="6">
                  <c:v>LAS PALMAS</c:v>
                </c:pt>
                <c:pt idx="7">
                  <c:v>HUELVA</c:v>
                </c:pt>
                <c:pt idx="8">
                  <c:v>GIJON</c:v>
                </c:pt>
                <c:pt idx="9">
                  <c:v>FERROL-SAN CIBRAO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7575354</c:v>
                </c:pt>
                <c:pt idx="1">
                  <c:v>5489353</c:v>
                </c:pt>
                <c:pt idx="2">
                  <c:v>3277747</c:v>
                </c:pt>
                <c:pt idx="3">
                  <c:v>3411244</c:v>
                </c:pt>
                <c:pt idx="4">
                  <c:v>2472029</c:v>
                </c:pt>
                <c:pt idx="5">
                  <c:v>2056434</c:v>
                </c:pt>
                <c:pt idx="6">
                  <c:v>2115618</c:v>
                </c:pt>
                <c:pt idx="7">
                  <c:v>1509775</c:v>
                </c:pt>
                <c:pt idx="8">
                  <c:v>963103</c:v>
                </c:pt>
                <c:pt idx="9">
                  <c:v>991648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CARTAGENA</c:v>
                </c:pt>
                <c:pt idx="5">
                  <c:v>BILBAO</c:v>
                </c:pt>
                <c:pt idx="6">
                  <c:v>LAS PALMAS</c:v>
                </c:pt>
                <c:pt idx="7">
                  <c:v>HUELVA</c:v>
                </c:pt>
                <c:pt idx="8">
                  <c:v>GIJON</c:v>
                </c:pt>
                <c:pt idx="9">
                  <c:v>FERROL-SAN CIBRAO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6221048</c:v>
                </c:pt>
                <c:pt idx="1">
                  <c:v>5412186</c:v>
                </c:pt>
                <c:pt idx="2">
                  <c:v>3229256</c:v>
                </c:pt>
                <c:pt idx="3">
                  <c:v>2685222</c:v>
                </c:pt>
                <c:pt idx="4">
                  <c:v>2353932</c:v>
                </c:pt>
                <c:pt idx="5">
                  <c:v>2326878</c:v>
                </c:pt>
                <c:pt idx="6">
                  <c:v>1721874</c:v>
                </c:pt>
                <c:pt idx="7">
                  <c:v>1568630</c:v>
                </c:pt>
                <c:pt idx="8">
                  <c:v>1137051</c:v>
                </c:pt>
                <c:pt idx="9">
                  <c:v>1077963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CARTAGENA</c:v>
                </c:pt>
                <c:pt idx="5">
                  <c:v>BILBAO</c:v>
                </c:pt>
                <c:pt idx="6">
                  <c:v>LAS PALMAS</c:v>
                </c:pt>
                <c:pt idx="7">
                  <c:v>HUELVA</c:v>
                </c:pt>
                <c:pt idx="8">
                  <c:v>GIJON</c:v>
                </c:pt>
                <c:pt idx="9">
                  <c:v>FERROL-SAN CIBRAO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7121230</c:v>
                </c:pt>
                <c:pt idx="1">
                  <c:v>5455982</c:v>
                </c:pt>
                <c:pt idx="2">
                  <c:v>3212686</c:v>
                </c:pt>
                <c:pt idx="3">
                  <c:v>3400187</c:v>
                </c:pt>
                <c:pt idx="4">
                  <c:v>2468518</c:v>
                </c:pt>
                <c:pt idx="5">
                  <c:v>2046799</c:v>
                </c:pt>
                <c:pt idx="6">
                  <c:v>1889668</c:v>
                </c:pt>
                <c:pt idx="7">
                  <c:v>1497929</c:v>
                </c:pt>
                <c:pt idx="8">
                  <c:v>960076</c:v>
                </c:pt>
                <c:pt idx="9">
                  <c:v>990259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CARTAGENA</c:v>
                </c:pt>
                <c:pt idx="2">
                  <c:v>TARRAGONA</c:v>
                </c:pt>
                <c:pt idx="3">
                  <c:v>HUELVA</c:v>
                </c:pt>
                <c:pt idx="4">
                  <c:v>BILBAO</c:v>
                </c:pt>
                <c:pt idx="5">
                  <c:v>BARCELONA</c:v>
                </c:pt>
                <c:pt idx="6">
                  <c:v>CASTELLON</c:v>
                </c:pt>
                <c:pt idx="7">
                  <c:v>SANTA CRUZ DE TENERIFE</c:v>
                </c:pt>
                <c:pt idx="8">
                  <c:v>A CORUÑA</c:v>
                </c:pt>
                <c:pt idx="9">
                  <c:v>LAS PALMAS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1816297</c:v>
                </c:pt>
                <c:pt idx="1">
                  <c:v>1668219</c:v>
                </c:pt>
                <c:pt idx="2">
                  <c:v>1513299</c:v>
                </c:pt>
                <c:pt idx="3">
                  <c:v>1384976</c:v>
                </c:pt>
                <c:pt idx="4">
                  <c:v>1332924</c:v>
                </c:pt>
                <c:pt idx="5">
                  <c:v>982431</c:v>
                </c:pt>
                <c:pt idx="6">
                  <c:v>638585</c:v>
                </c:pt>
                <c:pt idx="7">
                  <c:v>503200</c:v>
                </c:pt>
                <c:pt idx="8">
                  <c:v>502867</c:v>
                </c:pt>
                <c:pt idx="9">
                  <c:v>459741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CARTAGENA</c:v>
                </c:pt>
                <c:pt idx="2">
                  <c:v>TARRAGONA</c:v>
                </c:pt>
                <c:pt idx="3">
                  <c:v>HUELVA</c:v>
                </c:pt>
                <c:pt idx="4">
                  <c:v>BILBAO</c:v>
                </c:pt>
                <c:pt idx="5">
                  <c:v>BARCELONA</c:v>
                </c:pt>
                <c:pt idx="6">
                  <c:v>CASTELLON</c:v>
                </c:pt>
                <c:pt idx="7">
                  <c:v>SANTA CRUZ DE TENERIFE</c:v>
                </c:pt>
                <c:pt idx="8">
                  <c:v>A CORUÑA</c:v>
                </c:pt>
                <c:pt idx="9">
                  <c:v>LAS PALMAS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1799600</c:v>
                </c:pt>
                <c:pt idx="1">
                  <c:v>1923328</c:v>
                </c:pt>
                <c:pt idx="2">
                  <c:v>2007610</c:v>
                </c:pt>
                <c:pt idx="3">
                  <c:v>1228980</c:v>
                </c:pt>
                <c:pt idx="4">
                  <c:v>1099141</c:v>
                </c:pt>
                <c:pt idx="5">
                  <c:v>835666</c:v>
                </c:pt>
                <c:pt idx="6">
                  <c:v>551696</c:v>
                </c:pt>
                <c:pt idx="7">
                  <c:v>660554</c:v>
                </c:pt>
                <c:pt idx="8">
                  <c:v>442144</c:v>
                </c:pt>
                <c:pt idx="9">
                  <c:v>414935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CARTAGENA</c:v>
                </c:pt>
                <c:pt idx="4">
                  <c:v>BILBAO</c:v>
                </c:pt>
                <c:pt idx="5">
                  <c:v>ALMERIA</c:v>
                </c:pt>
                <c:pt idx="6">
                  <c:v>BARCELONA</c:v>
                </c:pt>
                <c:pt idx="7">
                  <c:v>A CORUÑA</c:v>
                </c:pt>
                <c:pt idx="8">
                  <c:v>AVILES</c:v>
                </c:pt>
                <c:pt idx="9">
                  <c:v>SANTANDER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929166</c:v>
                </c:pt>
                <c:pt idx="1">
                  <c:v>911809</c:v>
                </c:pt>
                <c:pt idx="2">
                  <c:v>780480</c:v>
                </c:pt>
                <c:pt idx="3">
                  <c:v>596005</c:v>
                </c:pt>
                <c:pt idx="4">
                  <c:v>383203</c:v>
                </c:pt>
                <c:pt idx="5">
                  <c:v>344885</c:v>
                </c:pt>
                <c:pt idx="6">
                  <c:v>343071</c:v>
                </c:pt>
                <c:pt idx="7">
                  <c:v>296285</c:v>
                </c:pt>
                <c:pt idx="8">
                  <c:v>269786</c:v>
                </c:pt>
                <c:pt idx="9">
                  <c:v>211580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CARTAGENA</c:v>
                </c:pt>
                <c:pt idx="4">
                  <c:v>BILBAO</c:v>
                </c:pt>
                <c:pt idx="5">
                  <c:v>ALMERIA</c:v>
                </c:pt>
                <c:pt idx="6">
                  <c:v>BARCELONA</c:v>
                </c:pt>
                <c:pt idx="7">
                  <c:v>A CORUÑA</c:v>
                </c:pt>
                <c:pt idx="8">
                  <c:v>AVILES</c:v>
                </c:pt>
                <c:pt idx="9">
                  <c:v>SANTANDER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754888</c:v>
                </c:pt>
                <c:pt idx="1">
                  <c:v>1077370</c:v>
                </c:pt>
                <c:pt idx="2">
                  <c:v>813618</c:v>
                </c:pt>
                <c:pt idx="3">
                  <c:v>472319</c:v>
                </c:pt>
                <c:pt idx="4">
                  <c:v>328289</c:v>
                </c:pt>
                <c:pt idx="5">
                  <c:v>335209</c:v>
                </c:pt>
                <c:pt idx="6">
                  <c:v>350851</c:v>
                </c:pt>
                <c:pt idx="7">
                  <c:v>309905</c:v>
                </c:pt>
                <c:pt idx="8">
                  <c:v>283549</c:v>
                </c:pt>
                <c:pt idx="9">
                  <c:v>224334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CASTELLON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4978279</c:v>
                </c:pt>
                <c:pt idx="1">
                  <c:v>4356959</c:v>
                </c:pt>
                <c:pt idx="2">
                  <c:v>1903754</c:v>
                </c:pt>
                <c:pt idx="3">
                  <c:v>1226971</c:v>
                </c:pt>
                <c:pt idx="4">
                  <c:v>610751</c:v>
                </c:pt>
                <c:pt idx="5">
                  <c:v>569545</c:v>
                </c:pt>
                <c:pt idx="6">
                  <c:v>422666</c:v>
                </c:pt>
                <c:pt idx="7">
                  <c:v>260114</c:v>
                </c:pt>
                <c:pt idx="8">
                  <c:v>250607</c:v>
                </c:pt>
                <c:pt idx="9">
                  <c:v>192165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CASTELLON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4913548</c:v>
                </c:pt>
                <c:pt idx="1">
                  <c:v>5259458</c:v>
                </c:pt>
                <c:pt idx="2">
                  <c:v>2026169</c:v>
                </c:pt>
                <c:pt idx="3">
                  <c:v>1446843</c:v>
                </c:pt>
                <c:pt idx="4">
                  <c:v>619369</c:v>
                </c:pt>
                <c:pt idx="5">
                  <c:v>539492</c:v>
                </c:pt>
                <c:pt idx="6">
                  <c:v>464355</c:v>
                </c:pt>
                <c:pt idx="7">
                  <c:v>315207</c:v>
                </c:pt>
                <c:pt idx="8">
                  <c:v>235514</c:v>
                </c:pt>
                <c:pt idx="9">
                  <c:v>159650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BAHIA DE CADIZ</c:v>
                </c:pt>
                <c:pt idx="4">
                  <c:v>AVILES</c:v>
                </c:pt>
                <c:pt idx="5">
                  <c:v>GIJON</c:v>
                </c:pt>
                <c:pt idx="6">
                  <c:v>SANTANDER</c:v>
                </c:pt>
                <c:pt idx="7">
                  <c:v>ALMERIA</c:v>
                </c:pt>
                <c:pt idx="8">
                  <c:v>MOTRIL</c:v>
                </c:pt>
                <c:pt idx="9">
                  <c:v>BALEARES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4322</c:v>
                </c:pt>
                <c:pt idx="1">
                  <c:v>3455</c:v>
                </c:pt>
                <c:pt idx="2">
                  <c:v>1989</c:v>
                </c:pt>
                <c:pt idx="3">
                  <c:v>920</c:v>
                </c:pt>
                <c:pt idx="4">
                  <c:v>686</c:v>
                </c:pt>
                <c:pt idx="5">
                  <c:v>501</c:v>
                </c:pt>
                <c:pt idx="6">
                  <c:v>402</c:v>
                </c:pt>
                <c:pt idx="7">
                  <c:v>257</c:v>
                </c:pt>
                <c:pt idx="8">
                  <c:v>234</c:v>
                </c:pt>
                <c:pt idx="9">
                  <c:v>224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BAHIA DE CADIZ</c:v>
                </c:pt>
                <c:pt idx="4">
                  <c:v>AVILES</c:v>
                </c:pt>
                <c:pt idx="5">
                  <c:v>GIJON</c:v>
                </c:pt>
                <c:pt idx="6">
                  <c:v>SANTANDER</c:v>
                </c:pt>
                <c:pt idx="7">
                  <c:v>ALMERIA</c:v>
                </c:pt>
                <c:pt idx="8">
                  <c:v>MOTRIL</c:v>
                </c:pt>
                <c:pt idx="9">
                  <c:v>BALEARES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4252</c:v>
                </c:pt>
                <c:pt idx="1">
                  <c:v>2829</c:v>
                </c:pt>
                <c:pt idx="2">
                  <c:v>1969</c:v>
                </c:pt>
                <c:pt idx="3">
                  <c:v>815</c:v>
                </c:pt>
                <c:pt idx="4">
                  <c:v>641</c:v>
                </c:pt>
                <c:pt idx="5">
                  <c:v>428</c:v>
                </c:pt>
                <c:pt idx="6">
                  <c:v>197</c:v>
                </c:pt>
                <c:pt idx="7">
                  <c:v>405</c:v>
                </c:pt>
                <c:pt idx="8">
                  <c:v>306</c:v>
                </c:pt>
                <c:pt idx="9">
                  <c:v>346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LAS PALMAS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VALENCIA</c:v>
                </c:pt>
                <c:pt idx="6">
                  <c:v>VIGO</c:v>
                </c:pt>
                <c:pt idx="7">
                  <c:v>BILBAO</c:v>
                </c:pt>
                <c:pt idx="8">
                  <c:v>HUELVA</c:v>
                </c:pt>
                <c:pt idx="9">
                  <c:v>BAHIA DE CADIZ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223604</c:v>
                </c:pt>
                <c:pt idx="1">
                  <c:v>199680</c:v>
                </c:pt>
                <c:pt idx="2">
                  <c:v>96282</c:v>
                </c:pt>
                <c:pt idx="3">
                  <c:v>57677</c:v>
                </c:pt>
                <c:pt idx="4">
                  <c:v>52691</c:v>
                </c:pt>
                <c:pt idx="5">
                  <c:v>43000</c:v>
                </c:pt>
                <c:pt idx="6">
                  <c:v>17641</c:v>
                </c:pt>
                <c:pt idx="7">
                  <c:v>10075</c:v>
                </c:pt>
                <c:pt idx="8">
                  <c:v>9282</c:v>
                </c:pt>
                <c:pt idx="9">
                  <c:v>6642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LAS PALMAS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VALENCIA</c:v>
                </c:pt>
                <c:pt idx="6">
                  <c:v>VIGO</c:v>
                </c:pt>
                <c:pt idx="7">
                  <c:v>BILBAO</c:v>
                </c:pt>
                <c:pt idx="8">
                  <c:v>HUELVA</c:v>
                </c:pt>
                <c:pt idx="9">
                  <c:v>BAHIA DE CADIZ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225949</c:v>
                </c:pt>
                <c:pt idx="1">
                  <c:v>236643</c:v>
                </c:pt>
                <c:pt idx="2">
                  <c:v>73875</c:v>
                </c:pt>
                <c:pt idx="3">
                  <c:v>64987</c:v>
                </c:pt>
                <c:pt idx="4">
                  <c:v>63378</c:v>
                </c:pt>
                <c:pt idx="5">
                  <c:v>33283</c:v>
                </c:pt>
                <c:pt idx="6">
                  <c:v>23156</c:v>
                </c:pt>
                <c:pt idx="7">
                  <c:v>9635</c:v>
                </c:pt>
                <c:pt idx="8">
                  <c:v>11653</c:v>
                </c:pt>
                <c:pt idx="9">
                  <c:v>5570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HUELVA</c:v>
                </c:pt>
                <c:pt idx="6">
                  <c:v>VIGO</c:v>
                </c:pt>
                <c:pt idx="7">
                  <c:v>MALAGA</c:v>
                </c:pt>
                <c:pt idx="8">
                  <c:v>ALICANTE</c:v>
                </c:pt>
                <c:pt idx="9">
                  <c:v>BAHIA DE CADIZ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4637397</c:v>
                </c:pt>
                <c:pt idx="1">
                  <c:v>2953954</c:v>
                </c:pt>
                <c:pt idx="2">
                  <c:v>729882</c:v>
                </c:pt>
                <c:pt idx="3">
                  <c:v>435760</c:v>
                </c:pt>
                <c:pt idx="4">
                  <c:v>229850</c:v>
                </c:pt>
                <c:pt idx="5">
                  <c:v>39477</c:v>
                </c:pt>
                <c:pt idx="6">
                  <c:v>30951</c:v>
                </c:pt>
                <c:pt idx="7">
                  <c:v>19591</c:v>
                </c:pt>
                <c:pt idx="8">
                  <c:v>4410</c:v>
                </c:pt>
                <c:pt idx="9">
                  <c:v>4191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HUELVA</c:v>
                </c:pt>
                <c:pt idx="6">
                  <c:v>VIGO</c:v>
                </c:pt>
                <c:pt idx="7">
                  <c:v>MALAGA</c:v>
                </c:pt>
                <c:pt idx="8">
                  <c:v>ALICANTE</c:v>
                </c:pt>
                <c:pt idx="9">
                  <c:v>BAHIA DE CADIZ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4755960</c:v>
                </c:pt>
                <c:pt idx="1">
                  <c:v>2835511</c:v>
                </c:pt>
                <c:pt idx="2">
                  <c:v>937451</c:v>
                </c:pt>
                <c:pt idx="3">
                  <c:v>415581</c:v>
                </c:pt>
                <c:pt idx="4">
                  <c:v>603889</c:v>
                </c:pt>
                <c:pt idx="5">
                  <c:v>154537</c:v>
                </c:pt>
                <c:pt idx="6">
                  <c:v>15191</c:v>
                </c:pt>
                <c:pt idx="7">
                  <c:v>797526</c:v>
                </c:pt>
                <c:pt idx="8">
                  <c:v>6442</c:v>
                </c:pt>
                <c:pt idx="9">
                  <c:v>4612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VIGO</c:v>
                </c:pt>
                <c:pt idx="7">
                  <c:v>ALICANTE</c:v>
                </c:pt>
                <c:pt idx="8">
                  <c:v>CASTELLON</c:v>
                </c:pt>
                <c:pt idx="9">
                  <c:v>SANTA CRUZ DE TENERIFE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3636923</c:v>
                </c:pt>
                <c:pt idx="1">
                  <c:v>2642085</c:v>
                </c:pt>
                <c:pt idx="2">
                  <c:v>698833</c:v>
                </c:pt>
                <c:pt idx="3">
                  <c:v>367157</c:v>
                </c:pt>
                <c:pt idx="4">
                  <c:v>81262</c:v>
                </c:pt>
                <c:pt idx="5">
                  <c:v>19591</c:v>
                </c:pt>
                <c:pt idx="6">
                  <c:v>11715</c:v>
                </c:pt>
                <c:pt idx="7">
                  <c:v>4410</c:v>
                </c:pt>
                <c:pt idx="8">
                  <c:v>3136</c:v>
                </c:pt>
                <c:pt idx="9">
                  <c:v>2934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VIGO</c:v>
                </c:pt>
                <c:pt idx="7">
                  <c:v>ALICANTE</c:v>
                </c:pt>
                <c:pt idx="8">
                  <c:v>CASTELLON</c:v>
                </c:pt>
                <c:pt idx="9">
                  <c:v>SANTA CRUZ DE TENERIFE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4614271</c:v>
                </c:pt>
                <c:pt idx="1">
                  <c:v>2825987</c:v>
                </c:pt>
                <c:pt idx="2">
                  <c:v>897548</c:v>
                </c:pt>
                <c:pt idx="3">
                  <c:v>410838</c:v>
                </c:pt>
                <c:pt idx="4">
                  <c:v>158028</c:v>
                </c:pt>
                <c:pt idx="5">
                  <c:v>797526</c:v>
                </c:pt>
                <c:pt idx="6">
                  <c:v>7974</c:v>
                </c:pt>
                <c:pt idx="7">
                  <c:v>6442</c:v>
                </c:pt>
                <c:pt idx="8">
                  <c:v>0</c:v>
                </c:pt>
                <c:pt idx="9">
                  <c:v>4277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CASTELLON</c:v>
                </c:pt>
                <c:pt idx="7">
                  <c:v>VIGO</c:v>
                </c:pt>
                <c:pt idx="8">
                  <c:v>TARRAGONA</c:v>
                </c:pt>
                <c:pt idx="9">
                  <c:v>ALICANTE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4382024</c:v>
                </c:pt>
                <c:pt idx="1">
                  <c:v>3853754</c:v>
                </c:pt>
                <c:pt idx="2">
                  <c:v>1291780</c:v>
                </c:pt>
                <c:pt idx="3">
                  <c:v>919302</c:v>
                </c:pt>
                <c:pt idx="4">
                  <c:v>416916</c:v>
                </c:pt>
                <c:pt idx="5">
                  <c:v>185185</c:v>
                </c:pt>
                <c:pt idx="6">
                  <c:v>166713</c:v>
                </c:pt>
                <c:pt idx="7">
                  <c:v>165212</c:v>
                </c:pt>
                <c:pt idx="8">
                  <c:v>146973</c:v>
                </c:pt>
                <c:pt idx="9">
                  <c:v>82613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CASTELLON</c:v>
                </c:pt>
                <c:pt idx="7">
                  <c:v>VIGO</c:v>
                </c:pt>
                <c:pt idx="8">
                  <c:v>TARRAGONA</c:v>
                </c:pt>
                <c:pt idx="9">
                  <c:v>ALICANTE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4357511</c:v>
                </c:pt>
                <c:pt idx="1">
                  <c:v>4751315</c:v>
                </c:pt>
                <c:pt idx="2">
                  <c:v>1408750</c:v>
                </c:pt>
                <c:pt idx="3">
                  <c:v>1159742</c:v>
                </c:pt>
                <c:pt idx="4">
                  <c:v>397718</c:v>
                </c:pt>
                <c:pt idx="5">
                  <c:v>199605</c:v>
                </c:pt>
                <c:pt idx="6">
                  <c:v>123153</c:v>
                </c:pt>
                <c:pt idx="7">
                  <c:v>161314</c:v>
                </c:pt>
                <c:pt idx="8">
                  <c:v>215064</c:v>
                </c:pt>
                <c:pt idx="9">
                  <c:v>113718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CEUTA</c:v>
                </c:pt>
                <c:pt idx="7">
                  <c:v>VIGO</c:v>
                </c:pt>
                <c:pt idx="8">
                  <c:v>BILBAO</c:v>
                </c:pt>
                <c:pt idx="9">
                  <c:v>BAHIA DE CADIZ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619392</c:v>
                </c:pt>
                <c:pt idx="1">
                  <c:v>547485</c:v>
                </c:pt>
                <c:pt idx="2">
                  <c:v>490154</c:v>
                </c:pt>
                <c:pt idx="3">
                  <c:v>386026</c:v>
                </c:pt>
                <c:pt idx="4">
                  <c:v>252650</c:v>
                </c:pt>
                <c:pt idx="5">
                  <c:v>200020</c:v>
                </c:pt>
                <c:pt idx="6">
                  <c:v>81275</c:v>
                </c:pt>
                <c:pt idx="7">
                  <c:v>75409</c:v>
                </c:pt>
                <c:pt idx="8">
                  <c:v>73855</c:v>
                </c:pt>
                <c:pt idx="9">
                  <c:v>71311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CEUTA</c:v>
                </c:pt>
                <c:pt idx="7">
                  <c:v>VIGO</c:v>
                </c:pt>
                <c:pt idx="8">
                  <c:v>BILBAO</c:v>
                </c:pt>
                <c:pt idx="9">
                  <c:v>BAHIA DE CADIZ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608966</c:v>
                </c:pt>
                <c:pt idx="1">
                  <c:v>527062</c:v>
                </c:pt>
                <c:pt idx="2">
                  <c:v>473017</c:v>
                </c:pt>
                <c:pt idx="3">
                  <c:v>390930</c:v>
                </c:pt>
                <c:pt idx="4">
                  <c:v>287410</c:v>
                </c:pt>
                <c:pt idx="5">
                  <c:v>219268</c:v>
                </c:pt>
                <c:pt idx="6">
                  <c:v>73715</c:v>
                </c:pt>
                <c:pt idx="7">
                  <c:v>62352</c:v>
                </c:pt>
                <c:pt idx="8">
                  <c:v>51080</c:v>
                </c:pt>
                <c:pt idx="9">
                  <c:v>79029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TARRAGONA</c:v>
                </c:pt>
                <c:pt idx="8">
                  <c:v>CASTELLON</c:v>
                </c:pt>
                <c:pt idx="9">
                  <c:v>ALICANTE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372859</c:v>
                </c:pt>
                <c:pt idx="1">
                  <c:v>320560</c:v>
                </c:pt>
                <c:pt idx="2">
                  <c:v>125870.5</c:v>
                </c:pt>
                <c:pt idx="3">
                  <c:v>85220</c:v>
                </c:pt>
                <c:pt idx="4">
                  <c:v>40996.5</c:v>
                </c:pt>
                <c:pt idx="5">
                  <c:v>23484</c:v>
                </c:pt>
                <c:pt idx="6">
                  <c:v>14598</c:v>
                </c:pt>
                <c:pt idx="7">
                  <c:v>13341</c:v>
                </c:pt>
                <c:pt idx="8">
                  <c:v>11890</c:v>
                </c:pt>
                <c:pt idx="9">
                  <c:v>10947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TARRAGONA</c:v>
                </c:pt>
                <c:pt idx="8">
                  <c:v>CASTELLON</c:v>
                </c:pt>
                <c:pt idx="9">
                  <c:v>ALICANTE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369216</c:v>
                </c:pt>
                <c:pt idx="1">
                  <c:v>304015</c:v>
                </c:pt>
                <c:pt idx="2">
                  <c:v>143995</c:v>
                </c:pt>
                <c:pt idx="3">
                  <c:v>103175</c:v>
                </c:pt>
                <c:pt idx="4">
                  <c:v>37044.75</c:v>
                </c:pt>
                <c:pt idx="5">
                  <c:v>25944</c:v>
                </c:pt>
                <c:pt idx="6">
                  <c:v>15598</c:v>
                </c:pt>
                <c:pt idx="7">
                  <c:v>18943</c:v>
                </c:pt>
                <c:pt idx="8">
                  <c:v>9746</c:v>
                </c:pt>
                <c:pt idx="9">
                  <c:v>12581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VIGO</c:v>
                </c:pt>
                <c:pt idx="7">
                  <c:v>ALICANTE</c:v>
                </c:pt>
                <c:pt idx="8">
                  <c:v>SANTA CRUZ DE TENERIFE</c:v>
                </c:pt>
                <c:pt idx="9">
                  <c:v>MARIN Y RIA DE PONTEVEDRA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295164</c:v>
                </c:pt>
                <c:pt idx="1">
                  <c:v>193501</c:v>
                </c:pt>
                <c:pt idx="2">
                  <c:v>55782</c:v>
                </c:pt>
                <c:pt idx="3">
                  <c:v>28595.5</c:v>
                </c:pt>
                <c:pt idx="4">
                  <c:v>6536</c:v>
                </c:pt>
                <c:pt idx="5">
                  <c:v>5712</c:v>
                </c:pt>
                <c:pt idx="6">
                  <c:v>821</c:v>
                </c:pt>
                <c:pt idx="7">
                  <c:v>295</c:v>
                </c:pt>
                <c:pt idx="8">
                  <c:v>248</c:v>
                </c:pt>
                <c:pt idx="9">
                  <c:v>225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VIGO</c:v>
                </c:pt>
                <c:pt idx="7">
                  <c:v>ALICANTE</c:v>
                </c:pt>
                <c:pt idx="8">
                  <c:v>SANTA CRUZ DE TENERIFE</c:v>
                </c:pt>
                <c:pt idx="9">
                  <c:v>MARIN Y RIA DE PONTEVEDRA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286758</c:v>
                </c:pt>
                <c:pt idx="1">
                  <c:v>191632</c:v>
                </c:pt>
                <c:pt idx="2">
                  <c:v>68459</c:v>
                </c:pt>
                <c:pt idx="3">
                  <c:v>43161</c:v>
                </c:pt>
                <c:pt idx="4">
                  <c:v>11970</c:v>
                </c:pt>
                <c:pt idx="5">
                  <c:v>60358</c:v>
                </c:pt>
                <c:pt idx="6">
                  <c:v>465</c:v>
                </c:pt>
                <c:pt idx="7">
                  <c:v>249</c:v>
                </c:pt>
                <c:pt idx="8">
                  <c:v>299</c:v>
                </c:pt>
                <c:pt idx="9">
                  <c:v>533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VALENCIA</c:v>
                </c:pt>
                <c:pt idx="3">
                  <c:v>BARCELONA</c:v>
                </c:pt>
                <c:pt idx="4">
                  <c:v>ALICANTE</c:v>
                </c:pt>
                <c:pt idx="5">
                  <c:v>SEVILLA</c:v>
                </c:pt>
                <c:pt idx="6">
                  <c:v>BILBAO</c:v>
                </c:pt>
                <c:pt idx="7">
                  <c:v>BALEARES</c:v>
                </c:pt>
                <c:pt idx="8">
                  <c:v>BAHIA DE CADIZ</c:v>
                </c:pt>
                <c:pt idx="9">
                  <c:v>VILAGARCIA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23567</c:v>
                </c:pt>
                <c:pt idx="1">
                  <c:v>20451</c:v>
                </c:pt>
                <c:pt idx="2">
                  <c:v>11858</c:v>
                </c:pt>
                <c:pt idx="3">
                  <c:v>10468</c:v>
                </c:pt>
                <c:pt idx="4">
                  <c:v>8579</c:v>
                </c:pt>
                <c:pt idx="5">
                  <c:v>8394</c:v>
                </c:pt>
                <c:pt idx="6">
                  <c:v>4534.25</c:v>
                </c:pt>
                <c:pt idx="7">
                  <c:v>4089</c:v>
                </c:pt>
                <c:pt idx="8">
                  <c:v>3427</c:v>
                </c:pt>
                <c:pt idx="9">
                  <c:v>2384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VALENCIA</c:v>
                </c:pt>
                <c:pt idx="3">
                  <c:v>BARCELONA</c:v>
                </c:pt>
                <c:pt idx="4">
                  <c:v>ALICANTE</c:v>
                </c:pt>
                <c:pt idx="5">
                  <c:v>SEVILLA</c:v>
                </c:pt>
                <c:pt idx="6">
                  <c:v>BILBAO</c:v>
                </c:pt>
                <c:pt idx="7">
                  <c:v>BALEARES</c:v>
                </c:pt>
                <c:pt idx="8">
                  <c:v>BAHIA DE CADIZ</c:v>
                </c:pt>
                <c:pt idx="9">
                  <c:v>VILAGARCIA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27349</c:v>
                </c:pt>
                <c:pt idx="1">
                  <c:v>22334</c:v>
                </c:pt>
                <c:pt idx="2">
                  <c:v>11739</c:v>
                </c:pt>
                <c:pt idx="3">
                  <c:v>12154</c:v>
                </c:pt>
                <c:pt idx="4">
                  <c:v>9160</c:v>
                </c:pt>
                <c:pt idx="5">
                  <c:v>11265</c:v>
                </c:pt>
                <c:pt idx="6">
                  <c:v>4487.25</c:v>
                </c:pt>
                <c:pt idx="7">
                  <c:v>3176</c:v>
                </c:pt>
                <c:pt idx="8">
                  <c:v>2786</c:v>
                </c:pt>
                <c:pt idx="9">
                  <c:v>2406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CASTELLON</c:v>
                </c:pt>
                <c:pt idx="6">
                  <c:v>LAS PALMAS</c:v>
                </c:pt>
                <c:pt idx="7">
                  <c:v>TARRAGONA</c:v>
                </c:pt>
                <c:pt idx="8">
                  <c:v>CARTAGENA</c:v>
                </c:pt>
                <c:pt idx="9">
                  <c:v>GIJON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167500</c:v>
                </c:pt>
                <c:pt idx="1">
                  <c:v>86807</c:v>
                </c:pt>
                <c:pt idx="2">
                  <c:v>36449.25</c:v>
                </c:pt>
                <c:pt idx="3">
                  <c:v>23375</c:v>
                </c:pt>
                <c:pt idx="4">
                  <c:v>11494</c:v>
                </c:pt>
                <c:pt idx="5">
                  <c:v>11188</c:v>
                </c:pt>
                <c:pt idx="6">
                  <c:v>5870</c:v>
                </c:pt>
                <c:pt idx="7">
                  <c:v>4963</c:v>
                </c:pt>
                <c:pt idx="8">
                  <c:v>4705</c:v>
                </c:pt>
                <c:pt idx="9">
                  <c:v>3944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CASTELLON</c:v>
                </c:pt>
                <c:pt idx="6">
                  <c:v>LAS PALMAS</c:v>
                </c:pt>
                <c:pt idx="7">
                  <c:v>TARRAGONA</c:v>
                </c:pt>
                <c:pt idx="8">
                  <c:v>CARTAGENA</c:v>
                </c:pt>
                <c:pt idx="9">
                  <c:v>GIJON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165845</c:v>
                </c:pt>
                <c:pt idx="1">
                  <c:v>88611</c:v>
                </c:pt>
                <c:pt idx="2">
                  <c:v>32511.5</c:v>
                </c:pt>
                <c:pt idx="3">
                  <c:v>15476</c:v>
                </c:pt>
                <c:pt idx="4">
                  <c:v>12988</c:v>
                </c:pt>
                <c:pt idx="5">
                  <c:v>9020</c:v>
                </c:pt>
                <c:pt idx="6">
                  <c:v>7334</c:v>
                </c:pt>
                <c:pt idx="7">
                  <c:v>5270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BAHIA DE ALGECIRAS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CASTELLON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'TEUS nacional y exterior'!$F$38:$F$47</c:f>
              <c:numCache>
                <c:formatCode>General</c:formatCode>
                <c:ptCount val="10"/>
                <c:pt idx="0">
                  <c:v>179358</c:v>
                </c:pt>
                <c:pt idx="1">
                  <c:v>97275</c:v>
                </c:pt>
                <c:pt idx="2">
                  <c:v>40983.5</c:v>
                </c:pt>
                <c:pt idx="3">
                  <c:v>29438</c:v>
                </c:pt>
                <c:pt idx="4">
                  <c:v>25396</c:v>
                </c:pt>
                <c:pt idx="5">
                  <c:v>23236</c:v>
                </c:pt>
                <c:pt idx="6">
                  <c:v>13777</c:v>
                </c:pt>
                <c:pt idx="7">
                  <c:v>11708</c:v>
                </c:pt>
                <c:pt idx="8">
                  <c:v>10652</c:v>
                </c:pt>
                <c:pt idx="9">
                  <c:v>9190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CF-4948-A443-2D69BEA0E1FA}"/>
            </c:ext>
          </c:extLst>
        </c:ser>
        <c:ser>
          <c:idx val="1"/>
          <c:order val="1"/>
          <c:tx>
            <c:strRef>
              <c:f>'TEUS nacional y exterior'!$G$37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BAHIA DE ALGECIRAS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CASTELLON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'TEUS nacional y exterior'!$G$38:$G$47</c:f>
              <c:numCache>
                <c:formatCode>General</c:formatCode>
                <c:ptCount val="10"/>
                <c:pt idx="0">
                  <c:v>177584</c:v>
                </c:pt>
                <c:pt idx="1">
                  <c:v>100834</c:v>
                </c:pt>
                <c:pt idx="2">
                  <c:v>36998.75</c:v>
                </c:pt>
                <c:pt idx="3">
                  <c:v>34716</c:v>
                </c:pt>
                <c:pt idx="4">
                  <c:v>17257</c:v>
                </c:pt>
                <c:pt idx="5">
                  <c:v>25645</c:v>
                </c:pt>
                <c:pt idx="6">
                  <c:v>15133</c:v>
                </c:pt>
                <c:pt idx="7">
                  <c:v>9746</c:v>
                </c:pt>
                <c:pt idx="8">
                  <c:v>12332</c:v>
                </c:pt>
                <c:pt idx="9">
                  <c:v>12478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CF-4948-A443-2D69BEA0E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LAS PALMAS</c:v>
                </c:pt>
                <c:pt idx="3">
                  <c:v>BALEARES</c:v>
                </c:pt>
                <c:pt idx="4">
                  <c:v>CEUTA</c:v>
                </c:pt>
                <c:pt idx="5">
                  <c:v>BARCELONA</c:v>
                </c:pt>
                <c:pt idx="6">
                  <c:v>MELILLA</c:v>
                </c:pt>
                <c:pt idx="7">
                  <c:v>MALAGA</c:v>
                </c:pt>
                <c:pt idx="8">
                  <c:v>ALMERIA</c:v>
                </c:pt>
                <c:pt idx="9">
                  <c:v>BAHIA DE CADIZ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412280</c:v>
                </c:pt>
                <c:pt idx="1">
                  <c:v>325419</c:v>
                </c:pt>
                <c:pt idx="2">
                  <c:v>171389</c:v>
                </c:pt>
                <c:pt idx="3">
                  <c:v>132000</c:v>
                </c:pt>
                <c:pt idx="4">
                  <c:v>131867</c:v>
                </c:pt>
                <c:pt idx="5">
                  <c:v>108690</c:v>
                </c:pt>
                <c:pt idx="6">
                  <c:v>44494</c:v>
                </c:pt>
                <c:pt idx="7">
                  <c:v>38449</c:v>
                </c:pt>
                <c:pt idx="8">
                  <c:v>34945</c:v>
                </c:pt>
                <c:pt idx="9">
                  <c:v>16252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LAS PALMAS</c:v>
                </c:pt>
                <c:pt idx="3">
                  <c:v>BALEARES</c:v>
                </c:pt>
                <c:pt idx="4">
                  <c:v>CEUTA</c:v>
                </c:pt>
                <c:pt idx="5">
                  <c:v>BARCELONA</c:v>
                </c:pt>
                <c:pt idx="6">
                  <c:v>MELILLA</c:v>
                </c:pt>
                <c:pt idx="7">
                  <c:v>MALAGA</c:v>
                </c:pt>
                <c:pt idx="8">
                  <c:v>ALMERIA</c:v>
                </c:pt>
                <c:pt idx="9">
                  <c:v>BAHIA DE CADIZ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409108</c:v>
                </c:pt>
                <c:pt idx="1">
                  <c:v>307397</c:v>
                </c:pt>
                <c:pt idx="2">
                  <c:v>162658</c:v>
                </c:pt>
                <c:pt idx="3">
                  <c:v>131556</c:v>
                </c:pt>
                <c:pt idx="4">
                  <c:v>138632</c:v>
                </c:pt>
                <c:pt idx="5">
                  <c:v>95381</c:v>
                </c:pt>
                <c:pt idx="6">
                  <c:v>47827</c:v>
                </c:pt>
                <c:pt idx="7">
                  <c:v>54179</c:v>
                </c:pt>
                <c:pt idx="8">
                  <c:v>45560</c:v>
                </c:pt>
                <c:pt idx="9">
                  <c:v>12801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SANTA CRUZ DE TENERIFE</c:v>
                </c:pt>
                <c:pt idx="1">
                  <c:v>LAS PALMAS</c:v>
                </c:pt>
                <c:pt idx="2">
                  <c:v>BARCELONA</c:v>
                </c:pt>
                <c:pt idx="3">
                  <c:v>MALAGA</c:v>
                </c:pt>
                <c:pt idx="4">
                  <c:v>BALEARES</c:v>
                </c:pt>
                <c:pt idx="5">
                  <c:v>BAHIA DE CADIZ</c:v>
                </c:pt>
                <c:pt idx="6">
                  <c:v>VIGO</c:v>
                </c:pt>
                <c:pt idx="7">
                  <c:v>VALENCIA</c:v>
                </c:pt>
                <c:pt idx="8">
                  <c:v>FERROL-SAN CIBRAO</c:v>
                </c:pt>
                <c:pt idx="9">
                  <c:v>SEVILLA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95953</c:v>
                </c:pt>
                <c:pt idx="1">
                  <c:v>85591</c:v>
                </c:pt>
                <c:pt idx="2">
                  <c:v>71749</c:v>
                </c:pt>
                <c:pt idx="3">
                  <c:v>22862</c:v>
                </c:pt>
                <c:pt idx="4">
                  <c:v>20733</c:v>
                </c:pt>
                <c:pt idx="5">
                  <c:v>14813</c:v>
                </c:pt>
                <c:pt idx="6">
                  <c:v>5025</c:v>
                </c:pt>
                <c:pt idx="7">
                  <c:v>2773</c:v>
                </c:pt>
                <c:pt idx="8">
                  <c:v>631</c:v>
                </c:pt>
                <c:pt idx="9">
                  <c:v>165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SANTA CRUZ DE TENERIFE</c:v>
                </c:pt>
                <c:pt idx="1">
                  <c:v>LAS PALMAS</c:v>
                </c:pt>
                <c:pt idx="2">
                  <c:v>BARCELONA</c:v>
                </c:pt>
                <c:pt idx="3">
                  <c:v>MALAGA</c:v>
                </c:pt>
                <c:pt idx="4">
                  <c:v>BALEARES</c:v>
                </c:pt>
                <c:pt idx="5">
                  <c:v>BAHIA DE CADIZ</c:v>
                </c:pt>
                <c:pt idx="6">
                  <c:v>VIGO</c:v>
                </c:pt>
                <c:pt idx="7">
                  <c:v>VALENCIA</c:v>
                </c:pt>
                <c:pt idx="8">
                  <c:v>FERROL-SAN CIBRAO</c:v>
                </c:pt>
                <c:pt idx="9">
                  <c:v>SEVILLA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107287</c:v>
                </c:pt>
                <c:pt idx="1">
                  <c:v>110189</c:v>
                </c:pt>
                <c:pt idx="2">
                  <c:v>57664</c:v>
                </c:pt>
                <c:pt idx="3">
                  <c:v>35265</c:v>
                </c:pt>
                <c:pt idx="4">
                  <c:v>7040</c:v>
                </c:pt>
                <c:pt idx="5">
                  <c:v>10828</c:v>
                </c:pt>
                <c:pt idx="6">
                  <c:v>7444</c:v>
                </c:pt>
                <c:pt idx="7">
                  <c:v>7094</c:v>
                </c:pt>
                <c:pt idx="8">
                  <c:v>428</c:v>
                </c:pt>
                <c:pt idx="9">
                  <c:v>164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BALEARES</c:v>
                </c:pt>
                <c:pt idx="5">
                  <c:v>BARCELONA</c:v>
                </c:pt>
                <c:pt idx="6">
                  <c:v>MELILLA</c:v>
                </c:pt>
                <c:pt idx="7">
                  <c:v>ALMERIA</c:v>
                </c:pt>
                <c:pt idx="8">
                  <c:v>MOTRIL</c:v>
                </c:pt>
                <c:pt idx="9">
                  <c:v>BILBAO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78141</c:v>
                </c:pt>
                <c:pt idx="1">
                  <c:v>68725</c:v>
                </c:pt>
                <c:pt idx="2">
                  <c:v>27255</c:v>
                </c:pt>
                <c:pt idx="3">
                  <c:v>27179</c:v>
                </c:pt>
                <c:pt idx="4">
                  <c:v>15760</c:v>
                </c:pt>
                <c:pt idx="5">
                  <c:v>10036</c:v>
                </c:pt>
                <c:pt idx="6">
                  <c:v>8549</c:v>
                </c:pt>
                <c:pt idx="7">
                  <c:v>7043</c:v>
                </c:pt>
                <c:pt idx="8">
                  <c:v>4464</c:v>
                </c:pt>
                <c:pt idx="9">
                  <c:v>3543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BALEARES</c:v>
                </c:pt>
                <c:pt idx="5">
                  <c:v>BARCELONA</c:v>
                </c:pt>
                <c:pt idx="6">
                  <c:v>MELILLA</c:v>
                </c:pt>
                <c:pt idx="7">
                  <c:v>ALMERIA</c:v>
                </c:pt>
                <c:pt idx="8">
                  <c:v>MOTRIL</c:v>
                </c:pt>
                <c:pt idx="9">
                  <c:v>BILBAO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75178</c:v>
                </c:pt>
                <c:pt idx="1">
                  <c:v>55283</c:v>
                </c:pt>
                <c:pt idx="2">
                  <c:v>27728</c:v>
                </c:pt>
                <c:pt idx="3">
                  <c:v>17646</c:v>
                </c:pt>
                <c:pt idx="4">
                  <c:v>16077</c:v>
                </c:pt>
                <c:pt idx="5">
                  <c:v>11529</c:v>
                </c:pt>
                <c:pt idx="6">
                  <c:v>9402</c:v>
                </c:pt>
                <c:pt idx="7">
                  <c:v>10354</c:v>
                </c:pt>
                <c:pt idx="8">
                  <c:v>2823</c:v>
                </c:pt>
                <c:pt idx="9">
                  <c:v>978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TARRAGONA</c:v>
                </c:pt>
                <c:pt idx="8">
                  <c:v>BILBAO</c:v>
                </c:pt>
                <c:pt idx="9">
                  <c:v>CARTAGENA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1953</c:v>
                </c:pt>
                <c:pt idx="1">
                  <c:v>1153</c:v>
                </c:pt>
                <c:pt idx="2">
                  <c:v>1069</c:v>
                </c:pt>
                <c:pt idx="3">
                  <c:v>955</c:v>
                </c:pt>
                <c:pt idx="4">
                  <c:v>936</c:v>
                </c:pt>
                <c:pt idx="5">
                  <c:v>541</c:v>
                </c:pt>
                <c:pt idx="6">
                  <c:v>533</c:v>
                </c:pt>
                <c:pt idx="7">
                  <c:v>241</c:v>
                </c:pt>
                <c:pt idx="8">
                  <c:v>232</c:v>
                </c:pt>
                <c:pt idx="9">
                  <c:v>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TARRAGONA</c:v>
                </c:pt>
                <c:pt idx="8">
                  <c:v>BILBAO</c:v>
                </c:pt>
                <c:pt idx="9">
                  <c:v>CARTAGENA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2117</c:v>
                </c:pt>
                <c:pt idx="1">
                  <c:v>1576</c:v>
                </c:pt>
                <c:pt idx="2">
                  <c:v>1240</c:v>
                </c:pt>
                <c:pt idx="3">
                  <c:v>1160</c:v>
                </c:pt>
                <c:pt idx="4">
                  <c:v>1090</c:v>
                </c:pt>
                <c:pt idx="5">
                  <c:v>560</c:v>
                </c:pt>
                <c:pt idx="6">
                  <c:v>531</c:v>
                </c:pt>
                <c:pt idx="7">
                  <c:v>275</c:v>
                </c:pt>
                <c:pt idx="8">
                  <c:v>221</c:v>
                </c:pt>
                <c:pt idx="9">
                  <c:v>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CARTAGENA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27877252</c:v>
                </c:pt>
                <c:pt idx="1">
                  <c:v>17645420</c:v>
                </c:pt>
                <c:pt idx="2">
                  <c:v>17264514</c:v>
                </c:pt>
                <c:pt idx="3">
                  <c:v>16712165</c:v>
                </c:pt>
                <c:pt idx="4">
                  <c:v>16343076</c:v>
                </c:pt>
                <c:pt idx="5">
                  <c:v>6261207</c:v>
                </c:pt>
                <c:pt idx="6">
                  <c:v>4979116</c:v>
                </c:pt>
                <c:pt idx="7">
                  <c:v>3621440</c:v>
                </c:pt>
                <c:pt idx="8">
                  <c:v>3395944</c:v>
                </c:pt>
                <c:pt idx="9">
                  <c:v>2577378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CARTAGENA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25638023</c:v>
                </c:pt>
                <c:pt idx="1">
                  <c:v>17356558</c:v>
                </c:pt>
                <c:pt idx="2">
                  <c:v>17803450</c:v>
                </c:pt>
                <c:pt idx="3">
                  <c:v>23168115</c:v>
                </c:pt>
                <c:pt idx="4">
                  <c:v>16042284</c:v>
                </c:pt>
                <c:pt idx="5">
                  <c:v>8150803</c:v>
                </c:pt>
                <c:pt idx="6">
                  <c:v>5613158</c:v>
                </c:pt>
                <c:pt idx="7">
                  <c:v>4169601</c:v>
                </c:pt>
                <c:pt idx="8">
                  <c:v>3127636</c:v>
                </c:pt>
                <c:pt idx="9">
                  <c:v>2460190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SANTA CRUZ DE TENERIFE</c:v>
                </c:pt>
                <c:pt idx="1">
                  <c:v>LAS PALMAS</c:v>
                </c:pt>
                <c:pt idx="2">
                  <c:v>BARCELONA</c:v>
                </c:pt>
                <c:pt idx="3">
                  <c:v>BAHIA DE CADIZ</c:v>
                </c:pt>
                <c:pt idx="4">
                  <c:v>MALAGA</c:v>
                </c:pt>
                <c:pt idx="5">
                  <c:v>BALEARES</c:v>
                </c:pt>
                <c:pt idx="6">
                  <c:v>VIGO</c:v>
                </c:pt>
                <c:pt idx="7">
                  <c:v>FERROL-SAN CIBRAO</c:v>
                </c:pt>
                <c:pt idx="8">
                  <c:v>CARTAGENA</c:v>
                </c:pt>
                <c:pt idx="9">
                  <c:v>SEVILLA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63</c:v>
                </c:pt>
                <c:pt idx="1">
                  <c:v>55</c:v>
                </c:pt>
                <c:pt idx="2">
                  <c:v>20</c:v>
                </c:pt>
                <c:pt idx="3">
                  <c:v>10.0001</c:v>
                </c:pt>
                <c:pt idx="4">
                  <c:v>10</c:v>
                </c:pt>
                <c:pt idx="5">
                  <c:v>7</c:v>
                </c:pt>
                <c:pt idx="6">
                  <c:v>4</c:v>
                </c:pt>
                <c:pt idx="7">
                  <c:v>1.0001</c:v>
                </c:pt>
                <c:pt idx="8">
                  <c:v>0</c:v>
                </c:pt>
                <c:pt idx="9">
                  <c:v>1.0000009999999999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SANTA CRUZ DE TENERIFE</c:v>
                </c:pt>
                <c:pt idx="1">
                  <c:v>LAS PALMAS</c:v>
                </c:pt>
                <c:pt idx="2">
                  <c:v>BARCELONA</c:v>
                </c:pt>
                <c:pt idx="3">
                  <c:v>BAHIA DE CADIZ</c:v>
                </c:pt>
                <c:pt idx="4">
                  <c:v>MALAGA</c:v>
                </c:pt>
                <c:pt idx="5">
                  <c:v>BALEARES</c:v>
                </c:pt>
                <c:pt idx="6">
                  <c:v>VIGO</c:v>
                </c:pt>
                <c:pt idx="7">
                  <c:v>FERROL-SAN CIBRAO</c:v>
                </c:pt>
                <c:pt idx="8">
                  <c:v>CARTAGENA</c:v>
                </c:pt>
                <c:pt idx="9">
                  <c:v>SEVILLA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59</c:v>
                </c:pt>
                <c:pt idx="1">
                  <c:v>59</c:v>
                </c:pt>
                <c:pt idx="2">
                  <c:v>15</c:v>
                </c:pt>
                <c:pt idx="3">
                  <c:v>5</c:v>
                </c:pt>
                <c:pt idx="4">
                  <c:v>13</c:v>
                </c:pt>
                <c:pt idx="5">
                  <c:v>2</c:v>
                </c:pt>
                <c:pt idx="6">
                  <c:v>2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2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19050</xdr:rowOff>
    </xdr:from>
    <xdr:to>
      <xdr:col>14</xdr:col>
      <xdr:colOff>95250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4">
          <a:extLst>
            <a:ext uri="{FF2B5EF4-FFF2-40B4-BE49-F238E27FC236}">
              <a16:creationId xmlns:a16="http://schemas.microsoft.com/office/drawing/2014/main" id="{26B479BC-5272-4C44-8C26-4676119E70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402196C-28F3-4987-A496-01A3BF8377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D21" sqref="D21:H34"/>
    </sheetView>
  </sheetViews>
  <sheetFormatPr baseColWidth="10" defaultRowHeight="15" x14ac:dyDescent="0.25"/>
  <cols>
    <col min="1" max="1" width="28.28515625" style="75" bestFit="1" customWidth="1"/>
    <col min="2" max="2" width="16" style="75" bestFit="1" customWidth="1"/>
    <col min="3" max="3" width="26.5703125" style="75" bestFit="1" customWidth="1"/>
    <col min="4" max="16384" width="11.42578125" style="75"/>
  </cols>
  <sheetData>
    <row r="1" spans="1:9" ht="22.5" customHeight="1" x14ac:dyDescent="0.35">
      <c r="D1" s="76" t="s">
        <v>39</v>
      </c>
    </row>
    <row r="4" spans="1:9" x14ac:dyDescent="0.25">
      <c r="F4" s="77"/>
      <c r="G4" s="77"/>
      <c r="I4" s="78">
        <v>41344</v>
      </c>
    </row>
    <row r="6" spans="1:9" x14ac:dyDescent="0.25">
      <c r="A6" s="79" t="s">
        <v>42</v>
      </c>
      <c r="B6" s="80"/>
      <c r="C6" s="80"/>
      <c r="D6" s="81" t="s">
        <v>98</v>
      </c>
      <c r="E6" s="82"/>
      <c r="F6" s="81" t="s">
        <v>40</v>
      </c>
      <c r="G6" s="82"/>
      <c r="H6" s="81" t="s">
        <v>41</v>
      </c>
      <c r="I6" s="82"/>
    </row>
    <row r="7" spans="1:9" x14ac:dyDescent="0.25">
      <c r="A7" s="83"/>
      <c r="B7" s="83"/>
      <c r="C7" s="83"/>
      <c r="D7" s="84">
        <v>2012</v>
      </c>
      <c r="E7" s="84">
        <v>2013</v>
      </c>
      <c r="F7" s="84">
        <v>2012</v>
      </c>
      <c r="G7" s="84">
        <v>2013</v>
      </c>
      <c r="H7" s="84" t="s">
        <v>0</v>
      </c>
      <c r="I7" s="84" t="s">
        <v>3</v>
      </c>
    </row>
    <row r="8" spans="1:9" x14ac:dyDescent="0.25">
      <c r="A8" s="85" t="s">
        <v>12</v>
      </c>
      <c r="B8" s="85" t="s">
        <v>13</v>
      </c>
      <c r="C8" s="86" t="s">
        <v>14</v>
      </c>
      <c r="D8" s="87">
        <v>12097158</v>
      </c>
      <c r="E8" s="87">
        <v>11735129</v>
      </c>
      <c r="F8" s="87">
        <v>12097158</v>
      </c>
      <c r="G8" s="87">
        <v>11735129</v>
      </c>
      <c r="H8" s="87">
        <v>-362029</v>
      </c>
      <c r="I8" s="88">
        <f>((G8*100/F8)-100)</f>
        <v>-2.9926781149754333</v>
      </c>
    </row>
    <row r="9" spans="1:9" x14ac:dyDescent="0.25">
      <c r="A9" s="89"/>
      <c r="B9" s="90"/>
      <c r="C9" s="86" t="s">
        <v>15</v>
      </c>
      <c r="D9" s="87">
        <v>6551167</v>
      </c>
      <c r="E9" s="87">
        <v>6402187</v>
      </c>
      <c r="F9" s="87">
        <v>6551167</v>
      </c>
      <c r="G9" s="87">
        <v>6402187</v>
      </c>
      <c r="H9" s="87">
        <v>-148980</v>
      </c>
      <c r="I9" s="88">
        <f t="shared" ref="I9:I19" si="0">((G9*100/F9)-100)</f>
        <v>-2.2740986453253242</v>
      </c>
    </row>
    <row r="10" spans="1:9" x14ac:dyDescent="0.25">
      <c r="A10" s="89"/>
      <c r="B10" s="85" t="s">
        <v>16</v>
      </c>
      <c r="C10" s="86" t="s">
        <v>17</v>
      </c>
      <c r="D10" s="87">
        <v>4211266</v>
      </c>
      <c r="E10" s="87">
        <v>4359418</v>
      </c>
      <c r="F10" s="87">
        <v>4211266</v>
      </c>
      <c r="G10" s="87">
        <v>4359418</v>
      </c>
      <c r="H10" s="87">
        <v>148152</v>
      </c>
      <c r="I10" s="88">
        <f t="shared" si="0"/>
        <v>3.5179919767594896</v>
      </c>
    </row>
    <row r="11" spans="1:9" x14ac:dyDescent="0.25">
      <c r="A11" s="89"/>
      <c r="B11" s="89"/>
      <c r="C11" s="86" t="s">
        <v>18</v>
      </c>
      <c r="D11" s="87">
        <v>14106215</v>
      </c>
      <c r="E11" s="87">
        <v>12019143</v>
      </c>
      <c r="F11" s="87">
        <v>14106215</v>
      </c>
      <c r="G11" s="87">
        <v>12019143</v>
      </c>
      <c r="H11" s="87">
        <v>-2087072</v>
      </c>
      <c r="I11" s="88">
        <f t="shared" si="0"/>
        <v>-14.795407556172933</v>
      </c>
    </row>
    <row r="12" spans="1:9" x14ac:dyDescent="0.25">
      <c r="A12" s="90"/>
      <c r="B12" s="90"/>
      <c r="C12" s="86" t="s">
        <v>2</v>
      </c>
      <c r="D12" s="87">
        <v>18317481</v>
      </c>
      <c r="E12" s="87">
        <v>16378561</v>
      </c>
      <c r="F12" s="87">
        <v>18317481</v>
      </c>
      <c r="G12" s="87">
        <v>16378561</v>
      </c>
      <c r="H12" s="87">
        <v>-1938920</v>
      </c>
      <c r="I12" s="88">
        <f t="shared" si="0"/>
        <v>-10.585079902635087</v>
      </c>
    </row>
    <row r="13" spans="1:9" x14ac:dyDescent="0.25">
      <c r="A13" s="91"/>
      <c r="B13" s="91"/>
      <c r="C13" s="92" t="s">
        <v>2</v>
      </c>
      <c r="D13" s="93">
        <v>36965806</v>
      </c>
      <c r="E13" s="93">
        <v>34515877</v>
      </c>
      <c r="F13" s="93">
        <v>36965806</v>
      </c>
      <c r="G13" s="93">
        <v>34515877</v>
      </c>
      <c r="H13" s="93">
        <v>-2449929</v>
      </c>
      <c r="I13" s="94">
        <f t="shared" si="0"/>
        <v>-6.62755466497876</v>
      </c>
    </row>
    <row r="14" spans="1:9" x14ac:dyDescent="0.25">
      <c r="A14" s="85" t="s">
        <v>4</v>
      </c>
      <c r="B14" s="95" t="s">
        <v>5</v>
      </c>
      <c r="C14" s="86" t="s">
        <v>6</v>
      </c>
      <c r="D14" s="87">
        <v>13370</v>
      </c>
      <c r="E14" s="87">
        <v>14002</v>
      </c>
      <c r="F14" s="87">
        <v>13370</v>
      </c>
      <c r="G14" s="87">
        <v>14002</v>
      </c>
      <c r="H14" s="87">
        <v>632</v>
      </c>
      <c r="I14" s="88">
        <f t="shared" si="0"/>
        <v>4.7270007479431513</v>
      </c>
    </row>
    <row r="15" spans="1:9" x14ac:dyDescent="0.25">
      <c r="A15" s="89"/>
      <c r="B15" s="85" t="s">
        <v>7</v>
      </c>
      <c r="C15" s="86" t="s">
        <v>8</v>
      </c>
      <c r="D15" s="87">
        <v>654883</v>
      </c>
      <c r="E15" s="87">
        <v>629428</v>
      </c>
      <c r="F15" s="87">
        <v>654883</v>
      </c>
      <c r="G15" s="87">
        <v>629428</v>
      </c>
      <c r="H15" s="87">
        <v>-25455</v>
      </c>
      <c r="I15" s="88">
        <f t="shared" si="0"/>
        <v>-3.8869538528256129</v>
      </c>
    </row>
    <row r="16" spans="1:9" x14ac:dyDescent="0.25">
      <c r="A16" s="89"/>
      <c r="B16" s="90"/>
      <c r="C16" s="86" t="s">
        <v>9</v>
      </c>
      <c r="D16" s="87">
        <v>148355</v>
      </c>
      <c r="E16" s="87">
        <v>134929</v>
      </c>
      <c r="F16" s="87">
        <v>148355</v>
      </c>
      <c r="G16" s="87">
        <v>134929</v>
      </c>
      <c r="H16" s="87">
        <v>-13426</v>
      </c>
      <c r="I16" s="88">
        <f t="shared" si="0"/>
        <v>-9.0499140574972188</v>
      </c>
    </row>
    <row r="17" spans="1:9" x14ac:dyDescent="0.25">
      <c r="A17" s="90"/>
      <c r="B17" s="95" t="s">
        <v>10</v>
      </c>
      <c r="C17" s="86" t="s">
        <v>11</v>
      </c>
      <c r="D17" s="87">
        <v>235382</v>
      </c>
      <c r="E17" s="87">
        <v>297898</v>
      </c>
      <c r="F17" s="87">
        <v>235382</v>
      </c>
      <c r="G17" s="87">
        <v>297898</v>
      </c>
      <c r="H17" s="87">
        <v>62516</v>
      </c>
      <c r="I17" s="88">
        <f t="shared" si="0"/>
        <v>26.559380071543274</v>
      </c>
    </row>
    <row r="18" spans="1:9" x14ac:dyDescent="0.25">
      <c r="A18" s="96"/>
      <c r="B18" s="96"/>
      <c r="C18" s="92" t="s">
        <v>2</v>
      </c>
      <c r="D18" s="93">
        <v>1051990</v>
      </c>
      <c r="E18" s="93">
        <v>1076257</v>
      </c>
      <c r="F18" s="93">
        <v>1051990</v>
      </c>
      <c r="G18" s="93">
        <v>1076257</v>
      </c>
      <c r="H18" s="93">
        <v>24267</v>
      </c>
      <c r="I18" s="94">
        <f t="shared" si="0"/>
        <v>2.3067709769104283</v>
      </c>
    </row>
    <row r="19" spans="1:9" x14ac:dyDescent="0.25">
      <c r="A19" s="97"/>
      <c r="B19" s="97"/>
      <c r="C19" s="98" t="s">
        <v>1</v>
      </c>
      <c r="D19" s="99">
        <f>+D13+D18</f>
        <v>38017796</v>
      </c>
      <c r="E19" s="99">
        <f t="shared" ref="E19:G19" si="1">+E13+E18</f>
        <v>35592134</v>
      </c>
      <c r="F19" s="99">
        <f t="shared" si="1"/>
        <v>38017796</v>
      </c>
      <c r="G19" s="99">
        <f t="shared" si="1"/>
        <v>35592134</v>
      </c>
      <c r="H19" s="99">
        <f t="shared" ref="H19" si="2">G19-F19</f>
        <v>-2425662</v>
      </c>
      <c r="I19" s="100">
        <f t="shared" si="0"/>
        <v>-6.380333041925951</v>
      </c>
    </row>
    <row r="20" spans="1:9" x14ac:dyDescent="0.25">
      <c r="A20" s="96"/>
      <c r="B20" s="96"/>
      <c r="I20" s="101"/>
    </row>
    <row r="21" spans="1:9" x14ac:dyDescent="0.25">
      <c r="A21" s="85" t="s">
        <v>19</v>
      </c>
      <c r="B21" s="85" t="s">
        <v>20</v>
      </c>
      <c r="C21" s="86" t="s">
        <v>21</v>
      </c>
      <c r="D21" s="87">
        <v>10701792</v>
      </c>
      <c r="E21" s="87">
        <v>9102007</v>
      </c>
      <c r="F21" s="87">
        <v>10701792</v>
      </c>
      <c r="G21" s="87">
        <v>9102007</v>
      </c>
      <c r="H21" s="87">
        <v>-1599785</v>
      </c>
      <c r="I21" s="88">
        <f t="shared" ref="I21:I34" si="3">((G21*100/F21)-100)</f>
        <v>-14.948758114528857</v>
      </c>
    </row>
    <row r="22" spans="1:9" x14ac:dyDescent="0.25">
      <c r="A22" s="89"/>
      <c r="B22" s="90"/>
      <c r="C22" s="86" t="s">
        <v>22</v>
      </c>
      <c r="D22" s="87">
        <v>9727644</v>
      </c>
      <c r="E22" s="87">
        <v>7470253</v>
      </c>
      <c r="F22" s="87">
        <v>9727644</v>
      </c>
      <c r="G22" s="87">
        <v>7470253</v>
      </c>
      <c r="H22" s="87">
        <v>-2257391</v>
      </c>
      <c r="I22" s="88">
        <f t="shared" si="3"/>
        <v>-23.20593763505326</v>
      </c>
    </row>
    <row r="23" spans="1:9" x14ac:dyDescent="0.25">
      <c r="A23" s="89"/>
      <c r="B23" s="95" t="s">
        <v>23</v>
      </c>
      <c r="C23" s="86" t="s">
        <v>24</v>
      </c>
      <c r="D23" s="87">
        <v>3157814</v>
      </c>
      <c r="E23" s="87">
        <v>3166706</v>
      </c>
      <c r="F23" s="87">
        <v>3157814</v>
      </c>
      <c r="G23" s="87">
        <v>3166706</v>
      </c>
      <c r="H23" s="87">
        <v>8892</v>
      </c>
      <c r="I23" s="88">
        <f t="shared" si="3"/>
        <v>0.28158719924606146</v>
      </c>
    </row>
    <row r="24" spans="1:9" x14ac:dyDescent="0.25">
      <c r="A24" s="89"/>
      <c r="B24" s="85" t="s">
        <v>25</v>
      </c>
      <c r="C24" s="86" t="s">
        <v>26</v>
      </c>
      <c r="D24" s="87">
        <v>1147594.75</v>
      </c>
      <c r="E24" s="87">
        <v>1069652</v>
      </c>
      <c r="F24" s="87">
        <v>1147594.75</v>
      </c>
      <c r="G24" s="87">
        <v>1069652</v>
      </c>
      <c r="H24" s="87">
        <v>-77942.75</v>
      </c>
      <c r="I24" s="88">
        <f t="shared" si="3"/>
        <v>-6.7918357068120088</v>
      </c>
    </row>
    <row r="25" spans="1:9" x14ac:dyDescent="0.25">
      <c r="A25" s="89"/>
      <c r="B25" s="89"/>
      <c r="C25" s="86" t="s">
        <v>21</v>
      </c>
      <c r="D25" s="87">
        <v>663958</v>
      </c>
      <c r="E25" s="87">
        <v>587074.5</v>
      </c>
      <c r="F25" s="87">
        <v>663958</v>
      </c>
      <c r="G25" s="87">
        <v>587074.5</v>
      </c>
      <c r="H25" s="87">
        <v>-76883.5</v>
      </c>
      <c r="I25" s="88">
        <f t="shared" si="3"/>
        <v>-11.579572804303893</v>
      </c>
    </row>
    <row r="26" spans="1:9" x14ac:dyDescent="0.25">
      <c r="A26" s="89"/>
      <c r="B26" s="89"/>
      <c r="C26" s="86" t="s">
        <v>27</v>
      </c>
      <c r="D26" s="87">
        <v>120595.25</v>
      </c>
      <c r="E26" s="87">
        <v>111151.25</v>
      </c>
      <c r="F26" s="87">
        <v>120595.25</v>
      </c>
      <c r="G26" s="87">
        <v>111151.25</v>
      </c>
      <c r="H26" s="87">
        <v>-9444</v>
      </c>
      <c r="I26" s="88">
        <f t="shared" si="3"/>
        <v>-7.8311542121269326</v>
      </c>
    </row>
    <row r="27" spans="1:9" x14ac:dyDescent="0.25">
      <c r="A27" s="89"/>
      <c r="B27" s="89"/>
      <c r="C27" s="86" t="s">
        <v>28</v>
      </c>
      <c r="D27" s="87">
        <v>362939.5</v>
      </c>
      <c r="E27" s="87">
        <v>371425.25</v>
      </c>
      <c r="F27" s="87">
        <v>362939.5</v>
      </c>
      <c r="G27" s="87">
        <v>371425.25</v>
      </c>
      <c r="H27" s="87">
        <v>8485.75</v>
      </c>
      <c r="I27" s="88">
        <f t="shared" si="3"/>
        <v>2.3380618532840884</v>
      </c>
    </row>
    <row r="28" spans="1:9" x14ac:dyDescent="0.25">
      <c r="A28" s="89"/>
      <c r="B28" s="90"/>
      <c r="C28" s="86" t="s">
        <v>29</v>
      </c>
      <c r="D28" s="87">
        <v>483636.75</v>
      </c>
      <c r="E28" s="87">
        <v>482577.5</v>
      </c>
      <c r="F28" s="87">
        <v>483636.75</v>
      </c>
      <c r="G28" s="87">
        <v>482577.5</v>
      </c>
      <c r="H28" s="87">
        <v>-1059.25</v>
      </c>
      <c r="I28" s="88">
        <f t="shared" si="3"/>
        <v>-0.21901768217571771</v>
      </c>
    </row>
    <row r="29" spans="1:9" x14ac:dyDescent="0.25">
      <c r="A29" s="89"/>
      <c r="B29" s="85" t="s">
        <v>30</v>
      </c>
      <c r="C29" s="86" t="s">
        <v>31</v>
      </c>
      <c r="D29" s="87">
        <v>1484464</v>
      </c>
      <c r="E29" s="87">
        <v>1473854</v>
      </c>
      <c r="F29" s="87">
        <v>1484464</v>
      </c>
      <c r="G29" s="87">
        <v>1473854</v>
      </c>
      <c r="H29" s="87">
        <v>-10610</v>
      </c>
      <c r="I29" s="88">
        <f t="shared" si="3"/>
        <v>-0.71473609329697751</v>
      </c>
    </row>
    <row r="30" spans="1:9" x14ac:dyDescent="0.25">
      <c r="A30" s="89"/>
      <c r="B30" s="90"/>
      <c r="C30" s="86" t="s">
        <v>32</v>
      </c>
      <c r="D30" s="87">
        <v>356774</v>
      </c>
      <c r="E30" s="87">
        <v>320295</v>
      </c>
      <c r="F30" s="87">
        <v>356774</v>
      </c>
      <c r="G30" s="87">
        <v>320295</v>
      </c>
      <c r="H30" s="87">
        <v>-36479</v>
      </c>
      <c r="I30" s="88">
        <f t="shared" si="3"/>
        <v>-10.224680049555175</v>
      </c>
    </row>
    <row r="31" spans="1:9" x14ac:dyDescent="0.25">
      <c r="A31" s="89"/>
      <c r="B31" s="95" t="s">
        <v>33</v>
      </c>
      <c r="C31" s="86" t="s">
        <v>34</v>
      </c>
      <c r="D31" s="87">
        <v>241957</v>
      </c>
      <c r="E31" s="87">
        <v>259291</v>
      </c>
      <c r="F31" s="87">
        <v>241957</v>
      </c>
      <c r="G31" s="87">
        <v>259291</v>
      </c>
      <c r="H31" s="87">
        <v>17334</v>
      </c>
      <c r="I31" s="88">
        <f t="shared" si="3"/>
        <v>7.1640828742297202</v>
      </c>
    </row>
    <row r="32" spans="1:9" x14ac:dyDescent="0.25">
      <c r="A32" s="89"/>
      <c r="B32" s="85" t="s">
        <v>35</v>
      </c>
      <c r="C32" s="86" t="s">
        <v>36</v>
      </c>
      <c r="D32" s="87">
        <v>10518</v>
      </c>
      <c r="E32" s="87">
        <v>9222</v>
      </c>
      <c r="F32" s="87">
        <v>10518</v>
      </c>
      <c r="G32" s="87">
        <v>9222</v>
      </c>
      <c r="H32" s="87">
        <v>-1296</v>
      </c>
      <c r="I32" s="88">
        <f t="shared" si="3"/>
        <v>-12.321734169994301</v>
      </c>
    </row>
    <row r="33" spans="1:9" x14ac:dyDescent="0.25">
      <c r="A33" s="89"/>
      <c r="B33" s="89"/>
      <c r="C33" s="86" t="s">
        <v>37</v>
      </c>
      <c r="D33" s="87">
        <v>145906883</v>
      </c>
      <c r="E33" s="87">
        <v>136217272</v>
      </c>
      <c r="F33" s="87">
        <v>145906883</v>
      </c>
      <c r="G33" s="87">
        <v>136217272</v>
      </c>
      <c r="H33" s="87">
        <v>-9689611</v>
      </c>
      <c r="I33" s="88">
        <f t="shared" si="3"/>
        <v>-6.6409553824818488</v>
      </c>
    </row>
    <row r="34" spans="1:9" x14ac:dyDescent="0.25">
      <c r="A34" s="102"/>
      <c r="B34" s="103"/>
      <c r="C34" s="86" t="s">
        <v>38</v>
      </c>
      <c r="D34" s="87">
        <v>164</v>
      </c>
      <c r="E34" s="87">
        <v>172</v>
      </c>
      <c r="F34" s="87">
        <v>164</v>
      </c>
      <c r="G34" s="87">
        <v>172</v>
      </c>
      <c r="H34" s="87">
        <v>8</v>
      </c>
      <c r="I34" s="88">
        <f t="shared" si="3"/>
        <v>4.8780487804878021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4"/>
    <mergeCell ref="B21:B22"/>
    <mergeCell ref="B24:B28"/>
    <mergeCell ref="B29:B30"/>
    <mergeCell ref="B32:B34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Enero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41344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7">
        <v>877462</v>
      </c>
      <c r="C7" s="37">
        <v>940878</v>
      </c>
      <c r="D7" s="37">
        <v>877462</v>
      </c>
      <c r="E7" s="37">
        <v>940878</v>
      </c>
      <c r="F7" s="10">
        <f>((E7*100)/D7)-100</f>
        <v>7.2272075599855015</v>
      </c>
      <c r="G7" s="1"/>
      <c r="H7" s="1"/>
      <c r="I7" s="1"/>
    </row>
    <row r="8" spans="1:12" x14ac:dyDescent="0.25">
      <c r="A8" s="11" t="s">
        <v>45</v>
      </c>
      <c r="B8" s="38">
        <v>148260</v>
      </c>
      <c r="C8" s="38">
        <v>123845</v>
      </c>
      <c r="D8" s="38">
        <v>148260</v>
      </c>
      <c r="E8" s="38">
        <v>123845</v>
      </c>
      <c r="F8" s="13">
        <f t="shared" ref="F8:F35" si="0">((E8*100)/D8)-100</f>
        <v>-16.467691892621076</v>
      </c>
      <c r="G8" s="1"/>
      <c r="H8" s="1"/>
      <c r="I8" s="1"/>
    </row>
    <row r="9" spans="1:12" x14ac:dyDescent="0.25">
      <c r="A9" s="8" t="s">
        <v>46</v>
      </c>
      <c r="B9" s="37">
        <v>401658</v>
      </c>
      <c r="C9" s="37">
        <v>397695</v>
      </c>
      <c r="D9" s="37">
        <v>401658</v>
      </c>
      <c r="E9" s="37">
        <v>397695</v>
      </c>
      <c r="F9" s="10">
        <f t="shared" si="0"/>
        <v>-0.98666029308516556</v>
      </c>
      <c r="G9" s="1"/>
      <c r="H9" s="1"/>
      <c r="I9" s="1"/>
    </row>
    <row r="10" spans="1:12" x14ac:dyDescent="0.25">
      <c r="A10" s="11" t="s">
        <v>47</v>
      </c>
      <c r="B10" s="38">
        <v>392086</v>
      </c>
      <c r="C10" s="38">
        <v>452504</v>
      </c>
      <c r="D10" s="38">
        <v>392086</v>
      </c>
      <c r="E10" s="38">
        <v>452504</v>
      </c>
      <c r="F10" s="13">
        <f t="shared" si="0"/>
        <v>15.409374473967446</v>
      </c>
      <c r="G10" s="1"/>
      <c r="H10" s="1"/>
      <c r="I10" s="1"/>
    </row>
    <row r="11" spans="1:12" x14ac:dyDescent="0.25">
      <c r="A11" s="8" t="s">
        <v>48</v>
      </c>
      <c r="B11" s="37">
        <v>7575354</v>
      </c>
      <c r="C11" s="37">
        <v>6585975</v>
      </c>
      <c r="D11" s="37">
        <v>7575354</v>
      </c>
      <c r="E11" s="37">
        <v>6585975</v>
      </c>
      <c r="F11" s="10">
        <f t="shared" si="0"/>
        <v>-13.060498558879232</v>
      </c>
      <c r="G11" s="1"/>
      <c r="H11" s="1"/>
      <c r="I11" s="1"/>
    </row>
    <row r="12" spans="1:12" x14ac:dyDescent="0.25">
      <c r="A12" s="11" t="s">
        <v>49</v>
      </c>
      <c r="B12" s="38">
        <v>341327</v>
      </c>
      <c r="C12" s="38">
        <v>257179</v>
      </c>
      <c r="D12" s="38">
        <v>341327</v>
      </c>
      <c r="E12" s="38">
        <v>257179</v>
      </c>
      <c r="F12" s="13">
        <f t="shared" si="0"/>
        <v>-24.653191807269863</v>
      </c>
      <c r="G12" s="1"/>
      <c r="H12" s="1"/>
      <c r="I12" s="1"/>
    </row>
    <row r="13" spans="1:12" x14ac:dyDescent="0.25">
      <c r="A13" s="8" t="s">
        <v>50</v>
      </c>
      <c r="B13" s="37">
        <v>820607</v>
      </c>
      <c r="C13" s="37">
        <v>812788</v>
      </c>
      <c r="D13" s="37">
        <v>820607</v>
      </c>
      <c r="E13" s="37">
        <v>812788</v>
      </c>
      <c r="F13" s="10">
        <f t="shared" si="0"/>
        <v>-0.95283125783718958</v>
      </c>
      <c r="G13" s="1"/>
      <c r="H13" s="1"/>
      <c r="I13" s="1"/>
    </row>
    <row r="14" spans="1:12" x14ac:dyDescent="0.25">
      <c r="A14" s="11" t="s">
        <v>51</v>
      </c>
      <c r="B14" s="38">
        <v>3277747</v>
      </c>
      <c r="C14" s="38">
        <v>3286933</v>
      </c>
      <c r="D14" s="38">
        <v>3277747</v>
      </c>
      <c r="E14" s="38">
        <v>3286933</v>
      </c>
      <c r="F14" s="13">
        <f t="shared" si="0"/>
        <v>0.2802534789902893</v>
      </c>
      <c r="G14" s="1"/>
      <c r="H14" s="1"/>
      <c r="I14" s="1"/>
    </row>
    <row r="15" spans="1:12" x14ac:dyDescent="0.25">
      <c r="A15" s="8" t="s">
        <v>52</v>
      </c>
      <c r="B15" s="37">
        <v>2056434</v>
      </c>
      <c r="C15" s="37">
        <v>2336953</v>
      </c>
      <c r="D15" s="37">
        <v>2056434</v>
      </c>
      <c r="E15" s="37">
        <v>2336953</v>
      </c>
      <c r="F15" s="10">
        <f t="shared" si="0"/>
        <v>13.641040753070612</v>
      </c>
      <c r="G15" s="1"/>
      <c r="H15" s="1"/>
      <c r="I15" s="1"/>
    </row>
    <row r="16" spans="1:12" x14ac:dyDescent="0.25">
      <c r="A16" s="11" t="s">
        <v>53</v>
      </c>
      <c r="B16" s="38">
        <v>2472029</v>
      </c>
      <c r="C16" s="38">
        <v>2404558</v>
      </c>
      <c r="D16" s="38">
        <v>2472029</v>
      </c>
      <c r="E16" s="38">
        <v>2404558</v>
      </c>
      <c r="F16" s="13">
        <f t="shared" si="0"/>
        <v>-2.7293773657186051</v>
      </c>
      <c r="G16" s="1"/>
      <c r="H16" s="1"/>
      <c r="I16" s="1"/>
    </row>
    <row r="17" spans="1:9" x14ac:dyDescent="0.25">
      <c r="A17" s="8" t="s">
        <v>54</v>
      </c>
      <c r="B17" s="37">
        <v>950917</v>
      </c>
      <c r="C17" s="37">
        <v>1015222</v>
      </c>
      <c r="D17" s="37">
        <v>950917</v>
      </c>
      <c r="E17" s="37">
        <v>1015222</v>
      </c>
      <c r="F17" s="10">
        <f t="shared" si="0"/>
        <v>6.7624198536780824</v>
      </c>
      <c r="G17" s="1"/>
      <c r="H17" s="1"/>
      <c r="I17" s="1"/>
    </row>
    <row r="18" spans="1:9" x14ac:dyDescent="0.25">
      <c r="A18" s="11" t="s">
        <v>55</v>
      </c>
      <c r="B18" s="38">
        <v>271276</v>
      </c>
      <c r="C18" s="38">
        <v>192283</v>
      </c>
      <c r="D18" s="38">
        <v>271276</v>
      </c>
      <c r="E18" s="38">
        <v>192283</v>
      </c>
      <c r="F18" s="13">
        <f t="shared" si="0"/>
        <v>-29.119052183016564</v>
      </c>
      <c r="G18" s="1"/>
      <c r="H18" s="1"/>
      <c r="I18" s="1"/>
    </row>
    <row r="19" spans="1:9" x14ac:dyDescent="0.25">
      <c r="A19" s="8" t="s">
        <v>56</v>
      </c>
      <c r="B19" s="37">
        <v>991648</v>
      </c>
      <c r="C19" s="37">
        <v>1079155</v>
      </c>
      <c r="D19" s="37">
        <v>991648</v>
      </c>
      <c r="E19" s="37">
        <v>1079155</v>
      </c>
      <c r="F19" s="10">
        <f t="shared" si="0"/>
        <v>8.8244014004969529</v>
      </c>
      <c r="G19" s="1"/>
      <c r="H19" s="1"/>
      <c r="I19" s="1"/>
    </row>
    <row r="20" spans="1:9" x14ac:dyDescent="0.25">
      <c r="A20" s="11" t="s">
        <v>57</v>
      </c>
      <c r="B20" s="38">
        <v>963103</v>
      </c>
      <c r="C20" s="38">
        <v>1143034</v>
      </c>
      <c r="D20" s="38">
        <v>963103</v>
      </c>
      <c r="E20" s="38">
        <v>1143034</v>
      </c>
      <c r="F20" s="13">
        <f t="shared" si="0"/>
        <v>18.682425451898709</v>
      </c>
      <c r="G20" s="1"/>
      <c r="H20" s="1"/>
      <c r="I20" s="1"/>
    </row>
    <row r="21" spans="1:9" x14ac:dyDescent="0.25">
      <c r="A21" s="8" t="s">
        <v>58</v>
      </c>
      <c r="B21" s="37">
        <v>1509775</v>
      </c>
      <c r="C21" s="37">
        <v>1578120</v>
      </c>
      <c r="D21" s="37">
        <v>1509775</v>
      </c>
      <c r="E21" s="37">
        <v>1578120</v>
      </c>
      <c r="F21" s="10">
        <f t="shared" si="0"/>
        <v>4.526833468563197</v>
      </c>
      <c r="G21" s="1"/>
      <c r="H21" s="1"/>
      <c r="I21" s="1"/>
    </row>
    <row r="22" spans="1:9" x14ac:dyDescent="0.25">
      <c r="A22" s="11" t="s">
        <v>59</v>
      </c>
      <c r="B22" s="38">
        <v>2115618</v>
      </c>
      <c r="C22" s="38">
        <v>1945488</v>
      </c>
      <c r="D22" s="38">
        <v>2115618</v>
      </c>
      <c r="E22" s="38">
        <v>1945488</v>
      </c>
      <c r="F22" s="13">
        <f t="shared" si="0"/>
        <v>-8.0416218806986848</v>
      </c>
      <c r="G22" s="1"/>
      <c r="H22" s="1"/>
      <c r="I22" s="1"/>
    </row>
    <row r="23" spans="1:9" x14ac:dyDescent="0.25">
      <c r="A23" s="8" t="s">
        <v>60</v>
      </c>
      <c r="B23" s="37">
        <v>945959</v>
      </c>
      <c r="C23" s="37">
        <v>135901</v>
      </c>
      <c r="D23" s="37">
        <v>945959</v>
      </c>
      <c r="E23" s="37">
        <v>135901</v>
      </c>
      <c r="F23" s="10">
        <f t="shared" si="0"/>
        <v>-85.633521114551471</v>
      </c>
      <c r="G23" s="1"/>
      <c r="H23" s="1"/>
      <c r="I23" s="1"/>
    </row>
    <row r="24" spans="1:9" x14ac:dyDescent="0.25">
      <c r="A24" s="11" t="s">
        <v>61</v>
      </c>
      <c r="B24" s="38">
        <v>156466</v>
      </c>
      <c r="C24" s="38">
        <v>131683</v>
      </c>
      <c r="D24" s="38">
        <v>156466</v>
      </c>
      <c r="E24" s="38">
        <v>131683</v>
      </c>
      <c r="F24" s="13">
        <f t="shared" si="0"/>
        <v>-15.839223856940166</v>
      </c>
      <c r="G24" s="1"/>
      <c r="H24" s="1"/>
      <c r="I24" s="1"/>
    </row>
    <row r="25" spans="1:9" x14ac:dyDescent="0.25">
      <c r="A25" s="8" t="s">
        <v>62</v>
      </c>
      <c r="B25" s="37">
        <v>75942</v>
      </c>
      <c r="C25" s="37">
        <v>79132</v>
      </c>
      <c r="D25" s="37">
        <v>75942</v>
      </c>
      <c r="E25" s="37">
        <v>79132</v>
      </c>
      <c r="F25" s="10">
        <f t="shared" si="0"/>
        <v>4.2005741223565423</v>
      </c>
      <c r="G25" s="1"/>
      <c r="H25" s="1"/>
      <c r="I25" s="1"/>
    </row>
    <row r="26" spans="1:9" x14ac:dyDescent="0.25">
      <c r="A26" s="11" t="s">
        <v>63</v>
      </c>
      <c r="B26" s="38">
        <v>191208</v>
      </c>
      <c r="C26" s="38">
        <v>202484</v>
      </c>
      <c r="D26" s="38">
        <v>191208</v>
      </c>
      <c r="E26" s="38">
        <v>202484</v>
      </c>
      <c r="F26" s="13">
        <f t="shared" si="0"/>
        <v>5.8972427931885676</v>
      </c>
      <c r="G26" s="1"/>
      <c r="H26" s="1"/>
      <c r="I26" s="1"/>
    </row>
    <row r="27" spans="1:9" x14ac:dyDescent="0.25">
      <c r="A27" s="8" t="s">
        <v>64</v>
      </c>
      <c r="B27" s="37">
        <v>260934</v>
      </c>
      <c r="C27" s="37">
        <v>212882</v>
      </c>
      <c r="D27" s="37">
        <v>260934</v>
      </c>
      <c r="E27" s="37">
        <v>212882</v>
      </c>
      <c r="F27" s="10">
        <f t="shared" si="0"/>
        <v>-18.415384733304208</v>
      </c>
      <c r="G27" s="1"/>
      <c r="H27" s="1"/>
      <c r="I27" s="1"/>
    </row>
    <row r="28" spans="1:9" x14ac:dyDescent="0.25">
      <c r="A28" s="11" t="s">
        <v>65</v>
      </c>
      <c r="B28" s="38">
        <v>1233287</v>
      </c>
      <c r="C28" s="38">
        <v>1051008</v>
      </c>
      <c r="D28" s="38">
        <v>1233287</v>
      </c>
      <c r="E28" s="38">
        <v>1051008</v>
      </c>
      <c r="F28" s="13">
        <f t="shared" si="0"/>
        <v>-14.779933624533456</v>
      </c>
      <c r="G28" s="1"/>
      <c r="H28" s="1"/>
      <c r="I28" s="1"/>
    </row>
    <row r="29" spans="1:9" x14ac:dyDescent="0.25">
      <c r="A29" s="8" t="s">
        <v>66</v>
      </c>
      <c r="B29" s="37">
        <v>352033</v>
      </c>
      <c r="C29" s="37">
        <v>306769</v>
      </c>
      <c r="D29" s="37">
        <v>352033</v>
      </c>
      <c r="E29" s="37">
        <v>306769</v>
      </c>
      <c r="F29" s="10">
        <f t="shared" si="0"/>
        <v>-12.857885482326935</v>
      </c>
      <c r="G29" s="1"/>
      <c r="H29" s="1"/>
      <c r="I29" s="1"/>
    </row>
    <row r="30" spans="1:9" x14ac:dyDescent="0.25">
      <c r="A30" s="11" t="s">
        <v>67</v>
      </c>
      <c r="B30" s="38">
        <v>354277</v>
      </c>
      <c r="C30" s="38">
        <v>333725</v>
      </c>
      <c r="D30" s="38">
        <v>354277</v>
      </c>
      <c r="E30" s="38">
        <v>333725</v>
      </c>
      <c r="F30" s="13">
        <f t="shared" si="0"/>
        <v>-5.801110430538813</v>
      </c>
      <c r="G30" s="1"/>
      <c r="H30" s="1"/>
      <c r="I30" s="1"/>
    </row>
    <row r="31" spans="1:9" x14ac:dyDescent="0.25">
      <c r="A31" s="8" t="s">
        <v>68</v>
      </c>
      <c r="B31" s="37">
        <v>3411244</v>
      </c>
      <c r="C31" s="37">
        <v>2761123</v>
      </c>
      <c r="D31" s="37">
        <v>3411244</v>
      </c>
      <c r="E31" s="37">
        <v>2761123</v>
      </c>
      <c r="F31" s="10">
        <f t="shared" si="0"/>
        <v>-19.058179362132989</v>
      </c>
      <c r="G31" s="1"/>
      <c r="H31" s="1"/>
      <c r="I31" s="1"/>
    </row>
    <row r="32" spans="1:9" x14ac:dyDescent="0.25">
      <c r="A32" s="11" t="s">
        <v>69</v>
      </c>
      <c r="B32" s="38">
        <v>5489353</v>
      </c>
      <c r="C32" s="38">
        <v>5455276</v>
      </c>
      <c r="D32" s="38">
        <v>5489353</v>
      </c>
      <c r="E32" s="38">
        <v>5455276</v>
      </c>
      <c r="F32" s="13">
        <f t="shared" si="0"/>
        <v>-0.62078354224988175</v>
      </c>
      <c r="G32" s="1"/>
      <c r="H32" s="1"/>
      <c r="I32" s="1"/>
    </row>
    <row r="33" spans="1:9" x14ac:dyDescent="0.25">
      <c r="A33" s="8" t="s">
        <v>70</v>
      </c>
      <c r="B33" s="37">
        <v>299438</v>
      </c>
      <c r="C33" s="37">
        <v>303200</v>
      </c>
      <c r="D33" s="37">
        <v>299438</v>
      </c>
      <c r="E33" s="37">
        <v>303200</v>
      </c>
      <c r="F33" s="10">
        <f t="shared" si="0"/>
        <v>1.2563535690192964</v>
      </c>
      <c r="G33" s="1"/>
      <c r="H33" s="1"/>
      <c r="I33" s="1"/>
    </row>
    <row r="34" spans="1:9" x14ac:dyDescent="0.25">
      <c r="A34" s="11" t="s">
        <v>71</v>
      </c>
      <c r="B34" s="38">
        <v>82354</v>
      </c>
      <c r="C34" s="38">
        <v>66341</v>
      </c>
      <c r="D34" s="38">
        <v>82354</v>
      </c>
      <c r="E34" s="38">
        <v>66341</v>
      </c>
      <c r="F34" s="13">
        <f t="shared" si="0"/>
        <v>-19.444107147193819</v>
      </c>
      <c r="G34" s="1"/>
      <c r="H34" s="1"/>
      <c r="I34" s="1"/>
    </row>
    <row r="35" spans="1:9" x14ac:dyDescent="0.25">
      <c r="A35" s="14" t="s">
        <v>72</v>
      </c>
      <c r="B35" s="15">
        <f>SUM(B7:B34)</f>
        <v>38017796</v>
      </c>
      <c r="C35" s="15">
        <f t="shared" ref="C35:E35" si="1">SUM(C7:C34)</f>
        <v>35592134</v>
      </c>
      <c r="D35" s="15">
        <f t="shared" si="1"/>
        <v>38017796</v>
      </c>
      <c r="E35" s="15">
        <f t="shared" si="1"/>
        <v>35592134</v>
      </c>
      <c r="F35" s="16">
        <f t="shared" si="0"/>
        <v>-6.380333041925951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940878</v>
      </c>
      <c r="C38" s="41">
        <f>D7</f>
        <v>877462</v>
      </c>
      <c r="D38" s="41">
        <f>_xlfn.RANK.EQ(B38,$B$38:$B$65)+COUNTIF($B$38:$B$65,B38)-1</f>
        <v>13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6585975</v>
      </c>
      <c r="G38" s="42">
        <f>LOOKUP(E38,$A$38:$A$65,$C$38:$C$65)</f>
        <v>7575354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123845</v>
      </c>
      <c r="C39" s="41">
        <f t="shared" ref="C39:C65" si="5">D8</f>
        <v>148260</v>
      </c>
      <c r="D39" s="41">
        <f t="shared" ref="D39:D65" si="6">_xlfn.RANK.EQ(B39,$B$38:$B$65)+COUNTIF($B$38:$B$65,B39)-1</f>
        <v>26</v>
      </c>
      <c r="E39" s="42" t="str">
        <f t="shared" si="2"/>
        <v>VALENCIA</v>
      </c>
      <c r="F39" s="42">
        <f t="shared" ref="F39:F65" si="7">LOOKUP(E39,$A$38:$A$65,$B$38:$B$65)</f>
        <v>5455276</v>
      </c>
      <c r="G39" s="42">
        <f t="shared" ref="G39:G65" si="8">LOOKUP(E39,$A$38:$A$65,$C$38:$C$65)</f>
        <v>5489353</v>
      </c>
    </row>
    <row r="40" spans="1:9" x14ac:dyDescent="0.25">
      <c r="A40" s="42" t="str">
        <f t="shared" si="3"/>
        <v>ALMERIA</v>
      </c>
      <c r="B40" s="41">
        <f t="shared" si="4"/>
        <v>397695</v>
      </c>
      <c r="C40" s="41">
        <f t="shared" si="5"/>
        <v>401658</v>
      </c>
      <c r="D40" s="41">
        <f t="shared" si="6"/>
        <v>16</v>
      </c>
      <c r="E40" s="42" t="str">
        <f t="shared" si="2"/>
        <v>BARCELONA</v>
      </c>
      <c r="F40" s="42">
        <f t="shared" si="7"/>
        <v>3286933</v>
      </c>
      <c r="G40" s="42">
        <f t="shared" si="8"/>
        <v>3277747</v>
      </c>
    </row>
    <row r="41" spans="1:9" x14ac:dyDescent="0.25">
      <c r="A41" s="42" t="str">
        <f t="shared" si="3"/>
        <v>AVILES</v>
      </c>
      <c r="B41" s="41">
        <f t="shared" si="4"/>
        <v>452504</v>
      </c>
      <c r="C41" s="41">
        <f t="shared" si="5"/>
        <v>392086</v>
      </c>
      <c r="D41" s="41">
        <f t="shared" si="6"/>
        <v>15</v>
      </c>
      <c r="E41" s="42" t="str">
        <f t="shared" si="2"/>
        <v>TARRAGONA</v>
      </c>
      <c r="F41" s="42">
        <f t="shared" si="7"/>
        <v>2761123</v>
      </c>
      <c r="G41" s="42">
        <f t="shared" si="8"/>
        <v>3411244</v>
      </c>
    </row>
    <row r="42" spans="1:9" x14ac:dyDescent="0.25">
      <c r="A42" s="42" t="str">
        <f t="shared" si="3"/>
        <v>BAHIA DE ALGECIRAS</v>
      </c>
      <c r="B42" s="41">
        <f t="shared" si="4"/>
        <v>6585975</v>
      </c>
      <c r="C42" s="41">
        <f t="shared" si="5"/>
        <v>7575354</v>
      </c>
      <c r="D42" s="41">
        <f t="shared" si="6"/>
        <v>1</v>
      </c>
      <c r="E42" s="42" t="str">
        <f t="shared" si="2"/>
        <v>CARTAGENA</v>
      </c>
      <c r="F42" s="42">
        <f t="shared" si="7"/>
        <v>2404558</v>
      </c>
      <c r="G42" s="42">
        <f t="shared" si="8"/>
        <v>2472029</v>
      </c>
    </row>
    <row r="43" spans="1:9" x14ac:dyDescent="0.25">
      <c r="A43" s="42" t="str">
        <f t="shared" si="3"/>
        <v>BAHIA DE CADIZ</v>
      </c>
      <c r="B43" s="41">
        <f t="shared" si="4"/>
        <v>257179</v>
      </c>
      <c r="C43" s="41">
        <f t="shared" si="5"/>
        <v>341327</v>
      </c>
      <c r="D43" s="41">
        <f t="shared" si="6"/>
        <v>20</v>
      </c>
      <c r="E43" s="42" t="str">
        <f t="shared" si="2"/>
        <v>BILBAO</v>
      </c>
      <c r="F43" s="42">
        <f t="shared" si="7"/>
        <v>2336953</v>
      </c>
      <c r="G43" s="42">
        <f t="shared" si="8"/>
        <v>2056434</v>
      </c>
    </row>
    <row r="44" spans="1:9" x14ac:dyDescent="0.25">
      <c r="A44" s="42" t="str">
        <f t="shared" si="3"/>
        <v>BALEARES</v>
      </c>
      <c r="B44" s="41">
        <f t="shared" si="4"/>
        <v>812788</v>
      </c>
      <c r="C44" s="41">
        <f t="shared" si="5"/>
        <v>820607</v>
      </c>
      <c r="D44" s="41">
        <f t="shared" si="6"/>
        <v>14</v>
      </c>
      <c r="E44" s="42" t="str">
        <f t="shared" si="2"/>
        <v>LAS PALMAS</v>
      </c>
      <c r="F44" s="42">
        <f t="shared" si="7"/>
        <v>1945488</v>
      </c>
      <c r="G44" s="42">
        <f t="shared" si="8"/>
        <v>2115618</v>
      </c>
    </row>
    <row r="45" spans="1:9" x14ac:dyDescent="0.25">
      <c r="A45" s="42" t="str">
        <f t="shared" si="3"/>
        <v>BARCELONA</v>
      </c>
      <c r="B45" s="41">
        <f t="shared" si="4"/>
        <v>3286933</v>
      </c>
      <c r="C45" s="41">
        <f t="shared" si="5"/>
        <v>3277747</v>
      </c>
      <c r="D45" s="41">
        <f t="shared" si="6"/>
        <v>3</v>
      </c>
      <c r="E45" s="42" t="str">
        <f t="shared" si="2"/>
        <v>HUELVA</v>
      </c>
      <c r="F45" s="42">
        <f t="shared" si="7"/>
        <v>1578120</v>
      </c>
      <c r="G45" s="42">
        <f t="shared" si="8"/>
        <v>1509775</v>
      </c>
    </row>
    <row r="46" spans="1:9" x14ac:dyDescent="0.25">
      <c r="A46" s="42" t="str">
        <f t="shared" si="3"/>
        <v>BILBAO</v>
      </c>
      <c r="B46" s="41">
        <f t="shared" si="4"/>
        <v>2336953</v>
      </c>
      <c r="C46" s="41">
        <f t="shared" si="5"/>
        <v>2056434</v>
      </c>
      <c r="D46" s="41">
        <f t="shared" si="6"/>
        <v>6</v>
      </c>
      <c r="E46" s="42" t="str">
        <f t="shared" si="2"/>
        <v>GIJON</v>
      </c>
      <c r="F46" s="42">
        <f t="shared" si="7"/>
        <v>1143034</v>
      </c>
      <c r="G46" s="42">
        <f t="shared" si="8"/>
        <v>963103</v>
      </c>
    </row>
    <row r="47" spans="1:9" x14ac:dyDescent="0.25">
      <c r="A47" s="42" t="str">
        <f t="shared" si="3"/>
        <v>CARTAGENA</v>
      </c>
      <c r="B47" s="41">
        <f t="shared" si="4"/>
        <v>2404558</v>
      </c>
      <c r="C47" s="41">
        <f t="shared" si="5"/>
        <v>2472029</v>
      </c>
      <c r="D47" s="41">
        <f t="shared" si="6"/>
        <v>5</v>
      </c>
      <c r="E47" s="42" t="str">
        <f t="shared" si="2"/>
        <v>FERROL-SAN CIBRAO</v>
      </c>
      <c r="F47" s="42">
        <f t="shared" si="7"/>
        <v>1079155</v>
      </c>
      <c r="G47" s="42">
        <f t="shared" si="8"/>
        <v>991648</v>
      </c>
    </row>
    <row r="48" spans="1:9" x14ac:dyDescent="0.25">
      <c r="A48" s="42" t="str">
        <f t="shared" si="3"/>
        <v>CASTELLON</v>
      </c>
      <c r="B48" s="41">
        <f t="shared" si="4"/>
        <v>1015222</v>
      </c>
      <c r="C48" s="41">
        <f t="shared" si="5"/>
        <v>950917</v>
      </c>
      <c r="D48" s="41">
        <f t="shared" si="6"/>
        <v>12</v>
      </c>
      <c r="E48" s="42" t="str">
        <f t="shared" si="2"/>
        <v>SANTA CRUZ DE TENERIFE</v>
      </c>
      <c r="F48" s="42">
        <f t="shared" si="7"/>
        <v>1051008</v>
      </c>
      <c r="G48" s="42">
        <f t="shared" si="8"/>
        <v>1233287</v>
      </c>
    </row>
    <row r="49" spans="1:7" x14ac:dyDescent="0.25">
      <c r="A49" s="42" t="str">
        <f t="shared" si="3"/>
        <v>CEUTA</v>
      </c>
      <c r="B49" s="41">
        <f t="shared" si="4"/>
        <v>192283</v>
      </c>
      <c r="C49" s="41">
        <f t="shared" si="5"/>
        <v>271276</v>
      </c>
      <c r="D49" s="41">
        <f t="shared" si="6"/>
        <v>23</v>
      </c>
      <c r="E49" s="42" t="str">
        <f t="shared" si="2"/>
        <v>CASTELLON</v>
      </c>
      <c r="F49" s="42">
        <f t="shared" si="7"/>
        <v>1015222</v>
      </c>
      <c r="G49" s="42">
        <f t="shared" si="8"/>
        <v>950917</v>
      </c>
    </row>
    <row r="50" spans="1:7" x14ac:dyDescent="0.25">
      <c r="A50" s="42" t="str">
        <f t="shared" si="3"/>
        <v>FERROL-SAN CIBRAO</v>
      </c>
      <c r="B50" s="41">
        <f t="shared" si="4"/>
        <v>1079155</v>
      </c>
      <c r="C50" s="41">
        <f t="shared" si="5"/>
        <v>991648</v>
      </c>
      <c r="D50" s="41">
        <f t="shared" si="6"/>
        <v>10</v>
      </c>
      <c r="E50" s="42" t="str">
        <f t="shared" si="2"/>
        <v>A CORUÑA</v>
      </c>
      <c r="F50" s="42">
        <f t="shared" si="7"/>
        <v>940878</v>
      </c>
      <c r="G50" s="42">
        <f t="shared" si="8"/>
        <v>877462</v>
      </c>
    </row>
    <row r="51" spans="1:7" x14ac:dyDescent="0.25">
      <c r="A51" s="42" t="str">
        <f t="shared" si="3"/>
        <v>GIJON</v>
      </c>
      <c r="B51" s="41">
        <f t="shared" si="4"/>
        <v>1143034</v>
      </c>
      <c r="C51" s="41">
        <f t="shared" si="5"/>
        <v>963103</v>
      </c>
      <c r="D51" s="41">
        <f t="shared" si="6"/>
        <v>9</v>
      </c>
      <c r="E51" s="42" t="str">
        <f t="shared" si="2"/>
        <v>BALEARES</v>
      </c>
      <c r="F51" s="42">
        <f t="shared" si="7"/>
        <v>812788</v>
      </c>
      <c r="G51" s="42">
        <f t="shared" si="8"/>
        <v>820607</v>
      </c>
    </row>
    <row r="52" spans="1:7" x14ac:dyDescent="0.25">
      <c r="A52" s="42" t="str">
        <f t="shared" si="3"/>
        <v>HUELVA</v>
      </c>
      <c r="B52" s="41">
        <f t="shared" si="4"/>
        <v>1578120</v>
      </c>
      <c r="C52" s="41">
        <f t="shared" si="5"/>
        <v>1509775</v>
      </c>
      <c r="D52" s="41">
        <f t="shared" si="6"/>
        <v>8</v>
      </c>
      <c r="E52" s="42" t="str">
        <f t="shared" si="2"/>
        <v>AVILES</v>
      </c>
      <c r="F52" s="42">
        <f t="shared" si="7"/>
        <v>452504</v>
      </c>
      <c r="G52" s="42">
        <f t="shared" si="8"/>
        <v>392086</v>
      </c>
    </row>
    <row r="53" spans="1:7" x14ac:dyDescent="0.25">
      <c r="A53" s="42" t="str">
        <f t="shared" si="3"/>
        <v>LAS PALMAS</v>
      </c>
      <c r="B53" s="41">
        <f t="shared" si="4"/>
        <v>1945488</v>
      </c>
      <c r="C53" s="41">
        <f t="shared" si="5"/>
        <v>2115618</v>
      </c>
      <c r="D53" s="41">
        <f t="shared" si="6"/>
        <v>7</v>
      </c>
      <c r="E53" s="42" t="str">
        <f t="shared" si="2"/>
        <v>ALMERIA</v>
      </c>
      <c r="F53" s="42">
        <f t="shared" si="7"/>
        <v>397695</v>
      </c>
      <c r="G53" s="42">
        <f t="shared" si="8"/>
        <v>401658</v>
      </c>
    </row>
    <row r="54" spans="1:7" x14ac:dyDescent="0.25">
      <c r="A54" s="42" t="str">
        <f t="shared" si="3"/>
        <v>MALAGA</v>
      </c>
      <c r="B54" s="41">
        <f t="shared" si="4"/>
        <v>135901</v>
      </c>
      <c r="C54" s="41">
        <f t="shared" si="5"/>
        <v>945959</v>
      </c>
      <c r="D54" s="41">
        <f t="shared" si="6"/>
        <v>24</v>
      </c>
      <c r="E54" s="42" t="str">
        <f t="shared" si="2"/>
        <v>SEVILLA</v>
      </c>
      <c r="F54" s="42">
        <f t="shared" si="7"/>
        <v>333725</v>
      </c>
      <c r="G54" s="42">
        <f t="shared" si="8"/>
        <v>354277</v>
      </c>
    </row>
    <row r="55" spans="1:7" x14ac:dyDescent="0.25">
      <c r="A55" s="42" t="str">
        <f t="shared" si="3"/>
        <v>MARIN Y RIA DE PONTEVEDRA</v>
      </c>
      <c r="B55" s="41">
        <f t="shared" si="4"/>
        <v>131683</v>
      </c>
      <c r="C55" s="41">
        <f t="shared" si="5"/>
        <v>156466</v>
      </c>
      <c r="D55" s="41">
        <f t="shared" si="6"/>
        <v>25</v>
      </c>
      <c r="E55" s="42" t="str">
        <f t="shared" si="2"/>
        <v>SANTANDER</v>
      </c>
      <c r="F55" s="42">
        <f t="shared" si="7"/>
        <v>306769</v>
      </c>
      <c r="G55" s="42">
        <f t="shared" si="8"/>
        <v>352033</v>
      </c>
    </row>
    <row r="56" spans="1:7" x14ac:dyDescent="0.25">
      <c r="A56" s="42" t="str">
        <f t="shared" si="3"/>
        <v>MELILLA</v>
      </c>
      <c r="B56" s="41">
        <f t="shared" si="4"/>
        <v>79132</v>
      </c>
      <c r="C56" s="41">
        <f t="shared" si="5"/>
        <v>75942</v>
      </c>
      <c r="D56" s="41">
        <f t="shared" si="6"/>
        <v>27</v>
      </c>
      <c r="E56" s="42" t="str">
        <f t="shared" si="2"/>
        <v>VIGO</v>
      </c>
      <c r="F56" s="42">
        <f t="shared" si="7"/>
        <v>303200</v>
      </c>
      <c r="G56" s="42">
        <f t="shared" si="8"/>
        <v>299438</v>
      </c>
    </row>
    <row r="57" spans="1:7" x14ac:dyDescent="0.25">
      <c r="A57" s="42" t="str">
        <f t="shared" si="3"/>
        <v>MOTRIL</v>
      </c>
      <c r="B57" s="41">
        <f t="shared" si="4"/>
        <v>202484</v>
      </c>
      <c r="C57" s="41">
        <f t="shared" si="5"/>
        <v>191208</v>
      </c>
      <c r="D57" s="41">
        <f t="shared" si="6"/>
        <v>22</v>
      </c>
      <c r="E57" s="42" t="str">
        <f t="shared" si="2"/>
        <v>BAHIA DE CADIZ</v>
      </c>
      <c r="F57" s="42">
        <f t="shared" si="7"/>
        <v>257179</v>
      </c>
      <c r="G57" s="42">
        <f t="shared" si="8"/>
        <v>341327</v>
      </c>
    </row>
    <row r="58" spans="1:7" x14ac:dyDescent="0.25">
      <c r="A58" s="42" t="str">
        <f t="shared" si="3"/>
        <v>PASAIA</v>
      </c>
      <c r="B58" s="41">
        <f t="shared" si="4"/>
        <v>212882</v>
      </c>
      <c r="C58" s="41">
        <f t="shared" si="5"/>
        <v>260934</v>
      </c>
      <c r="D58" s="41">
        <f t="shared" si="6"/>
        <v>21</v>
      </c>
      <c r="E58" s="42" t="str">
        <f t="shared" si="2"/>
        <v>PASAIA</v>
      </c>
      <c r="F58" s="42">
        <f t="shared" si="7"/>
        <v>212882</v>
      </c>
      <c r="G58" s="42">
        <f t="shared" si="8"/>
        <v>260934</v>
      </c>
    </row>
    <row r="59" spans="1:7" x14ac:dyDescent="0.25">
      <c r="A59" s="42" t="str">
        <f t="shared" si="3"/>
        <v>SANTA CRUZ DE TENERIFE</v>
      </c>
      <c r="B59" s="41">
        <f t="shared" si="4"/>
        <v>1051008</v>
      </c>
      <c r="C59" s="41">
        <f t="shared" si="5"/>
        <v>1233287</v>
      </c>
      <c r="D59" s="41">
        <f t="shared" si="6"/>
        <v>11</v>
      </c>
      <c r="E59" s="42" t="str">
        <f t="shared" si="2"/>
        <v>MOTRIL</v>
      </c>
      <c r="F59" s="42">
        <f t="shared" si="7"/>
        <v>202484</v>
      </c>
      <c r="G59" s="42">
        <f t="shared" si="8"/>
        <v>191208</v>
      </c>
    </row>
    <row r="60" spans="1:7" x14ac:dyDescent="0.25">
      <c r="A60" s="42" t="str">
        <f t="shared" si="3"/>
        <v>SANTANDER</v>
      </c>
      <c r="B60" s="41">
        <f t="shared" si="4"/>
        <v>306769</v>
      </c>
      <c r="C60" s="41">
        <f t="shared" si="5"/>
        <v>352033</v>
      </c>
      <c r="D60" s="41">
        <f t="shared" si="6"/>
        <v>18</v>
      </c>
      <c r="E60" s="42" t="str">
        <f t="shared" si="2"/>
        <v>CEUTA</v>
      </c>
      <c r="F60" s="42">
        <f t="shared" si="7"/>
        <v>192283</v>
      </c>
      <c r="G60" s="42">
        <f t="shared" si="8"/>
        <v>271276</v>
      </c>
    </row>
    <row r="61" spans="1:7" x14ac:dyDescent="0.25">
      <c r="A61" s="42" t="str">
        <f t="shared" si="3"/>
        <v>SEVILLA</v>
      </c>
      <c r="B61" s="41">
        <f t="shared" si="4"/>
        <v>333725</v>
      </c>
      <c r="C61" s="41">
        <f t="shared" si="5"/>
        <v>354277</v>
      </c>
      <c r="D61" s="41">
        <f t="shared" si="6"/>
        <v>17</v>
      </c>
      <c r="E61" s="42" t="str">
        <f t="shared" si="2"/>
        <v>MALAGA</v>
      </c>
      <c r="F61" s="42">
        <f t="shared" si="7"/>
        <v>135901</v>
      </c>
      <c r="G61" s="42">
        <f t="shared" si="8"/>
        <v>945959</v>
      </c>
    </row>
    <row r="62" spans="1:7" x14ac:dyDescent="0.25">
      <c r="A62" s="42" t="str">
        <f t="shared" si="3"/>
        <v>TARRAGONA</v>
      </c>
      <c r="B62" s="41">
        <f t="shared" si="4"/>
        <v>2761123</v>
      </c>
      <c r="C62" s="41">
        <f t="shared" si="5"/>
        <v>3411244</v>
      </c>
      <c r="D62" s="41">
        <f t="shared" si="6"/>
        <v>4</v>
      </c>
      <c r="E62" s="42" t="str">
        <f t="shared" si="2"/>
        <v>MARIN Y RIA DE PONTEVEDRA</v>
      </c>
      <c r="F62" s="42">
        <f t="shared" si="7"/>
        <v>131683</v>
      </c>
      <c r="G62" s="42">
        <f t="shared" si="8"/>
        <v>156466</v>
      </c>
    </row>
    <row r="63" spans="1:7" x14ac:dyDescent="0.25">
      <c r="A63" s="42" t="str">
        <f t="shared" si="3"/>
        <v>VALENCIA</v>
      </c>
      <c r="B63" s="41">
        <f t="shared" si="4"/>
        <v>5455276</v>
      </c>
      <c r="C63" s="41">
        <f t="shared" si="5"/>
        <v>5489353</v>
      </c>
      <c r="D63" s="41">
        <f t="shared" si="6"/>
        <v>2</v>
      </c>
      <c r="E63" s="42" t="str">
        <f t="shared" si="2"/>
        <v>ALICANTE</v>
      </c>
      <c r="F63" s="42">
        <f t="shared" si="7"/>
        <v>123845</v>
      </c>
      <c r="G63" s="42">
        <f t="shared" si="8"/>
        <v>148260</v>
      </c>
    </row>
    <row r="64" spans="1:7" x14ac:dyDescent="0.25">
      <c r="A64" s="42" t="str">
        <f t="shared" si="3"/>
        <v>VIGO</v>
      </c>
      <c r="B64" s="41">
        <f t="shared" si="4"/>
        <v>303200</v>
      </c>
      <c r="C64" s="41">
        <f t="shared" si="5"/>
        <v>299438</v>
      </c>
      <c r="D64" s="41">
        <f t="shared" si="6"/>
        <v>19</v>
      </c>
      <c r="E64" s="42" t="str">
        <f t="shared" si="2"/>
        <v>MELILLA</v>
      </c>
      <c r="F64" s="42">
        <f t="shared" si="7"/>
        <v>79132</v>
      </c>
      <c r="G64" s="42">
        <f t="shared" si="8"/>
        <v>75942</v>
      </c>
    </row>
    <row r="65" spans="1:7" x14ac:dyDescent="0.25">
      <c r="A65" s="42" t="str">
        <f t="shared" si="3"/>
        <v>VILAGARCIA</v>
      </c>
      <c r="B65" s="41">
        <f t="shared" si="4"/>
        <v>66341</v>
      </c>
      <c r="C65" s="41">
        <f t="shared" si="5"/>
        <v>82354</v>
      </c>
      <c r="D65" s="41">
        <f t="shared" si="6"/>
        <v>28</v>
      </c>
      <c r="E65" s="42" t="str">
        <f t="shared" si="2"/>
        <v>VILAGARCIA</v>
      </c>
      <c r="F65" s="42">
        <f t="shared" si="7"/>
        <v>66341</v>
      </c>
      <c r="G65" s="42">
        <f t="shared" si="8"/>
        <v>82354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76</v>
      </c>
    </row>
    <row r="5" spans="1:12" x14ac:dyDescent="0.25">
      <c r="A5" s="69" t="s">
        <v>73</v>
      </c>
      <c r="B5" s="67" t="str">
        <f>'Resumen general'!D6</f>
        <v>Mes Enero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41344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7">
        <v>852214</v>
      </c>
      <c r="C7" s="37">
        <v>916696</v>
      </c>
      <c r="D7" s="37">
        <v>852214</v>
      </c>
      <c r="E7" s="37">
        <v>916696</v>
      </c>
      <c r="F7" s="10">
        <f>((E7*100)/D7)-100</f>
        <v>7.566409376048739</v>
      </c>
      <c r="G7" s="1"/>
      <c r="H7" s="1"/>
      <c r="I7" s="1"/>
    </row>
    <row r="8" spans="1:12" x14ac:dyDescent="0.25">
      <c r="A8" s="11" t="s">
        <v>45</v>
      </c>
      <c r="B8" s="38">
        <v>147104</v>
      </c>
      <c r="C8" s="38">
        <v>123441</v>
      </c>
      <c r="D8" s="38">
        <v>147104</v>
      </c>
      <c r="E8" s="38">
        <v>123441</v>
      </c>
      <c r="F8" s="13">
        <f t="shared" ref="F8:F35" si="0">((E8*100)/D8)-100</f>
        <v>-16.085898412007836</v>
      </c>
      <c r="G8" s="1"/>
      <c r="H8" s="1"/>
      <c r="I8" s="1"/>
    </row>
    <row r="9" spans="1:12" x14ac:dyDescent="0.25">
      <c r="A9" s="8" t="s">
        <v>46</v>
      </c>
      <c r="B9" s="37">
        <v>396266</v>
      </c>
      <c r="C9" s="37">
        <v>394165</v>
      </c>
      <c r="D9" s="37">
        <v>396266</v>
      </c>
      <c r="E9" s="37">
        <v>394165</v>
      </c>
      <c r="F9" s="10">
        <f t="shared" si="0"/>
        <v>-0.53019941150641614</v>
      </c>
      <c r="G9" s="1"/>
      <c r="H9" s="1"/>
      <c r="I9" s="1"/>
    </row>
    <row r="10" spans="1:12" x14ac:dyDescent="0.25">
      <c r="A10" s="11" t="s">
        <v>47</v>
      </c>
      <c r="B10" s="38">
        <v>388776</v>
      </c>
      <c r="C10" s="38">
        <v>448855</v>
      </c>
      <c r="D10" s="38">
        <v>388776</v>
      </c>
      <c r="E10" s="38">
        <v>448855</v>
      </c>
      <c r="F10" s="13">
        <f t="shared" si="0"/>
        <v>15.453371607300866</v>
      </c>
      <c r="G10" s="1"/>
      <c r="H10" s="1"/>
      <c r="I10" s="1"/>
    </row>
    <row r="11" spans="1:12" x14ac:dyDescent="0.25">
      <c r="A11" s="8" t="s">
        <v>48</v>
      </c>
      <c r="B11" s="37">
        <v>7121230</v>
      </c>
      <c r="C11" s="37">
        <v>6221048</v>
      </c>
      <c r="D11" s="37">
        <v>7121230</v>
      </c>
      <c r="E11" s="37">
        <v>6221048</v>
      </c>
      <c r="F11" s="10">
        <f t="shared" si="0"/>
        <v>-12.640821880489753</v>
      </c>
      <c r="G11" s="1"/>
      <c r="H11" s="1"/>
      <c r="I11" s="1"/>
    </row>
    <row r="12" spans="1:12" x14ac:dyDescent="0.25">
      <c r="A12" s="11" t="s">
        <v>49</v>
      </c>
      <c r="B12" s="38">
        <v>334942</v>
      </c>
      <c r="C12" s="38">
        <v>249617</v>
      </c>
      <c r="D12" s="38">
        <v>334942</v>
      </c>
      <c r="E12" s="38">
        <v>249617</v>
      </c>
      <c r="F12" s="13">
        <f t="shared" si="0"/>
        <v>-25.474559774528132</v>
      </c>
      <c r="G12" s="1"/>
      <c r="H12" s="1"/>
      <c r="I12" s="1"/>
    </row>
    <row r="13" spans="1:12" x14ac:dyDescent="0.25">
      <c r="A13" s="8" t="s">
        <v>50</v>
      </c>
      <c r="B13" s="37">
        <v>816827</v>
      </c>
      <c r="C13" s="37">
        <v>806325</v>
      </c>
      <c r="D13" s="37">
        <v>816827</v>
      </c>
      <c r="E13" s="37">
        <v>806325</v>
      </c>
      <c r="F13" s="10">
        <f t="shared" si="0"/>
        <v>-1.2857067653248464</v>
      </c>
      <c r="G13" s="1"/>
      <c r="H13" s="1"/>
      <c r="I13" s="1"/>
    </row>
    <row r="14" spans="1:12" x14ac:dyDescent="0.25">
      <c r="A14" s="11" t="s">
        <v>51</v>
      </c>
      <c r="B14" s="38">
        <v>3212686</v>
      </c>
      <c r="C14" s="38">
        <v>3229256</v>
      </c>
      <c r="D14" s="38">
        <v>3212686</v>
      </c>
      <c r="E14" s="38">
        <v>3229256</v>
      </c>
      <c r="F14" s="13">
        <f t="shared" si="0"/>
        <v>0.51576780301591896</v>
      </c>
      <c r="G14" s="1"/>
      <c r="H14" s="1"/>
      <c r="I14" s="1"/>
    </row>
    <row r="15" spans="1:12" x14ac:dyDescent="0.25">
      <c r="A15" s="8" t="s">
        <v>52</v>
      </c>
      <c r="B15" s="37">
        <v>2046799</v>
      </c>
      <c r="C15" s="37">
        <v>2326878</v>
      </c>
      <c r="D15" s="37">
        <v>2046799</v>
      </c>
      <c r="E15" s="37">
        <v>2326878</v>
      </c>
      <c r="F15" s="10">
        <f t="shared" si="0"/>
        <v>13.683756929722946</v>
      </c>
      <c r="G15" s="1"/>
      <c r="H15" s="1"/>
      <c r="I15" s="1"/>
    </row>
    <row r="16" spans="1:12" x14ac:dyDescent="0.25">
      <c r="A16" s="11" t="s">
        <v>53</v>
      </c>
      <c r="B16" s="38">
        <v>2468518</v>
      </c>
      <c r="C16" s="38">
        <v>2353932</v>
      </c>
      <c r="D16" s="38">
        <v>2468518</v>
      </c>
      <c r="E16" s="38">
        <v>2353932</v>
      </c>
      <c r="F16" s="13">
        <f t="shared" si="0"/>
        <v>-4.6418944484099427</v>
      </c>
      <c r="G16" s="1"/>
      <c r="H16" s="1"/>
      <c r="I16" s="1"/>
    </row>
    <row r="17" spans="1:9" x14ac:dyDescent="0.25">
      <c r="A17" s="8" t="s">
        <v>54</v>
      </c>
      <c r="B17" s="37">
        <v>948037</v>
      </c>
      <c r="C17" s="37">
        <v>1013493</v>
      </c>
      <c r="D17" s="37">
        <v>948037</v>
      </c>
      <c r="E17" s="37">
        <v>1013493</v>
      </c>
      <c r="F17" s="10">
        <f t="shared" si="0"/>
        <v>6.9043718757812229</v>
      </c>
      <c r="G17" s="1"/>
      <c r="H17" s="1"/>
      <c r="I17" s="1"/>
    </row>
    <row r="18" spans="1:9" x14ac:dyDescent="0.25">
      <c r="A18" s="11" t="s">
        <v>55</v>
      </c>
      <c r="B18" s="38">
        <v>207898</v>
      </c>
      <c r="C18" s="38">
        <v>139592</v>
      </c>
      <c r="D18" s="38">
        <v>207898</v>
      </c>
      <c r="E18" s="38">
        <v>139592</v>
      </c>
      <c r="F18" s="13">
        <f t="shared" si="0"/>
        <v>-32.855534925780916</v>
      </c>
      <c r="G18" s="1"/>
      <c r="H18" s="1"/>
      <c r="I18" s="1"/>
    </row>
    <row r="19" spans="1:9" x14ac:dyDescent="0.25">
      <c r="A19" s="8" t="s">
        <v>56</v>
      </c>
      <c r="B19" s="37">
        <v>990259</v>
      </c>
      <c r="C19" s="37">
        <v>1077963</v>
      </c>
      <c r="D19" s="37">
        <v>990259</v>
      </c>
      <c r="E19" s="37">
        <v>1077963</v>
      </c>
      <c r="F19" s="10">
        <f t="shared" si="0"/>
        <v>8.8566728502341334</v>
      </c>
      <c r="G19" s="1"/>
      <c r="H19" s="1"/>
      <c r="I19" s="1"/>
    </row>
    <row r="20" spans="1:9" x14ac:dyDescent="0.25">
      <c r="A20" s="11" t="s">
        <v>57</v>
      </c>
      <c r="B20" s="38">
        <v>960076</v>
      </c>
      <c r="C20" s="38">
        <v>1137051</v>
      </c>
      <c r="D20" s="38">
        <v>960076</v>
      </c>
      <c r="E20" s="38">
        <v>1137051</v>
      </c>
      <c r="F20" s="13">
        <f t="shared" si="0"/>
        <v>18.433436519608861</v>
      </c>
      <c r="G20" s="1"/>
      <c r="H20" s="1"/>
      <c r="I20" s="1"/>
    </row>
    <row r="21" spans="1:9" x14ac:dyDescent="0.25">
      <c r="A21" s="8" t="s">
        <v>58</v>
      </c>
      <c r="B21" s="37">
        <v>1497929</v>
      </c>
      <c r="C21" s="37">
        <v>1568630</v>
      </c>
      <c r="D21" s="37">
        <v>1497929</v>
      </c>
      <c r="E21" s="37">
        <v>1568630</v>
      </c>
      <c r="F21" s="10">
        <f t="shared" si="0"/>
        <v>4.71991663156264</v>
      </c>
      <c r="G21" s="1"/>
      <c r="H21" s="1"/>
      <c r="I21" s="1"/>
    </row>
    <row r="22" spans="1:9" x14ac:dyDescent="0.25">
      <c r="A22" s="11" t="s">
        <v>59</v>
      </c>
      <c r="B22" s="38">
        <v>1889668</v>
      </c>
      <c r="C22" s="38">
        <v>1721874</v>
      </c>
      <c r="D22" s="38">
        <v>1889668</v>
      </c>
      <c r="E22" s="38">
        <v>1721874</v>
      </c>
      <c r="F22" s="13">
        <f t="shared" si="0"/>
        <v>-8.8795492118192243</v>
      </c>
      <c r="G22" s="1"/>
      <c r="H22" s="1"/>
      <c r="I22" s="1"/>
    </row>
    <row r="23" spans="1:9" x14ac:dyDescent="0.25">
      <c r="A23" s="8" t="s">
        <v>60</v>
      </c>
      <c r="B23" s="37">
        <v>942046</v>
      </c>
      <c r="C23" s="37">
        <v>133283</v>
      </c>
      <c r="D23" s="37">
        <v>942046</v>
      </c>
      <c r="E23" s="37">
        <v>133283</v>
      </c>
      <c r="F23" s="10">
        <f t="shared" si="0"/>
        <v>-85.851752462193986</v>
      </c>
      <c r="G23" s="1"/>
      <c r="H23" s="1"/>
      <c r="I23" s="1"/>
    </row>
    <row r="24" spans="1:9" x14ac:dyDescent="0.25">
      <c r="A24" s="11" t="s">
        <v>61</v>
      </c>
      <c r="B24" s="38">
        <v>153091</v>
      </c>
      <c r="C24" s="38">
        <v>130701</v>
      </c>
      <c r="D24" s="38">
        <v>153091</v>
      </c>
      <c r="E24" s="38">
        <v>130701</v>
      </c>
      <c r="F24" s="13">
        <f t="shared" si="0"/>
        <v>-14.625288227263525</v>
      </c>
      <c r="G24" s="1"/>
      <c r="H24" s="1"/>
      <c r="I24" s="1"/>
    </row>
    <row r="25" spans="1:9" x14ac:dyDescent="0.25">
      <c r="A25" s="8" t="s">
        <v>62</v>
      </c>
      <c r="B25" s="37">
        <v>75939</v>
      </c>
      <c r="C25" s="37">
        <v>79132</v>
      </c>
      <c r="D25" s="37">
        <v>75939</v>
      </c>
      <c r="E25" s="37">
        <v>79132</v>
      </c>
      <c r="F25" s="10">
        <f t="shared" si="0"/>
        <v>4.2046906069345198</v>
      </c>
      <c r="G25" s="1"/>
      <c r="H25" s="1"/>
      <c r="I25" s="1"/>
    </row>
    <row r="26" spans="1:9" x14ac:dyDescent="0.25">
      <c r="A26" s="11" t="s">
        <v>63</v>
      </c>
      <c r="B26" s="38">
        <v>189106</v>
      </c>
      <c r="C26" s="38">
        <v>199546</v>
      </c>
      <c r="D26" s="38">
        <v>189106</v>
      </c>
      <c r="E26" s="38">
        <v>199546</v>
      </c>
      <c r="F26" s="13">
        <f t="shared" si="0"/>
        <v>5.5207132507694041</v>
      </c>
      <c r="G26" s="1"/>
      <c r="H26" s="1"/>
      <c r="I26" s="1"/>
    </row>
    <row r="27" spans="1:9" x14ac:dyDescent="0.25">
      <c r="A27" s="8" t="s">
        <v>64</v>
      </c>
      <c r="B27" s="37">
        <v>257118</v>
      </c>
      <c r="C27" s="37">
        <v>209158</v>
      </c>
      <c r="D27" s="37">
        <v>257118</v>
      </c>
      <c r="E27" s="37">
        <v>209158</v>
      </c>
      <c r="F27" s="10">
        <f t="shared" si="0"/>
        <v>-18.652914226152973</v>
      </c>
      <c r="G27" s="1"/>
      <c r="H27" s="1"/>
      <c r="I27" s="1"/>
    </row>
    <row r="28" spans="1:9" x14ac:dyDescent="0.25">
      <c r="A28" s="11" t="s">
        <v>65</v>
      </c>
      <c r="B28" s="38">
        <v>1159261</v>
      </c>
      <c r="C28" s="38">
        <v>954644</v>
      </c>
      <c r="D28" s="38">
        <v>1159261</v>
      </c>
      <c r="E28" s="38">
        <v>954644</v>
      </c>
      <c r="F28" s="13">
        <f t="shared" si="0"/>
        <v>-17.650641227471638</v>
      </c>
      <c r="G28" s="1"/>
      <c r="H28" s="1"/>
      <c r="I28" s="1"/>
    </row>
    <row r="29" spans="1:9" x14ac:dyDescent="0.25">
      <c r="A29" s="8" t="s">
        <v>66</v>
      </c>
      <c r="B29" s="37">
        <v>347241</v>
      </c>
      <c r="C29" s="37">
        <v>302013</v>
      </c>
      <c r="D29" s="37">
        <v>347241</v>
      </c>
      <c r="E29" s="37">
        <v>302013</v>
      </c>
      <c r="F29" s="10">
        <f t="shared" si="0"/>
        <v>-13.024959610184283</v>
      </c>
      <c r="G29" s="1"/>
      <c r="H29" s="1"/>
      <c r="I29" s="1"/>
    </row>
    <row r="30" spans="1:9" x14ac:dyDescent="0.25">
      <c r="A30" s="11" t="s">
        <v>67</v>
      </c>
      <c r="B30" s="38">
        <v>352523</v>
      </c>
      <c r="C30" s="38">
        <v>333725</v>
      </c>
      <c r="D30" s="38">
        <v>352523</v>
      </c>
      <c r="E30" s="38">
        <v>333725</v>
      </c>
      <c r="F30" s="13">
        <f t="shared" si="0"/>
        <v>-5.3324180266252199</v>
      </c>
      <c r="G30" s="1"/>
      <c r="H30" s="1"/>
      <c r="I30" s="1"/>
    </row>
    <row r="31" spans="1:9" x14ac:dyDescent="0.25">
      <c r="A31" s="8" t="s">
        <v>68</v>
      </c>
      <c r="B31" s="37">
        <v>3400187</v>
      </c>
      <c r="C31" s="37">
        <v>2685222</v>
      </c>
      <c r="D31" s="37">
        <v>3400187</v>
      </c>
      <c r="E31" s="37">
        <v>2685222</v>
      </c>
      <c r="F31" s="10">
        <f t="shared" si="0"/>
        <v>-21.02722585551912</v>
      </c>
      <c r="G31" s="1"/>
      <c r="H31" s="1"/>
      <c r="I31" s="1"/>
    </row>
    <row r="32" spans="1:9" x14ac:dyDescent="0.25">
      <c r="A32" s="11" t="s">
        <v>69</v>
      </c>
      <c r="B32" s="38">
        <v>5455982</v>
      </c>
      <c r="C32" s="38">
        <v>5412186</v>
      </c>
      <c r="D32" s="38">
        <v>5455982</v>
      </c>
      <c r="E32" s="38">
        <v>5412186</v>
      </c>
      <c r="F32" s="13">
        <f t="shared" si="0"/>
        <v>-0.80271525822482204</v>
      </c>
      <c r="G32" s="1"/>
      <c r="H32" s="1"/>
      <c r="I32" s="1"/>
    </row>
    <row r="33" spans="1:9" x14ac:dyDescent="0.25">
      <c r="A33" s="8" t="s">
        <v>70</v>
      </c>
      <c r="B33" s="37">
        <v>272030</v>
      </c>
      <c r="C33" s="37">
        <v>281237</v>
      </c>
      <c r="D33" s="37">
        <v>272030</v>
      </c>
      <c r="E33" s="37">
        <v>281237</v>
      </c>
      <c r="F33" s="10">
        <f t="shared" si="0"/>
        <v>3.3845531742822459</v>
      </c>
      <c r="G33" s="1"/>
      <c r="H33" s="1"/>
      <c r="I33" s="1"/>
    </row>
    <row r="34" spans="1:9" x14ac:dyDescent="0.25">
      <c r="A34" s="11" t="s">
        <v>71</v>
      </c>
      <c r="B34" s="38">
        <v>82053</v>
      </c>
      <c r="C34" s="38">
        <v>66214</v>
      </c>
      <c r="D34" s="38">
        <v>82053</v>
      </c>
      <c r="E34" s="38">
        <v>66214</v>
      </c>
      <c r="F34" s="13">
        <f t="shared" si="0"/>
        <v>-19.303377085542266</v>
      </c>
      <c r="G34" s="1"/>
      <c r="H34" s="1"/>
      <c r="I34" s="1"/>
    </row>
    <row r="35" spans="1:9" x14ac:dyDescent="0.25">
      <c r="A35" s="14" t="s">
        <v>72</v>
      </c>
      <c r="B35" s="15">
        <f>SUM(B7:B34)</f>
        <v>36965806</v>
      </c>
      <c r="C35" s="15">
        <f t="shared" ref="C35:E35" si="1">SUM(C7:C34)</f>
        <v>34515877</v>
      </c>
      <c r="D35" s="15">
        <f t="shared" si="1"/>
        <v>36965806</v>
      </c>
      <c r="E35" s="15">
        <f t="shared" si="1"/>
        <v>34515877</v>
      </c>
      <c r="F35" s="16">
        <f t="shared" si="0"/>
        <v>-6.62755466497876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916696</v>
      </c>
      <c r="C38" s="41">
        <f>D7</f>
        <v>852214</v>
      </c>
      <c r="D38" s="41">
        <f>_xlfn.RANK.EQ(B38,$B$38:$B$65)+COUNTIF($B$38:$B$65,B38)-1</f>
        <v>13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6221048</v>
      </c>
      <c r="G38" s="42">
        <f>LOOKUP(E38,$A$38:$A$65,$C$38:$C$65)</f>
        <v>7121230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123441</v>
      </c>
      <c r="C39" s="41">
        <f t="shared" ref="C39:C65" si="5">D8</f>
        <v>147104</v>
      </c>
      <c r="D39" s="41">
        <f t="shared" ref="D39:D65" si="6">_xlfn.RANK.EQ(B39,$B$38:$B$65)+COUNTIF($B$38:$B$65,B39)-1</f>
        <v>26</v>
      </c>
      <c r="E39" s="42" t="str">
        <f t="shared" si="2"/>
        <v>VALENCIA</v>
      </c>
      <c r="F39" s="42">
        <f t="shared" ref="F39:F54" si="7">LOOKUP(E39,$A$38:$A$65,$B$38:$B$65)</f>
        <v>5412186</v>
      </c>
      <c r="G39" s="42">
        <f t="shared" ref="G39:G65" si="8">LOOKUP(E39,$A$38:$A$65,$C$38:$C$65)</f>
        <v>5455982</v>
      </c>
    </row>
    <row r="40" spans="1:9" x14ac:dyDescent="0.25">
      <c r="A40" s="42" t="str">
        <f t="shared" si="3"/>
        <v>ALMERIA</v>
      </c>
      <c r="B40" s="41">
        <f t="shared" si="4"/>
        <v>394165</v>
      </c>
      <c r="C40" s="41">
        <f t="shared" si="5"/>
        <v>396266</v>
      </c>
      <c r="D40" s="41">
        <f t="shared" si="6"/>
        <v>16</v>
      </c>
      <c r="E40" s="42" t="str">
        <f t="shared" si="2"/>
        <v>BARCELONA</v>
      </c>
      <c r="F40" s="42">
        <f t="shared" si="7"/>
        <v>3229256</v>
      </c>
      <c r="G40" s="42">
        <f t="shared" si="8"/>
        <v>3212686</v>
      </c>
    </row>
    <row r="41" spans="1:9" x14ac:dyDescent="0.25">
      <c r="A41" s="42" t="str">
        <f t="shared" si="3"/>
        <v>AVILES</v>
      </c>
      <c r="B41" s="41">
        <f t="shared" si="4"/>
        <v>448855</v>
      </c>
      <c r="C41" s="41">
        <f t="shared" si="5"/>
        <v>388776</v>
      </c>
      <c r="D41" s="41">
        <f t="shared" si="6"/>
        <v>15</v>
      </c>
      <c r="E41" s="42" t="str">
        <f t="shared" si="2"/>
        <v>TARRAGONA</v>
      </c>
      <c r="F41" s="42">
        <f t="shared" si="7"/>
        <v>2685222</v>
      </c>
      <c r="G41" s="42">
        <f t="shared" si="8"/>
        <v>3400187</v>
      </c>
    </row>
    <row r="42" spans="1:9" x14ac:dyDescent="0.25">
      <c r="A42" s="42" t="str">
        <f t="shared" si="3"/>
        <v>BAHIA DE ALGECIRAS</v>
      </c>
      <c r="B42" s="41">
        <f t="shared" si="4"/>
        <v>6221048</v>
      </c>
      <c r="C42" s="41">
        <f t="shared" si="5"/>
        <v>7121230</v>
      </c>
      <c r="D42" s="41">
        <f t="shared" si="6"/>
        <v>1</v>
      </c>
      <c r="E42" s="42" t="str">
        <f t="shared" si="2"/>
        <v>CARTAGENA</v>
      </c>
      <c r="F42" s="42">
        <f t="shared" si="7"/>
        <v>2353932</v>
      </c>
      <c r="G42" s="42">
        <f t="shared" si="8"/>
        <v>2468518</v>
      </c>
    </row>
    <row r="43" spans="1:9" x14ac:dyDescent="0.25">
      <c r="A43" s="42" t="str">
        <f t="shared" si="3"/>
        <v>BAHIA DE CADIZ</v>
      </c>
      <c r="B43" s="41">
        <f t="shared" si="4"/>
        <v>249617</v>
      </c>
      <c r="C43" s="41">
        <f t="shared" si="5"/>
        <v>334942</v>
      </c>
      <c r="D43" s="41">
        <f t="shared" si="6"/>
        <v>20</v>
      </c>
      <c r="E43" s="42" t="str">
        <f t="shared" si="2"/>
        <v>BILBAO</v>
      </c>
      <c r="F43" s="42">
        <f t="shared" si="7"/>
        <v>2326878</v>
      </c>
      <c r="G43" s="42">
        <f t="shared" si="8"/>
        <v>2046799</v>
      </c>
    </row>
    <row r="44" spans="1:9" x14ac:dyDescent="0.25">
      <c r="A44" s="42" t="str">
        <f t="shared" si="3"/>
        <v>BALEARES</v>
      </c>
      <c r="B44" s="41">
        <f t="shared" si="4"/>
        <v>806325</v>
      </c>
      <c r="C44" s="41">
        <f t="shared" si="5"/>
        <v>816827</v>
      </c>
      <c r="D44" s="41">
        <f t="shared" si="6"/>
        <v>14</v>
      </c>
      <c r="E44" s="42" t="str">
        <f t="shared" si="2"/>
        <v>LAS PALMAS</v>
      </c>
      <c r="F44" s="42">
        <f t="shared" si="7"/>
        <v>1721874</v>
      </c>
      <c r="G44" s="42">
        <f t="shared" si="8"/>
        <v>1889668</v>
      </c>
    </row>
    <row r="45" spans="1:9" x14ac:dyDescent="0.25">
      <c r="A45" s="42" t="str">
        <f t="shared" si="3"/>
        <v>BARCELONA</v>
      </c>
      <c r="B45" s="41">
        <f t="shared" si="4"/>
        <v>3229256</v>
      </c>
      <c r="C45" s="41">
        <f t="shared" si="5"/>
        <v>3212686</v>
      </c>
      <c r="D45" s="41">
        <f t="shared" si="6"/>
        <v>3</v>
      </c>
      <c r="E45" s="42" t="str">
        <f t="shared" si="2"/>
        <v>HUELVA</v>
      </c>
      <c r="F45" s="42">
        <f t="shared" si="7"/>
        <v>1568630</v>
      </c>
      <c r="G45" s="42">
        <f t="shared" si="8"/>
        <v>1497929</v>
      </c>
    </row>
    <row r="46" spans="1:9" x14ac:dyDescent="0.25">
      <c r="A46" s="42" t="str">
        <f t="shared" si="3"/>
        <v>BILBAO</v>
      </c>
      <c r="B46" s="41">
        <f t="shared" si="4"/>
        <v>2326878</v>
      </c>
      <c r="C46" s="41">
        <f t="shared" si="5"/>
        <v>2046799</v>
      </c>
      <c r="D46" s="41">
        <f t="shared" si="6"/>
        <v>6</v>
      </c>
      <c r="E46" s="42" t="str">
        <f t="shared" si="2"/>
        <v>GIJON</v>
      </c>
      <c r="F46" s="42">
        <f t="shared" si="7"/>
        <v>1137051</v>
      </c>
      <c r="G46" s="42">
        <f t="shared" si="8"/>
        <v>960076</v>
      </c>
    </row>
    <row r="47" spans="1:9" x14ac:dyDescent="0.25">
      <c r="A47" s="42" t="str">
        <f t="shared" si="3"/>
        <v>CARTAGENA</v>
      </c>
      <c r="B47" s="41">
        <f t="shared" si="4"/>
        <v>2353932</v>
      </c>
      <c r="C47" s="41">
        <f t="shared" si="5"/>
        <v>2468518</v>
      </c>
      <c r="D47" s="41">
        <f t="shared" si="6"/>
        <v>5</v>
      </c>
      <c r="E47" s="42" t="str">
        <f t="shared" si="2"/>
        <v>FERROL-SAN CIBRAO</v>
      </c>
      <c r="F47" s="42">
        <f t="shared" si="7"/>
        <v>1077963</v>
      </c>
      <c r="G47" s="42">
        <f t="shared" si="8"/>
        <v>990259</v>
      </c>
    </row>
    <row r="48" spans="1:9" x14ac:dyDescent="0.25">
      <c r="A48" s="42" t="str">
        <f t="shared" si="3"/>
        <v>CASTELLON</v>
      </c>
      <c r="B48" s="41">
        <f t="shared" si="4"/>
        <v>1013493</v>
      </c>
      <c r="C48" s="41">
        <f t="shared" si="5"/>
        <v>948037</v>
      </c>
      <c r="D48" s="41">
        <f t="shared" si="6"/>
        <v>11</v>
      </c>
      <c r="E48" s="42" t="str">
        <f t="shared" si="2"/>
        <v>CASTELLON</v>
      </c>
      <c r="F48" s="42">
        <f t="shared" si="7"/>
        <v>1013493</v>
      </c>
      <c r="G48" s="42">
        <f t="shared" si="8"/>
        <v>948037</v>
      </c>
    </row>
    <row r="49" spans="1:7" x14ac:dyDescent="0.25">
      <c r="A49" s="42" t="str">
        <f t="shared" si="3"/>
        <v>CEUTA</v>
      </c>
      <c r="B49" s="41">
        <f t="shared" si="4"/>
        <v>139592</v>
      </c>
      <c r="C49" s="41">
        <f t="shared" si="5"/>
        <v>207898</v>
      </c>
      <c r="D49" s="41">
        <f t="shared" si="6"/>
        <v>23</v>
      </c>
      <c r="E49" s="42" t="str">
        <f t="shared" si="2"/>
        <v>SANTA CRUZ DE TENERIFE</v>
      </c>
      <c r="F49" s="42">
        <f t="shared" si="7"/>
        <v>954644</v>
      </c>
      <c r="G49" s="42">
        <f t="shared" si="8"/>
        <v>1159261</v>
      </c>
    </row>
    <row r="50" spans="1:7" x14ac:dyDescent="0.25">
      <c r="A50" s="42" t="str">
        <f t="shared" si="3"/>
        <v>FERROL-SAN CIBRAO</v>
      </c>
      <c r="B50" s="41">
        <f t="shared" si="4"/>
        <v>1077963</v>
      </c>
      <c r="C50" s="41">
        <f t="shared" si="5"/>
        <v>990259</v>
      </c>
      <c r="D50" s="41">
        <f t="shared" si="6"/>
        <v>10</v>
      </c>
      <c r="E50" s="42" t="str">
        <f t="shared" si="2"/>
        <v>A CORUÑA</v>
      </c>
      <c r="F50" s="42">
        <f t="shared" si="7"/>
        <v>916696</v>
      </c>
      <c r="G50" s="42">
        <f t="shared" si="8"/>
        <v>852214</v>
      </c>
    </row>
    <row r="51" spans="1:7" x14ac:dyDescent="0.25">
      <c r="A51" s="42" t="str">
        <f t="shared" si="3"/>
        <v>GIJON</v>
      </c>
      <c r="B51" s="41">
        <f t="shared" si="4"/>
        <v>1137051</v>
      </c>
      <c r="C51" s="41">
        <f t="shared" si="5"/>
        <v>960076</v>
      </c>
      <c r="D51" s="41">
        <f t="shared" si="6"/>
        <v>9</v>
      </c>
      <c r="E51" s="42" t="str">
        <f t="shared" si="2"/>
        <v>BALEARES</v>
      </c>
      <c r="F51" s="42">
        <f t="shared" si="7"/>
        <v>806325</v>
      </c>
      <c r="G51" s="42">
        <f t="shared" si="8"/>
        <v>816827</v>
      </c>
    </row>
    <row r="52" spans="1:7" x14ac:dyDescent="0.25">
      <c r="A52" s="42" t="str">
        <f t="shared" si="3"/>
        <v>HUELVA</v>
      </c>
      <c r="B52" s="41">
        <f t="shared" si="4"/>
        <v>1568630</v>
      </c>
      <c r="C52" s="41">
        <f t="shared" si="5"/>
        <v>1497929</v>
      </c>
      <c r="D52" s="41">
        <f t="shared" si="6"/>
        <v>8</v>
      </c>
      <c r="E52" s="42" t="str">
        <f t="shared" si="2"/>
        <v>AVILES</v>
      </c>
      <c r="F52" s="42">
        <f t="shared" si="7"/>
        <v>448855</v>
      </c>
      <c r="G52" s="42">
        <f t="shared" si="8"/>
        <v>388776</v>
      </c>
    </row>
    <row r="53" spans="1:7" x14ac:dyDescent="0.25">
      <c r="A53" s="42" t="str">
        <f t="shared" si="3"/>
        <v>LAS PALMAS</v>
      </c>
      <c r="B53" s="41">
        <f t="shared" si="4"/>
        <v>1721874</v>
      </c>
      <c r="C53" s="41">
        <f t="shared" si="5"/>
        <v>1889668</v>
      </c>
      <c r="D53" s="41">
        <f t="shared" si="6"/>
        <v>7</v>
      </c>
      <c r="E53" s="42" t="str">
        <f t="shared" si="2"/>
        <v>ALMERIA</v>
      </c>
      <c r="F53" s="42">
        <f t="shared" si="7"/>
        <v>394165</v>
      </c>
      <c r="G53" s="42">
        <f t="shared" si="8"/>
        <v>396266</v>
      </c>
    </row>
    <row r="54" spans="1:7" x14ac:dyDescent="0.25">
      <c r="A54" s="42" t="str">
        <f t="shared" si="3"/>
        <v>MALAGA</v>
      </c>
      <c r="B54" s="41">
        <f t="shared" si="4"/>
        <v>133283</v>
      </c>
      <c r="C54" s="41">
        <f t="shared" si="5"/>
        <v>942046</v>
      </c>
      <c r="D54" s="41">
        <f t="shared" si="6"/>
        <v>24</v>
      </c>
      <c r="E54" s="42" t="str">
        <f t="shared" si="2"/>
        <v>SEVILLA</v>
      </c>
      <c r="F54" s="42">
        <f t="shared" si="7"/>
        <v>333725</v>
      </c>
      <c r="G54" s="42">
        <f t="shared" si="8"/>
        <v>352523</v>
      </c>
    </row>
    <row r="55" spans="1:7" x14ac:dyDescent="0.25">
      <c r="A55" s="42" t="str">
        <f t="shared" si="3"/>
        <v>MARIN Y RIA DE PONTEVEDRA</v>
      </c>
      <c r="B55" s="41">
        <f t="shared" si="4"/>
        <v>130701</v>
      </c>
      <c r="C55" s="41">
        <f t="shared" si="5"/>
        <v>153091</v>
      </c>
      <c r="D55" s="41">
        <f t="shared" si="6"/>
        <v>25</v>
      </c>
      <c r="E55" s="42" t="str">
        <f t="shared" si="2"/>
        <v>SANTANDER</v>
      </c>
      <c r="F55" s="42">
        <f t="shared" ref="F55:F65" si="9">LOOKUP(E55,$A$38:$A$65,$B$38:$B$65)</f>
        <v>302013</v>
      </c>
      <c r="G55" s="42">
        <f t="shared" si="8"/>
        <v>347241</v>
      </c>
    </row>
    <row r="56" spans="1:7" x14ac:dyDescent="0.25">
      <c r="A56" s="42" t="str">
        <f t="shared" si="3"/>
        <v>MELILLA</v>
      </c>
      <c r="B56" s="41">
        <f t="shared" si="4"/>
        <v>79132</v>
      </c>
      <c r="C56" s="41">
        <f t="shared" si="5"/>
        <v>75939</v>
      </c>
      <c r="D56" s="41">
        <f t="shared" si="6"/>
        <v>27</v>
      </c>
      <c r="E56" s="42" t="str">
        <f t="shared" si="2"/>
        <v>VIGO</v>
      </c>
      <c r="F56" s="42">
        <f t="shared" si="9"/>
        <v>281237</v>
      </c>
      <c r="G56" s="42">
        <f t="shared" si="8"/>
        <v>272030</v>
      </c>
    </row>
    <row r="57" spans="1:7" x14ac:dyDescent="0.25">
      <c r="A57" s="42" t="str">
        <f t="shared" si="3"/>
        <v>MOTRIL</v>
      </c>
      <c r="B57" s="41">
        <f t="shared" si="4"/>
        <v>199546</v>
      </c>
      <c r="C57" s="41">
        <f t="shared" si="5"/>
        <v>189106</v>
      </c>
      <c r="D57" s="41">
        <f t="shared" si="6"/>
        <v>22</v>
      </c>
      <c r="E57" s="42" t="str">
        <f t="shared" si="2"/>
        <v>BAHIA DE CADIZ</v>
      </c>
      <c r="F57" s="42">
        <f t="shared" si="9"/>
        <v>249617</v>
      </c>
      <c r="G57" s="42">
        <f t="shared" si="8"/>
        <v>334942</v>
      </c>
    </row>
    <row r="58" spans="1:7" x14ac:dyDescent="0.25">
      <c r="A58" s="42" t="str">
        <f t="shared" si="3"/>
        <v>PASAIA</v>
      </c>
      <c r="B58" s="41">
        <f t="shared" si="4"/>
        <v>209158</v>
      </c>
      <c r="C58" s="41">
        <f t="shared" si="5"/>
        <v>257118</v>
      </c>
      <c r="D58" s="41">
        <f t="shared" si="6"/>
        <v>21</v>
      </c>
      <c r="E58" s="42" t="str">
        <f t="shared" si="2"/>
        <v>PASAIA</v>
      </c>
      <c r="F58" s="42">
        <f t="shared" si="9"/>
        <v>209158</v>
      </c>
      <c r="G58" s="42">
        <f t="shared" si="8"/>
        <v>257118</v>
      </c>
    </row>
    <row r="59" spans="1:7" x14ac:dyDescent="0.25">
      <c r="A59" s="42" t="str">
        <f t="shared" si="3"/>
        <v>SANTA CRUZ DE TENERIFE</v>
      </c>
      <c r="B59" s="41">
        <f t="shared" si="4"/>
        <v>954644</v>
      </c>
      <c r="C59" s="41">
        <f t="shared" si="5"/>
        <v>1159261</v>
      </c>
      <c r="D59" s="41">
        <f t="shared" si="6"/>
        <v>12</v>
      </c>
      <c r="E59" s="42" t="str">
        <f t="shared" si="2"/>
        <v>MOTRIL</v>
      </c>
      <c r="F59" s="42">
        <f t="shared" si="9"/>
        <v>199546</v>
      </c>
      <c r="G59" s="42">
        <f t="shared" si="8"/>
        <v>189106</v>
      </c>
    </row>
    <row r="60" spans="1:7" x14ac:dyDescent="0.25">
      <c r="A60" s="42" t="str">
        <f t="shared" si="3"/>
        <v>SANTANDER</v>
      </c>
      <c r="B60" s="41">
        <f t="shared" si="4"/>
        <v>302013</v>
      </c>
      <c r="C60" s="41">
        <f t="shared" si="5"/>
        <v>347241</v>
      </c>
      <c r="D60" s="41">
        <f t="shared" si="6"/>
        <v>18</v>
      </c>
      <c r="E60" s="42" t="str">
        <f t="shared" si="2"/>
        <v>CEUTA</v>
      </c>
      <c r="F60" s="42">
        <f t="shared" si="9"/>
        <v>139592</v>
      </c>
      <c r="G60" s="42">
        <f t="shared" si="8"/>
        <v>207898</v>
      </c>
    </row>
    <row r="61" spans="1:7" x14ac:dyDescent="0.25">
      <c r="A61" s="42" t="str">
        <f t="shared" si="3"/>
        <v>SEVILLA</v>
      </c>
      <c r="B61" s="41">
        <f t="shared" si="4"/>
        <v>333725</v>
      </c>
      <c r="C61" s="41">
        <f t="shared" si="5"/>
        <v>352523</v>
      </c>
      <c r="D61" s="41">
        <f t="shared" si="6"/>
        <v>17</v>
      </c>
      <c r="E61" s="42" t="str">
        <f t="shared" si="2"/>
        <v>MALAGA</v>
      </c>
      <c r="F61" s="42">
        <f t="shared" si="9"/>
        <v>133283</v>
      </c>
      <c r="G61" s="42">
        <f t="shared" si="8"/>
        <v>942046</v>
      </c>
    </row>
    <row r="62" spans="1:7" x14ac:dyDescent="0.25">
      <c r="A62" s="42" t="str">
        <f t="shared" si="3"/>
        <v>TARRAGONA</v>
      </c>
      <c r="B62" s="41">
        <f t="shared" si="4"/>
        <v>2685222</v>
      </c>
      <c r="C62" s="41">
        <f t="shared" si="5"/>
        <v>3400187</v>
      </c>
      <c r="D62" s="41">
        <f t="shared" si="6"/>
        <v>4</v>
      </c>
      <c r="E62" s="42" t="str">
        <f t="shared" si="2"/>
        <v>MARIN Y RIA DE PONTEVEDRA</v>
      </c>
      <c r="F62" s="42">
        <f t="shared" si="9"/>
        <v>130701</v>
      </c>
      <c r="G62" s="42">
        <f t="shared" si="8"/>
        <v>153091</v>
      </c>
    </row>
    <row r="63" spans="1:7" x14ac:dyDescent="0.25">
      <c r="A63" s="42" t="str">
        <f t="shared" si="3"/>
        <v>VALENCIA</v>
      </c>
      <c r="B63" s="41">
        <f t="shared" si="4"/>
        <v>5412186</v>
      </c>
      <c r="C63" s="41">
        <f t="shared" si="5"/>
        <v>5455982</v>
      </c>
      <c r="D63" s="41">
        <f t="shared" si="6"/>
        <v>2</v>
      </c>
      <c r="E63" s="42" t="str">
        <f t="shared" si="2"/>
        <v>ALICANTE</v>
      </c>
      <c r="F63" s="42">
        <f t="shared" si="9"/>
        <v>123441</v>
      </c>
      <c r="G63" s="42">
        <f t="shared" si="8"/>
        <v>147104</v>
      </c>
    </row>
    <row r="64" spans="1:7" x14ac:dyDescent="0.25">
      <c r="A64" s="42" t="str">
        <f t="shared" si="3"/>
        <v>VIGO</v>
      </c>
      <c r="B64" s="41">
        <f t="shared" si="4"/>
        <v>281237</v>
      </c>
      <c r="C64" s="41">
        <f t="shared" si="5"/>
        <v>272030</v>
      </c>
      <c r="D64" s="41">
        <f t="shared" si="6"/>
        <v>19</v>
      </c>
      <c r="E64" s="42" t="str">
        <f t="shared" si="2"/>
        <v>MELILLA</v>
      </c>
      <c r="F64" s="42">
        <f t="shared" si="9"/>
        <v>79132</v>
      </c>
      <c r="G64" s="42">
        <f t="shared" si="8"/>
        <v>75939</v>
      </c>
    </row>
    <row r="65" spans="1:7" x14ac:dyDescent="0.25">
      <c r="A65" s="42" t="str">
        <f t="shared" si="3"/>
        <v>VILAGARCIA</v>
      </c>
      <c r="B65" s="41">
        <f t="shared" si="4"/>
        <v>66214</v>
      </c>
      <c r="C65" s="41">
        <f t="shared" si="5"/>
        <v>82053</v>
      </c>
      <c r="D65" s="41">
        <f t="shared" si="6"/>
        <v>28</v>
      </c>
      <c r="E65" s="42" t="str">
        <f t="shared" si="2"/>
        <v>VILAGARCIA</v>
      </c>
      <c r="F65" s="42">
        <f t="shared" si="9"/>
        <v>66214</v>
      </c>
      <c r="G65" s="42">
        <f t="shared" si="8"/>
        <v>82053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Enero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41344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7">
        <v>442144</v>
      </c>
      <c r="C7" s="37">
        <v>502867</v>
      </c>
      <c r="D7" s="37">
        <v>442144</v>
      </c>
      <c r="E7" s="37">
        <v>502867</v>
      </c>
      <c r="F7" s="10">
        <f>((E7*100)/D7)-100</f>
        <v>13.733760946659913</v>
      </c>
      <c r="G7" s="1"/>
      <c r="H7" s="1"/>
      <c r="I7" s="1"/>
    </row>
    <row r="8" spans="1:12" x14ac:dyDescent="0.25">
      <c r="A8" s="11" t="s">
        <v>45</v>
      </c>
      <c r="B8" s="38">
        <v>5085</v>
      </c>
      <c r="C8" s="38">
        <v>4518</v>
      </c>
      <c r="D8" s="38">
        <v>5085</v>
      </c>
      <c r="E8" s="38">
        <v>4518</v>
      </c>
      <c r="F8" s="13">
        <f t="shared" ref="F8:F35" si="0">((E8*100)/D8)-100</f>
        <v>-11.150442477876112</v>
      </c>
      <c r="G8" s="1"/>
      <c r="H8" s="1"/>
      <c r="I8" s="1"/>
    </row>
    <row r="9" spans="1:12" x14ac:dyDescent="0.25">
      <c r="A9" s="8" t="s">
        <v>46</v>
      </c>
      <c r="B9" s="37">
        <v>3150</v>
      </c>
      <c r="C9" s="37">
        <v>0</v>
      </c>
      <c r="D9" s="37">
        <v>3150</v>
      </c>
      <c r="E9" s="37">
        <v>0</v>
      </c>
      <c r="F9" s="10">
        <f t="shared" si="0"/>
        <v>-100</v>
      </c>
      <c r="G9" s="1"/>
      <c r="H9" s="1"/>
      <c r="I9" s="1"/>
    </row>
    <row r="10" spans="1:12" x14ac:dyDescent="0.25">
      <c r="A10" s="11" t="s">
        <v>47</v>
      </c>
      <c r="B10" s="38">
        <v>39036</v>
      </c>
      <c r="C10" s="38">
        <v>62032</v>
      </c>
      <c r="D10" s="38">
        <v>39036</v>
      </c>
      <c r="E10" s="38">
        <v>62032</v>
      </c>
      <c r="F10" s="13">
        <f t="shared" si="0"/>
        <v>58.909724357003796</v>
      </c>
      <c r="G10" s="1"/>
      <c r="H10" s="1"/>
      <c r="I10" s="1"/>
    </row>
    <row r="11" spans="1:12" x14ac:dyDescent="0.25">
      <c r="A11" s="8" t="s">
        <v>48</v>
      </c>
      <c r="B11" s="37">
        <v>1799600</v>
      </c>
      <c r="C11" s="37">
        <v>1816297</v>
      </c>
      <c r="D11" s="37">
        <v>1799600</v>
      </c>
      <c r="E11" s="37">
        <v>1816297</v>
      </c>
      <c r="F11" s="10">
        <f t="shared" si="0"/>
        <v>0.9278172927317172</v>
      </c>
      <c r="G11" s="1"/>
      <c r="H11" s="1"/>
      <c r="I11" s="1"/>
    </row>
    <row r="12" spans="1:12" x14ac:dyDescent="0.25">
      <c r="A12" s="11" t="s">
        <v>49</v>
      </c>
      <c r="B12" s="38">
        <v>7623</v>
      </c>
      <c r="C12" s="38">
        <v>4191</v>
      </c>
      <c r="D12" s="38">
        <v>7623</v>
      </c>
      <c r="E12" s="38">
        <v>4191</v>
      </c>
      <c r="F12" s="13">
        <f t="shared" si="0"/>
        <v>-45.021645021645021</v>
      </c>
      <c r="G12" s="1"/>
      <c r="H12" s="1"/>
      <c r="I12" s="1"/>
    </row>
    <row r="13" spans="1:12" x14ac:dyDescent="0.25">
      <c r="A13" s="8" t="s">
        <v>50</v>
      </c>
      <c r="B13" s="37">
        <v>132810</v>
      </c>
      <c r="C13" s="37">
        <v>106434</v>
      </c>
      <c r="D13" s="37">
        <v>132810</v>
      </c>
      <c r="E13" s="37">
        <v>106434</v>
      </c>
      <c r="F13" s="10">
        <f t="shared" si="0"/>
        <v>-19.859950304946921</v>
      </c>
      <c r="G13" s="1"/>
      <c r="H13" s="1"/>
      <c r="I13" s="1"/>
    </row>
    <row r="14" spans="1:12" x14ac:dyDescent="0.25">
      <c r="A14" s="11" t="s">
        <v>51</v>
      </c>
      <c r="B14" s="38">
        <v>835666</v>
      </c>
      <c r="C14" s="38">
        <v>982431</v>
      </c>
      <c r="D14" s="38">
        <v>835666</v>
      </c>
      <c r="E14" s="38">
        <v>982431</v>
      </c>
      <c r="F14" s="13">
        <f t="shared" si="0"/>
        <v>17.562638661857733</v>
      </c>
      <c r="G14" s="1"/>
      <c r="H14" s="1"/>
      <c r="I14" s="1"/>
    </row>
    <row r="15" spans="1:12" x14ac:dyDescent="0.25">
      <c r="A15" s="8" t="s">
        <v>52</v>
      </c>
      <c r="B15" s="37">
        <v>1099141</v>
      </c>
      <c r="C15" s="37">
        <v>1332924</v>
      </c>
      <c r="D15" s="37">
        <v>1099141</v>
      </c>
      <c r="E15" s="37">
        <v>1332924</v>
      </c>
      <c r="F15" s="10">
        <f t="shared" si="0"/>
        <v>21.269609631521348</v>
      </c>
      <c r="G15" s="1"/>
      <c r="H15" s="1"/>
      <c r="I15" s="1"/>
    </row>
    <row r="16" spans="1:12" x14ac:dyDescent="0.25">
      <c r="A16" s="11" t="s">
        <v>53</v>
      </c>
      <c r="B16" s="38">
        <v>1923328</v>
      </c>
      <c r="C16" s="38">
        <v>1668219</v>
      </c>
      <c r="D16" s="38">
        <v>1923328</v>
      </c>
      <c r="E16" s="38">
        <v>1668219</v>
      </c>
      <c r="F16" s="13">
        <f t="shared" si="0"/>
        <v>-13.263936260481827</v>
      </c>
      <c r="G16" s="1"/>
      <c r="H16" s="1"/>
      <c r="I16" s="1"/>
    </row>
    <row r="17" spans="1:9" x14ac:dyDescent="0.25">
      <c r="A17" s="8" t="s">
        <v>54</v>
      </c>
      <c r="B17" s="37">
        <v>551696</v>
      </c>
      <c r="C17" s="37">
        <v>638585</v>
      </c>
      <c r="D17" s="37">
        <v>551696</v>
      </c>
      <c r="E17" s="37">
        <v>638585</v>
      </c>
      <c r="F17" s="10">
        <f t="shared" si="0"/>
        <v>15.749434471158025</v>
      </c>
      <c r="G17" s="1"/>
      <c r="H17" s="1"/>
      <c r="I17" s="1"/>
    </row>
    <row r="18" spans="1:9" x14ac:dyDescent="0.25">
      <c r="A18" s="11" t="s">
        <v>55</v>
      </c>
      <c r="B18" s="38">
        <v>121918</v>
      </c>
      <c r="C18" s="38">
        <v>44620</v>
      </c>
      <c r="D18" s="38">
        <v>121918</v>
      </c>
      <c r="E18" s="38">
        <v>44620</v>
      </c>
      <c r="F18" s="13">
        <f t="shared" si="0"/>
        <v>-63.401630604176574</v>
      </c>
      <c r="G18" s="1"/>
      <c r="H18" s="1"/>
      <c r="I18" s="1"/>
    </row>
    <row r="19" spans="1:9" x14ac:dyDescent="0.25">
      <c r="A19" s="8" t="s">
        <v>56</v>
      </c>
      <c r="B19" s="37">
        <v>122555</v>
      </c>
      <c r="C19" s="37">
        <v>223010</v>
      </c>
      <c r="D19" s="37">
        <v>122555</v>
      </c>
      <c r="E19" s="37">
        <v>223010</v>
      </c>
      <c r="F19" s="10">
        <f t="shared" si="0"/>
        <v>81.967279996736153</v>
      </c>
      <c r="G19" s="1"/>
      <c r="H19" s="1"/>
      <c r="I19" s="1"/>
    </row>
    <row r="20" spans="1:9" x14ac:dyDescent="0.25">
      <c r="A20" s="11" t="s">
        <v>57</v>
      </c>
      <c r="B20" s="38">
        <v>60408</v>
      </c>
      <c r="C20" s="38">
        <v>48393</v>
      </c>
      <c r="D20" s="38">
        <v>60408</v>
      </c>
      <c r="E20" s="38">
        <v>48393</v>
      </c>
      <c r="F20" s="13">
        <f t="shared" si="0"/>
        <v>-19.889749702026222</v>
      </c>
      <c r="G20" s="1"/>
      <c r="H20" s="1"/>
      <c r="I20" s="1"/>
    </row>
    <row r="21" spans="1:9" x14ac:dyDescent="0.25">
      <c r="A21" s="8" t="s">
        <v>58</v>
      </c>
      <c r="B21" s="37">
        <v>1228980</v>
      </c>
      <c r="C21" s="37">
        <v>1384976</v>
      </c>
      <c r="D21" s="37">
        <v>1228980</v>
      </c>
      <c r="E21" s="37">
        <v>1384976</v>
      </c>
      <c r="F21" s="10">
        <f t="shared" si="0"/>
        <v>12.693127634298364</v>
      </c>
      <c r="G21" s="1"/>
      <c r="H21" s="1"/>
      <c r="I21" s="1"/>
    </row>
    <row r="22" spans="1:9" x14ac:dyDescent="0.25">
      <c r="A22" s="11" t="s">
        <v>59</v>
      </c>
      <c r="B22" s="38">
        <v>414935</v>
      </c>
      <c r="C22" s="38">
        <v>459741</v>
      </c>
      <c r="D22" s="38">
        <v>414935</v>
      </c>
      <c r="E22" s="38">
        <v>459741</v>
      </c>
      <c r="F22" s="13">
        <f t="shared" si="0"/>
        <v>10.798317808813422</v>
      </c>
      <c r="G22" s="1"/>
      <c r="H22" s="1"/>
      <c r="I22" s="1"/>
    </row>
    <row r="23" spans="1:9" x14ac:dyDescent="0.25">
      <c r="A23" s="8" t="s">
        <v>60</v>
      </c>
      <c r="B23" s="37">
        <v>12705</v>
      </c>
      <c r="C23" s="37">
        <v>4186</v>
      </c>
      <c r="D23" s="37">
        <v>12705</v>
      </c>
      <c r="E23" s="37">
        <v>4186</v>
      </c>
      <c r="F23" s="10">
        <f t="shared" si="0"/>
        <v>-67.052341597796143</v>
      </c>
      <c r="G23" s="1"/>
      <c r="H23" s="1"/>
      <c r="I23" s="1"/>
    </row>
    <row r="24" spans="1:9" x14ac:dyDescent="0.25">
      <c r="A24" s="11" t="s">
        <v>61</v>
      </c>
      <c r="B24" s="38">
        <v>0</v>
      </c>
      <c r="C24" s="38">
        <v>0</v>
      </c>
      <c r="D24" s="38">
        <v>0</v>
      </c>
      <c r="E24" s="38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7">
        <v>9235</v>
      </c>
      <c r="C25" s="37">
        <v>2503</v>
      </c>
      <c r="D25" s="37">
        <v>9235</v>
      </c>
      <c r="E25" s="37">
        <v>2503</v>
      </c>
      <c r="F25" s="10">
        <f t="shared" si="0"/>
        <v>-72.896589063345971</v>
      </c>
      <c r="G25" s="1"/>
      <c r="H25" s="1"/>
      <c r="I25" s="1"/>
    </row>
    <row r="26" spans="1:9" x14ac:dyDescent="0.25">
      <c r="A26" s="11" t="s">
        <v>63</v>
      </c>
      <c r="B26" s="38">
        <v>128724</v>
      </c>
      <c r="C26" s="38">
        <v>124063</v>
      </c>
      <c r="D26" s="38">
        <v>128724</v>
      </c>
      <c r="E26" s="38">
        <v>124063</v>
      </c>
      <c r="F26" s="13">
        <f t="shared" si="0"/>
        <v>-3.6209253907585151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660554</v>
      </c>
      <c r="C28" s="38">
        <v>503200</v>
      </c>
      <c r="D28" s="38">
        <v>660554</v>
      </c>
      <c r="E28" s="38">
        <v>503200</v>
      </c>
      <c r="F28" s="13">
        <f t="shared" si="0"/>
        <v>-23.821519512409282</v>
      </c>
      <c r="G28" s="1"/>
      <c r="H28" s="1"/>
      <c r="I28" s="1"/>
    </row>
    <row r="29" spans="1:9" x14ac:dyDescent="0.25">
      <c r="A29" s="8" t="s">
        <v>66</v>
      </c>
      <c r="B29" s="37">
        <v>11055</v>
      </c>
      <c r="C29" s="37">
        <v>12972</v>
      </c>
      <c r="D29" s="37">
        <v>11055</v>
      </c>
      <c r="E29" s="37">
        <v>12972</v>
      </c>
      <c r="F29" s="10">
        <f t="shared" si="0"/>
        <v>17.340569877883311</v>
      </c>
      <c r="G29" s="1"/>
      <c r="H29" s="1"/>
      <c r="I29" s="1"/>
    </row>
    <row r="30" spans="1:9" x14ac:dyDescent="0.25">
      <c r="A30" s="11" t="s">
        <v>67</v>
      </c>
      <c r="B30" s="38">
        <v>39902</v>
      </c>
      <c r="C30" s="38">
        <v>35294</v>
      </c>
      <c r="D30" s="38">
        <v>39902</v>
      </c>
      <c r="E30" s="38">
        <v>35294</v>
      </c>
      <c r="F30" s="13">
        <f t="shared" si="0"/>
        <v>-11.548293318630641</v>
      </c>
      <c r="G30" s="1"/>
      <c r="H30" s="1"/>
      <c r="I30" s="1"/>
    </row>
    <row r="31" spans="1:9" x14ac:dyDescent="0.25">
      <c r="A31" s="8" t="s">
        <v>68</v>
      </c>
      <c r="B31" s="37">
        <v>2007610</v>
      </c>
      <c r="C31" s="37">
        <v>1513299</v>
      </c>
      <c r="D31" s="37">
        <v>2007610</v>
      </c>
      <c r="E31" s="37">
        <v>1513299</v>
      </c>
      <c r="F31" s="10">
        <f t="shared" si="0"/>
        <v>-24.621863808209767</v>
      </c>
      <c r="G31" s="1"/>
      <c r="H31" s="1"/>
      <c r="I31" s="1"/>
    </row>
    <row r="32" spans="1:9" x14ac:dyDescent="0.25">
      <c r="A32" s="11" t="s">
        <v>69</v>
      </c>
      <c r="B32" s="38">
        <v>400192</v>
      </c>
      <c r="C32" s="38">
        <v>240110</v>
      </c>
      <c r="D32" s="38">
        <v>400192</v>
      </c>
      <c r="E32" s="38">
        <v>240110</v>
      </c>
      <c r="F32" s="13">
        <f t="shared" si="0"/>
        <v>-40.001299376299379</v>
      </c>
      <c r="G32" s="1"/>
      <c r="H32" s="1"/>
      <c r="I32" s="1"/>
    </row>
    <row r="33" spans="1:9" x14ac:dyDescent="0.25">
      <c r="A33" s="8" t="s">
        <v>70</v>
      </c>
      <c r="B33" s="37">
        <v>13807</v>
      </c>
      <c r="C33" s="37">
        <v>9996</v>
      </c>
      <c r="D33" s="37">
        <v>13807</v>
      </c>
      <c r="E33" s="37">
        <v>9996</v>
      </c>
      <c r="F33" s="10">
        <f t="shared" si="0"/>
        <v>-27.601941044397776</v>
      </c>
      <c r="G33" s="1"/>
      <c r="H33" s="1"/>
      <c r="I33" s="1"/>
    </row>
    <row r="34" spans="1:9" x14ac:dyDescent="0.25">
      <c r="A34" s="11" t="s">
        <v>71</v>
      </c>
      <c r="B34" s="38">
        <v>25299</v>
      </c>
      <c r="C34" s="38">
        <v>10268</v>
      </c>
      <c r="D34" s="38">
        <v>25299</v>
      </c>
      <c r="E34" s="38">
        <v>10268</v>
      </c>
      <c r="F34" s="13">
        <f t="shared" si="0"/>
        <v>-59.413415550021739</v>
      </c>
      <c r="G34" s="1"/>
      <c r="H34" s="1"/>
      <c r="I34" s="1"/>
    </row>
    <row r="35" spans="1:9" x14ac:dyDescent="0.25">
      <c r="A35" s="14" t="s">
        <v>72</v>
      </c>
      <c r="B35" s="15">
        <f>SUM(B7:B34)</f>
        <v>12097158</v>
      </c>
      <c r="C35" s="15">
        <f t="shared" ref="C35:E35" si="1">SUM(C7:C34)</f>
        <v>11735129</v>
      </c>
      <c r="D35" s="15">
        <f t="shared" si="1"/>
        <v>12097158</v>
      </c>
      <c r="E35" s="15">
        <f t="shared" si="1"/>
        <v>11735129</v>
      </c>
      <c r="F35" s="16">
        <f t="shared" si="0"/>
        <v>-2.9926781149754333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502867</v>
      </c>
      <c r="C38" s="41">
        <f>D7</f>
        <v>442144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1816297</v>
      </c>
      <c r="G38" s="42">
        <f>LOOKUP(E38,$A$38:$A$65,$C$38:$C$65)</f>
        <v>1799600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4518</v>
      </c>
      <c r="C39" s="41">
        <f t="shared" ref="C39:C65" si="5">D8</f>
        <v>5085</v>
      </c>
      <c r="D39" s="41">
        <f t="shared" ref="D39:D65" si="6">_xlfn.RANK.EQ(B39,$B$38:$B$65)+COUNTIF($B$38:$B$65,B39)-1</f>
        <v>22</v>
      </c>
      <c r="E39" s="42" t="str">
        <f t="shared" si="2"/>
        <v>CARTAGENA</v>
      </c>
      <c r="F39" s="42">
        <f t="shared" ref="F39:F54" si="7">LOOKUP(E39,$A$38:$A$65,$B$38:$B$65)</f>
        <v>1668219</v>
      </c>
      <c r="G39" s="42">
        <f t="shared" ref="G39:G65" si="8">LOOKUP(E39,$A$38:$A$65,$C$38:$C$65)</f>
        <v>1923328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3150</v>
      </c>
      <c r="D40" s="41">
        <f t="shared" si="6"/>
        <v>28</v>
      </c>
      <c r="E40" s="42" t="str">
        <f t="shared" si="2"/>
        <v>TARRAGONA</v>
      </c>
      <c r="F40" s="42">
        <f t="shared" si="7"/>
        <v>1513299</v>
      </c>
      <c r="G40" s="42">
        <f t="shared" si="8"/>
        <v>2007610</v>
      </c>
    </row>
    <row r="41" spans="1:9" x14ac:dyDescent="0.25">
      <c r="A41" s="42" t="str">
        <f t="shared" si="3"/>
        <v>AVILES</v>
      </c>
      <c r="B41" s="41">
        <f t="shared" si="4"/>
        <v>62032</v>
      </c>
      <c r="C41" s="41">
        <f t="shared" si="5"/>
        <v>39036</v>
      </c>
      <c r="D41" s="41">
        <f t="shared" si="6"/>
        <v>15</v>
      </c>
      <c r="E41" s="42" t="str">
        <f t="shared" si="2"/>
        <v>HUELVA</v>
      </c>
      <c r="F41" s="42">
        <f t="shared" si="7"/>
        <v>1384976</v>
      </c>
      <c r="G41" s="42">
        <f t="shared" si="8"/>
        <v>1228980</v>
      </c>
    </row>
    <row r="42" spans="1:9" x14ac:dyDescent="0.25">
      <c r="A42" s="42" t="str">
        <f t="shared" si="3"/>
        <v>BAHIA DE ALGECIRAS</v>
      </c>
      <c r="B42" s="41">
        <f t="shared" si="4"/>
        <v>1816297</v>
      </c>
      <c r="C42" s="41">
        <f t="shared" si="5"/>
        <v>1799600</v>
      </c>
      <c r="D42" s="41">
        <f t="shared" si="6"/>
        <v>1</v>
      </c>
      <c r="E42" s="42" t="str">
        <f t="shared" si="2"/>
        <v>BILBAO</v>
      </c>
      <c r="F42" s="42">
        <f t="shared" si="7"/>
        <v>1332924</v>
      </c>
      <c r="G42" s="42">
        <f t="shared" si="8"/>
        <v>1099141</v>
      </c>
    </row>
    <row r="43" spans="1:9" x14ac:dyDescent="0.25">
      <c r="A43" s="42" t="str">
        <f t="shared" si="3"/>
        <v>BAHIA DE CADIZ</v>
      </c>
      <c r="B43" s="41">
        <f t="shared" si="4"/>
        <v>4191</v>
      </c>
      <c r="C43" s="41">
        <f t="shared" si="5"/>
        <v>7623</v>
      </c>
      <c r="D43" s="41">
        <f t="shared" si="6"/>
        <v>23</v>
      </c>
      <c r="E43" s="42" t="str">
        <f t="shared" si="2"/>
        <v>BARCELONA</v>
      </c>
      <c r="F43" s="42">
        <f t="shared" si="7"/>
        <v>982431</v>
      </c>
      <c r="G43" s="42">
        <f t="shared" si="8"/>
        <v>835666</v>
      </c>
    </row>
    <row r="44" spans="1:9" x14ac:dyDescent="0.25">
      <c r="A44" s="42" t="str">
        <f t="shared" si="3"/>
        <v>BALEARES</v>
      </c>
      <c r="B44" s="41">
        <f t="shared" si="4"/>
        <v>106434</v>
      </c>
      <c r="C44" s="41">
        <f t="shared" si="5"/>
        <v>132810</v>
      </c>
      <c r="D44" s="41">
        <f t="shared" si="6"/>
        <v>14</v>
      </c>
      <c r="E44" s="42" t="str">
        <f t="shared" si="2"/>
        <v>CASTELLON</v>
      </c>
      <c r="F44" s="42">
        <f t="shared" si="7"/>
        <v>638585</v>
      </c>
      <c r="G44" s="42">
        <f t="shared" si="8"/>
        <v>551696</v>
      </c>
    </row>
    <row r="45" spans="1:9" x14ac:dyDescent="0.25">
      <c r="A45" s="42" t="str">
        <f t="shared" si="3"/>
        <v>BARCELONA</v>
      </c>
      <c r="B45" s="41">
        <f t="shared" si="4"/>
        <v>982431</v>
      </c>
      <c r="C45" s="41">
        <f t="shared" si="5"/>
        <v>835666</v>
      </c>
      <c r="D45" s="41">
        <f t="shared" si="6"/>
        <v>6</v>
      </c>
      <c r="E45" s="42" t="str">
        <f t="shared" si="2"/>
        <v>SANTA CRUZ DE TENERIFE</v>
      </c>
      <c r="F45" s="42">
        <f t="shared" si="7"/>
        <v>503200</v>
      </c>
      <c r="G45" s="42">
        <f t="shared" si="8"/>
        <v>660554</v>
      </c>
    </row>
    <row r="46" spans="1:9" x14ac:dyDescent="0.25">
      <c r="A46" s="42" t="str">
        <f t="shared" si="3"/>
        <v>BILBAO</v>
      </c>
      <c r="B46" s="41">
        <f t="shared" si="4"/>
        <v>1332924</v>
      </c>
      <c r="C46" s="41">
        <f t="shared" si="5"/>
        <v>1099141</v>
      </c>
      <c r="D46" s="41">
        <f t="shared" si="6"/>
        <v>5</v>
      </c>
      <c r="E46" s="42" t="str">
        <f t="shared" si="2"/>
        <v>A CORUÑA</v>
      </c>
      <c r="F46" s="42">
        <f t="shared" si="7"/>
        <v>502867</v>
      </c>
      <c r="G46" s="42">
        <f t="shared" si="8"/>
        <v>442144</v>
      </c>
    </row>
    <row r="47" spans="1:9" x14ac:dyDescent="0.25">
      <c r="A47" s="42" t="str">
        <f t="shared" si="3"/>
        <v>CARTAGENA</v>
      </c>
      <c r="B47" s="41">
        <f t="shared" si="4"/>
        <v>1668219</v>
      </c>
      <c r="C47" s="41">
        <f t="shared" si="5"/>
        <v>1923328</v>
      </c>
      <c r="D47" s="41">
        <f t="shared" si="6"/>
        <v>2</v>
      </c>
      <c r="E47" s="42" t="str">
        <f t="shared" si="2"/>
        <v>LAS PALMAS</v>
      </c>
      <c r="F47" s="42">
        <f t="shared" si="7"/>
        <v>459741</v>
      </c>
      <c r="G47" s="42">
        <f t="shared" si="8"/>
        <v>414935</v>
      </c>
    </row>
    <row r="48" spans="1:9" x14ac:dyDescent="0.25">
      <c r="A48" s="42" t="str">
        <f t="shared" si="3"/>
        <v>CASTELLON</v>
      </c>
      <c r="B48" s="41">
        <f t="shared" si="4"/>
        <v>638585</v>
      </c>
      <c r="C48" s="41">
        <f t="shared" si="5"/>
        <v>551696</v>
      </c>
      <c r="D48" s="41">
        <f t="shared" si="6"/>
        <v>7</v>
      </c>
      <c r="E48" s="42" t="str">
        <f t="shared" si="2"/>
        <v>VALENCIA</v>
      </c>
      <c r="F48" s="42">
        <f t="shared" si="7"/>
        <v>240110</v>
      </c>
      <c r="G48" s="42">
        <f t="shared" si="8"/>
        <v>400192</v>
      </c>
    </row>
    <row r="49" spans="1:7" x14ac:dyDescent="0.25">
      <c r="A49" s="42" t="str">
        <f t="shared" si="3"/>
        <v>CEUTA</v>
      </c>
      <c r="B49" s="41">
        <f t="shared" si="4"/>
        <v>44620</v>
      </c>
      <c r="C49" s="41">
        <f t="shared" si="5"/>
        <v>121918</v>
      </c>
      <c r="D49" s="41">
        <f t="shared" si="6"/>
        <v>17</v>
      </c>
      <c r="E49" s="42" t="str">
        <f t="shared" si="2"/>
        <v>FERROL-SAN CIBRAO</v>
      </c>
      <c r="F49" s="42">
        <f t="shared" si="7"/>
        <v>223010</v>
      </c>
      <c r="G49" s="42">
        <f t="shared" si="8"/>
        <v>122555</v>
      </c>
    </row>
    <row r="50" spans="1:7" x14ac:dyDescent="0.25">
      <c r="A50" s="42" t="str">
        <f t="shared" si="3"/>
        <v>FERROL-SAN CIBRAO</v>
      </c>
      <c r="B50" s="41">
        <f t="shared" si="4"/>
        <v>223010</v>
      </c>
      <c r="C50" s="41">
        <f t="shared" si="5"/>
        <v>122555</v>
      </c>
      <c r="D50" s="41">
        <f t="shared" si="6"/>
        <v>12</v>
      </c>
      <c r="E50" s="42" t="str">
        <f t="shared" si="2"/>
        <v>MOTRIL</v>
      </c>
      <c r="F50" s="42">
        <f t="shared" si="7"/>
        <v>124063</v>
      </c>
      <c r="G50" s="42">
        <f t="shared" si="8"/>
        <v>128724</v>
      </c>
    </row>
    <row r="51" spans="1:7" x14ac:dyDescent="0.25">
      <c r="A51" s="42" t="str">
        <f t="shared" si="3"/>
        <v>GIJON</v>
      </c>
      <c r="B51" s="41">
        <f t="shared" si="4"/>
        <v>48393</v>
      </c>
      <c r="C51" s="41">
        <f t="shared" si="5"/>
        <v>60408</v>
      </c>
      <c r="D51" s="41">
        <f t="shared" si="6"/>
        <v>16</v>
      </c>
      <c r="E51" s="42" t="str">
        <f t="shared" si="2"/>
        <v>BALEARES</v>
      </c>
      <c r="F51" s="42">
        <f t="shared" si="7"/>
        <v>106434</v>
      </c>
      <c r="G51" s="42">
        <f t="shared" si="8"/>
        <v>132810</v>
      </c>
    </row>
    <row r="52" spans="1:7" x14ac:dyDescent="0.25">
      <c r="A52" s="42" t="str">
        <f t="shared" si="3"/>
        <v>HUELVA</v>
      </c>
      <c r="B52" s="41">
        <f t="shared" si="4"/>
        <v>1384976</v>
      </c>
      <c r="C52" s="41">
        <f t="shared" si="5"/>
        <v>1228980</v>
      </c>
      <c r="D52" s="41">
        <f t="shared" si="6"/>
        <v>4</v>
      </c>
      <c r="E52" s="42" t="str">
        <f t="shared" si="2"/>
        <v>AVILES</v>
      </c>
      <c r="F52" s="42">
        <f t="shared" si="7"/>
        <v>62032</v>
      </c>
      <c r="G52" s="42">
        <f t="shared" si="8"/>
        <v>39036</v>
      </c>
    </row>
    <row r="53" spans="1:7" x14ac:dyDescent="0.25">
      <c r="A53" s="42" t="str">
        <f t="shared" si="3"/>
        <v>LAS PALMAS</v>
      </c>
      <c r="B53" s="41">
        <f t="shared" si="4"/>
        <v>459741</v>
      </c>
      <c r="C53" s="41">
        <f t="shared" si="5"/>
        <v>414935</v>
      </c>
      <c r="D53" s="41">
        <f t="shared" si="6"/>
        <v>10</v>
      </c>
      <c r="E53" s="42" t="str">
        <f t="shared" si="2"/>
        <v>GIJON</v>
      </c>
      <c r="F53" s="42">
        <f t="shared" si="7"/>
        <v>48393</v>
      </c>
      <c r="G53" s="42">
        <f t="shared" si="8"/>
        <v>60408</v>
      </c>
    </row>
    <row r="54" spans="1:7" x14ac:dyDescent="0.25">
      <c r="A54" s="42" t="str">
        <f t="shared" si="3"/>
        <v>MALAGA</v>
      </c>
      <c r="B54" s="41">
        <f t="shared" si="4"/>
        <v>4186</v>
      </c>
      <c r="C54" s="41">
        <f t="shared" si="5"/>
        <v>12705</v>
      </c>
      <c r="D54" s="41">
        <f t="shared" si="6"/>
        <v>24</v>
      </c>
      <c r="E54" s="42" t="str">
        <f t="shared" si="2"/>
        <v>CEUTA</v>
      </c>
      <c r="F54" s="42">
        <f t="shared" si="7"/>
        <v>44620</v>
      </c>
      <c r="G54" s="42">
        <f t="shared" si="8"/>
        <v>121918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35294</v>
      </c>
      <c r="G55" s="42">
        <f t="shared" si="8"/>
        <v>39902</v>
      </c>
    </row>
    <row r="56" spans="1:7" x14ac:dyDescent="0.25">
      <c r="A56" s="42" t="str">
        <f t="shared" si="3"/>
        <v>MELILLA</v>
      </c>
      <c r="B56" s="41">
        <f t="shared" si="4"/>
        <v>2503</v>
      </c>
      <c r="C56" s="41">
        <f t="shared" si="5"/>
        <v>9235</v>
      </c>
      <c r="D56" s="41">
        <f t="shared" si="6"/>
        <v>25</v>
      </c>
      <c r="E56" s="42" t="str">
        <f t="shared" si="2"/>
        <v>SANTANDER</v>
      </c>
      <c r="F56" s="42">
        <f t="shared" si="9"/>
        <v>12972</v>
      </c>
      <c r="G56" s="42">
        <f t="shared" si="8"/>
        <v>11055</v>
      </c>
    </row>
    <row r="57" spans="1:7" x14ac:dyDescent="0.25">
      <c r="A57" s="42" t="str">
        <f t="shared" si="3"/>
        <v>MOTRIL</v>
      </c>
      <c r="B57" s="41">
        <f t="shared" si="4"/>
        <v>124063</v>
      </c>
      <c r="C57" s="41">
        <f t="shared" si="5"/>
        <v>128724</v>
      </c>
      <c r="D57" s="41">
        <f t="shared" si="6"/>
        <v>13</v>
      </c>
      <c r="E57" s="42" t="str">
        <f t="shared" si="2"/>
        <v>VILAGARCIA</v>
      </c>
      <c r="F57" s="42">
        <f t="shared" si="9"/>
        <v>10268</v>
      </c>
      <c r="G57" s="42">
        <f t="shared" si="8"/>
        <v>25299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VIGO</v>
      </c>
      <c r="F58" s="42">
        <f t="shared" si="9"/>
        <v>9996</v>
      </c>
      <c r="G58" s="42">
        <f t="shared" si="8"/>
        <v>13807</v>
      </c>
    </row>
    <row r="59" spans="1:7" x14ac:dyDescent="0.25">
      <c r="A59" s="42" t="str">
        <f t="shared" si="3"/>
        <v>SANTA CRUZ DE TENERIFE</v>
      </c>
      <c r="B59" s="41">
        <f t="shared" si="4"/>
        <v>503200</v>
      </c>
      <c r="C59" s="41">
        <f t="shared" si="5"/>
        <v>660554</v>
      </c>
      <c r="D59" s="41">
        <f t="shared" si="6"/>
        <v>8</v>
      </c>
      <c r="E59" s="42" t="str">
        <f t="shared" si="2"/>
        <v>ALICANTE</v>
      </c>
      <c r="F59" s="42">
        <f t="shared" si="9"/>
        <v>4518</v>
      </c>
      <c r="G59" s="42">
        <f t="shared" si="8"/>
        <v>5085</v>
      </c>
    </row>
    <row r="60" spans="1:7" x14ac:dyDescent="0.25">
      <c r="A60" s="42" t="str">
        <f t="shared" si="3"/>
        <v>SANTANDER</v>
      </c>
      <c r="B60" s="41">
        <f t="shared" si="4"/>
        <v>12972</v>
      </c>
      <c r="C60" s="41">
        <f t="shared" si="5"/>
        <v>11055</v>
      </c>
      <c r="D60" s="41">
        <f t="shared" si="6"/>
        <v>19</v>
      </c>
      <c r="E60" s="42" t="str">
        <f t="shared" si="2"/>
        <v>BAHIA DE CADIZ</v>
      </c>
      <c r="F60" s="42">
        <f t="shared" si="9"/>
        <v>4191</v>
      </c>
      <c r="G60" s="42">
        <f t="shared" si="8"/>
        <v>7623</v>
      </c>
    </row>
    <row r="61" spans="1:7" x14ac:dyDescent="0.25">
      <c r="A61" s="42" t="str">
        <f t="shared" si="3"/>
        <v>SEVILLA</v>
      </c>
      <c r="B61" s="41">
        <f t="shared" si="4"/>
        <v>35294</v>
      </c>
      <c r="C61" s="41">
        <f t="shared" si="5"/>
        <v>39902</v>
      </c>
      <c r="D61" s="41">
        <f t="shared" si="6"/>
        <v>18</v>
      </c>
      <c r="E61" s="42" t="str">
        <f t="shared" si="2"/>
        <v>MALAGA</v>
      </c>
      <c r="F61" s="42">
        <f t="shared" si="9"/>
        <v>4186</v>
      </c>
      <c r="G61" s="42">
        <f t="shared" si="8"/>
        <v>12705</v>
      </c>
    </row>
    <row r="62" spans="1:7" x14ac:dyDescent="0.25">
      <c r="A62" s="42" t="str">
        <f t="shared" si="3"/>
        <v>TARRAGONA</v>
      </c>
      <c r="B62" s="41">
        <f t="shared" si="4"/>
        <v>1513299</v>
      </c>
      <c r="C62" s="41">
        <f t="shared" si="5"/>
        <v>2007610</v>
      </c>
      <c r="D62" s="41">
        <f t="shared" si="6"/>
        <v>3</v>
      </c>
      <c r="E62" s="42" t="str">
        <f t="shared" si="2"/>
        <v>MELILLA</v>
      </c>
      <c r="F62" s="42">
        <f t="shared" si="9"/>
        <v>2503</v>
      </c>
      <c r="G62" s="42">
        <f t="shared" si="8"/>
        <v>9235</v>
      </c>
    </row>
    <row r="63" spans="1:7" x14ac:dyDescent="0.25">
      <c r="A63" s="42" t="str">
        <f t="shared" si="3"/>
        <v>VALENCIA</v>
      </c>
      <c r="B63" s="41">
        <f t="shared" si="4"/>
        <v>240110</v>
      </c>
      <c r="C63" s="41">
        <f t="shared" si="5"/>
        <v>400192</v>
      </c>
      <c r="D63" s="41">
        <f t="shared" si="6"/>
        <v>11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9996</v>
      </c>
      <c r="C64" s="41">
        <f t="shared" si="5"/>
        <v>13807</v>
      </c>
      <c r="D64" s="41">
        <f t="shared" si="6"/>
        <v>21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10268</v>
      </c>
      <c r="C65" s="41">
        <f t="shared" si="5"/>
        <v>25299</v>
      </c>
      <c r="D65" s="41">
        <f t="shared" si="6"/>
        <v>20</v>
      </c>
      <c r="E65" s="42" t="str">
        <f t="shared" si="2"/>
        <v>ALMERIA</v>
      </c>
      <c r="F65" s="42">
        <f t="shared" si="9"/>
        <v>0</v>
      </c>
      <c r="G65" s="42">
        <f t="shared" si="8"/>
        <v>3150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Enero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41344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19">
        <v>309905</v>
      </c>
      <c r="C7" s="19">
        <v>296285</v>
      </c>
      <c r="D7" s="19">
        <v>309905</v>
      </c>
      <c r="E7" s="19">
        <v>296285</v>
      </c>
      <c r="F7" s="10">
        <f>((E7*100)/D7)-100</f>
        <v>-4.3948952098223657</v>
      </c>
      <c r="G7" s="1"/>
      <c r="H7" s="1"/>
      <c r="I7" s="1"/>
    </row>
    <row r="8" spans="1:12" x14ac:dyDescent="0.25">
      <c r="A8" s="11" t="s">
        <v>45</v>
      </c>
      <c r="B8" s="20">
        <v>19155</v>
      </c>
      <c r="C8" s="20">
        <v>13050</v>
      </c>
      <c r="D8" s="20">
        <v>19155</v>
      </c>
      <c r="E8" s="20">
        <v>13050</v>
      </c>
      <c r="F8" s="13">
        <f t="shared" ref="F8:F35" si="0">((E8*100)/D8)-100</f>
        <v>-31.871574001566174</v>
      </c>
      <c r="G8" s="1"/>
      <c r="H8" s="1"/>
      <c r="I8" s="1"/>
    </row>
    <row r="9" spans="1:12" x14ac:dyDescent="0.25">
      <c r="A9" s="8" t="s">
        <v>46</v>
      </c>
      <c r="B9" s="19">
        <v>335209</v>
      </c>
      <c r="C9" s="19">
        <v>344885</v>
      </c>
      <c r="D9" s="19">
        <v>335209</v>
      </c>
      <c r="E9" s="19">
        <v>344885</v>
      </c>
      <c r="F9" s="10">
        <f t="shared" si="0"/>
        <v>2.8865573418374737</v>
      </c>
      <c r="G9" s="1"/>
      <c r="H9" s="1"/>
      <c r="I9" s="1"/>
    </row>
    <row r="10" spans="1:12" x14ac:dyDescent="0.25">
      <c r="A10" s="11" t="s">
        <v>47</v>
      </c>
      <c r="B10" s="20">
        <v>283549</v>
      </c>
      <c r="C10" s="20">
        <v>269786</v>
      </c>
      <c r="D10" s="20">
        <v>283549</v>
      </c>
      <c r="E10" s="20">
        <v>269786</v>
      </c>
      <c r="F10" s="13">
        <f t="shared" si="0"/>
        <v>-4.8538347869327652</v>
      </c>
      <c r="G10" s="1"/>
      <c r="H10" s="1"/>
      <c r="I10" s="1"/>
    </row>
    <row r="11" spans="1:12" x14ac:dyDescent="0.25">
      <c r="A11" s="8" t="s">
        <v>48</v>
      </c>
      <c r="B11" s="19">
        <v>62172</v>
      </c>
      <c r="C11" s="19">
        <v>47792</v>
      </c>
      <c r="D11" s="19">
        <v>62172</v>
      </c>
      <c r="E11" s="19">
        <v>47792</v>
      </c>
      <c r="F11" s="10">
        <f t="shared" si="0"/>
        <v>-23.129383001994469</v>
      </c>
      <c r="G11" s="1"/>
      <c r="H11" s="1"/>
      <c r="I11" s="1"/>
    </row>
    <row r="12" spans="1:12" x14ac:dyDescent="0.25">
      <c r="A12" s="11" t="s">
        <v>49</v>
      </c>
      <c r="B12" s="20">
        <v>177656</v>
      </c>
      <c r="C12" s="20">
        <v>129869</v>
      </c>
      <c r="D12" s="20">
        <v>177656</v>
      </c>
      <c r="E12" s="20">
        <v>129869</v>
      </c>
      <c r="F12" s="13">
        <f t="shared" si="0"/>
        <v>-26.898613049939215</v>
      </c>
      <c r="G12" s="1"/>
      <c r="H12" s="1"/>
      <c r="I12" s="1"/>
    </row>
    <row r="13" spans="1:12" x14ac:dyDescent="0.25">
      <c r="A13" s="8" t="s">
        <v>50</v>
      </c>
      <c r="B13" s="19">
        <v>144525</v>
      </c>
      <c r="C13" s="19">
        <v>130346</v>
      </c>
      <c r="D13" s="19">
        <v>144525</v>
      </c>
      <c r="E13" s="19">
        <v>130346</v>
      </c>
      <c r="F13" s="10">
        <f t="shared" si="0"/>
        <v>-9.8107593841895806</v>
      </c>
      <c r="G13" s="1"/>
      <c r="H13" s="1"/>
      <c r="I13" s="1"/>
    </row>
    <row r="14" spans="1:12" x14ac:dyDescent="0.25">
      <c r="A14" s="11" t="s">
        <v>51</v>
      </c>
      <c r="B14" s="20">
        <v>350851</v>
      </c>
      <c r="C14" s="20">
        <v>343071</v>
      </c>
      <c r="D14" s="20">
        <v>350851</v>
      </c>
      <c r="E14" s="20">
        <v>343071</v>
      </c>
      <c r="F14" s="13">
        <f t="shared" si="0"/>
        <v>-2.2174655338020983</v>
      </c>
      <c r="G14" s="1"/>
      <c r="H14" s="1"/>
      <c r="I14" s="1"/>
    </row>
    <row r="15" spans="1:12" x14ac:dyDescent="0.25">
      <c r="A15" s="8" t="s">
        <v>52</v>
      </c>
      <c r="B15" s="19">
        <v>328289</v>
      </c>
      <c r="C15" s="19">
        <v>383203</v>
      </c>
      <c r="D15" s="19">
        <v>328289</v>
      </c>
      <c r="E15" s="19">
        <v>383203</v>
      </c>
      <c r="F15" s="10">
        <f t="shared" si="0"/>
        <v>16.727334756875806</v>
      </c>
      <c r="G15" s="1"/>
      <c r="H15" s="1"/>
      <c r="I15" s="1"/>
    </row>
    <row r="16" spans="1:12" x14ac:dyDescent="0.25">
      <c r="A16" s="11" t="s">
        <v>53</v>
      </c>
      <c r="B16" s="20">
        <v>472319</v>
      </c>
      <c r="C16" s="20">
        <v>596005</v>
      </c>
      <c r="D16" s="20">
        <v>472319</v>
      </c>
      <c r="E16" s="20">
        <v>596005</v>
      </c>
      <c r="F16" s="13">
        <f t="shared" si="0"/>
        <v>26.186962624836184</v>
      </c>
      <c r="G16" s="1"/>
      <c r="H16" s="1"/>
      <c r="I16" s="1"/>
    </row>
    <row r="17" spans="1:9" x14ac:dyDescent="0.25">
      <c r="A17" s="8" t="s">
        <v>54</v>
      </c>
      <c r="B17" s="19">
        <v>236691</v>
      </c>
      <c r="C17" s="19">
        <v>182743</v>
      </c>
      <c r="D17" s="19">
        <v>236691</v>
      </c>
      <c r="E17" s="19">
        <v>182743</v>
      </c>
      <c r="F17" s="10">
        <f t="shared" si="0"/>
        <v>-22.792586114385429</v>
      </c>
      <c r="G17" s="1"/>
      <c r="H17" s="1"/>
      <c r="I17" s="1"/>
    </row>
    <row r="18" spans="1:9" x14ac:dyDescent="0.25">
      <c r="A18" s="11" t="s">
        <v>55</v>
      </c>
      <c r="B18" s="20">
        <v>11200</v>
      </c>
      <c r="C18" s="20">
        <v>12500</v>
      </c>
      <c r="D18" s="20">
        <v>11200</v>
      </c>
      <c r="E18" s="20">
        <v>12500</v>
      </c>
      <c r="F18" s="13">
        <f t="shared" si="0"/>
        <v>11.607142857142861</v>
      </c>
      <c r="G18" s="1"/>
      <c r="H18" s="1"/>
      <c r="I18" s="1"/>
    </row>
    <row r="19" spans="1:9" x14ac:dyDescent="0.25">
      <c r="A19" s="8" t="s">
        <v>56</v>
      </c>
      <c r="B19" s="19">
        <v>813618</v>
      </c>
      <c r="C19" s="19">
        <v>780480</v>
      </c>
      <c r="D19" s="19">
        <v>813618</v>
      </c>
      <c r="E19" s="19">
        <v>780480</v>
      </c>
      <c r="F19" s="10">
        <f t="shared" si="0"/>
        <v>-4.0729187407358296</v>
      </c>
      <c r="G19" s="1"/>
      <c r="H19" s="1"/>
      <c r="I19" s="1"/>
    </row>
    <row r="20" spans="1:9" x14ac:dyDescent="0.25">
      <c r="A20" s="11" t="s">
        <v>57</v>
      </c>
      <c r="B20" s="20">
        <v>754888</v>
      </c>
      <c r="C20" s="20">
        <v>929166</v>
      </c>
      <c r="D20" s="20">
        <v>754888</v>
      </c>
      <c r="E20" s="20">
        <v>929166</v>
      </c>
      <c r="F20" s="13">
        <f t="shared" si="0"/>
        <v>23.086603575629766</v>
      </c>
      <c r="G20" s="1"/>
      <c r="H20" s="1"/>
      <c r="I20" s="1"/>
    </row>
    <row r="21" spans="1:9" x14ac:dyDescent="0.25">
      <c r="A21" s="8" t="s">
        <v>58</v>
      </c>
      <c r="B21" s="19">
        <v>238821</v>
      </c>
      <c r="C21" s="19">
        <v>138766</v>
      </c>
      <c r="D21" s="19">
        <v>238821</v>
      </c>
      <c r="E21" s="19">
        <v>138766</v>
      </c>
      <c r="F21" s="10">
        <f t="shared" si="0"/>
        <v>-41.895394458611264</v>
      </c>
      <c r="G21" s="1"/>
      <c r="H21" s="1"/>
      <c r="I21" s="1"/>
    </row>
    <row r="22" spans="1:9" x14ac:dyDescent="0.25">
      <c r="A22" s="11" t="s">
        <v>59</v>
      </c>
      <c r="B22" s="20">
        <v>27890</v>
      </c>
      <c r="C22" s="20">
        <v>35162</v>
      </c>
      <c r="D22" s="20">
        <v>27890</v>
      </c>
      <c r="E22" s="20">
        <v>35162</v>
      </c>
      <c r="F22" s="13">
        <f t="shared" si="0"/>
        <v>26.073861599139477</v>
      </c>
      <c r="G22" s="1"/>
      <c r="H22" s="1"/>
      <c r="I22" s="1"/>
    </row>
    <row r="23" spans="1:9" x14ac:dyDescent="0.25">
      <c r="A23" s="8" t="s">
        <v>60</v>
      </c>
      <c r="B23" s="19">
        <v>73981</v>
      </c>
      <c r="C23" s="19">
        <v>52460</v>
      </c>
      <c r="D23" s="19">
        <v>73981</v>
      </c>
      <c r="E23" s="19">
        <v>52460</v>
      </c>
      <c r="F23" s="10">
        <f t="shared" si="0"/>
        <v>-29.089901461185974</v>
      </c>
      <c r="G23" s="1"/>
      <c r="H23" s="1"/>
      <c r="I23" s="1"/>
    </row>
    <row r="24" spans="1:9" x14ac:dyDescent="0.25">
      <c r="A24" s="11" t="s">
        <v>61</v>
      </c>
      <c r="B24" s="20">
        <v>74366</v>
      </c>
      <c r="C24" s="20">
        <v>42585</v>
      </c>
      <c r="D24" s="20">
        <v>74366</v>
      </c>
      <c r="E24" s="20">
        <v>42585</v>
      </c>
      <c r="F24" s="13">
        <f t="shared" si="0"/>
        <v>-42.735927708899226</v>
      </c>
      <c r="G24" s="1"/>
      <c r="H24" s="1"/>
      <c r="I24" s="1"/>
    </row>
    <row r="25" spans="1:9" x14ac:dyDescent="0.25">
      <c r="A25" s="8" t="s">
        <v>62</v>
      </c>
      <c r="B25" s="19">
        <v>0</v>
      </c>
      <c r="C25" s="19">
        <v>1350</v>
      </c>
      <c r="D25" s="19">
        <v>0</v>
      </c>
      <c r="E25" s="19">
        <v>1350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0">
        <v>39499</v>
      </c>
      <c r="C26" s="20">
        <v>46499</v>
      </c>
      <c r="D26" s="20">
        <v>39499</v>
      </c>
      <c r="E26" s="20">
        <v>46499</v>
      </c>
      <c r="F26" s="13">
        <f t="shared" si="0"/>
        <v>17.721967644750507</v>
      </c>
      <c r="G26" s="1"/>
      <c r="H26" s="1"/>
      <c r="I26" s="1"/>
    </row>
    <row r="27" spans="1:9" x14ac:dyDescent="0.25">
      <c r="A27" s="8" t="s">
        <v>64</v>
      </c>
      <c r="B27" s="19">
        <v>158569</v>
      </c>
      <c r="C27" s="19">
        <v>116076</v>
      </c>
      <c r="D27" s="19">
        <v>158569</v>
      </c>
      <c r="E27" s="19">
        <v>116076</v>
      </c>
      <c r="F27" s="10">
        <f t="shared" si="0"/>
        <v>-26.797797804110516</v>
      </c>
      <c r="G27" s="1"/>
      <c r="H27" s="1"/>
      <c r="I27" s="1"/>
    </row>
    <row r="28" spans="1:9" x14ac:dyDescent="0.25">
      <c r="A28" s="11" t="s">
        <v>65</v>
      </c>
      <c r="B28" s="20">
        <v>34352</v>
      </c>
      <c r="C28" s="20">
        <v>28778</v>
      </c>
      <c r="D28" s="20">
        <v>34352</v>
      </c>
      <c r="E28" s="20">
        <v>28778</v>
      </c>
      <c r="F28" s="13">
        <f t="shared" si="0"/>
        <v>-16.226129482999539</v>
      </c>
      <c r="G28" s="1"/>
      <c r="H28" s="1"/>
      <c r="I28" s="1"/>
    </row>
    <row r="29" spans="1:9" x14ac:dyDescent="0.25">
      <c r="A29" s="8" t="s">
        <v>66</v>
      </c>
      <c r="B29" s="19">
        <v>224334</v>
      </c>
      <c r="C29" s="19">
        <v>211580</v>
      </c>
      <c r="D29" s="19">
        <v>224334</v>
      </c>
      <c r="E29" s="19">
        <v>211580</v>
      </c>
      <c r="F29" s="10">
        <f t="shared" si="0"/>
        <v>-5.6852728520866265</v>
      </c>
      <c r="G29" s="1"/>
      <c r="H29" s="1"/>
      <c r="I29" s="1"/>
    </row>
    <row r="30" spans="1:9" x14ac:dyDescent="0.25">
      <c r="A30" s="11" t="s">
        <v>67</v>
      </c>
      <c r="B30" s="20">
        <v>122424</v>
      </c>
      <c r="C30" s="20">
        <v>123158</v>
      </c>
      <c r="D30" s="20">
        <v>122424</v>
      </c>
      <c r="E30" s="20">
        <v>123158</v>
      </c>
      <c r="F30" s="13">
        <f t="shared" si="0"/>
        <v>0.59955564268443595</v>
      </c>
      <c r="G30" s="1"/>
      <c r="H30" s="1"/>
      <c r="I30" s="1"/>
    </row>
    <row r="31" spans="1:9" x14ac:dyDescent="0.25">
      <c r="A31" s="8" t="s">
        <v>68</v>
      </c>
      <c r="B31" s="19">
        <v>1077370</v>
      </c>
      <c r="C31" s="19">
        <v>911809</v>
      </c>
      <c r="D31" s="19">
        <v>1077370</v>
      </c>
      <c r="E31" s="19">
        <v>911809</v>
      </c>
      <c r="F31" s="10">
        <f t="shared" si="0"/>
        <v>-15.367144063784963</v>
      </c>
      <c r="G31" s="1"/>
      <c r="H31" s="1"/>
      <c r="I31" s="1"/>
    </row>
    <row r="32" spans="1:9" x14ac:dyDescent="0.25">
      <c r="A32" s="11" t="s">
        <v>69</v>
      </c>
      <c r="B32" s="20">
        <v>142242</v>
      </c>
      <c r="C32" s="20">
        <v>193797</v>
      </c>
      <c r="D32" s="20">
        <v>142242</v>
      </c>
      <c r="E32" s="20">
        <v>193797</v>
      </c>
      <c r="F32" s="13">
        <f t="shared" si="0"/>
        <v>36.244569114607486</v>
      </c>
      <c r="G32" s="1"/>
      <c r="H32" s="1"/>
      <c r="I32" s="1"/>
    </row>
    <row r="33" spans="1:9" x14ac:dyDescent="0.25">
      <c r="A33" s="8" t="s">
        <v>70</v>
      </c>
      <c r="B33" s="19">
        <v>22709</v>
      </c>
      <c r="C33" s="19">
        <v>20634</v>
      </c>
      <c r="D33" s="19">
        <v>22709</v>
      </c>
      <c r="E33" s="19">
        <v>20634</v>
      </c>
      <c r="F33" s="10">
        <f t="shared" si="0"/>
        <v>-9.137346426526932</v>
      </c>
      <c r="G33" s="1"/>
      <c r="H33" s="1"/>
      <c r="I33" s="1"/>
    </row>
    <row r="34" spans="1:9" x14ac:dyDescent="0.25">
      <c r="A34" s="11" t="s">
        <v>71</v>
      </c>
      <c r="B34" s="20">
        <v>14583</v>
      </c>
      <c r="C34" s="20">
        <v>20352</v>
      </c>
      <c r="D34" s="20">
        <v>14583</v>
      </c>
      <c r="E34" s="20">
        <v>20352</v>
      </c>
      <c r="F34" s="13">
        <f t="shared" si="0"/>
        <v>39.559761365974083</v>
      </c>
      <c r="G34" s="1"/>
      <c r="H34" s="1"/>
      <c r="I34" s="1"/>
    </row>
    <row r="35" spans="1:9" x14ac:dyDescent="0.25">
      <c r="A35" s="14" t="s">
        <v>72</v>
      </c>
      <c r="B35" s="15">
        <f>SUM(B7:B34)</f>
        <v>6551167</v>
      </c>
      <c r="C35" s="15">
        <f t="shared" ref="C35:E35" si="1">SUM(C7:C34)</f>
        <v>6402187</v>
      </c>
      <c r="D35" s="15">
        <f t="shared" si="1"/>
        <v>6551167</v>
      </c>
      <c r="E35" s="15">
        <f t="shared" si="1"/>
        <v>6402187</v>
      </c>
      <c r="F35" s="16">
        <f t="shared" si="0"/>
        <v>-2.2740986453253242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296285</v>
      </c>
      <c r="C38" s="41">
        <f>D7</f>
        <v>309905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GIJON</v>
      </c>
      <c r="F38" s="42">
        <f>LOOKUP(E38,$A$38:$A$65,$B$38:$B$65)</f>
        <v>929166</v>
      </c>
      <c r="G38" s="42">
        <f>LOOKUP(E38,$A$38:$A$65,$C$38:$C$65)</f>
        <v>754888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13050</v>
      </c>
      <c r="C39" s="41">
        <f t="shared" ref="C39:C65" si="5">D8</f>
        <v>19155</v>
      </c>
      <c r="D39" s="41">
        <f t="shared" ref="D39:D65" si="6">_xlfn.RANK.EQ(B39,$B$38:$B$65)+COUNTIF($B$38:$B$65,B39)-1</f>
        <v>26</v>
      </c>
      <c r="E39" s="42" t="str">
        <f t="shared" si="2"/>
        <v>TARRAGONA</v>
      </c>
      <c r="F39" s="42">
        <f t="shared" ref="F39:F54" si="7">LOOKUP(E39,$A$38:$A$65,$B$38:$B$65)</f>
        <v>911809</v>
      </c>
      <c r="G39" s="42">
        <f t="shared" ref="G39:G65" si="8">LOOKUP(E39,$A$38:$A$65,$C$38:$C$65)</f>
        <v>1077370</v>
      </c>
    </row>
    <row r="40" spans="1:9" x14ac:dyDescent="0.25">
      <c r="A40" s="42" t="str">
        <f t="shared" si="3"/>
        <v>ALMERIA</v>
      </c>
      <c r="B40" s="41">
        <f t="shared" si="4"/>
        <v>344885</v>
      </c>
      <c r="C40" s="41">
        <f t="shared" si="5"/>
        <v>335209</v>
      </c>
      <c r="D40" s="41">
        <f t="shared" si="6"/>
        <v>6</v>
      </c>
      <c r="E40" s="42" t="str">
        <f t="shared" si="2"/>
        <v>FERROL-SAN CIBRAO</v>
      </c>
      <c r="F40" s="42">
        <f t="shared" si="7"/>
        <v>780480</v>
      </c>
      <c r="G40" s="42">
        <f t="shared" si="8"/>
        <v>813618</v>
      </c>
    </row>
    <row r="41" spans="1:9" x14ac:dyDescent="0.25">
      <c r="A41" s="42" t="str">
        <f t="shared" si="3"/>
        <v>AVILES</v>
      </c>
      <c r="B41" s="41">
        <f t="shared" si="4"/>
        <v>269786</v>
      </c>
      <c r="C41" s="41">
        <f t="shared" si="5"/>
        <v>283549</v>
      </c>
      <c r="D41" s="41">
        <f t="shared" si="6"/>
        <v>9</v>
      </c>
      <c r="E41" s="42" t="str">
        <f t="shared" si="2"/>
        <v>CARTAGENA</v>
      </c>
      <c r="F41" s="42">
        <f t="shared" si="7"/>
        <v>596005</v>
      </c>
      <c r="G41" s="42">
        <f t="shared" si="8"/>
        <v>472319</v>
      </c>
    </row>
    <row r="42" spans="1:9" x14ac:dyDescent="0.25">
      <c r="A42" s="42" t="str">
        <f t="shared" si="3"/>
        <v>BAHIA DE ALGECIRAS</v>
      </c>
      <c r="B42" s="41">
        <f t="shared" si="4"/>
        <v>47792</v>
      </c>
      <c r="C42" s="41">
        <f t="shared" si="5"/>
        <v>62172</v>
      </c>
      <c r="D42" s="41">
        <f t="shared" si="6"/>
        <v>19</v>
      </c>
      <c r="E42" s="42" t="str">
        <f t="shared" si="2"/>
        <v>BILBAO</v>
      </c>
      <c r="F42" s="42">
        <f t="shared" si="7"/>
        <v>383203</v>
      </c>
      <c r="G42" s="42">
        <f t="shared" si="8"/>
        <v>328289</v>
      </c>
    </row>
    <row r="43" spans="1:9" x14ac:dyDescent="0.25">
      <c r="A43" s="42" t="str">
        <f t="shared" si="3"/>
        <v>BAHIA DE CADIZ</v>
      </c>
      <c r="B43" s="41">
        <f t="shared" si="4"/>
        <v>129869</v>
      </c>
      <c r="C43" s="41">
        <f t="shared" si="5"/>
        <v>177656</v>
      </c>
      <c r="D43" s="41">
        <f t="shared" si="6"/>
        <v>15</v>
      </c>
      <c r="E43" s="42" t="str">
        <f t="shared" si="2"/>
        <v>ALMERIA</v>
      </c>
      <c r="F43" s="42">
        <f t="shared" si="7"/>
        <v>344885</v>
      </c>
      <c r="G43" s="42">
        <f t="shared" si="8"/>
        <v>335209</v>
      </c>
    </row>
    <row r="44" spans="1:9" x14ac:dyDescent="0.25">
      <c r="A44" s="42" t="str">
        <f t="shared" si="3"/>
        <v>BALEARES</v>
      </c>
      <c r="B44" s="41">
        <f t="shared" si="4"/>
        <v>130346</v>
      </c>
      <c r="C44" s="41">
        <f t="shared" si="5"/>
        <v>144525</v>
      </c>
      <c r="D44" s="41">
        <f t="shared" si="6"/>
        <v>14</v>
      </c>
      <c r="E44" s="42" t="str">
        <f t="shared" si="2"/>
        <v>BARCELONA</v>
      </c>
      <c r="F44" s="42">
        <f t="shared" si="7"/>
        <v>343071</v>
      </c>
      <c r="G44" s="42">
        <f t="shared" si="8"/>
        <v>350851</v>
      </c>
    </row>
    <row r="45" spans="1:9" x14ac:dyDescent="0.25">
      <c r="A45" s="42" t="str">
        <f t="shared" si="3"/>
        <v>BARCELONA</v>
      </c>
      <c r="B45" s="41">
        <f t="shared" si="4"/>
        <v>343071</v>
      </c>
      <c r="C45" s="41">
        <f t="shared" si="5"/>
        <v>350851</v>
      </c>
      <c r="D45" s="41">
        <f t="shared" si="6"/>
        <v>7</v>
      </c>
      <c r="E45" s="42" t="str">
        <f t="shared" si="2"/>
        <v>A CORUÑA</v>
      </c>
      <c r="F45" s="42">
        <f t="shared" si="7"/>
        <v>296285</v>
      </c>
      <c r="G45" s="42">
        <f t="shared" si="8"/>
        <v>309905</v>
      </c>
    </row>
    <row r="46" spans="1:9" x14ac:dyDescent="0.25">
      <c r="A46" s="42" t="str">
        <f t="shared" si="3"/>
        <v>BILBAO</v>
      </c>
      <c r="B46" s="41">
        <f t="shared" si="4"/>
        <v>383203</v>
      </c>
      <c r="C46" s="41">
        <f t="shared" si="5"/>
        <v>328289</v>
      </c>
      <c r="D46" s="41">
        <f t="shared" si="6"/>
        <v>5</v>
      </c>
      <c r="E46" s="42" t="str">
        <f t="shared" si="2"/>
        <v>AVILES</v>
      </c>
      <c r="F46" s="42">
        <f t="shared" si="7"/>
        <v>269786</v>
      </c>
      <c r="G46" s="42">
        <f t="shared" si="8"/>
        <v>283549</v>
      </c>
    </row>
    <row r="47" spans="1:9" x14ac:dyDescent="0.25">
      <c r="A47" s="42" t="str">
        <f t="shared" si="3"/>
        <v>CARTAGENA</v>
      </c>
      <c r="B47" s="41">
        <f t="shared" si="4"/>
        <v>596005</v>
      </c>
      <c r="C47" s="41">
        <f t="shared" si="5"/>
        <v>472319</v>
      </c>
      <c r="D47" s="41">
        <f t="shared" si="6"/>
        <v>4</v>
      </c>
      <c r="E47" s="42" t="str">
        <f t="shared" si="2"/>
        <v>SANTANDER</v>
      </c>
      <c r="F47" s="42">
        <f t="shared" si="7"/>
        <v>211580</v>
      </c>
      <c r="G47" s="42">
        <f t="shared" si="8"/>
        <v>224334</v>
      </c>
    </row>
    <row r="48" spans="1:9" x14ac:dyDescent="0.25">
      <c r="A48" s="42" t="str">
        <f t="shared" si="3"/>
        <v>CASTELLON</v>
      </c>
      <c r="B48" s="41">
        <f t="shared" si="4"/>
        <v>182743</v>
      </c>
      <c r="C48" s="41">
        <f t="shared" si="5"/>
        <v>236691</v>
      </c>
      <c r="D48" s="41">
        <f t="shared" si="6"/>
        <v>12</v>
      </c>
      <c r="E48" s="42" t="str">
        <f t="shared" si="2"/>
        <v>VALENCIA</v>
      </c>
      <c r="F48" s="42">
        <f t="shared" si="7"/>
        <v>193797</v>
      </c>
      <c r="G48" s="42">
        <f t="shared" si="8"/>
        <v>142242</v>
      </c>
    </row>
    <row r="49" spans="1:7" x14ac:dyDescent="0.25">
      <c r="A49" s="42" t="str">
        <f t="shared" si="3"/>
        <v>CEUTA</v>
      </c>
      <c r="B49" s="41">
        <f t="shared" si="4"/>
        <v>12500</v>
      </c>
      <c r="C49" s="41">
        <f t="shared" si="5"/>
        <v>11200</v>
      </c>
      <c r="D49" s="41">
        <f t="shared" si="6"/>
        <v>27</v>
      </c>
      <c r="E49" s="42" t="str">
        <f t="shared" si="2"/>
        <v>CASTELLON</v>
      </c>
      <c r="F49" s="42">
        <f t="shared" si="7"/>
        <v>182743</v>
      </c>
      <c r="G49" s="42">
        <f t="shared" si="8"/>
        <v>236691</v>
      </c>
    </row>
    <row r="50" spans="1:7" x14ac:dyDescent="0.25">
      <c r="A50" s="42" t="str">
        <f t="shared" si="3"/>
        <v>FERROL-SAN CIBRAO</v>
      </c>
      <c r="B50" s="41">
        <f t="shared" si="4"/>
        <v>780480</v>
      </c>
      <c r="C50" s="41">
        <f t="shared" si="5"/>
        <v>813618</v>
      </c>
      <c r="D50" s="41">
        <f t="shared" si="6"/>
        <v>3</v>
      </c>
      <c r="E50" s="42" t="str">
        <f t="shared" si="2"/>
        <v>HUELVA</v>
      </c>
      <c r="F50" s="42">
        <f t="shared" si="7"/>
        <v>138766</v>
      </c>
      <c r="G50" s="42">
        <f t="shared" si="8"/>
        <v>238821</v>
      </c>
    </row>
    <row r="51" spans="1:7" x14ac:dyDescent="0.25">
      <c r="A51" s="42" t="str">
        <f t="shared" si="3"/>
        <v>GIJON</v>
      </c>
      <c r="B51" s="41">
        <f t="shared" si="4"/>
        <v>929166</v>
      </c>
      <c r="C51" s="41">
        <f t="shared" si="5"/>
        <v>754888</v>
      </c>
      <c r="D51" s="41">
        <f t="shared" si="6"/>
        <v>1</v>
      </c>
      <c r="E51" s="42" t="str">
        <f t="shared" si="2"/>
        <v>BALEARES</v>
      </c>
      <c r="F51" s="42">
        <f t="shared" si="7"/>
        <v>130346</v>
      </c>
      <c r="G51" s="42">
        <f t="shared" si="8"/>
        <v>144525</v>
      </c>
    </row>
    <row r="52" spans="1:7" x14ac:dyDescent="0.25">
      <c r="A52" s="42" t="str">
        <f t="shared" si="3"/>
        <v>HUELVA</v>
      </c>
      <c r="B52" s="41">
        <f t="shared" si="4"/>
        <v>138766</v>
      </c>
      <c r="C52" s="41">
        <f t="shared" si="5"/>
        <v>238821</v>
      </c>
      <c r="D52" s="41">
        <f t="shared" si="6"/>
        <v>13</v>
      </c>
      <c r="E52" s="42" t="str">
        <f t="shared" si="2"/>
        <v>BAHIA DE CADIZ</v>
      </c>
      <c r="F52" s="42">
        <f t="shared" si="7"/>
        <v>129869</v>
      </c>
      <c r="G52" s="42">
        <f t="shared" si="8"/>
        <v>177656</v>
      </c>
    </row>
    <row r="53" spans="1:7" x14ac:dyDescent="0.25">
      <c r="A53" s="42" t="str">
        <f t="shared" si="3"/>
        <v>LAS PALMAS</v>
      </c>
      <c r="B53" s="41">
        <f t="shared" si="4"/>
        <v>35162</v>
      </c>
      <c r="C53" s="41">
        <f t="shared" si="5"/>
        <v>27890</v>
      </c>
      <c r="D53" s="41">
        <f t="shared" si="6"/>
        <v>22</v>
      </c>
      <c r="E53" s="42" t="str">
        <f t="shared" si="2"/>
        <v>SEVILLA</v>
      </c>
      <c r="F53" s="42">
        <f t="shared" si="7"/>
        <v>123158</v>
      </c>
      <c r="G53" s="42">
        <f t="shared" si="8"/>
        <v>122424</v>
      </c>
    </row>
    <row r="54" spans="1:7" x14ac:dyDescent="0.25">
      <c r="A54" s="42" t="str">
        <f t="shared" si="3"/>
        <v>MALAGA</v>
      </c>
      <c r="B54" s="41">
        <f t="shared" si="4"/>
        <v>52460</v>
      </c>
      <c r="C54" s="41">
        <f t="shared" si="5"/>
        <v>73981</v>
      </c>
      <c r="D54" s="41">
        <f t="shared" si="6"/>
        <v>18</v>
      </c>
      <c r="E54" s="42" t="str">
        <f t="shared" si="2"/>
        <v>PASAIA</v>
      </c>
      <c r="F54" s="42">
        <f t="shared" si="7"/>
        <v>116076</v>
      </c>
      <c r="G54" s="42">
        <f t="shared" si="8"/>
        <v>158569</v>
      </c>
    </row>
    <row r="55" spans="1:7" x14ac:dyDescent="0.25">
      <c r="A55" s="42" t="str">
        <f t="shared" si="3"/>
        <v>MARIN Y RIA DE PONTEVEDRA</v>
      </c>
      <c r="B55" s="41">
        <f t="shared" si="4"/>
        <v>42585</v>
      </c>
      <c r="C55" s="41">
        <f t="shared" si="5"/>
        <v>74366</v>
      </c>
      <c r="D55" s="41">
        <f t="shared" si="6"/>
        <v>21</v>
      </c>
      <c r="E55" s="42" t="str">
        <f t="shared" si="2"/>
        <v>MALAGA</v>
      </c>
      <c r="F55" s="42">
        <f t="shared" ref="F55:F65" si="9">LOOKUP(E55,$A$38:$A$65,$B$38:$B$65)</f>
        <v>52460</v>
      </c>
      <c r="G55" s="42">
        <f t="shared" si="8"/>
        <v>73981</v>
      </c>
    </row>
    <row r="56" spans="1:7" x14ac:dyDescent="0.25">
      <c r="A56" s="42" t="str">
        <f t="shared" si="3"/>
        <v>MELILLA</v>
      </c>
      <c r="B56" s="41">
        <f t="shared" si="4"/>
        <v>1350</v>
      </c>
      <c r="C56" s="41">
        <f t="shared" si="5"/>
        <v>0</v>
      </c>
      <c r="D56" s="41">
        <f t="shared" si="6"/>
        <v>28</v>
      </c>
      <c r="E56" s="42" t="str">
        <f t="shared" si="2"/>
        <v>BAHIA DE ALGECIRAS</v>
      </c>
      <c r="F56" s="42">
        <f t="shared" si="9"/>
        <v>47792</v>
      </c>
      <c r="G56" s="42">
        <f t="shared" si="8"/>
        <v>62172</v>
      </c>
    </row>
    <row r="57" spans="1:7" x14ac:dyDescent="0.25">
      <c r="A57" s="42" t="str">
        <f t="shared" si="3"/>
        <v>MOTRIL</v>
      </c>
      <c r="B57" s="41">
        <f t="shared" si="4"/>
        <v>46499</v>
      </c>
      <c r="C57" s="41">
        <f t="shared" si="5"/>
        <v>39499</v>
      </c>
      <c r="D57" s="41">
        <f t="shared" si="6"/>
        <v>20</v>
      </c>
      <c r="E57" s="42" t="str">
        <f t="shared" si="2"/>
        <v>MOTRIL</v>
      </c>
      <c r="F57" s="42">
        <f t="shared" si="9"/>
        <v>46499</v>
      </c>
      <c r="G57" s="42">
        <f t="shared" si="8"/>
        <v>39499</v>
      </c>
    </row>
    <row r="58" spans="1:7" x14ac:dyDescent="0.25">
      <c r="A58" s="42" t="str">
        <f t="shared" si="3"/>
        <v>PASAIA</v>
      </c>
      <c r="B58" s="41">
        <f t="shared" si="4"/>
        <v>116076</v>
      </c>
      <c r="C58" s="41">
        <f t="shared" si="5"/>
        <v>158569</v>
      </c>
      <c r="D58" s="41">
        <f t="shared" si="6"/>
        <v>17</v>
      </c>
      <c r="E58" s="42" t="str">
        <f t="shared" si="2"/>
        <v>MARIN Y RIA DE PONTEVEDRA</v>
      </c>
      <c r="F58" s="42">
        <f t="shared" si="9"/>
        <v>42585</v>
      </c>
      <c r="G58" s="42">
        <f t="shared" si="8"/>
        <v>74366</v>
      </c>
    </row>
    <row r="59" spans="1:7" x14ac:dyDescent="0.25">
      <c r="A59" s="42" t="str">
        <f t="shared" si="3"/>
        <v>SANTA CRUZ DE TENERIFE</v>
      </c>
      <c r="B59" s="41">
        <f t="shared" si="4"/>
        <v>28778</v>
      </c>
      <c r="C59" s="41">
        <f t="shared" si="5"/>
        <v>34352</v>
      </c>
      <c r="D59" s="41">
        <f t="shared" si="6"/>
        <v>23</v>
      </c>
      <c r="E59" s="42" t="str">
        <f t="shared" si="2"/>
        <v>LAS PALMAS</v>
      </c>
      <c r="F59" s="42">
        <f t="shared" si="9"/>
        <v>35162</v>
      </c>
      <c r="G59" s="42">
        <f t="shared" si="8"/>
        <v>27890</v>
      </c>
    </row>
    <row r="60" spans="1:7" x14ac:dyDescent="0.25">
      <c r="A60" s="42" t="str">
        <f t="shared" si="3"/>
        <v>SANTANDER</v>
      </c>
      <c r="B60" s="41">
        <f t="shared" si="4"/>
        <v>211580</v>
      </c>
      <c r="C60" s="41">
        <f t="shared" si="5"/>
        <v>224334</v>
      </c>
      <c r="D60" s="41">
        <f t="shared" si="6"/>
        <v>10</v>
      </c>
      <c r="E60" s="42" t="str">
        <f t="shared" si="2"/>
        <v>SANTA CRUZ DE TENERIFE</v>
      </c>
      <c r="F60" s="42">
        <f t="shared" si="9"/>
        <v>28778</v>
      </c>
      <c r="G60" s="42">
        <f t="shared" si="8"/>
        <v>34352</v>
      </c>
    </row>
    <row r="61" spans="1:7" x14ac:dyDescent="0.25">
      <c r="A61" s="42" t="str">
        <f t="shared" si="3"/>
        <v>SEVILLA</v>
      </c>
      <c r="B61" s="41">
        <f t="shared" si="4"/>
        <v>123158</v>
      </c>
      <c r="C61" s="41">
        <f t="shared" si="5"/>
        <v>122424</v>
      </c>
      <c r="D61" s="41">
        <f t="shared" si="6"/>
        <v>16</v>
      </c>
      <c r="E61" s="42" t="str">
        <f t="shared" si="2"/>
        <v>VIGO</v>
      </c>
      <c r="F61" s="42">
        <f t="shared" si="9"/>
        <v>20634</v>
      </c>
      <c r="G61" s="42">
        <f t="shared" si="8"/>
        <v>22709</v>
      </c>
    </row>
    <row r="62" spans="1:7" x14ac:dyDescent="0.25">
      <c r="A62" s="42" t="str">
        <f t="shared" si="3"/>
        <v>TARRAGONA</v>
      </c>
      <c r="B62" s="41">
        <f t="shared" si="4"/>
        <v>911809</v>
      </c>
      <c r="C62" s="41">
        <f t="shared" si="5"/>
        <v>1077370</v>
      </c>
      <c r="D62" s="41">
        <f t="shared" si="6"/>
        <v>2</v>
      </c>
      <c r="E62" s="42" t="str">
        <f t="shared" si="2"/>
        <v>VILAGARCIA</v>
      </c>
      <c r="F62" s="42">
        <f t="shared" si="9"/>
        <v>20352</v>
      </c>
      <c r="G62" s="42">
        <f t="shared" si="8"/>
        <v>14583</v>
      </c>
    </row>
    <row r="63" spans="1:7" x14ac:dyDescent="0.25">
      <c r="A63" s="42" t="str">
        <f t="shared" si="3"/>
        <v>VALENCIA</v>
      </c>
      <c r="B63" s="41">
        <f t="shared" si="4"/>
        <v>193797</v>
      </c>
      <c r="C63" s="41">
        <f t="shared" si="5"/>
        <v>142242</v>
      </c>
      <c r="D63" s="41">
        <f t="shared" si="6"/>
        <v>11</v>
      </c>
      <c r="E63" s="42" t="str">
        <f t="shared" si="2"/>
        <v>ALICANTE</v>
      </c>
      <c r="F63" s="42">
        <f t="shared" si="9"/>
        <v>13050</v>
      </c>
      <c r="G63" s="42">
        <f t="shared" si="8"/>
        <v>19155</v>
      </c>
    </row>
    <row r="64" spans="1:7" x14ac:dyDescent="0.25">
      <c r="A64" s="42" t="str">
        <f t="shared" si="3"/>
        <v>VIGO</v>
      </c>
      <c r="B64" s="41">
        <f t="shared" si="4"/>
        <v>20634</v>
      </c>
      <c r="C64" s="41">
        <f t="shared" si="5"/>
        <v>22709</v>
      </c>
      <c r="D64" s="41">
        <f t="shared" si="6"/>
        <v>24</v>
      </c>
      <c r="E64" s="42" t="str">
        <f t="shared" si="2"/>
        <v>CEUTA</v>
      </c>
      <c r="F64" s="42">
        <f t="shared" si="9"/>
        <v>12500</v>
      </c>
      <c r="G64" s="42">
        <f t="shared" si="8"/>
        <v>11200</v>
      </c>
    </row>
    <row r="65" spans="1:7" x14ac:dyDescent="0.25">
      <c r="A65" s="42" t="str">
        <f t="shared" si="3"/>
        <v>VILAGARCIA</v>
      </c>
      <c r="B65" s="41">
        <f t="shared" si="4"/>
        <v>20352</v>
      </c>
      <c r="C65" s="41">
        <f t="shared" si="5"/>
        <v>14583</v>
      </c>
      <c r="D65" s="41">
        <f t="shared" si="6"/>
        <v>25</v>
      </c>
      <c r="E65" s="42" t="str">
        <f t="shared" si="2"/>
        <v>MELILLA</v>
      </c>
      <c r="F65" s="42">
        <f t="shared" si="9"/>
        <v>1350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Enero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41344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21">
        <v>100165</v>
      </c>
      <c r="C7" s="21">
        <v>117544</v>
      </c>
      <c r="D7" s="21">
        <v>100165</v>
      </c>
      <c r="E7" s="21">
        <v>117544</v>
      </c>
      <c r="F7" s="10">
        <f>((E7*100)/D7)-100</f>
        <v>17.350371886387464</v>
      </c>
      <c r="G7" s="1"/>
      <c r="H7" s="1"/>
      <c r="I7" s="1"/>
    </row>
    <row r="8" spans="1:12" x14ac:dyDescent="0.25">
      <c r="A8" s="11" t="s">
        <v>45</v>
      </c>
      <c r="B8" s="22">
        <v>122864</v>
      </c>
      <c r="C8" s="22">
        <v>105873</v>
      </c>
      <c r="D8" s="22">
        <v>122864</v>
      </c>
      <c r="E8" s="22">
        <v>105873</v>
      </c>
      <c r="F8" s="13">
        <f t="shared" ref="F8:F35" si="0">((E8*100)/D8)-100</f>
        <v>-13.829111863523892</v>
      </c>
      <c r="G8" s="1"/>
      <c r="H8" s="1"/>
      <c r="I8" s="1"/>
    </row>
    <row r="9" spans="1:12" x14ac:dyDescent="0.25">
      <c r="A9" s="8" t="s">
        <v>46</v>
      </c>
      <c r="B9" s="21">
        <v>57907</v>
      </c>
      <c r="C9" s="21">
        <v>49280</v>
      </c>
      <c r="D9" s="21">
        <v>57907</v>
      </c>
      <c r="E9" s="21">
        <v>49280</v>
      </c>
      <c r="F9" s="10">
        <f t="shared" si="0"/>
        <v>-14.89802614537102</v>
      </c>
      <c r="G9" s="1"/>
      <c r="H9" s="1"/>
      <c r="I9" s="1"/>
    </row>
    <row r="10" spans="1:12" x14ac:dyDescent="0.25">
      <c r="A10" s="11" t="s">
        <v>47</v>
      </c>
      <c r="B10" s="22">
        <v>66191</v>
      </c>
      <c r="C10" s="22">
        <v>117037</v>
      </c>
      <c r="D10" s="22">
        <v>66191</v>
      </c>
      <c r="E10" s="22">
        <v>117037</v>
      </c>
      <c r="F10" s="13">
        <f t="shared" si="0"/>
        <v>76.817089936698352</v>
      </c>
      <c r="G10" s="1"/>
      <c r="H10" s="1"/>
      <c r="I10" s="1"/>
    </row>
    <row r="11" spans="1:12" x14ac:dyDescent="0.25">
      <c r="A11" s="8" t="s">
        <v>48</v>
      </c>
      <c r="B11" s="21">
        <v>5259458</v>
      </c>
      <c r="C11" s="21">
        <v>4356959</v>
      </c>
      <c r="D11" s="21">
        <v>5259458</v>
      </c>
      <c r="E11" s="21">
        <v>4356959</v>
      </c>
      <c r="F11" s="10">
        <f t="shared" si="0"/>
        <v>-17.159543816111849</v>
      </c>
      <c r="G11" s="1"/>
      <c r="H11" s="1"/>
      <c r="I11" s="1"/>
    </row>
    <row r="12" spans="1:12" x14ac:dyDescent="0.25">
      <c r="A12" s="11" t="s">
        <v>49</v>
      </c>
      <c r="B12" s="22">
        <v>149663</v>
      </c>
      <c r="C12" s="22">
        <v>115557</v>
      </c>
      <c r="D12" s="22">
        <v>149663</v>
      </c>
      <c r="E12" s="22">
        <v>115557</v>
      </c>
      <c r="F12" s="13">
        <f t="shared" si="0"/>
        <v>-22.788531567588521</v>
      </c>
      <c r="G12" s="1"/>
      <c r="H12" s="1"/>
      <c r="I12" s="1"/>
    </row>
    <row r="13" spans="1:12" x14ac:dyDescent="0.25">
      <c r="A13" s="8" t="s">
        <v>50</v>
      </c>
      <c r="B13" s="21">
        <v>539492</v>
      </c>
      <c r="C13" s="21">
        <v>569545</v>
      </c>
      <c r="D13" s="21">
        <v>539492</v>
      </c>
      <c r="E13" s="21">
        <v>569545</v>
      </c>
      <c r="F13" s="10">
        <f t="shared" si="0"/>
        <v>5.5706108709674993</v>
      </c>
      <c r="G13" s="1"/>
      <c r="H13" s="1"/>
      <c r="I13" s="1"/>
    </row>
    <row r="14" spans="1:12" x14ac:dyDescent="0.25">
      <c r="A14" s="11" t="s">
        <v>51</v>
      </c>
      <c r="B14" s="22">
        <v>2026169</v>
      </c>
      <c r="C14" s="22">
        <v>1903754</v>
      </c>
      <c r="D14" s="22">
        <v>2026169</v>
      </c>
      <c r="E14" s="22">
        <v>1903754</v>
      </c>
      <c r="F14" s="13">
        <f t="shared" si="0"/>
        <v>-6.0416974102357699</v>
      </c>
      <c r="G14" s="1"/>
      <c r="H14" s="1"/>
      <c r="I14" s="1"/>
    </row>
    <row r="15" spans="1:12" x14ac:dyDescent="0.25">
      <c r="A15" s="8" t="s">
        <v>52</v>
      </c>
      <c r="B15" s="21">
        <v>619369</v>
      </c>
      <c r="C15" s="21">
        <v>610751</v>
      </c>
      <c r="D15" s="21">
        <v>619369</v>
      </c>
      <c r="E15" s="21">
        <v>610751</v>
      </c>
      <c r="F15" s="10">
        <f t="shared" si="0"/>
        <v>-1.3914161025172405</v>
      </c>
      <c r="G15" s="1"/>
      <c r="H15" s="1"/>
      <c r="I15" s="1"/>
    </row>
    <row r="16" spans="1:12" x14ac:dyDescent="0.25">
      <c r="A16" s="11" t="s">
        <v>53</v>
      </c>
      <c r="B16" s="22">
        <v>72871</v>
      </c>
      <c r="C16" s="22">
        <v>89708</v>
      </c>
      <c r="D16" s="22">
        <v>72871</v>
      </c>
      <c r="E16" s="22">
        <v>89708</v>
      </c>
      <c r="F16" s="13">
        <f t="shared" si="0"/>
        <v>23.105213322172062</v>
      </c>
      <c r="G16" s="1"/>
      <c r="H16" s="1"/>
      <c r="I16" s="1"/>
    </row>
    <row r="17" spans="1:9" x14ac:dyDescent="0.25">
      <c r="A17" s="8" t="s">
        <v>54</v>
      </c>
      <c r="B17" s="21">
        <v>159650</v>
      </c>
      <c r="C17" s="21">
        <v>192165</v>
      </c>
      <c r="D17" s="21">
        <v>159650</v>
      </c>
      <c r="E17" s="21">
        <v>192165</v>
      </c>
      <c r="F17" s="10">
        <f t="shared" si="0"/>
        <v>20.366426558095839</v>
      </c>
      <c r="G17" s="1"/>
      <c r="H17" s="1"/>
      <c r="I17" s="1"/>
    </row>
    <row r="18" spans="1:9" x14ac:dyDescent="0.25">
      <c r="A18" s="11" t="s">
        <v>55</v>
      </c>
      <c r="B18" s="22">
        <v>74780</v>
      </c>
      <c r="C18" s="22">
        <v>82472</v>
      </c>
      <c r="D18" s="22">
        <v>74780</v>
      </c>
      <c r="E18" s="22">
        <v>82472</v>
      </c>
      <c r="F18" s="13">
        <f t="shared" si="0"/>
        <v>10.286172773468849</v>
      </c>
      <c r="G18" s="1"/>
      <c r="H18" s="1"/>
      <c r="I18" s="1"/>
    </row>
    <row r="19" spans="1:9" x14ac:dyDescent="0.25">
      <c r="A19" s="8" t="s">
        <v>56</v>
      </c>
      <c r="B19" s="21">
        <v>54086</v>
      </c>
      <c r="C19" s="21">
        <v>74473</v>
      </c>
      <c r="D19" s="21">
        <v>54086</v>
      </c>
      <c r="E19" s="21">
        <v>74473</v>
      </c>
      <c r="F19" s="10">
        <f t="shared" si="0"/>
        <v>37.693673039233801</v>
      </c>
      <c r="G19" s="1"/>
      <c r="H19" s="1"/>
      <c r="I19" s="1"/>
    </row>
    <row r="20" spans="1:9" x14ac:dyDescent="0.25">
      <c r="A20" s="11" t="s">
        <v>57</v>
      </c>
      <c r="B20" s="22">
        <v>144780</v>
      </c>
      <c r="C20" s="22">
        <v>159492</v>
      </c>
      <c r="D20" s="22">
        <v>144780</v>
      </c>
      <c r="E20" s="22">
        <v>159492</v>
      </c>
      <c r="F20" s="13">
        <f t="shared" si="0"/>
        <v>10.161624533775381</v>
      </c>
      <c r="G20" s="1"/>
      <c r="H20" s="1"/>
      <c r="I20" s="1"/>
    </row>
    <row r="21" spans="1:9" x14ac:dyDescent="0.25">
      <c r="A21" s="8" t="s">
        <v>58</v>
      </c>
      <c r="B21" s="21">
        <v>30128</v>
      </c>
      <c r="C21" s="21">
        <v>44888</v>
      </c>
      <c r="D21" s="21">
        <v>30128</v>
      </c>
      <c r="E21" s="21">
        <v>44888</v>
      </c>
      <c r="F21" s="10">
        <f t="shared" si="0"/>
        <v>48.990971853425378</v>
      </c>
      <c r="G21" s="1"/>
      <c r="H21" s="1"/>
      <c r="I21" s="1"/>
    </row>
    <row r="22" spans="1:9" x14ac:dyDescent="0.25">
      <c r="A22" s="11" t="s">
        <v>59</v>
      </c>
      <c r="B22" s="22">
        <v>1446843</v>
      </c>
      <c r="C22" s="22">
        <v>1226971</v>
      </c>
      <c r="D22" s="22">
        <v>1446843</v>
      </c>
      <c r="E22" s="22">
        <v>1226971</v>
      </c>
      <c r="F22" s="13">
        <f t="shared" si="0"/>
        <v>-15.196673032250217</v>
      </c>
      <c r="G22" s="1"/>
      <c r="H22" s="1"/>
      <c r="I22" s="1"/>
    </row>
    <row r="23" spans="1:9" x14ac:dyDescent="0.25">
      <c r="A23" s="8" t="s">
        <v>60</v>
      </c>
      <c r="B23" s="21">
        <v>855360</v>
      </c>
      <c r="C23" s="21">
        <v>76637</v>
      </c>
      <c r="D23" s="21">
        <v>855360</v>
      </c>
      <c r="E23" s="21">
        <v>76637</v>
      </c>
      <c r="F23" s="10">
        <f t="shared" si="0"/>
        <v>-91.04038065843622</v>
      </c>
      <c r="G23" s="1"/>
      <c r="H23" s="1"/>
      <c r="I23" s="1"/>
    </row>
    <row r="24" spans="1:9" x14ac:dyDescent="0.25">
      <c r="A24" s="11" t="s">
        <v>61</v>
      </c>
      <c r="B24" s="22">
        <v>78725</v>
      </c>
      <c r="C24" s="22">
        <v>88116</v>
      </c>
      <c r="D24" s="22">
        <v>78725</v>
      </c>
      <c r="E24" s="22">
        <v>88116</v>
      </c>
      <c r="F24" s="13">
        <f t="shared" si="0"/>
        <v>11.92886630676405</v>
      </c>
      <c r="G24" s="1"/>
      <c r="H24" s="1"/>
      <c r="I24" s="1"/>
    </row>
    <row r="25" spans="1:9" x14ac:dyDescent="0.25">
      <c r="A25" s="8" t="s">
        <v>62</v>
      </c>
      <c r="B25" s="21">
        <v>66704</v>
      </c>
      <c r="C25" s="21">
        <v>75279</v>
      </c>
      <c r="D25" s="21">
        <v>66704</v>
      </c>
      <c r="E25" s="21">
        <v>75279</v>
      </c>
      <c r="F25" s="10">
        <f t="shared" si="0"/>
        <v>12.8553010314224</v>
      </c>
      <c r="G25" s="1"/>
      <c r="H25" s="1"/>
      <c r="I25" s="1"/>
    </row>
    <row r="26" spans="1:9" x14ac:dyDescent="0.25">
      <c r="A26" s="11" t="s">
        <v>63</v>
      </c>
      <c r="B26" s="22">
        <v>20883</v>
      </c>
      <c r="C26" s="22">
        <v>28984</v>
      </c>
      <c r="D26" s="22">
        <v>20883</v>
      </c>
      <c r="E26" s="22">
        <v>28984</v>
      </c>
      <c r="F26" s="13">
        <f t="shared" si="0"/>
        <v>38.792319111238811</v>
      </c>
      <c r="G26" s="1"/>
      <c r="H26" s="1"/>
      <c r="I26" s="1"/>
    </row>
    <row r="27" spans="1:9" x14ac:dyDescent="0.25">
      <c r="A27" s="8" t="s">
        <v>64</v>
      </c>
      <c r="B27" s="21">
        <v>98549</v>
      </c>
      <c r="C27" s="21">
        <v>93082</v>
      </c>
      <c r="D27" s="21">
        <v>98549</v>
      </c>
      <c r="E27" s="21">
        <v>93082</v>
      </c>
      <c r="F27" s="10">
        <f t="shared" si="0"/>
        <v>-5.5474941399709792</v>
      </c>
      <c r="G27" s="1"/>
      <c r="H27" s="1"/>
      <c r="I27" s="1"/>
    </row>
    <row r="28" spans="1:9" x14ac:dyDescent="0.25">
      <c r="A28" s="11" t="s">
        <v>65</v>
      </c>
      <c r="B28" s="22">
        <v>464355</v>
      </c>
      <c r="C28" s="22">
        <v>422666</v>
      </c>
      <c r="D28" s="22">
        <v>464355</v>
      </c>
      <c r="E28" s="22">
        <v>422666</v>
      </c>
      <c r="F28" s="13">
        <f t="shared" si="0"/>
        <v>-8.9778294623725401</v>
      </c>
      <c r="G28" s="1"/>
      <c r="H28" s="1"/>
      <c r="I28" s="1"/>
    </row>
    <row r="29" spans="1:9" x14ac:dyDescent="0.25">
      <c r="A29" s="8" t="s">
        <v>66</v>
      </c>
      <c r="B29" s="21">
        <v>111852</v>
      </c>
      <c r="C29" s="21">
        <v>77461</v>
      </c>
      <c r="D29" s="21">
        <v>111852</v>
      </c>
      <c r="E29" s="21">
        <v>77461</v>
      </c>
      <c r="F29" s="10">
        <f t="shared" si="0"/>
        <v>-30.746879805457212</v>
      </c>
      <c r="G29" s="1"/>
      <c r="H29" s="1"/>
      <c r="I29" s="1"/>
    </row>
    <row r="30" spans="1:9" x14ac:dyDescent="0.25">
      <c r="A30" s="11" t="s">
        <v>67</v>
      </c>
      <c r="B30" s="22">
        <v>190197</v>
      </c>
      <c r="C30" s="22">
        <v>175273</v>
      </c>
      <c r="D30" s="22">
        <v>190197</v>
      </c>
      <c r="E30" s="22">
        <v>175273</v>
      </c>
      <c r="F30" s="13">
        <f t="shared" si="0"/>
        <v>-7.8466011556438815</v>
      </c>
      <c r="G30" s="1"/>
      <c r="H30" s="1"/>
      <c r="I30" s="1"/>
    </row>
    <row r="31" spans="1:9" x14ac:dyDescent="0.25">
      <c r="A31" s="8" t="s">
        <v>68</v>
      </c>
      <c r="B31" s="21">
        <v>315207</v>
      </c>
      <c r="C31" s="21">
        <v>260114</v>
      </c>
      <c r="D31" s="21">
        <v>315207</v>
      </c>
      <c r="E31" s="21">
        <v>260114</v>
      </c>
      <c r="F31" s="10">
        <f t="shared" si="0"/>
        <v>-17.478355493374195</v>
      </c>
      <c r="G31" s="1"/>
      <c r="H31" s="1"/>
      <c r="I31" s="1"/>
    </row>
    <row r="32" spans="1:9" x14ac:dyDescent="0.25">
      <c r="A32" s="11" t="s">
        <v>69</v>
      </c>
      <c r="B32" s="22">
        <v>4913548</v>
      </c>
      <c r="C32" s="22">
        <v>4978279</v>
      </c>
      <c r="D32" s="22">
        <v>4913548</v>
      </c>
      <c r="E32" s="22">
        <v>4978279</v>
      </c>
      <c r="F32" s="13">
        <f t="shared" si="0"/>
        <v>1.3173983443328581</v>
      </c>
      <c r="G32" s="1"/>
      <c r="H32" s="1"/>
      <c r="I32" s="1"/>
    </row>
    <row r="33" spans="1:9" x14ac:dyDescent="0.25">
      <c r="A33" s="8" t="s">
        <v>70</v>
      </c>
      <c r="B33" s="21">
        <v>235514</v>
      </c>
      <c r="C33" s="21">
        <v>250607</v>
      </c>
      <c r="D33" s="21">
        <v>235514</v>
      </c>
      <c r="E33" s="21">
        <v>250607</v>
      </c>
      <c r="F33" s="10">
        <f t="shared" si="0"/>
        <v>6.4085362228996985</v>
      </c>
      <c r="G33" s="1"/>
      <c r="H33" s="1"/>
      <c r="I33" s="1"/>
    </row>
    <row r="34" spans="1:9" x14ac:dyDescent="0.25">
      <c r="A34" s="11" t="s">
        <v>71</v>
      </c>
      <c r="B34" s="22">
        <v>42171</v>
      </c>
      <c r="C34" s="22">
        <v>35594</v>
      </c>
      <c r="D34" s="22">
        <v>42171</v>
      </c>
      <c r="E34" s="22">
        <v>35594</v>
      </c>
      <c r="F34" s="13">
        <f t="shared" si="0"/>
        <v>-15.596025704868268</v>
      </c>
      <c r="G34" s="1"/>
      <c r="H34" s="1"/>
      <c r="I34" s="1"/>
    </row>
    <row r="35" spans="1:9" x14ac:dyDescent="0.25">
      <c r="A35" s="14" t="s">
        <v>72</v>
      </c>
      <c r="B35" s="15">
        <f>SUM(B7:B34)</f>
        <v>18317481</v>
      </c>
      <c r="C35" s="15">
        <f t="shared" ref="C35:E35" si="1">SUM(C7:C34)</f>
        <v>16378561</v>
      </c>
      <c r="D35" s="15">
        <f t="shared" si="1"/>
        <v>18317481</v>
      </c>
      <c r="E35" s="15">
        <f t="shared" si="1"/>
        <v>16378561</v>
      </c>
      <c r="F35" s="16">
        <f t="shared" si="0"/>
        <v>-10.585079902635087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117544</v>
      </c>
      <c r="C38" s="41">
        <f>D7</f>
        <v>100165</v>
      </c>
      <c r="D38" s="41">
        <f>_xlfn.RANK.EQ(B38,$B$38:$B$65)+COUNTIF($B$38:$B$65,B38)-1</f>
        <v>13</v>
      </c>
      <c r="E38" s="42" t="str">
        <f t="shared" ref="E38:E65" si="2">INDEX($A$38:$B$65,MATCH(ROW()-37,$D$38:$D$65,0),1)</f>
        <v>VALENCIA</v>
      </c>
      <c r="F38" s="42">
        <f>LOOKUP(E38,$A$38:$A$65,$B$38:$B$65)</f>
        <v>4978279</v>
      </c>
      <c r="G38" s="42">
        <f>LOOKUP(E38,$A$38:$A$65,$C$38:$C$65)</f>
        <v>4913548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105873</v>
      </c>
      <c r="C39" s="41">
        <f t="shared" ref="C39:C65" si="5">D8</f>
        <v>122864</v>
      </c>
      <c r="D39" s="41">
        <f t="shared" ref="D39:D65" si="6">_xlfn.RANK.EQ(B39,$B$38:$B$65)+COUNTIF($B$38:$B$65,B39)-1</f>
        <v>16</v>
      </c>
      <c r="E39" s="42" t="str">
        <f t="shared" si="2"/>
        <v>BAHIA DE ALGECIRAS</v>
      </c>
      <c r="F39" s="42">
        <f t="shared" ref="F39:F54" si="7">LOOKUP(E39,$A$38:$A$65,$B$38:$B$65)</f>
        <v>4356959</v>
      </c>
      <c r="G39" s="42">
        <f t="shared" ref="G39:G65" si="8">LOOKUP(E39,$A$38:$A$65,$C$38:$C$65)</f>
        <v>5259458</v>
      </c>
    </row>
    <row r="40" spans="1:9" x14ac:dyDescent="0.25">
      <c r="A40" s="42" t="str">
        <f t="shared" si="3"/>
        <v>ALMERIA</v>
      </c>
      <c r="B40" s="41">
        <f t="shared" si="4"/>
        <v>49280</v>
      </c>
      <c r="C40" s="41">
        <f t="shared" si="5"/>
        <v>57907</v>
      </c>
      <c r="D40" s="41">
        <f t="shared" si="6"/>
        <v>25</v>
      </c>
      <c r="E40" s="42" t="str">
        <f t="shared" si="2"/>
        <v>BARCELONA</v>
      </c>
      <c r="F40" s="42">
        <f t="shared" si="7"/>
        <v>1903754</v>
      </c>
      <c r="G40" s="42">
        <f t="shared" si="8"/>
        <v>2026169</v>
      </c>
    </row>
    <row r="41" spans="1:9" x14ac:dyDescent="0.25">
      <c r="A41" s="42" t="str">
        <f t="shared" si="3"/>
        <v>AVILES</v>
      </c>
      <c r="B41" s="41">
        <f t="shared" si="4"/>
        <v>117037</v>
      </c>
      <c r="C41" s="41">
        <f t="shared" si="5"/>
        <v>66191</v>
      </c>
      <c r="D41" s="41">
        <f t="shared" si="6"/>
        <v>14</v>
      </c>
      <c r="E41" s="42" t="str">
        <f t="shared" si="2"/>
        <v>LAS PALMAS</v>
      </c>
      <c r="F41" s="42">
        <f t="shared" si="7"/>
        <v>1226971</v>
      </c>
      <c r="G41" s="42">
        <f t="shared" si="8"/>
        <v>1446843</v>
      </c>
    </row>
    <row r="42" spans="1:9" x14ac:dyDescent="0.25">
      <c r="A42" s="42" t="str">
        <f t="shared" si="3"/>
        <v>BAHIA DE ALGECIRAS</v>
      </c>
      <c r="B42" s="41">
        <f t="shared" si="4"/>
        <v>4356959</v>
      </c>
      <c r="C42" s="41">
        <f t="shared" si="5"/>
        <v>5259458</v>
      </c>
      <c r="D42" s="41">
        <f t="shared" si="6"/>
        <v>2</v>
      </c>
      <c r="E42" s="42" t="str">
        <f t="shared" si="2"/>
        <v>BILBAO</v>
      </c>
      <c r="F42" s="42">
        <f t="shared" si="7"/>
        <v>610751</v>
      </c>
      <c r="G42" s="42">
        <f t="shared" si="8"/>
        <v>619369</v>
      </c>
    </row>
    <row r="43" spans="1:9" x14ac:dyDescent="0.25">
      <c r="A43" s="42" t="str">
        <f t="shared" si="3"/>
        <v>BAHIA DE CADIZ</v>
      </c>
      <c r="B43" s="41">
        <f t="shared" si="4"/>
        <v>115557</v>
      </c>
      <c r="C43" s="41">
        <f t="shared" si="5"/>
        <v>149663</v>
      </c>
      <c r="D43" s="41">
        <f t="shared" si="6"/>
        <v>15</v>
      </c>
      <c r="E43" s="42" t="str">
        <f t="shared" si="2"/>
        <v>BALEARES</v>
      </c>
      <c r="F43" s="42">
        <f t="shared" si="7"/>
        <v>569545</v>
      </c>
      <c r="G43" s="42">
        <f t="shared" si="8"/>
        <v>539492</v>
      </c>
    </row>
    <row r="44" spans="1:9" x14ac:dyDescent="0.25">
      <c r="A44" s="42" t="str">
        <f t="shared" si="3"/>
        <v>BALEARES</v>
      </c>
      <c r="B44" s="41">
        <f t="shared" si="4"/>
        <v>569545</v>
      </c>
      <c r="C44" s="41">
        <f t="shared" si="5"/>
        <v>539492</v>
      </c>
      <c r="D44" s="41">
        <f t="shared" si="6"/>
        <v>6</v>
      </c>
      <c r="E44" s="42" t="str">
        <f t="shared" si="2"/>
        <v>SANTA CRUZ DE TENERIFE</v>
      </c>
      <c r="F44" s="42">
        <f t="shared" si="7"/>
        <v>422666</v>
      </c>
      <c r="G44" s="42">
        <f t="shared" si="8"/>
        <v>464355</v>
      </c>
    </row>
    <row r="45" spans="1:9" x14ac:dyDescent="0.25">
      <c r="A45" s="42" t="str">
        <f t="shared" si="3"/>
        <v>BARCELONA</v>
      </c>
      <c r="B45" s="41">
        <f t="shared" si="4"/>
        <v>1903754</v>
      </c>
      <c r="C45" s="41">
        <f t="shared" si="5"/>
        <v>2026169</v>
      </c>
      <c r="D45" s="41">
        <f t="shared" si="6"/>
        <v>3</v>
      </c>
      <c r="E45" s="42" t="str">
        <f t="shared" si="2"/>
        <v>TARRAGONA</v>
      </c>
      <c r="F45" s="42">
        <f t="shared" si="7"/>
        <v>260114</v>
      </c>
      <c r="G45" s="42">
        <f t="shared" si="8"/>
        <v>315207</v>
      </c>
    </row>
    <row r="46" spans="1:9" x14ac:dyDescent="0.25">
      <c r="A46" s="42" t="str">
        <f t="shared" si="3"/>
        <v>BILBAO</v>
      </c>
      <c r="B46" s="41">
        <f t="shared" si="4"/>
        <v>610751</v>
      </c>
      <c r="C46" s="41">
        <f t="shared" si="5"/>
        <v>619369</v>
      </c>
      <c r="D46" s="41">
        <f t="shared" si="6"/>
        <v>5</v>
      </c>
      <c r="E46" s="42" t="str">
        <f t="shared" si="2"/>
        <v>VIGO</v>
      </c>
      <c r="F46" s="42">
        <f t="shared" si="7"/>
        <v>250607</v>
      </c>
      <c r="G46" s="42">
        <f t="shared" si="8"/>
        <v>235514</v>
      </c>
    </row>
    <row r="47" spans="1:9" x14ac:dyDescent="0.25">
      <c r="A47" s="42" t="str">
        <f t="shared" si="3"/>
        <v>CARTAGENA</v>
      </c>
      <c r="B47" s="41">
        <f t="shared" si="4"/>
        <v>89708</v>
      </c>
      <c r="C47" s="41">
        <f t="shared" si="5"/>
        <v>72871</v>
      </c>
      <c r="D47" s="41">
        <f t="shared" si="6"/>
        <v>18</v>
      </c>
      <c r="E47" s="42" t="str">
        <f t="shared" si="2"/>
        <v>CASTELLON</v>
      </c>
      <c r="F47" s="42">
        <f t="shared" si="7"/>
        <v>192165</v>
      </c>
      <c r="G47" s="42">
        <f t="shared" si="8"/>
        <v>159650</v>
      </c>
    </row>
    <row r="48" spans="1:9" x14ac:dyDescent="0.25">
      <c r="A48" s="42" t="str">
        <f t="shared" si="3"/>
        <v>CASTELLON</v>
      </c>
      <c r="B48" s="41">
        <f t="shared" si="4"/>
        <v>192165</v>
      </c>
      <c r="C48" s="41">
        <f t="shared" si="5"/>
        <v>159650</v>
      </c>
      <c r="D48" s="41">
        <f t="shared" si="6"/>
        <v>10</v>
      </c>
      <c r="E48" s="42" t="str">
        <f t="shared" si="2"/>
        <v>SEVILLA</v>
      </c>
      <c r="F48" s="42">
        <f t="shared" si="7"/>
        <v>175273</v>
      </c>
      <c r="G48" s="42">
        <f t="shared" si="8"/>
        <v>190197</v>
      </c>
    </row>
    <row r="49" spans="1:7" x14ac:dyDescent="0.25">
      <c r="A49" s="42" t="str">
        <f t="shared" si="3"/>
        <v>CEUTA</v>
      </c>
      <c r="B49" s="41">
        <f t="shared" si="4"/>
        <v>82472</v>
      </c>
      <c r="C49" s="41">
        <f t="shared" si="5"/>
        <v>74780</v>
      </c>
      <c r="D49" s="41">
        <f t="shared" si="6"/>
        <v>20</v>
      </c>
      <c r="E49" s="42" t="str">
        <f t="shared" si="2"/>
        <v>GIJON</v>
      </c>
      <c r="F49" s="42">
        <f t="shared" si="7"/>
        <v>159492</v>
      </c>
      <c r="G49" s="42">
        <f t="shared" si="8"/>
        <v>144780</v>
      </c>
    </row>
    <row r="50" spans="1:7" x14ac:dyDescent="0.25">
      <c r="A50" s="42" t="str">
        <f t="shared" si="3"/>
        <v>FERROL-SAN CIBRAO</v>
      </c>
      <c r="B50" s="41">
        <f t="shared" si="4"/>
        <v>74473</v>
      </c>
      <c r="C50" s="41">
        <f t="shared" si="5"/>
        <v>54086</v>
      </c>
      <c r="D50" s="41">
        <f t="shared" si="6"/>
        <v>24</v>
      </c>
      <c r="E50" s="42" t="str">
        <f t="shared" si="2"/>
        <v>A CORUÑA</v>
      </c>
      <c r="F50" s="42">
        <f t="shared" si="7"/>
        <v>117544</v>
      </c>
      <c r="G50" s="42">
        <f t="shared" si="8"/>
        <v>100165</v>
      </c>
    </row>
    <row r="51" spans="1:7" x14ac:dyDescent="0.25">
      <c r="A51" s="42" t="str">
        <f t="shared" si="3"/>
        <v>GIJON</v>
      </c>
      <c r="B51" s="41">
        <f t="shared" si="4"/>
        <v>159492</v>
      </c>
      <c r="C51" s="41">
        <f t="shared" si="5"/>
        <v>144780</v>
      </c>
      <c r="D51" s="41">
        <f t="shared" si="6"/>
        <v>12</v>
      </c>
      <c r="E51" s="42" t="str">
        <f t="shared" si="2"/>
        <v>AVILES</v>
      </c>
      <c r="F51" s="42">
        <f t="shared" si="7"/>
        <v>117037</v>
      </c>
      <c r="G51" s="42">
        <f t="shared" si="8"/>
        <v>66191</v>
      </c>
    </row>
    <row r="52" spans="1:7" x14ac:dyDescent="0.25">
      <c r="A52" s="42" t="str">
        <f t="shared" si="3"/>
        <v>HUELVA</v>
      </c>
      <c r="B52" s="41">
        <f t="shared" si="4"/>
        <v>44888</v>
      </c>
      <c r="C52" s="41">
        <f t="shared" si="5"/>
        <v>30128</v>
      </c>
      <c r="D52" s="41">
        <f t="shared" si="6"/>
        <v>26</v>
      </c>
      <c r="E52" s="42" t="str">
        <f t="shared" si="2"/>
        <v>BAHIA DE CADIZ</v>
      </c>
      <c r="F52" s="42">
        <f t="shared" si="7"/>
        <v>115557</v>
      </c>
      <c r="G52" s="42">
        <f t="shared" si="8"/>
        <v>149663</v>
      </c>
    </row>
    <row r="53" spans="1:7" x14ac:dyDescent="0.25">
      <c r="A53" s="42" t="str">
        <f t="shared" si="3"/>
        <v>LAS PALMAS</v>
      </c>
      <c r="B53" s="41">
        <f t="shared" si="4"/>
        <v>1226971</v>
      </c>
      <c r="C53" s="41">
        <f t="shared" si="5"/>
        <v>1446843</v>
      </c>
      <c r="D53" s="41">
        <f t="shared" si="6"/>
        <v>4</v>
      </c>
      <c r="E53" s="42" t="str">
        <f t="shared" si="2"/>
        <v>ALICANTE</v>
      </c>
      <c r="F53" s="42">
        <f t="shared" si="7"/>
        <v>105873</v>
      </c>
      <c r="G53" s="42">
        <f t="shared" si="8"/>
        <v>122864</v>
      </c>
    </row>
    <row r="54" spans="1:7" x14ac:dyDescent="0.25">
      <c r="A54" s="42" t="str">
        <f t="shared" si="3"/>
        <v>MALAGA</v>
      </c>
      <c r="B54" s="41">
        <f t="shared" si="4"/>
        <v>76637</v>
      </c>
      <c r="C54" s="41">
        <f t="shared" si="5"/>
        <v>855360</v>
      </c>
      <c r="D54" s="41">
        <f t="shared" si="6"/>
        <v>22</v>
      </c>
      <c r="E54" s="42" t="str">
        <f t="shared" si="2"/>
        <v>PASAIA</v>
      </c>
      <c r="F54" s="42">
        <f t="shared" si="7"/>
        <v>93082</v>
      </c>
      <c r="G54" s="42">
        <f t="shared" si="8"/>
        <v>98549</v>
      </c>
    </row>
    <row r="55" spans="1:7" x14ac:dyDescent="0.25">
      <c r="A55" s="42" t="str">
        <f t="shared" si="3"/>
        <v>MARIN Y RIA DE PONTEVEDRA</v>
      </c>
      <c r="B55" s="41">
        <f t="shared" si="4"/>
        <v>88116</v>
      </c>
      <c r="C55" s="41">
        <f t="shared" si="5"/>
        <v>78725</v>
      </c>
      <c r="D55" s="41">
        <f t="shared" si="6"/>
        <v>19</v>
      </c>
      <c r="E55" s="42" t="str">
        <f t="shared" si="2"/>
        <v>CARTAGENA</v>
      </c>
      <c r="F55" s="42">
        <f t="shared" ref="F55:F65" si="9">LOOKUP(E55,$A$38:$A$65,$B$38:$B$65)</f>
        <v>89708</v>
      </c>
      <c r="G55" s="42">
        <f t="shared" si="8"/>
        <v>72871</v>
      </c>
    </row>
    <row r="56" spans="1:7" x14ac:dyDescent="0.25">
      <c r="A56" s="42" t="str">
        <f t="shared" si="3"/>
        <v>MELILLA</v>
      </c>
      <c r="B56" s="41">
        <f t="shared" si="4"/>
        <v>75279</v>
      </c>
      <c r="C56" s="41">
        <f t="shared" si="5"/>
        <v>66704</v>
      </c>
      <c r="D56" s="41">
        <f t="shared" si="6"/>
        <v>23</v>
      </c>
      <c r="E56" s="42" t="str">
        <f t="shared" si="2"/>
        <v>MARIN Y RIA DE PONTEVEDRA</v>
      </c>
      <c r="F56" s="42">
        <f t="shared" si="9"/>
        <v>88116</v>
      </c>
      <c r="G56" s="42">
        <f t="shared" si="8"/>
        <v>78725</v>
      </c>
    </row>
    <row r="57" spans="1:7" x14ac:dyDescent="0.25">
      <c r="A57" s="42" t="str">
        <f t="shared" si="3"/>
        <v>MOTRIL</v>
      </c>
      <c r="B57" s="41">
        <f t="shared" si="4"/>
        <v>28984</v>
      </c>
      <c r="C57" s="41">
        <f t="shared" si="5"/>
        <v>20883</v>
      </c>
      <c r="D57" s="41">
        <f t="shared" si="6"/>
        <v>28</v>
      </c>
      <c r="E57" s="42" t="str">
        <f t="shared" si="2"/>
        <v>CEUTA</v>
      </c>
      <c r="F57" s="42">
        <f t="shared" si="9"/>
        <v>82472</v>
      </c>
      <c r="G57" s="42">
        <f t="shared" si="8"/>
        <v>74780</v>
      </c>
    </row>
    <row r="58" spans="1:7" x14ac:dyDescent="0.25">
      <c r="A58" s="42" t="str">
        <f t="shared" si="3"/>
        <v>PASAIA</v>
      </c>
      <c r="B58" s="41">
        <f t="shared" si="4"/>
        <v>93082</v>
      </c>
      <c r="C58" s="41">
        <f t="shared" si="5"/>
        <v>98549</v>
      </c>
      <c r="D58" s="41">
        <f t="shared" si="6"/>
        <v>17</v>
      </c>
      <c r="E58" s="42" t="str">
        <f t="shared" si="2"/>
        <v>SANTANDER</v>
      </c>
      <c r="F58" s="42">
        <f t="shared" si="9"/>
        <v>77461</v>
      </c>
      <c r="G58" s="42">
        <f t="shared" si="8"/>
        <v>111852</v>
      </c>
    </row>
    <row r="59" spans="1:7" x14ac:dyDescent="0.25">
      <c r="A59" s="42" t="str">
        <f t="shared" si="3"/>
        <v>SANTA CRUZ DE TENERIFE</v>
      </c>
      <c r="B59" s="41">
        <f t="shared" si="4"/>
        <v>422666</v>
      </c>
      <c r="C59" s="41">
        <f t="shared" si="5"/>
        <v>464355</v>
      </c>
      <c r="D59" s="41">
        <f t="shared" si="6"/>
        <v>7</v>
      </c>
      <c r="E59" s="42" t="str">
        <f t="shared" si="2"/>
        <v>MALAGA</v>
      </c>
      <c r="F59" s="42">
        <f t="shared" si="9"/>
        <v>76637</v>
      </c>
      <c r="G59" s="42">
        <f t="shared" si="8"/>
        <v>855360</v>
      </c>
    </row>
    <row r="60" spans="1:7" x14ac:dyDescent="0.25">
      <c r="A60" s="42" t="str">
        <f t="shared" si="3"/>
        <v>SANTANDER</v>
      </c>
      <c r="B60" s="41">
        <f t="shared" si="4"/>
        <v>77461</v>
      </c>
      <c r="C60" s="41">
        <f t="shared" si="5"/>
        <v>111852</v>
      </c>
      <c r="D60" s="41">
        <f t="shared" si="6"/>
        <v>21</v>
      </c>
      <c r="E60" s="42" t="str">
        <f t="shared" si="2"/>
        <v>MELILLA</v>
      </c>
      <c r="F60" s="42">
        <f t="shared" si="9"/>
        <v>75279</v>
      </c>
      <c r="G60" s="42">
        <f t="shared" si="8"/>
        <v>66704</v>
      </c>
    </row>
    <row r="61" spans="1:7" x14ac:dyDescent="0.25">
      <c r="A61" s="42" t="str">
        <f t="shared" si="3"/>
        <v>SEVILLA</v>
      </c>
      <c r="B61" s="41">
        <f t="shared" si="4"/>
        <v>175273</v>
      </c>
      <c r="C61" s="41">
        <f t="shared" si="5"/>
        <v>190197</v>
      </c>
      <c r="D61" s="41">
        <f t="shared" si="6"/>
        <v>11</v>
      </c>
      <c r="E61" s="42" t="str">
        <f t="shared" si="2"/>
        <v>FERROL-SAN CIBRAO</v>
      </c>
      <c r="F61" s="42">
        <f t="shared" si="9"/>
        <v>74473</v>
      </c>
      <c r="G61" s="42">
        <f t="shared" si="8"/>
        <v>54086</v>
      </c>
    </row>
    <row r="62" spans="1:7" x14ac:dyDescent="0.25">
      <c r="A62" s="42" t="str">
        <f t="shared" si="3"/>
        <v>TARRAGONA</v>
      </c>
      <c r="B62" s="41">
        <f t="shared" si="4"/>
        <v>260114</v>
      </c>
      <c r="C62" s="41">
        <f t="shared" si="5"/>
        <v>315207</v>
      </c>
      <c r="D62" s="41">
        <f t="shared" si="6"/>
        <v>8</v>
      </c>
      <c r="E62" s="42" t="str">
        <f t="shared" si="2"/>
        <v>ALMERIA</v>
      </c>
      <c r="F62" s="42">
        <f t="shared" si="9"/>
        <v>49280</v>
      </c>
      <c r="G62" s="42">
        <f t="shared" si="8"/>
        <v>57907</v>
      </c>
    </row>
    <row r="63" spans="1:7" x14ac:dyDescent="0.25">
      <c r="A63" s="42" t="str">
        <f t="shared" si="3"/>
        <v>VALENCIA</v>
      </c>
      <c r="B63" s="41">
        <f t="shared" si="4"/>
        <v>4978279</v>
      </c>
      <c r="C63" s="41">
        <f t="shared" si="5"/>
        <v>4913548</v>
      </c>
      <c r="D63" s="41">
        <f t="shared" si="6"/>
        <v>1</v>
      </c>
      <c r="E63" s="42" t="str">
        <f t="shared" si="2"/>
        <v>HUELVA</v>
      </c>
      <c r="F63" s="42">
        <f t="shared" si="9"/>
        <v>44888</v>
      </c>
      <c r="G63" s="42">
        <f t="shared" si="8"/>
        <v>30128</v>
      </c>
    </row>
    <row r="64" spans="1:7" x14ac:dyDescent="0.25">
      <c r="A64" s="42" t="str">
        <f t="shared" si="3"/>
        <v>VIGO</v>
      </c>
      <c r="B64" s="41">
        <f t="shared" si="4"/>
        <v>250607</v>
      </c>
      <c r="C64" s="41">
        <f t="shared" si="5"/>
        <v>235514</v>
      </c>
      <c r="D64" s="41">
        <f t="shared" si="6"/>
        <v>9</v>
      </c>
      <c r="E64" s="42" t="str">
        <f t="shared" si="2"/>
        <v>VILAGARCIA</v>
      </c>
      <c r="F64" s="42">
        <f t="shared" si="9"/>
        <v>35594</v>
      </c>
      <c r="G64" s="42">
        <f t="shared" si="8"/>
        <v>42171</v>
      </c>
    </row>
    <row r="65" spans="1:7" x14ac:dyDescent="0.25">
      <c r="A65" s="42" t="str">
        <f t="shared" si="3"/>
        <v>VILAGARCIA</v>
      </c>
      <c r="B65" s="41">
        <f t="shared" si="4"/>
        <v>35594</v>
      </c>
      <c r="C65" s="41">
        <f t="shared" si="5"/>
        <v>42171</v>
      </c>
      <c r="D65" s="41">
        <f t="shared" si="6"/>
        <v>27</v>
      </c>
      <c r="E65" s="42" t="str">
        <f t="shared" si="2"/>
        <v>MOTRIL</v>
      </c>
      <c r="F65" s="42">
        <f t="shared" si="9"/>
        <v>28984</v>
      </c>
      <c r="G65" s="42">
        <f t="shared" si="8"/>
        <v>20883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Enero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41344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23">
        <v>2829</v>
      </c>
      <c r="C7" s="23">
        <v>3455</v>
      </c>
      <c r="D7" s="23">
        <v>2829</v>
      </c>
      <c r="E7" s="23">
        <v>3455</v>
      </c>
      <c r="F7" s="10">
        <f>((E7*100)/D7)-100</f>
        <v>22.127960410038881</v>
      </c>
      <c r="G7" s="1"/>
      <c r="H7" s="1"/>
      <c r="I7" s="1"/>
    </row>
    <row r="8" spans="1:12" x14ac:dyDescent="0.25">
      <c r="A8" s="11" t="s">
        <v>45</v>
      </c>
      <c r="B8" s="24">
        <v>25</v>
      </c>
      <c r="C8" s="24">
        <v>23</v>
      </c>
      <c r="D8" s="24">
        <v>25</v>
      </c>
      <c r="E8" s="24">
        <v>23</v>
      </c>
      <c r="F8" s="13">
        <f t="shared" ref="F8:F35" si="0">((E8*100)/D8)-100</f>
        <v>-8</v>
      </c>
      <c r="G8" s="1"/>
      <c r="H8" s="1"/>
      <c r="I8" s="1"/>
    </row>
    <row r="9" spans="1:12" x14ac:dyDescent="0.25">
      <c r="A9" s="8" t="s">
        <v>46</v>
      </c>
      <c r="B9" s="23">
        <v>405</v>
      </c>
      <c r="C9" s="23">
        <v>257</v>
      </c>
      <c r="D9" s="23">
        <v>405</v>
      </c>
      <c r="E9" s="23">
        <v>257</v>
      </c>
      <c r="F9" s="10">
        <f t="shared" si="0"/>
        <v>-36.543209876543209</v>
      </c>
      <c r="G9" s="1"/>
      <c r="H9" s="1"/>
      <c r="I9" s="1"/>
    </row>
    <row r="10" spans="1:12" x14ac:dyDescent="0.25">
      <c r="A10" s="11" t="s">
        <v>47</v>
      </c>
      <c r="B10" s="24">
        <v>641</v>
      </c>
      <c r="C10" s="24">
        <v>686</v>
      </c>
      <c r="D10" s="24">
        <v>641</v>
      </c>
      <c r="E10" s="24">
        <v>686</v>
      </c>
      <c r="F10" s="13">
        <f t="shared" si="0"/>
        <v>7.0202808112324533</v>
      </c>
      <c r="G10" s="1"/>
      <c r="H10" s="1"/>
      <c r="I10" s="1"/>
    </row>
    <row r="11" spans="1:12" x14ac:dyDescent="0.25">
      <c r="A11" s="8" t="s">
        <v>48</v>
      </c>
      <c r="B11" s="23">
        <v>65</v>
      </c>
      <c r="C11" s="23">
        <v>70</v>
      </c>
      <c r="D11" s="23">
        <v>65</v>
      </c>
      <c r="E11" s="23">
        <v>70</v>
      </c>
      <c r="F11" s="10">
        <f t="shared" si="0"/>
        <v>7.6923076923076934</v>
      </c>
      <c r="G11" s="1"/>
      <c r="H11" s="1"/>
      <c r="I11" s="1"/>
    </row>
    <row r="12" spans="1:12" x14ac:dyDescent="0.25">
      <c r="A12" s="11" t="s">
        <v>49</v>
      </c>
      <c r="B12" s="24">
        <v>815</v>
      </c>
      <c r="C12" s="24">
        <v>920</v>
      </c>
      <c r="D12" s="24">
        <v>815</v>
      </c>
      <c r="E12" s="24">
        <v>920</v>
      </c>
      <c r="F12" s="13">
        <f t="shared" si="0"/>
        <v>12.883435582822088</v>
      </c>
      <c r="G12" s="1"/>
      <c r="H12" s="1"/>
      <c r="I12" s="1"/>
    </row>
    <row r="13" spans="1:12" x14ac:dyDescent="0.25">
      <c r="A13" s="8" t="s">
        <v>50</v>
      </c>
      <c r="B13" s="23">
        <v>346</v>
      </c>
      <c r="C13" s="23">
        <v>224</v>
      </c>
      <c r="D13" s="23">
        <v>346</v>
      </c>
      <c r="E13" s="23">
        <v>224</v>
      </c>
      <c r="F13" s="10">
        <f t="shared" si="0"/>
        <v>-35.260115606936409</v>
      </c>
      <c r="G13" s="1"/>
      <c r="H13" s="1"/>
      <c r="I13" s="1"/>
    </row>
    <row r="14" spans="1:12" x14ac:dyDescent="0.25">
      <c r="A14" s="11" t="s">
        <v>51</v>
      </c>
      <c r="B14" s="24">
        <v>74</v>
      </c>
      <c r="C14" s="24">
        <v>0</v>
      </c>
      <c r="D14" s="24">
        <v>74</v>
      </c>
      <c r="E14" s="24">
        <v>0</v>
      </c>
      <c r="F14" s="13">
        <f t="shared" si="0"/>
        <v>-100</v>
      </c>
      <c r="G14" s="1"/>
      <c r="H14" s="1"/>
      <c r="I14" s="1"/>
    </row>
    <row r="15" spans="1:12" x14ac:dyDescent="0.25">
      <c r="A15" s="8" t="s">
        <v>52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24">
        <v>46</v>
      </c>
      <c r="C16" s="24">
        <v>56</v>
      </c>
      <c r="D16" s="24">
        <v>46</v>
      </c>
      <c r="E16" s="24">
        <v>56</v>
      </c>
      <c r="F16" s="13">
        <f t="shared" si="0"/>
        <v>21.739130434782609</v>
      </c>
      <c r="G16" s="1"/>
      <c r="H16" s="1"/>
      <c r="I16" s="1"/>
    </row>
    <row r="17" spans="1:9" x14ac:dyDescent="0.25">
      <c r="A17" s="8" t="s">
        <v>54</v>
      </c>
      <c r="B17" s="23">
        <v>185</v>
      </c>
      <c r="C17" s="23">
        <v>186</v>
      </c>
      <c r="D17" s="23">
        <v>185</v>
      </c>
      <c r="E17" s="23">
        <v>186</v>
      </c>
      <c r="F17" s="10">
        <f t="shared" si="0"/>
        <v>0.54054054054054745</v>
      </c>
      <c r="G17" s="1"/>
      <c r="H17" s="1"/>
      <c r="I17" s="1"/>
    </row>
    <row r="18" spans="1:9" x14ac:dyDescent="0.25">
      <c r="A18" s="11" t="s">
        <v>55</v>
      </c>
      <c r="B18" s="24">
        <v>0</v>
      </c>
      <c r="C18" s="24">
        <v>0</v>
      </c>
      <c r="D18" s="24">
        <v>0</v>
      </c>
      <c r="E18" s="24">
        <v>0</v>
      </c>
      <c r="F18" s="13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23">
        <v>20</v>
      </c>
      <c r="C19" s="23">
        <v>21</v>
      </c>
      <c r="D19" s="23">
        <v>20</v>
      </c>
      <c r="E19" s="23">
        <v>21</v>
      </c>
      <c r="F19" s="10">
        <f t="shared" si="0"/>
        <v>5</v>
      </c>
      <c r="G19" s="1"/>
      <c r="H19" s="1"/>
      <c r="I19" s="1"/>
    </row>
    <row r="20" spans="1:9" x14ac:dyDescent="0.25">
      <c r="A20" s="11" t="s">
        <v>57</v>
      </c>
      <c r="B20" s="24">
        <v>428</v>
      </c>
      <c r="C20" s="24">
        <v>501</v>
      </c>
      <c r="D20" s="24">
        <v>428</v>
      </c>
      <c r="E20" s="24">
        <v>501</v>
      </c>
      <c r="F20" s="13">
        <f t="shared" si="0"/>
        <v>17.056074766355138</v>
      </c>
      <c r="G20" s="1"/>
      <c r="H20" s="1"/>
      <c r="I20" s="1"/>
    </row>
    <row r="21" spans="1:9" x14ac:dyDescent="0.25">
      <c r="A21" s="8" t="s">
        <v>58</v>
      </c>
      <c r="B21" s="23">
        <v>193</v>
      </c>
      <c r="C21" s="23">
        <v>208</v>
      </c>
      <c r="D21" s="23">
        <v>193</v>
      </c>
      <c r="E21" s="23">
        <v>208</v>
      </c>
      <c r="F21" s="10">
        <f t="shared" si="0"/>
        <v>7.7720207253886002</v>
      </c>
      <c r="G21" s="1"/>
      <c r="H21" s="1"/>
      <c r="I21" s="1"/>
    </row>
    <row r="22" spans="1:9" x14ac:dyDescent="0.25">
      <c r="A22" s="11" t="s">
        <v>59</v>
      </c>
      <c r="B22" s="24">
        <v>1</v>
      </c>
      <c r="C22" s="24">
        <v>10</v>
      </c>
      <c r="D22" s="24">
        <v>1</v>
      </c>
      <c r="E22" s="24">
        <v>10</v>
      </c>
      <c r="F22" s="13">
        <f t="shared" si="0"/>
        <v>900</v>
      </c>
      <c r="G22" s="1"/>
      <c r="H22" s="1"/>
      <c r="I22" s="1"/>
    </row>
    <row r="23" spans="1:9" x14ac:dyDescent="0.25">
      <c r="A23" s="8" t="s">
        <v>60</v>
      </c>
      <c r="B23" s="23">
        <v>47</v>
      </c>
      <c r="C23" s="23">
        <v>29</v>
      </c>
      <c r="D23" s="23">
        <v>47</v>
      </c>
      <c r="E23" s="23">
        <v>29</v>
      </c>
      <c r="F23" s="10">
        <f t="shared" si="0"/>
        <v>-38.297872340425535</v>
      </c>
      <c r="G23" s="1"/>
      <c r="H23" s="1"/>
      <c r="I23" s="1"/>
    </row>
    <row r="24" spans="1:9" x14ac:dyDescent="0.25">
      <c r="A24" s="11" t="s">
        <v>61</v>
      </c>
      <c r="B24" s="24">
        <v>178</v>
      </c>
      <c r="C24" s="24">
        <v>134</v>
      </c>
      <c r="D24" s="24">
        <v>178</v>
      </c>
      <c r="E24" s="24">
        <v>134</v>
      </c>
      <c r="F24" s="13">
        <f t="shared" si="0"/>
        <v>-24.719101123595507</v>
      </c>
      <c r="G24" s="1"/>
      <c r="H24" s="1"/>
      <c r="I24" s="1"/>
    </row>
    <row r="25" spans="1:9" x14ac:dyDescent="0.25">
      <c r="A25" s="8" t="s">
        <v>62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4">
        <v>306</v>
      </c>
      <c r="C26" s="24">
        <v>234</v>
      </c>
      <c r="D26" s="24">
        <v>306</v>
      </c>
      <c r="E26" s="24">
        <v>234</v>
      </c>
      <c r="F26" s="13">
        <f t="shared" si="0"/>
        <v>-23.529411764705884</v>
      </c>
      <c r="G26" s="1"/>
      <c r="H26" s="1"/>
      <c r="I26" s="1"/>
    </row>
    <row r="27" spans="1:9" x14ac:dyDescent="0.25">
      <c r="A27" s="8" t="s">
        <v>64</v>
      </c>
      <c r="B27" s="23">
        <v>1969</v>
      </c>
      <c r="C27" s="23">
        <v>1989</v>
      </c>
      <c r="D27" s="23">
        <v>1969</v>
      </c>
      <c r="E27" s="23">
        <v>1989</v>
      </c>
      <c r="F27" s="10">
        <f t="shared" si="0"/>
        <v>1.0157440325038039</v>
      </c>
      <c r="G27" s="1"/>
      <c r="H27" s="1"/>
      <c r="I27" s="1"/>
    </row>
    <row r="28" spans="1:9" x14ac:dyDescent="0.25">
      <c r="A28" s="11" t="s">
        <v>65</v>
      </c>
      <c r="B28" s="24">
        <v>151</v>
      </c>
      <c r="C28" s="24">
        <v>82</v>
      </c>
      <c r="D28" s="24">
        <v>151</v>
      </c>
      <c r="E28" s="24">
        <v>82</v>
      </c>
      <c r="F28" s="13">
        <f t="shared" si="0"/>
        <v>-45.695364238410598</v>
      </c>
      <c r="G28" s="1"/>
      <c r="H28" s="1"/>
      <c r="I28" s="1"/>
    </row>
    <row r="29" spans="1:9" x14ac:dyDescent="0.25">
      <c r="A29" s="8" t="s">
        <v>66</v>
      </c>
      <c r="B29" s="23">
        <v>197</v>
      </c>
      <c r="C29" s="23">
        <v>402</v>
      </c>
      <c r="D29" s="23">
        <v>197</v>
      </c>
      <c r="E29" s="23">
        <v>402</v>
      </c>
      <c r="F29" s="10">
        <f t="shared" si="0"/>
        <v>104.06091370558374</v>
      </c>
      <c r="G29" s="1"/>
      <c r="H29" s="1"/>
      <c r="I29" s="1"/>
    </row>
    <row r="30" spans="1:9" x14ac:dyDescent="0.25">
      <c r="A30" s="11" t="s">
        <v>67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3">
        <v>109</v>
      </c>
      <c r="C31" s="23">
        <v>103</v>
      </c>
      <c r="D31" s="23">
        <v>109</v>
      </c>
      <c r="E31" s="23">
        <v>103</v>
      </c>
      <c r="F31" s="10">
        <f t="shared" si="0"/>
        <v>-5.5045871559633071</v>
      </c>
      <c r="G31" s="1"/>
      <c r="H31" s="1"/>
      <c r="I31" s="1"/>
    </row>
    <row r="32" spans="1:9" x14ac:dyDescent="0.25">
      <c r="A32" s="11" t="s">
        <v>69</v>
      </c>
      <c r="B32" s="24">
        <v>88</v>
      </c>
      <c r="C32" s="24">
        <v>90</v>
      </c>
      <c r="D32" s="24">
        <v>88</v>
      </c>
      <c r="E32" s="24">
        <v>90</v>
      </c>
      <c r="F32" s="13">
        <f t="shared" si="0"/>
        <v>2.2727272727272663</v>
      </c>
      <c r="G32" s="1"/>
      <c r="H32" s="1"/>
      <c r="I32" s="1"/>
    </row>
    <row r="33" spans="1:9" x14ac:dyDescent="0.25">
      <c r="A33" s="8" t="s">
        <v>70</v>
      </c>
      <c r="B33" s="23">
        <v>4252</v>
      </c>
      <c r="C33" s="23">
        <v>4322</v>
      </c>
      <c r="D33" s="23">
        <v>4252</v>
      </c>
      <c r="E33" s="23">
        <v>4322</v>
      </c>
      <c r="F33" s="10">
        <f t="shared" si="0"/>
        <v>1.6462841015992495</v>
      </c>
      <c r="G33" s="1"/>
      <c r="H33" s="1"/>
      <c r="I33" s="1"/>
    </row>
    <row r="34" spans="1:9" x14ac:dyDescent="0.25">
      <c r="A34" s="11" t="s">
        <v>71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13370</v>
      </c>
      <c r="C35" s="15">
        <f t="shared" ref="C35:E35" si="1">SUM(C7:C34)</f>
        <v>14002</v>
      </c>
      <c r="D35" s="15">
        <f t="shared" si="1"/>
        <v>13370</v>
      </c>
      <c r="E35" s="15">
        <f t="shared" si="1"/>
        <v>14002</v>
      </c>
      <c r="F35" s="16">
        <f t="shared" si="0"/>
        <v>4.7270007479431513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3455</v>
      </c>
      <c r="C38" s="41">
        <f>D7</f>
        <v>2829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4322</v>
      </c>
      <c r="G38" s="42">
        <f>LOOKUP(E38,$A$38:$A$65,$C$38:$C$65)</f>
        <v>4252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23</v>
      </c>
      <c r="C39" s="41">
        <f t="shared" ref="C39:C65" si="5">D8</f>
        <v>25</v>
      </c>
      <c r="D39" s="41">
        <f t="shared" ref="D39:D65" si="6">_xlfn.RANK.EQ(B39,$B$38:$B$65)+COUNTIF($B$38:$B$65,B39)-1</f>
        <v>20</v>
      </c>
      <c r="E39" s="42" t="str">
        <f t="shared" si="2"/>
        <v>A CORUÑA</v>
      </c>
      <c r="F39" s="42">
        <f t="shared" ref="F39:F54" si="7">LOOKUP(E39,$A$38:$A$65,$B$38:$B$65)</f>
        <v>3455</v>
      </c>
      <c r="G39" s="42">
        <f t="shared" ref="G39:G65" si="8">LOOKUP(E39,$A$38:$A$65,$C$38:$C$65)</f>
        <v>2829</v>
      </c>
    </row>
    <row r="40" spans="1:9" x14ac:dyDescent="0.25">
      <c r="A40" s="42" t="str">
        <f t="shared" si="3"/>
        <v>ALMERIA</v>
      </c>
      <c r="B40" s="41">
        <f t="shared" si="4"/>
        <v>257</v>
      </c>
      <c r="C40" s="41">
        <f t="shared" si="5"/>
        <v>405</v>
      </c>
      <c r="D40" s="41">
        <f t="shared" si="6"/>
        <v>8</v>
      </c>
      <c r="E40" s="42" t="str">
        <f t="shared" si="2"/>
        <v>PASAIA</v>
      </c>
      <c r="F40" s="42">
        <f t="shared" si="7"/>
        <v>1989</v>
      </c>
      <c r="G40" s="42">
        <f t="shared" si="8"/>
        <v>1969</v>
      </c>
    </row>
    <row r="41" spans="1:9" x14ac:dyDescent="0.25">
      <c r="A41" s="42" t="str">
        <f t="shared" si="3"/>
        <v>AVILES</v>
      </c>
      <c r="B41" s="41">
        <f t="shared" si="4"/>
        <v>686</v>
      </c>
      <c r="C41" s="41">
        <f t="shared" si="5"/>
        <v>641</v>
      </c>
      <c r="D41" s="41">
        <f t="shared" si="6"/>
        <v>5</v>
      </c>
      <c r="E41" s="42" t="str">
        <f t="shared" si="2"/>
        <v>BAHIA DE CADIZ</v>
      </c>
      <c r="F41" s="42">
        <f t="shared" si="7"/>
        <v>920</v>
      </c>
      <c r="G41" s="42">
        <f t="shared" si="8"/>
        <v>815</v>
      </c>
    </row>
    <row r="42" spans="1:9" x14ac:dyDescent="0.25">
      <c r="A42" s="42" t="str">
        <f t="shared" si="3"/>
        <v>BAHIA DE ALGECIRAS</v>
      </c>
      <c r="B42" s="41">
        <f t="shared" si="4"/>
        <v>70</v>
      </c>
      <c r="C42" s="41">
        <f t="shared" si="5"/>
        <v>65</v>
      </c>
      <c r="D42" s="41">
        <f t="shared" si="6"/>
        <v>17</v>
      </c>
      <c r="E42" s="42" t="str">
        <f t="shared" si="2"/>
        <v>AVILES</v>
      </c>
      <c r="F42" s="42">
        <f t="shared" si="7"/>
        <v>686</v>
      </c>
      <c r="G42" s="42">
        <f t="shared" si="8"/>
        <v>641</v>
      </c>
    </row>
    <row r="43" spans="1:9" x14ac:dyDescent="0.25">
      <c r="A43" s="42" t="str">
        <f t="shared" si="3"/>
        <v>BAHIA DE CADIZ</v>
      </c>
      <c r="B43" s="41">
        <f t="shared" si="4"/>
        <v>920</v>
      </c>
      <c r="C43" s="41">
        <f t="shared" si="5"/>
        <v>815</v>
      </c>
      <c r="D43" s="41">
        <f t="shared" si="6"/>
        <v>4</v>
      </c>
      <c r="E43" s="42" t="str">
        <f t="shared" si="2"/>
        <v>GIJON</v>
      </c>
      <c r="F43" s="42">
        <f t="shared" si="7"/>
        <v>501</v>
      </c>
      <c r="G43" s="42">
        <f t="shared" si="8"/>
        <v>428</v>
      </c>
    </row>
    <row r="44" spans="1:9" x14ac:dyDescent="0.25">
      <c r="A44" s="42" t="str">
        <f t="shared" si="3"/>
        <v>BALEARES</v>
      </c>
      <c r="B44" s="41">
        <f t="shared" si="4"/>
        <v>224</v>
      </c>
      <c r="C44" s="41">
        <f t="shared" si="5"/>
        <v>346</v>
      </c>
      <c r="D44" s="41">
        <f t="shared" si="6"/>
        <v>10</v>
      </c>
      <c r="E44" s="42" t="str">
        <f t="shared" si="2"/>
        <v>SANTANDER</v>
      </c>
      <c r="F44" s="42">
        <f t="shared" si="7"/>
        <v>402</v>
      </c>
      <c r="G44" s="42">
        <f t="shared" si="8"/>
        <v>197</v>
      </c>
    </row>
    <row r="45" spans="1:9" x14ac:dyDescent="0.25">
      <c r="A45" s="42" t="str">
        <f t="shared" si="3"/>
        <v>BARCELONA</v>
      </c>
      <c r="B45" s="41">
        <f t="shared" si="4"/>
        <v>0</v>
      </c>
      <c r="C45" s="41">
        <f t="shared" si="5"/>
        <v>74</v>
      </c>
      <c r="D45" s="41">
        <f t="shared" si="6"/>
        <v>28</v>
      </c>
      <c r="E45" s="42" t="str">
        <f t="shared" si="2"/>
        <v>ALMERIA</v>
      </c>
      <c r="F45" s="42">
        <f t="shared" si="7"/>
        <v>257</v>
      </c>
      <c r="G45" s="42">
        <f t="shared" si="8"/>
        <v>405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MOTRIL</v>
      </c>
      <c r="F46" s="42">
        <f t="shared" si="7"/>
        <v>234</v>
      </c>
      <c r="G46" s="42">
        <f t="shared" si="8"/>
        <v>306</v>
      </c>
    </row>
    <row r="47" spans="1:9" x14ac:dyDescent="0.25">
      <c r="A47" s="42" t="str">
        <f t="shared" si="3"/>
        <v>CARTAGENA</v>
      </c>
      <c r="B47" s="41">
        <f t="shared" si="4"/>
        <v>56</v>
      </c>
      <c r="C47" s="41">
        <f t="shared" si="5"/>
        <v>46</v>
      </c>
      <c r="D47" s="41">
        <f t="shared" si="6"/>
        <v>18</v>
      </c>
      <c r="E47" s="42" t="str">
        <f t="shared" si="2"/>
        <v>BALEARES</v>
      </c>
      <c r="F47" s="42">
        <f t="shared" si="7"/>
        <v>224</v>
      </c>
      <c r="G47" s="42">
        <f t="shared" si="8"/>
        <v>346</v>
      </c>
    </row>
    <row r="48" spans="1:9" x14ac:dyDescent="0.25">
      <c r="A48" s="42" t="str">
        <f t="shared" si="3"/>
        <v>CASTELLON</v>
      </c>
      <c r="B48" s="41">
        <f t="shared" si="4"/>
        <v>186</v>
      </c>
      <c r="C48" s="41">
        <f t="shared" si="5"/>
        <v>185</v>
      </c>
      <c r="D48" s="41">
        <f t="shared" si="6"/>
        <v>12</v>
      </c>
      <c r="E48" s="42" t="str">
        <f t="shared" si="2"/>
        <v>HUELVA</v>
      </c>
      <c r="F48" s="42">
        <f t="shared" si="7"/>
        <v>208</v>
      </c>
      <c r="G48" s="42">
        <f t="shared" si="8"/>
        <v>193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CASTELLON</v>
      </c>
      <c r="F49" s="42">
        <f t="shared" si="7"/>
        <v>186</v>
      </c>
      <c r="G49" s="42">
        <f t="shared" si="8"/>
        <v>185</v>
      </c>
    </row>
    <row r="50" spans="1:7" x14ac:dyDescent="0.25">
      <c r="A50" s="42" t="str">
        <f t="shared" si="3"/>
        <v>FERROL-SAN CIBRAO</v>
      </c>
      <c r="B50" s="41">
        <f t="shared" si="4"/>
        <v>21</v>
      </c>
      <c r="C50" s="41">
        <f t="shared" si="5"/>
        <v>20</v>
      </c>
      <c r="D50" s="41">
        <f t="shared" si="6"/>
        <v>21</v>
      </c>
      <c r="E50" s="42" t="str">
        <f t="shared" si="2"/>
        <v>MARIN Y RIA DE PONTEVEDRA</v>
      </c>
      <c r="F50" s="42">
        <f t="shared" si="7"/>
        <v>134</v>
      </c>
      <c r="G50" s="42">
        <f t="shared" si="8"/>
        <v>178</v>
      </c>
    </row>
    <row r="51" spans="1:7" x14ac:dyDescent="0.25">
      <c r="A51" s="42" t="str">
        <f t="shared" si="3"/>
        <v>GIJON</v>
      </c>
      <c r="B51" s="41">
        <f t="shared" si="4"/>
        <v>501</v>
      </c>
      <c r="C51" s="41">
        <f t="shared" si="5"/>
        <v>428</v>
      </c>
      <c r="D51" s="41">
        <f t="shared" si="6"/>
        <v>6</v>
      </c>
      <c r="E51" s="42" t="str">
        <f t="shared" si="2"/>
        <v>TARRAGONA</v>
      </c>
      <c r="F51" s="42">
        <f t="shared" si="7"/>
        <v>103</v>
      </c>
      <c r="G51" s="42">
        <f t="shared" si="8"/>
        <v>109</v>
      </c>
    </row>
    <row r="52" spans="1:7" x14ac:dyDescent="0.25">
      <c r="A52" s="42" t="str">
        <f t="shared" si="3"/>
        <v>HUELVA</v>
      </c>
      <c r="B52" s="41">
        <f t="shared" si="4"/>
        <v>208</v>
      </c>
      <c r="C52" s="41">
        <f t="shared" si="5"/>
        <v>193</v>
      </c>
      <c r="D52" s="41">
        <f t="shared" si="6"/>
        <v>11</v>
      </c>
      <c r="E52" s="42" t="str">
        <f t="shared" si="2"/>
        <v>VALENCIA</v>
      </c>
      <c r="F52" s="42">
        <f t="shared" si="7"/>
        <v>90</v>
      </c>
      <c r="G52" s="42">
        <f t="shared" si="8"/>
        <v>88</v>
      </c>
    </row>
    <row r="53" spans="1:7" x14ac:dyDescent="0.25">
      <c r="A53" s="42" t="str">
        <f t="shared" si="3"/>
        <v>LAS PALMAS</v>
      </c>
      <c r="B53" s="41">
        <f t="shared" si="4"/>
        <v>10</v>
      </c>
      <c r="C53" s="41">
        <f t="shared" si="5"/>
        <v>1</v>
      </c>
      <c r="D53" s="41">
        <f t="shared" si="6"/>
        <v>22</v>
      </c>
      <c r="E53" s="42" t="str">
        <f t="shared" si="2"/>
        <v>SANTA CRUZ DE TENERIFE</v>
      </c>
      <c r="F53" s="42">
        <f t="shared" si="7"/>
        <v>82</v>
      </c>
      <c r="G53" s="42">
        <f t="shared" si="8"/>
        <v>151</v>
      </c>
    </row>
    <row r="54" spans="1:7" x14ac:dyDescent="0.25">
      <c r="A54" s="42" t="str">
        <f t="shared" si="3"/>
        <v>MALAGA</v>
      </c>
      <c r="B54" s="41">
        <f t="shared" si="4"/>
        <v>29</v>
      </c>
      <c r="C54" s="41">
        <f t="shared" si="5"/>
        <v>47</v>
      </c>
      <c r="D54" s="41">
        <f t="shared" si="6"/>
        <v>19</v>
      </c>
      <c r="E54" s="42" t="str">
        <f t="shared" si="2"/>
        <v>BAHIA DE ALGECIRAS</v>
      </c>
      <c r="F54" s="42">
        <f t="shared" si="7"/>
        <v>70</v>
      </c>
      <c r="G54" s="42">
        <f t="shared" si="8"/>
        <v>65</v>
      </c>
    </row>
    <row r="55" spans="1:7" x14ac:dyDescent="0.25">
      <c r="A55" s="42" t="str">
        <f t="shared" si="3"/>
        <v>MARIN Y RIA DE PONTEVEDRA</v>
      </c>
      <c r="B55" s="41">
        <f t="shared" si="4"/>
        <v>134</v>
      </c>
      <c r="C55" s="41">
        <f t="shared" si="5"/>
        <v>178</v>
      </c>
      <c r="D55" s="41">
        <f t="shared" si="6"/>
        <v>13</v>
      </c>
      <c r="E55" s="42" t="str">
        <f t="shared" si="2"/>
        <v>CARTAGENA</v>
      </c>
      <c r="F55" s="42">
        <f t="shared" ref="F55:F65" si="9">LOOKUP(E55,$A$38:$A$65,$B$38:$B$65)</f>
        <v>56</v>
      </c>
      <c r="G55" s="42">
        <f t="shared" si="8"/>
        <v>46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MALAGA</v>
      </c>
      <c r="F56" s="42">
        <f t="shared" si="9"/>
        <v>29</v>
      </c>
      <c r="G56" s="42">
        <f t="shared" si="8"/>
        <v>47</v>
      </c>
    </row>
    <row r="57" spans="1:7" x14ac:dyDescent="0.25">
      <c r="A57" s="42" t="str">
        <f t="shared" si="3"/>
        <v>MOTRIL</v>
      </c>
      <c r="B57" s="41">
        <f t="shared" si="4"/>
        <v>234</v>
      </c>
      <c r="C57" s="41">
        <f t="shared" si="5"/>
        <v>306</v>
      </c>
      <c r="D57" s="41">
        <f t="shared" si="6"/>
        <v>9</v>
      </c>
      <c r="E57" s="42" t="str">
        <f t="shared" si="2"/>
        <v>ALICANTE</v>
      </c>
      <c r="F57" s="42">
        <f t="shared" si="9"/>
        <v>23</v>
      </c>
      <c r="G57" s="42">
        <f t="shared" si="8"/>
        <v>25</v>
      </c>
    </row>
    <row r="58" spans="1:7" x14ac:dyDescent="0.25">
      <c r="A58" s="42" t="str">
        <f t="shared" si="3"/>
        <v>PASAIA</v>
      </c>
      <c r="B58" s="41">
        <f t="shared" si="4"/>
        <v>1989</v>
      </c>
      <c r="C58" s="41">
        <f t="shared" si="5"/>
        <v>1969</v>
      </c>
      <c r="D58" s="41">
        <f t="shared" si="6"/>
        <v>3</v>
      </c>
      <c r="E58" s="42" t="str">
        <f t="shared" si="2"/>
        <v>FERROL-SAN CIBRAO</v>
      </c>
      <c r="F58" s="42">
        <f t="shared" si="9"/>
        <v>21</v>
      </c>
      <c r="G58" s="42">
        <f t="shared" si="8"/>
        <v>20</v>
      </c>
    </row>
    <row r="59" spans="1:7" x14ac:dyDescent="0.25">
      <c r="A59" s="42" t="str">
        <f t="shared" si="3"/>
        <v>SANTA CRUZ DE TENERIFE</v>
      </c>
      <c r="B59" s="41">
        <f t="shared" si="4"/>
        <v>82</v>
      </c>
      <c r="C59" s="41">
        <f t="shared" si="5"/>
        <v>151</v>
      </c>
      <c r="D59" s="41">
        <f t="shared" si="6"/>
        <v>16</v>
      </c>
      <c r="E59" s="42" t="str">
        <f t="shared" si="2"/>
        <v>LAS PALMAS</v>
      </c>
      <c r="F59" s="42">
        <f t="shared" si="9"/>
        <v>10</v>
      </c>
      <c r="G59" s="42">
        <f t="shared" si="8"/>
        <v>1</v>
      </c>
    </row>
    <row r="60" spans="1:7" x14ac:dyDescent="0.25">
      <c r="A60" s="42" t="str">
        <f t="shared" si="3"/>
        <v>SANTANDER</v>
      </c>
      <c r="B60" s="41">
        <f t="shared" si="4"/>
        <v>402</v>
      </c>
      <c r="C60" s="41">
        <f t="shared" si="5"/>
        <v>197</v>
      </c>
      <c r="D60" s="41">
        <f t="shared" si="6"/>
        <v>7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103</v>
      </c>
      <c r="C62" s="41">
        <f t="shared" si="5"/>
        <v>109</v>
      </c>
      <c r="D62" s="41">
        <f t="shared" si="6"/>
        <v>14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90</v>
      </c>
      <c r="C63" s="41">
        <f t="shared" si="5"/>
        <v>88</v>
      </c>
      <c r="D63" s="41">
        <f t="shared" si="6"/>
        <v>15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4322</v>
      </c>
      <c r="C64" s="41">
        <f t="shared" si="5"/>
        <v>4252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BARCELONA</v>
      </c>
      <c r="F65" s="42">
        <f t="shared" si="9"/>
        <v>0</v>
      </c>
      <c r="G65" s="42">
        <f t="shared" si="8"/>
        <v>74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Enero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41344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25">
        <v>4453</v>
      </c>
      <c r="C7" s="25">
        <v>4105</v>
      </c>
      <c r="D7" s="25">
        <v>4453</v>
      </c>
      <c r="E7" s="25">
        <v>4105</v>
      </c>
      <c r="F7" s="10">
        <f>((E7*100)/D7)-100</f>
        <v>-7.8149562092971081</v>
      </c>
      <c r="G7" s="1"/>
      <c r="H7" s="1"/>
      <c r="I7" s="1"/>
    </row>
    <row r="8" spans="1:12" x14ac:dyDescent="0.25">
      <c r="A8" s="11" t="s">
        <v>45</v>
      </c>
      <c r="B8" s="26">
        <v>1131</v>
      </c>
      <c r="C8" s="26">
        <v>381</v>
      </c>
      <c r="D8" s="26">
        <v>1131</v>
      </c>
      <c r="E8" s="26">
        <v>381</v>
      </c>
      <c r="F8" s="13">
        <f t="shared" ref="F8:F35" si="0">((E8*100)/D8)-100</f>
        <v>-66.312997347480106</v>
      </c>
      <c r="G8" s="1"/>
      <c r="H8" s="1"/>
      <c r="I8" s="1"/>
    </row>
    <row r="9" spans="1:12" x14ac:dyDescent="0.25">
      <c r="A9" s="8" t="s">
        <v>46</v>
      </c>
      <c r="B9" s="25">
        <v>4987</v>
      </c>
      <c r="C9" s="25">
        <v>3273</v>
      </c>
      <c r="D9" s="25">
        <v>4987</v>
      </c>
      <c r="E9" s="25">
        <v>3273</v>
      </c>
      <c r="F9" s="10">
        <f t="shared" si="0"/>
        <v>-34.369360336875872</v>
      </c>
      <c r="G9" s="1"/>
      <c r="H9" s="1"/>
      <c r="I9" s="1"/>
    </row>
    <row r="10" spans="1:12" x14ac:dyDescent="0.25">
      <c r="A10" s="11" t="s">
        <v>47</v>
      </c>
      <c r="B10" s="26">
        <v>2669</v>
      </c>
      <c r="C10" s="26">
        <v>2963</v>
      </c>
      <c r="D10" s="26">
        <v>2669</v>
      </c>
      <c r="E10" s="26">
        <v>2963</v>
      </c>
      <c r="F10" s="13">
        <f t="shared" si="0"/>
        <v>11.015361558636187</v>
      </c>
      <c r="G10" s="1"/>
      <c r="H10" s="1"/>
      <c r="I10" s="1"/>
    </row>
    <row r="11" spans="1:12" x14ac:dyDescent="0.25">
      <c r="A11" s="8" t="s">
        <v>48</v>
      </c>
      <c r="B11" s="25">
        <v>236643</v>
      </c>
      <c r="C11" s="25">
        <v>199680</v>
      </c>
      <c r="D11" s="25">
        <v>236643</v>
      </c>
      <c r="E11" s="25">
        <v>199680</v>
      </c>
      <c r="F11" s="10">
        <f t="shared" si="0"/>
        <v>-15.619730987183232</v>
      </c>
      <c r="G11" s="1"/>
      <c r="H11" s="1"/>
      <c r="I11" s="1"/>
    </row>
    <row r="12" spans="1:12" x14ac:dyDescent="0.25">
      <c r="A12" s="11" t="s">
        <v>49</v>
      </c>
      <c r="B12" s="26">
        <v>5570</v>
      </c>
      <c r="C12" s="26">
        <v>6642</v>
      </c>
      <c r="D12" s="26">
        <v>5570</v>
      </c>
      <c r="E12" s="26">
        <v>6642</v>
      </c>
      <c r="F12" s="13">
        <f t="shared" si="0"/>
        <v>19.245960502692995</v>
      </c>
      <c r="G12" s="1"/>
      <c r="H12" s="1"/>
      <c r="I12" s="1"/>
    </row>
    <row r="13" spans="1:12" x14ac:dyDescent="0.25">
      <c r="A13" s="8" t="s">
        <v>50</v>
      </c>
      <c r="B13" s="25">
        <v>3434</v>
      </c>
      <c r="C13" s="25">
        <v>6239</v>
      </c>
      <c r="D13" s="25">
        <v>3434</v>
      </c>
      <c r="E13" s="25">
        <v>6239</v>
      </c>
      <c r="F13" s="10">
        <f t="shared" si="0"/>
        <v>81.683168316831683</v>
      </c>
      <c r="G13" s="1"/>
      <c r="H13" s="1"/>
      <c r="I13" s="1"/>
    </row>
    <row r="14" spans="1:12" x14ac:dyDescent="0.25">
      <c r="A14" s="11" t="s">
        <v>51</v>
      </c>
      <c r="B14" s="26">
        <v>64987</v>
      </c>
      <c r="C14" s="26">
        <v>57677</v>
      </c>
      <c r="D14" s="26">
        <v>64987</v>
      </c>
      <c r="E14" s="26">
        <v>57677</v>
      </c>
      <c r="F14" s="13">
        <f t="shared" si="0"/>
        <v>-11.248403526859221</v>
      </c>
      <c r="G14" s="1"/>
      <c r="H14" s="1"/>
      <c r="I14" s="1"/>
    </row>
    <row r="15" spans="1:12" x14ac:dyDescent="0.25">
      <c r="A15" s="8" t="s">
        <v>52</v>
      </c>
      <c r="B15" s="25">
        <v>9635</v>
      </c>
      <c r="C15" s="25">
        <v>10075</v>
      </c>
      <c r="D15" s="25">
        <v>9635</v>
      </c>
      <c r="E15" s="25">
        <v>10075</v>
      </c>
      <c r="F15" s="10">
        <f t="shared" si="0"/>
        <v>4.5666839647119843</v>
      </c>
      <c r="G15" s="1"/>
      <c r="H15" s="1"/>
      <c r="I15" s="1"/>
    </row>
    <row r="16" spans="1:12" x14ac:dyDescent="0.25">
      <c r="A16" s="11" t="s">
        <v>53</v>
      </c>
      <c r="B16" s="26">
        <v>3465</v>
      </c>
      <c r="C16" s="26">
        <v>4166</v>
      </c>
      <c r="D16" s="26">
        <v>3465</v>
      </c>
      <c r="E16" s="26">
        <v>4166</v>
      </c>
      <c r="F16" s="13">
        <f t="shared" si="0"/>
        <v>20.230880230880231</v>
      </c>
      <c r="G16" s="1"/>
      <c r="H16" s="1"/>
      <c r="I16" s="1"/>
    </row>
    <row r="17" spans="1:9" x14ac:dyDescent="0.25">
      <c r="A17" s="8" t="s">
        <v>54</v>
      </c>
      <c r="B17" s="25">
        <v>2695</v>
      </c>
      <c r="C17" s="25">
        <v>1543</v>
      </c>
      <c r="D17" s="25">
        <v>2695</v>
      </c>
      <c r="E17" s="25">
        <v>1543</v>
      </c>
      <c r="F17" s="10">
        <f t="shared" si="0"/>
        <v>-42.745825602968459</v>
      </c>
      <c r="G17" s="1"/>
      <c r="H17" s="1"/>
      <c r="I17" s="1"/>
    </row>
    <row r="18" spans="1:9" x14ac:dyDescent="0.25">
      <c r="A18" s="11" t="s">
        <v>55</v>
      </c>
      <c r="B18" s="26">
        <v>63378</v>
      </c>
      <c r="C18" s="26">
        <v>52691</v>
      </c>
      <c r="D18" s="26">
        <v>63378</v>
      </c>
      <c r="E18" s="26">
        <v>52691</v>
      </c>
      <c r="F18" s="13">
        <f t="shared" si="0"/>
        <v>-16.862318154564676</v>
      </c>
      <c r="G18" s="1"/>
      <c r="H18" s="1"/>
      <c r="I18" s="1"/>
    </row>
    <row r="19" spans="1:9" x14ac:dyDescent="0.25">
      <c r="A19" s="8" t="s">
        <v>56</v>
      </c>
      <c r="B19" s="25">
        <v>1369</v>
      </c>
      <c r="C19" s="25">
        <v>1161</v>
      </c>
      <c r="D19" s="25">
        <v>1369</v>
      </c>
      <c r="E19" s="25">
        <v>1161</v>
      </c>
      <c r="F19" s="10">
        <f t="shared" si="0"/>
        <v>-15.193571950328703</v>
      </c>
      <c r="G19" s="1"/>
      <c r="H19" s="1"/>
      <c r="I19" s="1"/>
    </row>
    <row r="20" spans="1:9" x14ac:dyDescent="0.25">
      <c r="A20" s="11" t="s">
        <v>57</v>
      </c>
      <c r="B20" s="26">
        <v>2599</v>
      </c>
      <c r="C20" s="26">
        <v>5482</v>
      </c>
      <c r="D20" s="26">
        <v>2599</v>
      </c>
      <c r="E20" s="26">
        <v>5482</v>
      </c>
      <c r="F20" s="13">
        <f t="shared" si="0"/>
        <v>110.92727972297038</v>
      </c>
      <c r="G20" s="1"/>
      <c r="H20" s="1"/>
      <c r="I20" s="1"/>
    </row>
    <row r="21" spans="1:9" x14ac:dyDescent="0.25">
      <c r="A21" s="8" t="s">
        <v>58</v>
      </c>
      <c r="B21" s="25">
        <v>11653</v>
      </c>
      <c r="C21" s="25">
        <v>9282</v>
      </c>
      <c r="D21" s="25">
        <v>11653</v>
      </c>
      <c r="E21" s="25">
        <v>9282</v>
      </c>
      <c r="F21" s="10">
        <f t="shared" si="0"/>
        <v>-20.346691839011413</v>
      </c>
      <c r="G21" s="1"/>
      <c r="H21" s="1"/>
      <c r="I21" s="1"/>
    </row>
    <row r="22" spans="1:9" x14ac:dyDescent="0.25">
      <c r="A22" s="11" t="s">
        <v>59</v>
      </c>
      <c r="B22" s="26">
        <v>225949</v>
      </c>
      <c r="C22" s="26">
        <v>223604</v>
      </c>
      <c r="D22" s="26">
        <v>225949</v>
      </c>
      <c r="E22" s="26">
        <v>223604</v>
      </c>
      <c r="F22" s="13">
        <f t="shared" si="0"/>
        <v>-1.0378448233893494</v>
      </c>
      <c r="G22" s="1"/>
      <c r="H22" s="1"/>
      <c r="I22" s="1"/>
    </row>
    <row r="23" spans="1:9" x14ac:dyDescent="0.25">
      <c r="A23" s="8" t="s">
        <v>60</v>
      </c>
      <c r="B23" s="25">
        <v>3866</v>
      </c>
      <c r="C23" s="25">
        <v>2589</v>
      </c>
      <c r="D23" s="25">
        <v>3866</v>
      </c>
      <c r="E23" s="25">
        <v>2589</v>
      </c>
      <c r="F23" s="10">
        <f t="shared" si="0"/>
        <v>-33.03155716502846</v>
      </c>
      <c r="G23" s="1"/>
      <c r="H23" s="1"/>
      <c r="I23" s="1"/>
    </row>
    <row r="24" spans="1:9" x14ac:dyDescent="0.25">
      <c r="A24" s="11" t="s">
        <v>61</v>
      </c>
      <c r="B24" s="26">
        <v>3197</v>
      </c>
      <c r="C24" s="26">
        <v>848</v>
      </c>
      <c r="D24" s="26">
        <v>3197</v>
      </c>
      <c r="E24" s="26">
        <v>848</v>
      </c>
      <c r="F24" s="13">
        <f t="shared" si="0"/>
        <v>-73.475132937128564</v>
      </c>
      <c r="G24" s="1"/>
      <c r="H24" s="1"/>
      <c r="I24" s="1"/>
    </row>
    <row r="25" spans="1:9" x14ac:dyDescent="0.25">
      <c r="A25" s="8" t="s">
        <v>62</v>
      </c>
      <c r="B25" s="25">
        <v>3</v>
      </c>
      <c r="C25" s="25">
        <v>0</v>
      </c>
      <c r="D25" s="25">
        <v>3</v>
      </c>
      <c r="E25" s="25">
        <v>0</v>
      </c>
      <c r="F25" s="10">
        <f t="shared" si="0"/>
        <v>-100</v>
      </c>
      <c r="G25" s="1"/>
      <c r="H25" s="1"/>
      <c r="I25" s="1"/>
    </row>
    <row r="26" spans="1:9" x14ac:dyDescent="0.25">
      <c r="A26" s="11" t="s">
        <v>63</v>
      </c>
      <c r="B26" s="26">
        <v>1796</v>
      </c>
      <c r="C26" s="26">
        <v>2704</v>
      </c>
      <c r="D26" s="26">
        <v>1796</v>
      </c>
      <c r="E26" s="26">
        <v>2704</v>
      </c>
      <c r="F26" s="13">
        <f t="shared" si="0"/>
        <v>50.556792873051222</v>
      </c>
      <c r="G26" s="1"/>
      <c r="H26" s="1"/>
      <c r="I26" s="1"/>
    </row>
    <row r="27" spans="1:9" x14ac:dyDescent="0.25">
      <c r="A27" s="8" t="s">
        <v>64</v>
      </c>
      <c r="B27" s="25">
        <v>1847</v>
      </c>
      <c r="C27" s="25">
        <v>1735</v>
      </c>
      <c r="D27" s="25">
        <v>1847</v>
      </c>
      <c r="E27" s="25">
        <v>1735</v>
      </c>
      <c r="F27" s="10">
        <f t="shared" si="0"/>
        <v>-6.0638873849485719</v>
      </c>
      <c r="G27" s="1"/>
      <c r="H27" s="1"/>
      <c r="I27" s="1"/>
    </row>
    <row r="28" spans="1:9" x14ac:dyDescent="0.25">
      <c r="A28" s="11" t="s">
        <v>65</v>
      </c>
      <c r="B28" s="26">
        <v>73875</v>
      </c>
      <c r="C28" s="26">
        <v>96282</v>
      </c>
      <c r="D28" s="26">
        <v>73875</v>
      </c>
      <c r="E28" s="26">
        <v>96282</v>
      </c>
      <c r="F28" s="13">
        <f t="shared" si="0"/>
        <v>30.330964467005089</v>
      </c>
      <c r="G28" s="1"/>
      <c r="H28" s="1"/>
      <c r="I28" s="1"/>
    </row>
    <row r="29" spans="1:9" x14ac:dyDescent="0.25">
      <c r="A29" s="8" t="s">
        <v>66</v>
      </c>
      <c r="B29" s="25">
        <v>4595</v>
      </c>
      <c r="C29" s="25">
        <v>4354</v>
      </c>
      <c r="D29" s="25">
        <v>4595</v>
      </c>
      <c r="E29" s="25">
        <v>4354</v>
      </c>
      <c r="F29" s="10">
        <f t="shared" si="0"/>
        <v>-5.2448313384113163</v>
      </c>
      <c r="G29" s="1"/>
      <c r="H29" s="1"/>
      <c r="I29" s="1"/>
    </row>
    <row r="30" spans="1:9" x14ac:dyDescent="0.25">
      <c r="A30" s="11" t="s">
        <v>67</v>
      </c>
      <c r="B30" s="26">
        <v>1754</v>
      </c>
      <c r="C30" s="26">
        <v>0</v>
      </c>
      <c r="D30" s="26">
        <v>1754</v>
      </c>
      <c r="E30" s="26">
        <v>0</v>
      </c>
      <c r="F30" s="13">
        <f t="shared" si="0"/>
        <v>-100</v>
      </c>
      <c r="G30" s="1"/>
      <c r="H30" s="1"/>
      <c r="I30" s="1"/>
    </row>
    <row r="31" spans="1:9" x14ac:dyDescent="0.25">
      <c r="A31" s="8" t="s">
        <v>68</v>
      </c>
      <c r="B31" s="25">
        <v>10948</v>
      </c>
      <c r="C31" s="25">
        <v>6113</v>
      </c>
      <c r="D31" s="25">
        <v>10948</v>
      </c>
      <c r="E31" s="25">
        <v>6113</v>
      </c>
      <c r="F31" s="10">
        <f t="shared" si="0"/>
        <v>-44.163317500913408</v>
      </c>
      <c r="G31" s="1"/>
      <c r="H31" s="1"/>
      <c r="I31" s="1"/>
    </row>
    <row r="32" spans="1:9" x14ac:dyDescent="0.25">
      <c r="A32" s="11" t="s">
        <v>69</v>
      </c>
      <c r="B32" s="26">
        <v>33283</v>
      </c>
      <c r="C32" s="26">
        <v>43000</v>
      </c>
      <c r="D32" s="26">
        <v>33283</v>
      </c>
      <c r="E32" s="26">
        <v>43000</v>
      </c>
      <c r="F32" s="13">
        <f t="shared" si="0"/>
        <v>29.19508457771235</v>
      </c>
      <c r="G32" s="1"/>
      <c r="H32" s="1"/>
      <c r="I32" s="1"/>
    </row>
    <row r="33" spans="1:9" x14ac:dyDescent="0.25">
      <c r="A33" s="8" t="s">
        <v>70</v>
      </c>
      <c r="B33" s="25">
        <v>23156</v>
      </c>
      <c r="C33" s="25">
        <v>17641</v>
      </c>
      <c r="D33" s="25">
        <v>23156</v>
      </c>
      <c r="E33" s="25">
        <v>17641</v>
      </c>
      <c r="F33" s="10">
        <f t="shared" si="0"/>
        <v>-23.816721368111942</v>
      </c>
      <c r="G33" s="1"/>
      <c r="H33" s="1"/>
      <c r="I33" s="1"/>
    </row>
    <row r="34" spans="1:9" x14ac:dyDescent="0.25">
      <c r="A34" s="11" t="s">
        <v>71</v>
      </c>
      <c r="B34" s="26">
        <v>301</v>
      </c>
      <c r="C34" s="26">
        <v>127</v>
      </c>
      <c r="D34" s="26">
        <v>301</v>
      </c>
      <c r="E34" s="26">
        <v>127</v>
      </c>
      <c r="F34" s="13">
        <f t="shared" si="0"/>
        <v>-57.807308970099669</v>
      </c>
      <c r="G34" s="1"/>
      <c r="H34" s="1"/>
      <c r="I34" s="1"/>
    </row>
    <row r="35" spans="1:9" x14ac:dyDescent="0.25">
      <c r="A35" s="14" t="s">
        <v>72</v>
      </c>
      <c r="B35" s="15">
        <f>SUM(B7:B34)</f>
        <v>803238</v>
      </c>
      <c r="C35" s="15">
        <f t="shared" ref="C35:E35" si="1">SUM(C7:C34)</f>
        <v>764357</v>
      </c>
      <c r="D35" s="15">
        <f t="shared" si="1"/>
        <v>803238</v>
      </c>
      <c r="E35" s="15">
        <f t="shared" si="1"/>
        <v>764357</v>
      </c>
      <c r="F35" s="16">
        <f t="shared" si="0"/>
        <v>-4.8405329429135548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4105</v>
      </c>
      <c r="C38" s="41">
        <f>D7</f>
        <v>4453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LAS PALMAS</v>
      </c>
      <c r="F38" s="42">
        <f>LOOKUP(E38,$A$38:$A$65,$B$38:$B$65)</f>
        <v>223604</v>
      </c>
      <c r="G38" s="42">
        <f>LOOKUP(E38,$A$38:$A$65,$C$38:$C$65)</f>
        <v>225949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381</v>
      </c>
      <c r="C39" s="41">
        <f t="shared" ref="C39:C65" si="5">D8</f>
        <v>1131</v>
      </c>
      <c r="D39" s="41">
        <f t="shared" ref="D39:D65" si="6">_xlfn.RANK.EQ(B39,$B$38:$B$65)+COUNTIF($B$38:$B$65,B39)-1</f>
        <v>25</v>
      </c>
      <c r="E39" s="42" t="str">
        <f t="shared" si="2"/>
        <v>BAHIA DE ALGECIRAS</v>
      </c>
      <c r="F39" s="42">
        <f t="shared" ref="F39:F54" si="7">LOOKUP(E39,$A$38:$A$65,$B$38:$B$65)</f>
        <v>199680</v>
      </c>
      <c r="G39" s="42">
        <f t="shared" ref="G39:G65" si="8">LOOKUP(E39,$A$38:$A$65,$C$38:$C$65)</f>
        <v>236643</v>
      </c>
    </row>
    <row r="40" spans="1:9" x14ac:dyDescent="0.25">
      <c r="A40" s="42" t="str">
        <f t="shared" si="3"/>
        <v>ALMERIA</v>
      </c>
      <c r="B40" s="41">
        <f t="shared" si="4"/>
        <v>3273</v>
      </c>
      <c r="C40" s="41">
        <f t="shared" si="5"/>
        <v>4987</v>
      </c>
      <c r="D40" s="41">
        <f t="shared" si="6"/>
        <v>17</v>
      </c>
      <c r="E40" s="42" t="str">
        <f t="shared" si="2"/>
        <v>SANTA CRUZ DE TENERIFE</v>
      </c>
      <c r="F40" s="42">
        <f t="shared" si="7"/>
        <v>96282</v>
      </c>
      <c r="G40" s="42">
        <f t="shared" si="8"/>
        <v>73875</v>
      </c>
    </row>
    <row r="41" spans="1:9" x14ac:dyDescent="0.25">
      <c r="A41" s="42" t="str">
        <f t="shared" si="3"/>
        <v>AVILES</v>
      </c>
      <c r="B41" s="41">
        <f t="shared" si="4"/>
        <v>2963</v>
      </c>
      <c r="C41" s="41">
        <f t="shared" si="5"/>
        <v>2669</v>
      </c>
      <c r="D41" s="41">
        <f t="shared" si="6"/>
        <v>18</v>
      </c>
      <c r="E41" s="42" t="str">
        <f t="shared" si="2"/>
        <v>BARCELONA</v>
      </c>
      <c r="F41" s="42">
        <f t="shared" si="7"/>
        <v>57677</v>
      </c>
      <c r="G41" s="42">
        <f t="shared" si="8"/>
        <v>64987</v>
      </c>
    </row>
    <row r="42" spans="1:9" x14ac:dyDescent="0.25">
      <c r="A42" s="42" t="str">
        <f t="shared" si="3"/>
        <v>BAHIA DE ALGECIRAS</v>
      </c>
      <c r="B42" s="41">
        <f t="shared" si="4"/>
        <v>199680</v>
      </c>
      <c r="C42" s="41">
        <f t="shared" si="5"/>
        <v>236643</v>
      </c>
      <c r="D42" s="41">
        <f t="shared" si="6"/>
        <v>2</v>
      </c>
      <c r="E42" s="42" t="str">
        <f t="shared" si="2"/>
        <v>CEUTA</v>
      </c>
      <c r="F42" s="42">
        <f t="shared" si="7"/>
        <v>52691</v>
      </c>
      <c r="G42" s="42">
        <f t="shared" si="8"/>
        <v>63378</v>
      </c>
    </row>
    <row r="43" spans="1:9" x14ac:dyDescent="0.25">
      <c r="A43" s="42" t="str">
        <f t="shared" si="3"/>
        <v>BAHIA DE CADIZ</v>
      </c>
      <c r="B43" s="41">
        <f t="shared" si="4"/>
        <v>6642</v>
      </c>
      <c r="C43" s="41">
        <f t="shared" si="5"/>
        <v>5570</v>
      </c>
      <c r="D43" s="41">
        <f t="shared" si="6"/>
        <v>10</v>
      </c>
      <c r="E43" s="42" t="str">
        <f t="shared" si="2"/>
        <v>VALENCIA</v>
      </c>
      <c r="F43" s="42">
        <f t="shared" si="7"/>
        <v>43000</v>
      </c>
      <c r="G43" s="42">
        <f t="shared" si="8"/>
        <v>33283</v>
      </c>
    </row>
    <row r="44" spans="1:9" x14ac:dyDescent="0.25">
      <c r="A44" s="42" t="str">
        <f t="shared" si="3"/>
        <v>BALEARES</v>
      </c>
      <c r="B44" s="41">
        <f t="shared" si="4"/>
        <v>6239</v>
      </c>
      <c r="C44" s="41">
        <f t="shared" si="5"/>
        <v>3434</v>
      </c>
      <c r="D44" s="41">
        <f t="shared" si="6"/>
        <v>11</v>
      </c>
      <c r="E44" s="42" t="str">
        <f t="shared" si="2"/>
        <v>VIGO</v>
      </c>
      <c r="F44" s="42">
        <f t="shared" si="7"/>
        <v>17641</v>
      </c>
      <c r="G44" s="42">
        <f t="shared" si="8"/>
        <v>23156</v>
      </c>
    </row>
    <row r="45" spans="1:9" x14ac:dyDescent="0.25">
      <c r="A45" s="42" t="str">
        <f t="shared" si="3"/>
        <v>BARCELONA</v>
      </c>
      <c r="B45" s="41">
        <f t="shared" si="4"/>
        <v>57677</v>
      </c>
      <c r="C45" s="41">
        <f t="shared" si="5"/>
        <v>64987</v>
      </c>
      <c r="D45" s="41">
        <f t="shared" si="6"/>
        <v>4</v>
      </c>
      <c r="E45" s="42" t="str">
        <f t="shared" si="2"/>
        <v>BILBAO</v>
      </c>
      <c r="F45" s="42">
        <f t="shared" si="7"/>
        <v>10075</v>
      </c>
      <c r="G45" s="42">
        <f t="shared" si="8"/>
        <v>9635</v>
      </c>
    </row>
    <row r="46" spans="1:9" x14ac:dyDescent="0.25">
      <c r="A46" s="42" t="str">
        <f t="shared" si="3"/>
        <v>BILBAO</v>
      </c>
      <c r="B46" s="41">
        <f t="shared" si="4"/>
        <v>10075</v>
      </c>
      <c r="C46" s="41">
        <f t="shared" si="5"/>
        <v>9635</v>
      </c>
      <c r="D46" s="41">
        <f t="shared" si="6"/>
        <v>8</v>
      </c>
      <c r="E46" s="42" t="str">
        <f t="shared" si="2"/>
        <v>HUELVA</v>
      </c>
      <c r="F46" s="42">
        <f t="shared" si="7"/>
        <v>9282</v>
      </c>
      <c r="G46" s="42">
        <f t="shared" si="8"/>
        <v>11653</v>
      </c>
    </row>
    <row r="47" spans="1:9" x14ac:dyDescent="0.25">
      <c r="A47" s="42" t="str">
        <f t="shared" si="3"/>
        <v>CARTAGENA</v>
      </c>
      <c r="B47" s="41">
        <f t="shared" si="4"/>
        <v>4166</v>
      </c>
      <c r="C47" s="41">
        <f t="shared" si="5"/>
        <v>3465</v>
      </c>
      <c r="D47" s="41">
        <f t="shared" si="6"/>
        <v>15</v>
      </c>
      <c r="E47" s="42" t="str">
        <f t="shared" si="2"/>
        <v>BAHIA DE CADIZ</v>
      </c>
      <c r="F47" s="42">
        <f t="shared" si="7"/>
        <v>6642</v>
      </c>
      <c r="G47" s="42">
        <f t="shared" si="8"/>
        <v>5570</v>
      </c>
    </row>
    <row r="48" spans="1:9" x14ac:dyDescent="0.25">
      <c r="A48" s="42" t="str">
        <f t="shared" si="3"/>
        <v>CASTELLON</v>
      </c>
      <c r="B48" s="41">
        <f t="shared" si="4"/>
        <v>1543</v>
      </c>
      <c r="C48" s="41">
        <f t="shared" si="5"/>
        <v>2695</v>
      </c>
      <c r="D48" s="41">
        <f t="shared" si="6"/>
        <v>22</v>
      </c>
      <c r="E48" s="42" t="str">
        <f t="shared" si="2"/>
        <v>BALEARES</v>
      </c>
      <c r="F48" s="42">
        <f t="shared" si="7"/>
        <v>6239</v>
      </c>
      <c r="G48" s="42">
        <f t="shared" si="8"/>
        <v>3434</v>
      </c>
    </row>
    <row r="49" spans="1:7" x14ac:dyDescent="0.25">
      <c r="A49" s="42" t="str">
        <f t="shared" si="3"/>
        <v>CEUTA</v>
      </c>
      <c r="B49" s="41">
        <f t="shared" si="4"/>
        <v>52691</v>
      </c>
      <c r="C49" s="41">
        <f t="shared" si="5"/>
        <v>63378</v>
      </c>
      <c r="D49" s="41">
        <f t="shared" si="6"/>
        <v>5</v>
      </c>
      <c r="E49" s="42" t="str">
        <f t="shared" si="2"/>
        <v>TARRAGONA</v>
      </c>
      <c r="F49" s="42">
        <f t="shared" si="7"/>
        <v>6113</v>
      </c>
      <c r="G49" s="42">
        <f t="shared" si="8"/>
        <v>10948</v>
      </c>
    </row>
    <row r="50" spans="1:7" x14ac:dyDescent="0.25">
      <c r="A50" s="42" t="str">
        <f t="shared" si="3"/>
        <v>FERROL-SAN CIBRAO</v>
      </c>
      <c r="B50" s="41">
        <f t="shared" si="4"/>
        <v>1161</v>
      </c>
      <c r="C50" s="41">
        <f t="shared" si="5"/>
        <v>1369</v>
      </c>
      <c r="D50" s="41">
        <f t="shared" si="6"/>
        <v>23</v>
      </c>
      <c r="E50" s="42" t="str">
        <f t="shared" si="2"/>
        <v>GIJON</v>
      </c>
      <c r="F50" s="42">
        <f t="shared" si="7"/>
        <v>5482</v>
      </c>
      <c r="G50" s="42">
        <f t="shared" si="8"/>
        <v>2599</v>
      </c>
    </row>
    <row r="51" spans="1:7" x14ac:dyDescent="0.25">
      <c r="A51" s="42" t="str">
        <f t="shared" si="3"/>
        <v>GIJON</v>
      </c>
      <c r="B51" s="41">
        <f t="shared" si="4"/>
        <v>5482</v>
      </c>
      <c r="C51" s="41">
        <f t="shared" si="5"/>
        <v>2599</v>
      </c>
      <c r="D51" s="41">
        <f t="shared" si="6"/>
        <v>13</v>
      </c>
      <c r="E51" s="42" t="str">
        <f t="shared" si="2"/>
        <v>SANTANDER</v>
      </c>
      <c r="F51" s="42">
        <f t="shared" si="7"/>
        <v>4354</v>
      </c>
      <c r="G51" s="42">
        <f t="shared" si="8"/>
        <v>4595</v>
      </c>
    </row>
    <row r="52" spans="1:7" x14ac:dyDescent="0.25">
      <c r="A52" s="42" t="str">
        <f t="shared" si="3"/>
        <v>HUELVA</v>
      </c>
      <c r="B52" s="41">
        <f t="shared" si="4"/>
        <v>9282</v>
      </c>
      <c r="C52" s="41">
        <f t="shared" si="5"/>
        <v>11653</v>
      </c>
      <c r="D52" s="41">
        <f t="shared" si="6"/>
        <v>9</v>
      </c>
      <c r="E52" s="42" t="str">
        <f t="shared" si="2"/>
        <v>CARTAGENA</v>
      </c>
      <c r="F52" s="42">
        <f t="shared" si="7"/>
        <v>4166</v>
      </c>
      <c r="G52" s="42">
        <f t="shared" si="8"/>
        <v>3465</v>
      </c>
    </row>
    <row r="53" spans="1:7" x14ac:dyDescent="0.25">
      <c r="A53" s="42" t="str">
        <f t="shared" si="3"/>
        <v>LAS PALMAS</v>
      </c>
      <c r="B53" s="41">
        <f t="shared" si="4"/>
        <v>223604</v>
      </c>
      <c r="C53" s="41">
        <f t="shared" si="5"/>
        <v>225949</v>
      </c>
      <c r="D53" s="41">
        <f t="shared" si="6"/>
        <v>1</v>
      </c>
      <c r="E53" s="42" t="str">
        <f t="shared" si="2"/>
        <v>A CORUÑA</v>
      </c>
      <c r="F53" s="42">
        <f t="shared" si="7"/>
        <v>4105</v>
      </c>
      <c r="G53" s="42">
        <f t="shared" si="8"/>
        <v>4453</v>
      </c>
    </row>
    <row r="54" spans="1:7" x14ac:dyDescent="0.25">
      <c r="A54" s="42" t="str">
        <f t="shared" si="3"/>
        <v>MALAGA</v>
      </c>
      <c r="B54" s="41">
        <f t="shared" si="4"/>
        <v>2589</v>
      </c>
      <c r="C54" s="41">
        <f t="shared" si="5"/>
        <v>3866</v>
      </c>
      <c r="D54" s="41">
        <f t="shared" si="6"/>
        <v>20</v>
      </c>
      <c r="E54" s="42" t="str">
        <f t="shared" si="2"/>
        <v>ALMERIA</v>
      </c>
      <c r="F54" s="42">
        <f t="shared" si="7"/>
        <v>3273</v>
      </c>
      <c r="G54" s="42">
        <f t="shared" si="8"/>
        <v>4987</v>
      </c>
    </row>
    <row r="55" spans="1:7" x14ac:dyDescent="0.25">
      <c r="A55" s="42" t="str">
        <f t="shared" si="3"/>
        <v>MARIN Y RIA DE PONTEVEDRA</v>
      </c>
      <c r="B55" s="41">
        <f t="shared" si="4"/>
        <v>848</v>
      </c>
      <c r="C55" s="41">
        <f t="shared" si="5"/>
        <v>3197</v>
      </c>
      <c r="D55" s="41">
        <f t="shared" si="6"/>
        <v>24</v>
      </c>
      <c r="E55" s="42" t="str">
        <f t="shared" si="2"/>
        <v>AVILES</v>
      </c>
      <c r="F55" s="42">
        <f t="shared" ref="F55:F65" si="9">LOOKUP(E55,$A$38:$A$65,$B$38:$B$65)</f>
        <v>2963</v>
      </c>
      <c r="G55" s="42">
        <f t="shared" si="8"/>
        <v>2669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3</v>
      </c>
      <c r="D56" s="41">
        <f t="shared" si="6"/>
        <v>28</v>
      </c>
      <c r="E56" s="42" t="str">
        <f t="shared" si="2"/>
        <v>MOTRIL</v>
      </c>
      <c r="F56" s="42">
        <f t="shared" si="9"/>
        <v>2704</v>
      </c>
      <c r="G56" s="42">
        <f t="shared" si="8"/>
        <v>1796</v>
      </c>
    </row>
    <row r="57" spans="1:7" x14ac:dyDescent="0.25">
      <c r="A57" s="42" t="str">
        <f t="shared" si="3"/>
        <v>MOTRIL</v>
      </c>
      <c r="B57" s="41">
        <f t="shared" si="4"/>
        <v>2704</v>
      </c>
      <c r="C57" s="41">
        <f t="shared" si="5"/>
        <v>1796</v>
      </c>
      <c r="D57" s="41">
        <f t="shared" si="6"/>
        <v>19</v>
      </c>
      <c r="E57" s="42" t="str">
        <f t="shared" si="2"/>
        <v>MALAGA</v>
      </c>
      <c r="F57" s="42">
        <f t="shared" si="9"/>
        <v>2589</v>
      </c>
      <c r="G57" s="42">
        <f t="shared" si="8"/>
        <v>3866</v>
      </c>
    </row>
    <row r="58" spans="1:7" x14ac:dyDescent="0.25">
      <c r="A58" s="42" t="str">
        <f t="shared" si="3"/>
        <v>PASAIA</v>
      </c>
      <c r="B58" s="41">
        <f t="shared" si="4"/>
        <v>1735</v>
      </c>
      <c r="C58" s="41">
        <f t="shared" si="5"/>
        <v>1847</v>
      </c>
      <c r="D58" s="41">
        <f t="shared" si="6"/>
        <v>21</v>
      </c>
      <c r="E58" s="42" t="str">
        <f t="shared" si="2"/>
        <v>PASAIA</v>
      </c>
      <c r="F58" s="42">
        <f t="shared" si="9"/>
        <v>1735</v>
      </c>
      <c r="G58" s="42">
        <f t="shared" si="8"/>
        <v>1847</v>
      </c>
    </row>
    <row r="59" spans="1:7" x14ac:dyDescent="0.25">
      <c r="A59" s="42" t="str">
        <f t="shared" si="3"/>
        <v>SANTA CRUZ DE TENERIFE</v>
      </c>
      <c r="B59" s="41">
        <f t="shared" si="4"/>
        <v>96282</v>
      </c>
      <c r="C59" s="41">
        <f t="shared" si="5"/>
        <v>73875</v>
      </c>
      <c r="D59" s="41">
        <f t="shared" si="6"/>
        <v>3</v>
      </c>
      <c r="E59" s="42" t="str">
        <f t="shared" si="2"/>
        <v>CASTELLON</v>
      </c>
      <c r="F59" s="42">
        <f t="shared" si="9"/>
        <v>1543</v>
      </c>
      <c r="G59" s="42">
        <f t="shared" si="8"/>
        <v>2695</v>
      </c>
    </row>
    <row r="60" spans="1:7" x14ac:dyDescent="0.25">
      <c r="A60" s="42" t="str">
        <f t="shared" si="3"/>
        <v>SANTANDER</v>
      </c>
      <c r="B60" s="41">
        <f t="shared" si="4"/>
        <v>4354</v>
      </c>
      <c r="C60" s="41">
        <f t="shared" si="5"/>
        <v>4595</v>
      </c>
      <c r="D60" s="41">
        <f t="shared" si="6"/>
        <v>14</v>
      </c>
      <c r="E60" s="42" t="str">
        <f t="shared" si="2"/>
        <v>FERROL-SAN CIBRAO</v>
      </c>
      <c r="F60" s="42">
        <f t="shared" si="9"/>
        <v>1161</v>
      </c>
      <c r="G60" s="42">
        <f t="shared" si="8"/>
        <v>1369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1754</v>
      </c>
      <c r="D61" s="41">
        <f t="shared" si="6"/>
        <v>28</v>
      </c>
      <c r="E61" s="42" t="str">
        <f t="shared" si="2"/>
        <v>MARIN Y RIA DE PONTEVEDRA</v>
      </c>
      <c r="F61" s="42">
        <f t="shared" si="9"/>
        <v>848</v>
      </c>
      <c r="G61" s="42">
        <f t="shared" si="8"/>
        <v>3197</v>
      </c>
    </row>
    <row r="62" spans="1:7" x14ac:dyDescent="0.25">
      <c r="A62" s="42" t="str">
        <f t="shared" si="3"/>
        <v>TARRAGONA</v>
      </c>
      <c r="B62" s="41">
        <f t="shared" si="4"/>
        <v>6113</v>
      </c>
      <c r="C62" s="41">
        <f t="shared" si="5"/>
        <v>10948</v>
      </c>
      <c r="D62" s="41">
        <f t="shared" si="6"/>
        <v>12</v>
      </c>
      <c r="E62" s="42" t="str">
        <f t="shared" si="2"/>
        <v>ALICANTE</v>
      </c>
      <c r="F62" s="42">
        <f t="shared" si="9"/>
        <v>381</v>
      </c>
      <c r="G62" s="42">
        <f t="shared" si="8"/>
        <v>1131</v>
      </c>
    </row>
    <row r="63" spans="1:7" x14ac:dyDescent="0.25">
      <c r="A63" s="42" t="str">
        <f t="shared" si="3"/>
        <v>VALENCIA</v>
      </c>
      <c r="B63" s="41">
        <f t="shared" si="4"/>
        <v>43000</v>
      </c>
      <c r="C63" s="41">
        <f t="shared" si="5"/>
        <v>33283</v>
      </c>
      <c r="D63" s="41">
        <f t="shared" si="6"/>
        <v>6</v>
      </c>
      <c r="E63" s="42" t="str">
        <f t="shared" si="2"/>
        <v>VILAGARCIA</v>
      </c>
      <c r="F63" s="42">
        <f t="shared" si="9"/>
        <v>127</v>
      </c>
      <c r="G63" s="42">
        <f t="shared" si="8"/>
        <v>301</v>
      </c>
    </row>
    <row r="64" spans="1:7" x14ac:dyDescent="0.25">
      <c r="A64" s="42" t="str">
        <f t="shared" si="3"/>
        <v>VIGO</v>
      </c>
      <c r="B64" s="41">
        <f t="shared" si="4"/>
        <v>17641</v>
      </c>
      <c r="C64" s="41">
        <f t="shared" si="5"/>
        <v>23156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127</v>
      </c>
      <c r="C65" s="41">
        <f t="shared" si="5"/>
        <v>301</v>
      </c>
      <c r="D65" s="41">
        <f t="shared" si="6"/>
        <v>26</v>
      </c>
      <c r="E65" s="42" t="str">
        <f t="shared" si="2"/>
        <v>MELILLA</v>
      </c>
      <c r="F65" s="42">
        <f t="shared" si="9"/>
        <v>0</v>
      </c>
      <c r="G65" s="42">
        <f t="shared" si="8"/>
        <v>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Enero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41344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6442</v>
      </c>
      <c r="C8" s="28">
        <v>4410</v>
      </c>
      <c r="D8" s="28">
        <v>6442</v>
      </c>
      <c r="E8" s="28">
        <v>4410</v>
      </c>
      <c r="F8" s="13">
        <f t="shared" ref="F8:F35" si="0">((E8*100)/D8)-100</f>
        <v>-31.542999068612232</v>
      </c>
      <c r="G8" s="1"/>
      <c r="H8" s="1"/>
      <c r="I8" s="1"/>
    </row>
    <row r="9" spans="1:12" x14ac:dyDescent="0.25">
      <c r="A9" s="8" t="s">
        <v>46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0</v>
      </c>
      <c r="D10" s="28">
        <v>0</v>
      </c>
      <c r="E10" s="28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7">
        <v>4755960</v>
      </c>
      <c r="C11" s="27">
        <v>4637397</v>
      </c>
      <c r="D11" s="27">
        <v>4755960</v>
      </c>
      <c r="E11" s="27">
        <v>4637397</v>
      </c>
      <c r="F11" s="10">
        <f t="shared" si="0"/>
        <v>-2.492935180279062</v>
      </c>
      <c r="G11" s="1"/>
      <c r="H11" s="1"/>
      <c r="I11" s="1"/>
    </row>
    <row r="12" spans="1:12" x14ac:dyDescent="0.25">
      <c r="A12" s="11" t="s">
        <v>49</v>
      </c>
      <c r="B12" s="28">
        <v>4612</v>
      </c>
      <c r="C12" s="28">
        <v>4191</v>
      </c>
      <c r="D12" s="28">
        <v>4612</v>
      </c>
      <c r="E12" s="28">
        <v>4191</v>
      </c>
      <c r="F12" s="13">
        <f t="shared" si="0"/>
        <v>-9.1283607979184751</v>
      </c>
      <c r="G12" s="1"/>
      <c r="H12" s="1"/>
      <c r="I12" s="1"/>
    </row>
    <row r="13" spans="1:12" x14ac:dyDescent="0.25">
      <c r="A13" s="8" t="s">
        <v>50</v>
      </c>
      <c r="B13" s="27">
        <v>11857</v>
      </c>
      <c r="C13" s="27">
        <v>0</v>
      </c>
      <c r="D13" s="27">
        <v>11857</v>
      </c>
      <c r="E13" s="27">
        <v>0</v>
      </c>
      <c r="F13" s="10">
        <f t="shared" si="0"/>
        <v>-100</v>
      </c>
      <c r="G13" s="1"/>
      <c r="H13" s="1"/>
      <c r="I13" s="1"/>
    </row>
    <row r="14" spans="1:12" x14ac:dyDescent="0.25">
      <c r="A14" s="11" t="s">
        <v>51</v>
      </c>
      <c r="B14" s="28">
        <v>415581</v>
      </c>
      <c r="C14" s="28">
        <v>435760</v>
      </c>
      <c r="D14" s="28">
        <v>415581</v>
      </c>
      <c r="E14" s="28">
        <v>435760</v>
      </c>
      <c r="F14" s="13">
        <f t="shared" si="0"/>
        <v>4.8556117820593272</v>
      </c>
      <c r="G14" s="1"/>
      <c r="H14" s="1"/>
      <c r="I14" s="1"/>
    </row>
    <row r="15" spans="1:12" x14ac:dyDescent="0.25">
      <c r="A15" s="8" t="s">
        <v>52</v>
      </c>
      <c r="B15" s="27">
        <v>83804</v>
      </c>
      <c r="C15" s="27">
        <v>161</v>
      </c>
      <c r="D15" s="27">
        <v>83804</v>
      </c>
      <c r="E15" s="27">
        <v>161</v>
      </c>
      <c r="F15" s="10">
        <f t="shared" si="0"/>
        <v>-99.807885065152021</v>
      </c>
      <c r="G15" s="1"/>
      <c r="H15" s="1"/>
      <c r="I15" s="1"/>
    </row>
    <row r="16" spans="1:12" x14ac:dyDescent="0.25">
      <c r="A16" s="11" t="s">
        <v>53</v>
      </c>
      <c r="B16" s="28">
        <v>11868</v>
      </c>
      <c r="C16" s="28">
        <v>0</v>
      </c>
      <c r="D16" s="28">
        <v>11868</v>
      </c>
      <c r="E16" s="28">
        <v>0</v>
      </c>
      <c r="F16" s="13">
        <f t="shared" si="0"/>
        <v>-100</v>
      </c>
      <c r="G16" s="1"/>
      <c r="H16" s="1"/>
      <c r="I16" s="1"/>
    </row>
    <row r="17" spans="1:9" x14ac:dyDescent="0.25">
      <c r="A17" s="8" t="s">
        <v>54</v>
      </c>
      <c r="B17" s="27">
        <v>0</v>
      </c>
      <c r="C17" s="27">
        <v>3514</v>
      </c>
      <c r="D17" s="27">
        <v>0</v>
      </c>
      <c r="E17" s="27">
        <v>3514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28">
        <v>9262</v>
      </c>
      <c r="C18" s="28">
        <v>2750</v>
      </c>
      <c r="D18" s="28">
        <v>9262</v>
      </c>
      <c r="E18" s="28">
        <v>2750</v>
      </c>
      <c r="F18" s="13">
        <f t="shared" si="0"/>
        <v>-70.308788598574822</v>
      </c>
      <c r="G18" s="1"/>
      <c r="H18" s="1"/>
      <c r="I18" s="1"/>
    </row>
    <row r="19" spans="1:9" x14ac:dyDescent="0.25">
      <c r="A19" s="8" t="s">
        <v>56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28">
        <v>32306</v>
      </c>
      <c r="C20" s="28">
        <v>3555</v>
      </c>
      <c r="D20" s="28">
        <v>32306</v>
      </c>
      <c r="E20" s="28">
        <v>3555</v>
      </c>
      <c r="F20" s="13">
        <f t="shared" si="0"/>
        <v>-88.995852163684759</v>
      </c>
      <c r="G20" s="1"/>
      <c r="H20" s="1"/>
      <c r="I20" s="1"/>
    </row>
    <row r="21" spans="1:9" x14ac:dyDescent="0.25">
      <c r="A21" s="8" t="s">
        <v>58</v>
      </c>
      <c r="B21" s="27">
        <v>154537</v>
      </c>
      <c r="C21" s="27">
        <v>39477</v>
      </c>
      <c r="D21" s="27">
        <v>154537</v>
      </c>
      <c r="E21" s="27">
        <v>39477</v>
      </c>
      <c r="F21" s="10">
        <f t="shared" si="0"/>
        <v>-74.454661343238186</v>
      </c>
      <c r="G21" s="1"/>
      <c r="H21" s="1"/>
      <c r="I21" s="1"/>
    </row>
    <row r="22" spans="1:9" x14ac:dyDescent="0.25">
      <c r="A22" s="11" t="s">
        <v>59</v>
      </c>
      <c r="B22" s="28">
        <v>937451</v>
      </c>
      <c r="C22" s="28">
        <v>729882</v>
      </c>
      <c r="D22" s="28">
        <v>937451</v>
      </c>
      <c r="E22" s="28">
        <v>729882</v>
      </c>
      <c r="F22" s="13">
        <f t="shared" si="0"/>
        <v>-22.141850614058768</v>
      </c>
      <c r="G22" s="1"/>
      <c r="H22" s="1"/>
      <c r="I22" s="1"/>
    </row>
    <row r="23" spans="1:9" x14ac:dyDescent="0.25">
      <c r="A23" s="8" t="s">
        <v>60</v>
      </c>
      <c r="B23" s="27">
        <v>797526</v>
      </c>
      <c r="C23" s="27">
        <v>19591</v>
      </c>
      <c r="D23" s="27">
        <v>797526</v>
      </c>
      <c r="E23" s="27">
        <v>19591</v>
      </c>
      <c r="F23" s="10">
        <f t="shared" si="0"/>
        <v>-97.543528361457803</v>
      </c>
      <c r="G23" s="1"/>
      <c r="H23" s="1"/>
      <c r="I23" s="1"/>
    </row>
    <row r="24" spans="1:9" x14ac:dyDescent="0.25">
      <c r="A24" s="11" t="s">
        <v>61</v>
      </c>
      <c r="B24" s="28">
        <v>4196</v>
      </c>
      <c r="C24" s="28">
        <v>2046</v>
      </c>
      <c r="D24" s="28">
        <v>4196</v>
      </c>
      <c r="E24" s="28">
        <v>2046</v>
      </c>
      <c r="F24" s="13">
        <f t="shared" si="0"/>
        <v>-51.239275500476644</v>
      </c>
      <c r="G24" s="1"/>
      <c r="H24" s="1"/>
      <c r="I24" s="1"/>
    </row>
    <row r="25" spans="1:9" x14ac:dyDescent="0.25">
      <c r="A25" s="8" t="s">
        <v>62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8">
        <v>0</v>
      </c>
      <c r="C26" s="28">
        <v>0</v>
      </c>
      <c r="D26" s="28">
        <v>0</v>
      </c>
      <c r="E26" s="2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7">
        <v>135</v>
      </c>
      <c r="C27" s="27">
        <v>1512</v>
      </c>
      <c r="D27" s="27">
        <v>135</v>
      </c>
      <c r="E27" s="27">
        <v>1512</v>
      </c>
      <c r="F27" s="10">
        <f t="shared" si="0"/>
        <v>1020</v>
      </c>
      <c r="G27" s="1"/>
      <c r="H27" s="1"/>
      <c r="I27" s="1"/>
    </row>
    <row r="28" spans="1:9" x14ac:dyDescent="0.25">
      <c r="A28" s="11" t="s">
        <v>65</v>
      </c>
      <c r="B28" s="28">
        <v>12265</v>
      </c>
      <c r="C28" s="28">
        <v>3006</v>
      </c>
      <c r="D28" s="28">
        <v>12265</v>
      </c>
      <c r="E28" s="28">
        <v>3006</v>
      </c>
      <c r="F28" s="13">
        <f t="shared" si="0"/>
        <v>-75.491235222176925</v>
      </c>
      <c r="G28" s="1"/>
      <c r="H28" s="1"/>
      <c r="I28" s="1"/>
    </row>
    <row r="29" spans="1:9" x14ac:dyDescent="0.25">
      <c r="A29" s="8" t="s">
        <v>66</v>
      </c>
      <c r="B29" s="27">
        <v>23</v>
      </c>
      <c r="C29" s="27">
        <v>0</v>
      </c>
      <c r="D29" s="27">
        <v>23</v>
      </c>
      <c r="E29" s="27">
        <v>0</v>
      </c>
      <c r="F29" s="10">
        <f t="shared" si="0"/>
        <v>-100</v>
      </c>
      <c r="G29" s="1"/>
      <c r="H29" s="1"/>
      <c r="I29" s="1"/>
    </row>
    <row r="30" spans="1:9" x14ac:dyDescent="0.25">
      <c r="A30" s="11" t="s">
        <v>67</v>
      </c>
      <c r="B30" s="28">
        <v>0</v>
      </c>
      <c r="C30" s="28">
        <v>0</v>
      </c>
      <c r="D30" s="28">
        <v>0</v>
      </c>
      <c r="E30" s="2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7">
        <v>603889</v>
      </c>
      <c r="C31" s="27">
        <v>229850</v>
      </c>
      <c r="D31" s="27">
        <v>603889</v>
      </c>
      <c r="E31" s="27">
        <v>229850</v>
      </c>
      <c r="F31" s="10">
        <f t="shared" si="0"/>
        <v>-61.938369468561277</v>
      </c>
      <c r="G31" s="1"/>
      <c r="H31" s="1"/>
      <c r="I31" s="1"/>
    </row>
    <row r="32" spans="1:9" x14ac:dyDescent="0.25">
      <c r="A32" s="11" t="s">
        <v>69</v>
      </c>
      <c r="B32" s="28">
        <v>2835511</v>
      </c>
      <c r="C32" s="28">
        <v>2953954</v>
      </c>
      <c r="D32" s="28">
        <v>2835511</v>
      </c>
      <c r="E32" s="28">
        <v>2953954</v>
      </c>
      <c r="F32" s="13">
        <f t="shared" si="0"/>
        <v>4.1771306829703718</v>
      </c>
      <c r="G32" s="1"/>
      <c r="H32" s="1"/>
      <c r="I32" s="1"/>
    </row>
    <row r="33" spans="1:9" x14ac:dyDescent="0.25">
      <c r="A33" s="8" t="s">
        <v>70</v>
      </c>
      <c r="B33" s="27">
        <v>15191</v>
      </c>
      <c r="C33" s="27">
        <v>30951</v>
      </c>
      <c r="D33" s="27">
        <v>15191</v>
      </c>
      <c r="E33" s="27">
        <v>30951</v>
      </c>
      <c r="F33" s="10">
        <f t="shared" si="0"/>
        <v>103.74563886511751</v>
      </c>
      <c r="G33" s="1"/>
      <c r="H33" s="1"/>
      <c r="I33" s="1"/>
    </row>
    <row r="34" spans="1:9" x14ac:dyDescent="0.25">
      <c r="A34" s="11" t="s">
        <v>71</v>
      </c>
      <c r="B34" s="28">
        <v>9376</v>
      </c>
      <c r="C34" s="28">
        <v>0</v>
      </c>
      <c r="D34" s="28">
        <v>9376</v>
      </c>
      <c r="E34" s="28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10701792</v>
      </c>
      <c r="C35" s="15">
        <f t="shared" ref="C35:E35" si="1">SUM(C7:C34)</f>
        <v>9102007</v>
      </c>
      <c r="D35" s="15">
        <f t="shared" si="1"/>
        <v>10701792</v>
      </c>
      <c r="E35" s="15">
        <f t="shared" si="1"/>
        <v>9102007</v>
      </c>
      <c r="F35" s="16">
        <f t="shared" si="0"/>
        <v>-14.948758114528857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4637397</v>
      </c>
      <c r="G38" s="42">
        <f>LOOKUP(E38,$A$38:$A$65,$C$38:$C$65)</f>
        <v>4755960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4410</v>
      </c>
      <c r="C39" s="41">
        <f t="shared" ref="C39:C65" si="5">D8</f>
        <v>6442</v>
      </c>
      <c r="D39" s="41">
        <f t="shared" ref="D39:D65" si="6">_xlfn.RANK.EQ(B39,$B$38:$B$65)+COUNTIF($B$38:$B$65,B39)-1</f>
        <v>9</v>
      </c>
      <c r="E39" s="42" t="str">
        <f t="shared" si="2"/>
        <v>VALENCIA</v>
      </c>
      <c r="F39" s="42">
        <f t="shared" ref="F39:F54" si="7">LOOKUP(E39,$A$38:$A$65,$B$38:$B$65)</f>
        <v>2953954</v>
      </c>
      <c r="G39" s="42">
        <f t="shared" ref="G39:G65" si="8">LOOKUP(E39,$A$38:$A$65,$C$38:$C$65)</f>
        <v>2835511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729882</v>
      </c>
      <c r="G40" s="42">
        <f t="shared" si="8"/>
        <v>937451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435760</v>
      </c>
      <c r="G41" s="42">
        <f t="shared" si="8"/>
        <v>415581</v>
      </c>
    </row>
    <row r="42" spans="1:9" x14ac:dyDescent="0.25">
      <c r="A42" s="42" t="str">
        <f t="shared" si="3"/>
        <v>BAHIA DE ALGECIRAS</v>
      </c>
      <c r="B42" s="41">
        <f t="shared" si="4"/>
        <v>4637397</v>
      </c>
      <c r="C42" s="41">
        <f t="shared" si="5"/>
        <v>4755960</v>
      </c>
      <c r="D42" s="41">
        <f t="shared" si="6"/>
        <v>1</v>
      </c>
      <c r="E42" s="42" t="str">
        <f t="shared" si="2"/>
        <v>TARRAGONA</v>
      </c>
      <c r="F42" s="42">
        <f t="shared" si="7"/>
        <v>229850</v>
      </c>
      <c r="G42" s="42">
        <f t="shared" si="8"/>
        <v>603889</v>
      </c>
    </row>
    <row r="43" spans="1:9" x14ac:dyDescent="0.25">
      <c r="A43" s="42" t="str">
        <f t="shared" si="3"/>
        <v>BAHIA DE CADIZ</v>
      </c>
      <c r="B43" s="41">
        <f t="shared" si="4"/>
        <v>4191</v>
      </c>
      <c r="C43" s="41">
        <f t="shared" si="5"/>
        <v>4612</v>
      </c>
      <c r="D43" s="41">
        <f t="shared" si="6"/>
        <v>10</v>
      </c>
      <c r="E43" s="42" t="str">
        <f t="shared" si="2"/>
        <v>HUELVA</v>
      </c>
      <c r="F43" s="42">
        <f t="shared" si="7"/>
        <v>39477</v>
      </c>
      <c r="G43" s="42">
        <f t="shared" si="8"/>
        <v>154537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11857</v>
      </c>
      <c r="D44" s="41">
        <f t="shared" si="6"/>
        <v>28</v>
      </c>
      <c r="E44" s="42" t="str">
        <f t="shared" si="2"/>
        <v>VIGO</v>
      </c>
      <c r="F44" s="42">
        <f t="shared" si="7"/>
        <v>30951</v>
      </c>
      <c r="G44" s="42">
        <f t="shared" si="8"/>
        <v>15191</v>
      </c>
    </row>
    <row r="45" spans="1:9" x14ac:dyDescent="0.25">
      <c r="A45" s="42" t="str">
        <f t="shared" si="3"/>
        <v>BARCELONA</v>
      </c>
      <c r="B45" s="41">
        <f t="shared" si="4"/>
        <v>435760</v>
      </c>
      <c r="C45" s="41">
        <f t="shared" si="5"/>
        <v>415581</v>
      </c>
      <c r="D45" s="41">
        <f t="shared" si="6"/>
        <v>4</v>
      </c>
      <c r="E45" s="42" t="str">
        <f t="shared" si="2"/>
        <v>MALAGA</v>
      </c>
      <c r="F45" s="42">
        <f t="shared" si="7"/>
        <v>19591</v>
      </c>
      <c r="G45" s="42">
        <f t="shared" si="8"/>
        <v>797526</v>
      </c>
    </row>
    <row r="46" spans="1:9" x14ac:dyDescent="0.25">
      <c r="A46" s="42" t="str">
        <f t="shared" si="3"/>
        <v>BILBAO</v>
      </c>
      <c r="B46" s="41">
        <f t="shared" si="4"/>
        <v>161</v>
      </c>
      <c r="C46" s="41">
        <f t="shared" si="5"/>
        <v>83804</v>
      </c>
      <c r="D46" s="41">
        <f t="shared" si="6"/>
        <v>17</v>
      </c>
      <c r="E46" s="42" t="str">
        <f t="shared" si="2"/>
        <v>ALICANTE</v>
      </c>
      <c r="F46" s="42">
        <f t="shared" si="7"/>
        <v>4410</v>
      </c>
      <c r="G46" s="42">
        <f t="shared" si="8"/>
        <v>6442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11868</v>
      </c>
      <c r="D47" s="41">
        <f t="shared" si="6"/>
        <v>28</v>
      </c>
      <c r="E47" s="42" t="str">
        <f t="shared" si="2"/>
        <v>BAHIA DE CADIZ</v>
      </c>
      <c r="F47" s="42">
        <f t="shared" si="7"/>
        <v>4191</v>
      </c>
      <c r="G47" s="42">
        <f t="shared" si="8"/>
        <v>4612</v>
      </c>
    </row>
    <row r="48" spans="1:9" x14ac:dyDescent="0.25">
      <c r="A48" s="42" t="str">
        <f t="shared" si="3"/>
        <v>CASTELLON</v>
      </c>
      <c r="B48" s="41">
        <f t="shared" si="4"/>
        <v>3514</v>
      </c>
      <c r="C48" s="41">
        <f t="shared" si="5"/>
        <v>0</v>
      </c>
      <c r="D48" s="41">
        <f t="shared" si="6"/>
        <v>12</v>
      </c>
      <c r="E48" s="42" t="str">
        <f t="shared" si="2"/>
        <v>GIJON</v>
      </c>
      <c r="F48" s="42">
        <f t="shared" si="7"/>
        <v>3555</v>
      </c>
      <c r="G48" s="42">
        <f t="shared" si="8"/>
        <v>32306</v>
      </c>
    </row>
    <row r="49" spans="1:7" x14ac:dyDescent="0.25">
      <c r="A49" s="42" t="str">
        <f t="shared" si="3"/>
        <v>CEUTA</v>
      </c>
      <c r="B49" s="41">
        <f t="shared" si="4"/>
        <v>2750</v>
      </c>
      <c r="C49" s="41">
        <f t="shared" si="5"/>
        <v>9262</v>
      </c>
      <c r="D49" s="41">
        <f t="shared" si="6"/>
        <v>14</v>
      </c>
      <c r="E49" s="42" t="str">
        <f t="shared" si="2"/>
        <v>CASTELLON</v>
      </c>
      <c r="F49" s="42">
        <f t="shared" si="7"/>
        <v>3514</v>
      </c>
      <c r="G49" s="42">
        <f t="shared" si="8"/>
        <v>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SANTA CRUZ DE TENERIFE</v>
      </c>
      <c r="F50" s="42">
        <f t="shared" si="7"/>
        <v>3006</v>
      </c>
      <c r="G50" s="42">
        <f t="shared" si="8"/>
        <v>12265</v>
      </c>
    </row>
    <row r="51" spans="1:7" x14ac:dyDescent="0.25">
      <c r="A51" s="42" t="str">
        <f t="shared" si="3"/>
        <v>GIJON</v>
      </c>
      <c r="B51" s="41">
        <f t="shared" si="4"/>
        <v>3555</v>
      </c>
      <c r="C51" s="41">
        <f t="shared" si="5"/>
        <v>32306</v>
      </c>
      <c r="D51" s="41">
        <f t="shared" si="6"/>
        <v>11</v>
      </c>
      <c r="E51" s="42" t="str">
        <f t="shared" si="2"/>
        <v>CEUTA</v>
      </c>
      <c r="F51" s="42">
        <f t="shared" si="7"/>
        <v>2750</v>
      </c>
      <c r="G51" s="42">
        <f t="shared" si="8"/>
        <v>9262</v>
      </c>
    </row>
    <row r="52" spans="1:7" x14ac:dyDescent="0.25">
      <c r="A52" s="42" t="str">
        <f t="shared" si="3"/>
        <v>HUELVA</v>
      </c>
      <c r="B52" s="41">
        <f t="shared" si="4"/>
        <v>39477</v>
      </c>
      <c r="C52" s="41">
        <f t="shared" si="5"/>
        <v>154537</v>
      </c>
      <c r="D52" s="41">
        <f t="shared" si="6"/>
        <v>6</v>
      </c>
      <c r="E52" s="42" t="str">
        <f t="shared" si="2"/>
        <v>MARIN Y RIA DE PONTEVEDRA</v>
      </c>
      <c r="F52" s="42">
        <f t="shared" si="7"/>
        <v>2046</v>
      </c>
      <c r="G52" s="42">
        <f t="shared" si="8"/>
        <v>4196</v>
      </c>
    </row>
    <row r="53" spans="1:7" x14ac:dyDescent="0.25">
      <c r="A53" s="42" t="str">
        <f t="shared" si="3"/>
        <v>LAS PALMAS</v>
      </c>
      <c r="B53" s="41">
        <f t="shared" si="4"/>
        <v>729882</v>
      </c>
      <c r="C53" s="41">
        <f t="shared" si="5"/>
        <v>937451</v>
      </c>
      <c r="D53" s="41">
        <f t="shared" si="6"/>
        <v>3</v>
      </c>
      <c r="E53" s="42" t="str">
        <f t="shared" si="2"/>
        <v>PASAIA</v>
      </c>
      <c r="F53" s="42">
        <f t="shared" si="7"/>
        <v>1512</v>
      </c>
      <c r="G53" s="42">
        <f t="shared" si="8"/>
        <v>135</v>
      </c>
    </row>
    <row r="54" spans="1:7" x14ac:dyDescent="0.25">
      <c r="A54" s="42" t="str">
        <f t="shared" si="3"/>
        <v>MALAGA</v>
      </c>
      <c r="B54" s="41">
        <f t="shared" si="4"/>
        <v>19591</v>
      </c>
      <c r="C54" s="41">
        <f t="shared" si="5"/>
        <v>797526</v>
      </c>
      <c r="D54" s="41">
        <f t="shared" si="6"/>
        <v>8</v>
      </c>
      <c r="E54" s="42" t="str">
        <f t="shared" si="2"/>
        <v>BILBAO</v>
      </c>
      <c r="F54" s="42">
        <f t="shared" si="7"/>
        <v>161</v>
      </c>
      <c r="G54" s="42">
        <f t="shared" si="8"/>
        <v>83804</v>
      </c>
    </row>
    <row r="55" spans="1:7" x14ac:dyDescent="0.25">
      <c r="A55" s="42" t="str">
        <f t="shared" si="3"/>
        <v>MARIN Y RIA DE PONTEVEDRA</v>
      </c>
      <c r="B55" s="41">
        <f t="shared" si="4"/>
        <v>2046</v>
      </c>
      <c r="C55" s="41">
        <f t="shared" si="5"/>
        <v>4196</v>
      </c>
      <c r="D55" s="41">
        <f t="shared" si="6"/>
        <v>15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1512</v>
      </c>
      <c r="C58" s="41">
        <f t="shared" si="5"/>
        <v>135</v>
      </c>
      <c r="D58" s="41">
        <f t="shared" si="6"/>
        <v>16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3006</v>
      </c>
      <c r="C59" s="41">
        <f t="shared" si="5"/>
        <v>12265</v>
      </c>
      <c r="D59" s="41">
        <f t="shared" si="6"/>
        <v>13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23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229850</v>
      </c>
      <c r="C62" s="41">
        <f t="shared" si="5"/>
        <v>603889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2953954</v>
      </c>
      <c r="C63" s="41">
        <f t="shared" si="5"/>
        <v>2835511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30951</v>
      </c>
      <c r="C64" s="41">
        <f t="shared" si="5"/>
        <v>15191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9376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Enero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41344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0">
        <v>6442</v>
      </c>
      <c r="C8" s="30">
        <v>4410</v>
      </c>
      <c r="D8" s="30">
        <v>6442</v>
      </c>
      <c r="E8" s="30">
        <v>4410</v>
      </c>
      <c r="F8" s="13">
        <f t="shared" ref="F8:F35" si="0">((E8*100)/D8)-100</f>
        <v>-31.542999068612232</v>
      </c>
      <c r="G8" s="1"/>
      <c r="H8" s="1"/>
      <c r="I8" s="1"/>
    </row>
    <row r="9" spans="1:12" x14ac:dyDescent="0.25">
      <c r="A9" s="8" t="s">
        <v>46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9">
        <v>4614271</v>
      </c>
      <c r="C11" s="29">
        <v>3636923</v>
      </c>
      <c r="D11" s="29">
        <v>4614271</v>
      </c>
      <c r="E11" s="29">
        <v>3636923</v>
      </c>
      <c r="F11" s="10">
        <f t="shared" si="0"/>
        <v>-21.180983951744494</v>
      </c>
      <c r="G11" s="1"/>
      <c r="H11" s="1"/>
      <c r="I11" s="1"/>
    </row>
    <row r="12" spans="1:12" x14ac:dyDescent="0.25">
      <c r="A12" s="11" t="s">
        <v>49</v>
      </c>
      <c r="B12" s="30">
        <v>0</v>
      </c>
      <c r="C12" s="30">
        <v>0</v>
      </c>
      <c r="D12" s="30">
        <v>0</v>
      </c>
      <c r="E12" s="30">
        <v>0</v>
      </c>
      <c r="F12" s="13" t="e">
        <f t="shared" si="0"/>
        <v>#DIV/0!</v>
      </c>
      <c r="G12" s="1"/>
      <c r="H12" s="1"/>
      <c r="I12" s="1"/>
    </row>
    <row r="13" spans="1:12" x14ac:dyDescent="0.25">
      <c r="A13" s="8" t="s">
        <v>50</v>
      </c>
      <c r="B13" s="29">
        <v>0</v>
      </c>
      <c r="C13" s="29">
        <v>0</v>
      </c>
      <c r="D13" s="29">
        <v>0</v>
      </c>
      <c r="E13" s="29">
        <v>0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30">
        <v>410838</v>
      </c>
      <c r="C14" s="30">
        <v>367157</v>
      </c>
      <c r="D14" s="30">
        <v>410838</v>
      </c>
      <c r="E14" s="30">
        <v>367157</v>
      </c>
      <c r="F14" s="13">
        <f t="shared" si="0"/>
        <v>-10.632171318135136</v>
      </c>
      <c r="G14" s="1"/>
      <c r="H14" s="1"/>
      <c r="I14" s="1"/>
    </row>
    <row r="15" spans="1:12" x14ac:dyDescent="0.25">
      <c r="A15" s="8" t="s">
        <v>52</v>
      </c>
      <c r="B15" s="29">
        <v>478</v>
      </c>
      <c r="C15" s="29">
        <v>161</v>
      </c>
      <c r="D15" s="29">
        <v>478</v>
      </c>
      <c r="E15" s="29">
        <v>161</v>
      </c>
      <c r="F15" s="10">
        <f t="shared" si="0"/>
        <v>-66.31799163179916</v>
      </c>
      <c r="G15" s="1"/>
      <c r="H15" s="1"/>
      <c r="I15" s="1"/>
    </row>
    <row r="16" spans="1:12" x14ac:dyDescent="0.25">
      <c r="A16" s="11" t="s">
        <v>53</v>
      </c>
      <c r="B16" s="30">
        <v>0</v>
      </c>
      <c r="C16" s="30">
        <v>0</v>
      </c>
      <c r="D16" s="30">
        <v>0</v>
      </c>
      <c r="E16" s="30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29">
        <v>0</v>
      </c>
      <c r="C17" s="29">
        <v>3136</v>
      </c>
      <c r="D17" s="29">
        <v>0</v>
      </c>
      <c r="E17" s="29">
        <v>3136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30">
        <v>0</v>
      </c>
      <c r="C18" s="30">
        <v>0</v>
      </c>
      <c r="D18" s="30">
        <v>0</v>
      </c>
      <c r="E18" s="30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0">
        <v>0</v>
      </c>
      <c r="C20" s="30">
        <v>0</v>
      </c>
      <c r="D20" s="30">
        <v>0</v>
      </c>
      <c r="E20" s="30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0">
        <v>897548</v>
      </c>
      <c r="C22" s="30">
        <v>698833</v>
      </c>
      <c r="D22" s="30">
        <v>897548</v>
      </c>
      <c r="E22" s="30">
        <v>698833</v>
      </c>
      <c r="F22" s="13">
        <f t="shared" si="0"/>
        <v>-22.139762998747699</v>
      </c>
      <c r="G22" s="1"/>
      <c r="H22" s="1"/>
      <c r="I22" s="1"/>
    </row>
    <row r="23" spans="1:9" x14ac:dyDescent="0.25">
      <c r="A23" s="8" t="s">
        <v>60</v>
      </c>
      <c r="B23" s="29">
        <v>797526</v>
      </c>
      <c r="C23" s="29">
        <v>19591</v>
      </c>
      <c r="D23" s="29">
        <v>797526</v>
      </c>
      <c r="E23" s="29">
        <v>19591</v>
      </c>
      <c r="F23" s="10">
        <f t="shared" si="0"/>
        <v>-97.543528361457803</v>
      </c>
      <c r="G23" s="1"/>
      <c r="H23" s="1"/>
      <c r="I23" s="1"/>
    </row>
    <row r="24" spans="1:9" x14ac:dyDescent="0.25">
      <c r="A24" s="11" t="s">
        <v>61</v>
      </c>
      <c r="B24" s="30">
        <v>4196</v>
      </c>
      <c r="C24" s="30">
        <v>2046</v>
      </c>
      <c r="D24" s="30">
        <v>4196</v>
      </c>
      <c r="E24" s="30">
        <v>2046</v>
      </c>
      <c r="F24" s="13">
        <f t="shared" si="0"/>
        <v>-51.239275500476644</v>
      </c>
      <c r="G24" s="1"/>
      <c r="H24" s="1"/>
      <c r="I24" s="1"/>
    </row>
    <row r="25" spans="1:9" x14ac:dyDescent="0.25">
      <c r="A25" s="8" t="s">
        <v>62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0">
        <v>0</v>
      </c>
      <c r="C26" s="30">
        <v>0</v>
      </c>
      <c r="D26" s="30">
        <v>0</v>
      </c>
      <c r="E26" s="30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0">
        <v>4277</v>
      </c>
      <c r="C28" s="30">
        <v>2934</v>
      </c>
      <c r="D28" s="30">
        <v>4277</v>
      </c>
      <c r="E28" s="30">
        <v>2934</v>
      </c>
      <c r="F28" s="13">
        <f t="shared" si="0"/>
        <v>-31.400514379237777</v>
      </c>
      <c r="G28" s="1"/>
      <c r="H28" s="1"/>
      <c r="I28" s="1"/>
    </row>
    <row r="29" spans="1:9" x14ac:dyDescent="0.25">
      <c r="A29" s="8" t="s">
        <v>66</v>
      </c>
      <c r="B29" s="29">
        <v>5</v>
      </c>
      <c r="C29" s="29">
        <v>0</v>
      </c>
      <c r="D29" s="29">
        <v>5</v>
      </c>
      <c r="E29" s="29">
        <v>0</v>
      </c>
      <c r="F29" s="18">
        <f t="shared" si="0"/>
        <v>-100</v>
      </c>
      <c r="G29" s="1"/>
      <c r="H29" s="1"/>
      <c r="I29" s="1"/>
    </row>
    <row r="30" spans="1:9" x14ac:dyDescent="0.25">
      <c r="A30" s="11" t="s">
        <v>67</v>
      </c>
      <c r="B30" s="30">
        <v>0</v>
      </c>
      <c r="C30" s="30">
        <v>0</v>
      </c>
      <c r="D30" s="30">
        <v>0</v>
      </c>
      <c r="E30" s="30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9">
        <v>158028</v>
      </c>
      <c r="C31" s="29">
        <v>81262</v>
      </c>
      <c r="D31" s="29">
        <v>158028</v>
      </c>
      <c r="E31" s="29">
        <v>81262</v>
      </c>
      <c r="F31" s="10">
        <f t="shared" si="0"/>
        <v>-48.577467284278733</v>
      </c>
      <c r="G31" s="1"/>
      <c r="H31" s="1"/>
      <c r="I31" s="1"/>
    </row>
    <row r="32" spans="1:9" x14ac:dyDescent="0.25">
      <c r="A32" s="11" t="s">
        <v>69</v>
      </c>
      <c r="B32" s="30">
        <v>2825987</v>
      </c>
      <c r="C32" s="30">
        <v>2642085</v>
      </c>
      <c r="D32" s="30">
        <v>2825987</v>
      </c>
      <c r="E32" s="30">
        <v>2642085</v>
      </c>
      <c r="F32" s="13">
        <f t="shared" si="0"/>
        <v>-6.5075317048521413</v>
      </c>
      <c r="G32" s="1"/>
      <c r="H32" s="1"/>
      <c r="I32" s="1"/>
    </row>
    <row r="33" spans="1:9" x14ac:dyDescent="0.25">
      <c r="A33" s="8" t="s">
        <v>70</v>
      </c>
      <c r="B33" s="29">
        <v>7974</v>
      </c>
      <c r="C33" s="29">
        <v>11715</v>
      </c>
      <c r="D33" s="29">
        <v>7974</v>
      </c>
      <c r="E33" s="29">
        <v>11715</v>
      </c>
      <c r="F33" s="10">
        <f t="shared" si="0"/>
        <v>46.914973664409331</v>
      </c>
      <c r="G33" s="1"/>
      <c r="H33" s="1"/>
      <c r="I33" s="1"/>
    </row>
    <row r="34" spans="1:9" x14ac:dyDescent="0.25">
      <c r="A34" s="11" t="s">
        <v>71</v>
      </c>
      <c r="B34" s="30">
        <v>74</v>
      </c>
      <c r="C34" s="30">
        <v>0</v>
      </c>
      <c r="D34" s="30">
        <v>74</v>
      </c>
      <c r="E34" s="30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9727644</v>
      </c>
      <c r="C35" s="15">
        <f t="shared" ref="C35:E35" si="1">SUM(C7:C34)</f>
        <v>7470253</v>
      </c>
      <c r="D35" s="15">
        <f t="shared" si="1"/>
        <v>9727644</v>
      </c>
      <c r="E35" s="15">
        <f t="shared" si="1"/>
        <v>7470253</v>
      </c>
      <c r="F35" s="16">
        <f t="shared" si="0"/>
        <v>-23.20593763505326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3636923</v>
      </c>
      <c r="G38" s="42">
        <f>LOOKUP(E38,$A$38:$A$65,$C$38:$C$65)</f>
        <v>4614271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4410</v>
      </c>
      <c r="C39" s="41">
        <f t="shared" ref="C39:C65" si="5">D8</f>
        <v>6442</v>
      </c>
      <c r="D39" s="41">
        <f t="shared" ref="D39:D65" si="6">_xlfn.RANK.EQ(B39,$B$38:$B$65)+COUNTIF($B$38:$B$65,B39)-1</f>
        <v>8</v>
      </c>
      <c r="E39" s="42" t="str">
        <f t="shared" si="2"/>
        <v>VALENCIA</v>
      </c>
      <c r="F39" s="42">
        <f t="shared" ref="F39:F54" si="7">LOOKUP(E39,$A$38:$A$65,$B$38:$B$65)</f>
        <v>2642085</v>
      </c>
      <c r="G39" s="42">
        <f t="shared" ref="G39:G65" si="8">LOOKUP(E39,$A$38:$A$65,$C$38:$C$65)</f>
        <v>2825987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698833</v>
      </c>
      <c r="G40" s="42">
        <f t="shared" si="8"/>
        <v>897548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367157</v>
      </c>
      <c r="G41" s="42">
        <f t="shared" si="8"/>
        <v>410838</v>
      </c>
    </row>
    <row r="42" spans="1:9" x14ac:dyDescent="0.25">
      <c r="A42" s="42" t="str">
        <f t="shared" si="3"/>
        <v>BAHIA DE ALGECIRAS</v>
      </c>
      <c r="B42" s="41">
        <f t="shared" si="4"/>
        <v>3636923</v>
      </c>
      <c r="C42" s="41">
        <f t="shared" si="5"/>
        <v>4614271</v>
      </c>
      <c r="D42" s="41">
        <f t="shared" si="6"/>
        <v>1</v>
      </c>
      <c r="E42" s="42" t="str">
        <f t="shared" si="2"/>
        <v>TARRAGONA</v>
      </c>
      <c r="F42" s="42">
        <f t="shared" si="7"/>
        <v>81262</v>
      </c>
      <c r="G42" s="42">
        <f t="shared" si="8"/>
        <v>158028</v>
      </c>
    </row>
    <row r="43" spans="1:9" x14ac:dyDescent="0.25">
      <c r="A43" s="42" t="str">
        <f t="shared" si="3"/>
        <v>BAHIA DE CADIZ</v>
      </c>
      <c r="B43" s="41">
        <f t="shared" si="4"/>
        <v>0</v>
      </c>
      <c r="C43" s="41">
        <f t="shared" si="5"/>
        <v>0</v>
      </c>
      <c r="D43" s="41">
        <f t="shared" si="6"/>
        <v>28</v>
      </c>
      <c r="E43" s="42" t="str">
        <f t="shared" si="2"/>
        <v>MALAGA</v>
      </c>
      <c r="F43" s="42">
        <f t="shared" si="7"/>
        <v>19591</v>
      </c>
      <c r="G43" s="42">
        <f t="shared" si="8"/>
        <v>797526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0</v>
      </c>
      <c r="D44" s="41">
        <f t="shared" si="6"/>
        <v>28</v>
      </c>
      <c r="E44" s="42" t="str">
        <f t="shared" si="2"/>
        <v>VIGO</v>
      </c>
      <c r="F44" s="42">
        <f t="shared" si="7"/>
        <v>11715</v>
      </c>
      <c r="G44" s="42">
        <f t="shared" si="8"/>
        <v>7974</v>
      </c>
    </row>
    <row r="45" spans="1:9" x14ac:dyDescent="0.25">
      <c r="A45" s="42" t="str">
        <f t="shared" si="3"/>
        <v>BARCELONA</v>
      </c>
      <c r="B45" s="41">
        <f t="shared" si="4"/>
        <v>367157</v>
      </c>
      <c r="C45" s="41">
        <f t="shared" si="5"/>
        <v>410838</v>
      </c>
      <c r="D45" s="41">
        <f t="shared" si="6"/>
        <v>4</v>
      </c>
      <c r="E45" s="42" t="str">
        <f t="shared" si="2"/>
        <v>ALICANTE</v>
      </c>
      <c r="F45" s="42">
        <f t="shared" si="7"/>
        <v>4410</v>
      </c>
      <c r="G45" s="42">
        <f t="shared" si="8"/>
        <v>6442</v>
      </c>
    </row>
    <row r="46" spans="1:9" x14ac:dyDescent="0.25">
      <c r="A46" s="42" t="str">
        <f t="shared" si="3"/>
        <v>BILBAO</v>
      </c>
      <c r="B46" s="41">
        <f t="shared" si="4"/>
        <v>161</v>
      </c>
      <c r="C46" s="41">
        <f t="shared" si="5"/>
        <v>478</v>
      </c>
      <c r="D46" s="41">
        <f t="shared" si="6"/>
        <v>12</v>
      </c>
      <c r="E46" s="42" t="str">
        <f t="shared" si="2"/>
        <v>CASTELLON</v>
      </c>
      <c r="F46" s="42">
        <f t="shared" si="7"/>
        <v>3136</v>
      </c>
      <c r="G46" s="42">
        <f t="shared" si="8"/>
        <v>0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SANTA CRUZ DE TENERIFE</v>
      </c>
      <c r="F47" s="42">
        <f t="shared" si="7"/>
        <v>2934</v>
      </c>
      <c r="G47" s="42">
        <f t="shared" si="8"/>
        <v>4277</v>
      </c>
    </row>
    <row r="48" spans="1:9" x14ac:dyDescent="0.25">
      <c r="A48" s="42" t="str">
        <f t="shared" si="3"/>
        <v>CASTELLON</v>
      </c>
      <c r="B48" s="41">
        <f t="shared" si="4"/>
        <v>3136</v>
      </c>
      <c r="C48" s="41">
        <f t="shared" si="5"/>
        <v>0</v>
      </c>
      <c r="D48" s="41">
        <f t="shared" si="6"/>
        <v>9</v>
      </c>
      <c r="E48" s="42" t="str">
        <f t="shared" si="2"/>
        <v>MARIN Y RIA DE PONTEVEDRA</v>
      </c>
      <c r="F48" s="42">
        <f t="shared" si="7"/>
        <v>2046</v>
      </c>
      <c r="G48" s="42">
        <f t="shared" si="8"/>
        <v>4196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BILBAO</v>
      </c>
      <c r="F49" s="42">
        <f t="shared" si="7"/>
        <v>161</v>
      </c>
      <c r="G49" s="42">
        <f t="shared" si="8"/>
        <v>478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e">
        <f t="shared" si="2"/>
        <v>#N/A</v>
      </c>
      <c r="F50" s="42" t="e">
        <f t="shared" si="7"/>
        <v>#N/A</v>
      </c>
      <c r="G50" s="42" t="e">
        <f t="shared" si="8"/>
        <v>#N/A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698833</v>
      </c>
      <c r="C53" s="41">
        <f t="shared" si="5"/>
        <v>897548</v>
      </c>
      <c r="D53" s="41">
        <f t="shared" si="6"/>
        <v>3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19591</v>
      </c>
      <c r="C54" s="41">
        <f t="shared" si="5"/>
        <v>797526</v>
      </c>
      <c r="D54" s="41">
        <f t="shared" si="6"/>
        <v>6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2046</v>
      </c>
      <c r="C55" s="41">
        <f t="shared" si="5"/>
        <v>4196</v>
      </c>
      <c r="D55" s="41">
        <f t="shared" si="6"/>
        <v>11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2934</v>
      </c>
      <c r="C59" s="41">
        <f t="shared" si="5"/>
        <v>4277</v>
      </c>
      <c r="D59" s="41">
        <f t="shared" si="6"/>
        <v>10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5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81262</v>
      </c>
      <c r="C62" s="41">
        <f t="shared" si="5"/>
        <v>158028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2642085</v>
      </c>
      <c r="C63" s="41">
        <f t="shared" si="5"/>
        <v>2825987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11715</v>
      </c>
      <c r="C64" s="41">
        <f t="shared" si="5"/>
        <v>7974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74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Enero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41344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1">
        <v>4832</v>
      </c>
      <c r="C7" s="31">
        <v>2064</v>
      </c>
      <c r="D7" s="31">
        <v>4832</v>
      </c>
      <c r="E7" s="31">
        <v>2064</v>
      </c>
      <c r="F7" s="10">
        <f>((E7*100)/D7)-100</f>
        <v>-57.284768211920529</v>
      </c>
      <c r="G7" s="1"/>
      <c r="H7" s="1"/>
      <c r="I7" s="1"/>
    </row>
    <row r="8" spans="1:12" x14ac:dyDescent="0.25">
      <c r="A8" s="11" t="s">
        <v>45</v>
      </c>
      <c r="B8" s="32">
        <v>113718</v>
      </c>
      <c r="C8" s="32">
        <v>82613</v>
      </c>
      <c r="D8" s="32">
        <v>113718</v>
      </c>
      <c r="E8" s="32">
        <v>82613</v>
      </c>
      <c r="F8" s="13">
        <f t="shared" ref="F8:F35" si="0">((E8*100)/D8)-100</f>
        <v>-27.352749784554774</v>
      </c>
      <c r="G8" s="1"/>
      <c r="H8" s="1"/>
      <c r="I8" s="1"/>
    </row>
    <row r="9" spans="1:12" x14ac:dyDescent="0.25">
      <c r="A9" s="8" t="s">
        <v>46</v>
      </c>
      <c r="B9" s="31">
        <v>8695</v>
      </c>
      <c r="C9" s="31">
        <v>3407</v>
      </c>
      <c r="D9" s="31">
        <v>8695</v>
      </c>
      <c r="E9" s="31">
        <v>3407</v>
      </c>
      <c r="F9" s="10">
        <f t="shared" si="0"/>
        <v>-60.816561242093158</v>
      </c>
      <c r="G9" s="1"/>
      <c r="H9" s="1"/>
      <c r="I9" s="1"/>
    </row>
    <row r="10" spans="1:12" x14ac:dyDescent="0.25">
      <c r="A10" s="11" t="s">
        <v>47</v>
      </c>
      <c r="B10" s="32">
        <v>0</v>
      </c>
      <c r="C10" s="32">
        <v>0</v>
      </c>
      <c r="D10" s="32">
        <v>0</v>
      </c>
      <c r="E10" s="3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1">
        <v>4751315</v>
      </c>
      <c r="C11" s="31">
        <v>3853754</v>
      </c>
      <c r="D11" s="31">
        <v>4751315</v>
      </c>
      <c r="E11" s="31">
        <v>3853754</v>
      </c>
      <c r="F11" s="10">
        <f t="shared" si="0"/>
        <v>-18.890791286201818</v>
      </c>
      <c r="G11" s="1"/>
      <c r="H11" s="1"/>
      <c r="I11" s="1"/>
    </row>
    <row r="12" spans="1:12" x14ac:dyDescent="0.25">
      <c r="A12" s="11" t="s">
        <v>49</v>
      </c>
      <c r="B12" s="32">
        <v>63685</v>
      </c>
      <c r="C12" s="32">
        <v>59262</v>
      </c>
      <c r="D12" s="32">
        <v>63685</v>
      </c>
      <c r="E12" s="32">
        <v>59262</v>
      </c>
      <c r="F12" s="13">
        <f t="shared" si="0"/>
        <v>-6.9451205150349438</v>
      </c>
      <c r="G12" s="1"/>
      <c r="H12" s="1"/>
      <c r="I12" s="1"/>
    </row>
    <row r="13" spans="1:12" x14ac:dyDescent="0.25">
      <c r="A13" s="8" t="s">
        <v>50</v>
      </c>
      <c r="B13" s="31">
        <v>15764</v>
      </c>
      <c r="C13" s="31">
        <v>17561</v>
      </c>
      <c r="D13" s="31">
        <v>15764</v>
      </c>
      <c r="E13" s="31">
        <v>17561</v>
      </c>
      <c r="F13" s="10">
        <f t="shared" si="0"/>
        <v>11.39939101750825</v>
      </c>
      <c r="G13" s="1"/>
      <c r="H13" s="1"/>
      <c r="I13" s="1"/>
    </row>
    <row r="14" spans="1:12" x14ac:dyDescent="0.25">
      <c r="A14" s="11" t="s">
        <v>51</v>
      </c>
      <c r="B14" s="32">
        <v>1408750</v>
      </c>
      <c r="C14" s="32">
        <v>1291780</v>
      </c>
      <c r="D14" s="32">
        <v>1408750</v>
      </c>
      <c r="E14" s="32">
        <v>1291780</v>
      </c>
      <c r="F14" s="13">
        <f t="shared" si="0"/>
        <v>-8.3031055900621169</v>
      </c>
      <c r="G14" s="1"/>
      <c r="H14" s="1"/>
      <c r="I14" s="1"/>
    </row>
    <row r="15" spans="1:12" x14ac:dyDescent="0.25">
      <c r="A15" s="8" t="s">
        <v>52</v>
      </c>
      <c r="B15" s="31">
        <v>397718</v>
      </c>
      <c r="C15" s="31">
        <v>416916</v>
      </c>
      <c r="D15" s="31">
        <v>397718</v>
      </c>
      <c r="E15" s="31">
        <v>416916</v>
      </c>
      <c r="F15" s="10">
        <f t="shared" si="0"/>
        <v>4.8270382532347043</v>
      </c>
      <c r="G15" s="1"/>
      <c r="H15" s="1"/>
      <c r="I15" s="1"/>
    </row>
    <row r="16" spans="1:12" x14ac:dyDescent="0.25">
      <c r="A16" s="11" t="s">
        <v>53</v>
      </c>
      <c r="B16" s="32">
        <v>70913</v>
      </c>
      <c r="C16" s="32">
        <v>71991</v>
      </c>
      <c r="D16" s="32">
        <v>70913</v>
      </c>
      <c r="E16" s="32">
        <v>71991</v>
      </c>
      <c r="F16" s="13">
        <f t="shared" si="0"/>
        <v>1.5201726058691634</v>
      </c>
      <c r="G16" s="1"/>
      <c r="H16" s="1"/>
      <c r="I16" s="1"/>
    </row>
    <row r="17" spans="1:9" x14ac:dyDescent="0.25">
      <c r="A17" s="8" t="s">
        <v>54</v>
      </c>
      <c r="B17" s="31">
        <v>123153</v>
      </c>
      <c r="C17" s="31">
        <v>166713</v>
      </c>
      <c r="D17" s="31">
        <v>123153</v>
      </c>
      <c r="E17" s="31">
        <v>166713</v>
      </c>
      <c r="F17" s="10">
        <f t="shared" si="0"/>
        <v>35.370636525297812</v>
      </c>
      <c r="G17" s="1"/>
      <c r="H17" s="1"/>
      <c r="I17" s="1"/>
    </row>
    <row r="18" spans="1:9" x14ac:dyDescent="0.25">
      <c r="A18" s="11" t="s">
        <v>55</v>
      </c>
      <c r="B18" s="32">
        <v>5530</v>
      </c>
      <c r="C18" s="32">
        <v>7901</v>
      </c>
      <c r="D18" s="32">
        <v>5530</v>
      </c>
      <c r="E18" s="32">
        <v>7901</v>
      </c>
      <c r="F18" s="13">
        <f t="shared" si="0"/>
        <v>42.875226039783001</v>
      </c>
      <c r="G18" s="1"/>
      <c r="H18" s="1"/>
      <c r="I18" s="1"/>
    </row>
    <row r="19" spans="1:9" x14ac:dyDescent="0.25">
      <c r="A19" s="8" t="s">
        <v>56</v>
      </c>
      <c r="B19" s="31">
        <v>573</v>
      </c>
      <c r="C19" s="31">
        <v>1166</v>
      </c>
      <c r="D19" s="31">
        <v>573</v>
      </c>
      <c r="E19" s="31">
        <v>1166</v>
      </c>
      <c r="F19" s="10">
        <f t="shared" si="0"/>
        <v>103.49040139616056</v>
      </c>
      <c r="G19" s="1"/>
      <c r="H19" s="1"/>
      <c r="I19" s="1"/>
    </row>
    <row r="20" spans="1:9" x14ac:dyDescent="0.25">
      <c r="A20" s="11" t="s">
        <v>57</v>
      </c>
      <c r="B20" s="32">
        <v>49196</v>
      </c>
      <c r="C20" s="32">
        <v>55912</v>
      </c>
      <c r="D20" s="32">
        <v>49196</v>
      </c>
      <c r="E20" s="32">
        <v>55912</v>
      </c>
      <c r="F20" s="13">
        <f t="shared" si="0"/>
        <v>13.651516383445809</v>
      </c>
      <c r="G20" s="1"/>
      <c r="H20" s="1"/>
      <c r="I20" s="1"/>
    </row>
    <row r="21" spans="1:9" x14ac:dyDescent="0.25">
      <c r="A21" s="8" t="s">
        <v>58</v>
      </c>
      <c r="B21" s="31">
        <v>1115</v>
      </c>
      <c r="C21" s="31">
        <v>20</v>
      </c>
      <c r="D21" s="31">
        <v>1115</v>
      </c>
      <c r="E21" s="31">
        <v>20</v>
      </c>
      <c r="F21" s="10">
        <f t="shared" si="0"/>
        <v>-98.206278026905835</v>
      </c>
      <c r="G21" s="1"/>
      <c r="H21" s="1"/>
      <c r="I21" s="1"/>
    </row>
    <row r="22" spans="1:9" x14ac:dyDescent="0.25">
      <c r="A22" s="11" t="s">
        <v>59</v>
      </c>
      <c r="B22" s="32">
        <v>1159742</v>
      </c>
      <c r="C22" s="32">
        <v>919302</v>
      </c>
      <c r="D22" s="32">
        <v>1159742</v>
      </c>
      <c r="E22" s="32">
        <v>919302</v>
      </c>
      <c r="F22" s="13">
        <f t="shared" si="0"/>
        <v>-20.732197333544875</v>
      </c>
      <c r="G22" s="1"/>
      <c r="H22" s="1"/>
      <c r="I22" s="1"/>
    </row>
    <row r="23" spans="1:9" x14ac:dyDescent="0.25">
      <c r="A23" s="8" t="s">
        <v>60</v>
      </c>
      <c r="B23" s="31">
        <v>823436</v>
      </c>
      <c r="C23" s="31">
        <v>41733</v>
      </c>
      <c r="D23" s="31">
        <v>823436</v>
      </c>
      <c r="E23" s="31">
        <v>41733</v>
      </c>
      <c r="F23" s="10">
        <f t="shared" si="0"/>
        <v>-94.931846555166402</v>
      </c>
      <c r="G23" s="1"/>
      <c r="H23" s="1"/>
      <c r="I23" s="1"/>
    </row>
    <row r="24" spans="1:9" x14ac:dyDescent="0.25">
      <c r="A24" s="11" t="s">
        <v>61</v>
      </c>
      <c r="B24" s="32">
        <v>31015</v>
      </c>
      <c r="C24" s="32">
        <v>25541</v>
      </c>
      <c r="D24" s="32">
        <v>31015</v>
      </c>
      <c r="E24" s="32">
        <v>25541</v>
      </c>
      <c r="F24" s="13">
        <f t="shared" si="0"/>
        <v>-17.649524423665966</v>
      </c>
      <c r="G24" s="1"/>
      <c r="H24" s="1"/>
      <c r="I24" s="1"/>
    </row>
    <row r="25" spans="1:9" x14ac:dyDescent="0.25">
      <c r="A25" s="8" t="s">
        <v>62</v>
      </c>
      <c r="B25" s="31">
        <v>21054</v>
      </c>
      <c r="C25" s="31">
        <v>22677</v>
      </c>
      <c r="D25" s="31">
        <v>21054</v>
      </c>
      <c r="E25" s="31">
        <v>22677</v>
      </c>
      <c r="F25" s="10">
        <f t="shared" si="0"/>
        <v>7.7087489313194624</v>
      </c>
      <c r="G25" s="1"/>
      <c r="H25" s="1"/>
      <c r="I25" s="1"/>
    </row>
    <row r="26" spans="1:9" x14ac:dyDescent="0.25">
      <c r="A26" s="11" t="s">
        <v>63</v>
      </c>
      <c r="B26" s="32">
        <v>5525</v>
      </c>
      <c r="C26" s="32">
        <v>6328</v>
      </c>
      <c r="D26" s="32">
        <v>5525</v>
      </c>
      <c r="E26" s="32">
        <v>6328</v>
      </c>
      <c r="F26" s="13">
        <f t="shared" si="0"/>
        <v>14.533936651583716</v>
      </c>
      <c r="G26" s="1"/>
      <c r="H26" s="1"/>
      <c r="I26" s="1"/>
    </row>
    <row r="27" spans="1:9" x14ac:dyDescent="0.25">
      <c r="A27" s="8" t="s">
        <v>64</v>
      </c>
      <c r="B27" s="31">
        <v>0</v>
      </c>
      <c r="C27" s="31">
        <v>0</v>
      </c>
      <c r="D27" s="31">
        <v>0</v>
      </c>
      <c r="E27" s="31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2">
        <v>199605</v>
      </c>
      <c r="C28" s="32">
        <v>185185</v>
      </c>
      <c r="D28" s="32">
        <v>199605</v>
      </c>
      <c r="E28" s="32">
        <v>185185</v>
      </c>
      <c r="F28" s="13">
        <f t="shared" si="0"/>
        <v>-7.2242679291600922</v>
      </c>
      <c r="G28" s="1"/>
      <c r="H28" s="1"/>
      <c r="I28" s="1"/>
    </row>
    <row r="29" spans="1:9" x14ac:dyDescent="0.25">
      <c r="A29" s="8" t="s">
        <v>66</v>
      </c>
      <c r="B29" s="31">
        <v>544</v>
      </c>
      <c r="C29" s="31">
        <v>438</v>
      </c>
      <c r="D29" s="31">
        <v>544</v>
      </c>
      <c r="E29" s="31">
        <v>438</v>
      </c>
      <c r="F29" s="10">
        <f t="shared" si="0"/>
        <v>-19.485294117647058</v>
      </c>
      <c r="G29" s="1"/>
      <c r="H29" s="1"/>
      <c r="I29" s="1"/>
    </row>
    <row r="30" spans="1:9" x14ac:dyDescent="0.25">
      <c r="A30" s="11" t="s">
        <v>67</v>
      </c>
      <c r="B30" s="32">
        <v>94987</v>
      </c>
      <c r="C30" s="32">
        <v>73928</v>
      </c>
      <c r="D30" s="32">
        <v>94987</v>
      </c>
      <c r="E30" s="32">
        <v>73928</v>
      </c>
      <c r="F30" s="13">
        <f t="shared" si="0"/>
        <v>-22.170402265573188</v>
      </c>
      <c r="G30" s="1"/>
      <c r="H30" s="1"/>
      <c r="I30" s="1"/>
    </row>
    <row r="31" spans="1:9" x14ac:dyDescent="0.25">
      <c r="A31" s="8" t="s">
        <v>68</v>
      </c>
      <c r="B31" s="31">
        <v>215064</v>
      </c>
      <c r="C31" s="31">
        <v>146973</v>
      </c>
      <c r="D31" s="31">
        <v>215064</v>
      </c>
      <c r="E31" s="31">
        <v>146973</v>
      </c>
      <c r="F31" s="10">
        <f t="shared" si="0"/>
        <v>-31.660807945541791</v>
      </c>
      <c r="G31" s="1"/>
      <c r="H31" s="1"/>
      <c r="I31" s="1"/>
    </row>
    <row r="32" spans="1:9" x14ac:dyDescent="0.25">
      <c r="A32" s="11" t="s">
        <v>69</v>
      </c>
      <c r="B32" s="32">
        <v>4357511</v>
      </c>
      <c r="C32" s="32">
        <v>4382024</v>
      </c>
      <c r="D32" s="32">
        <v>4357511</v>
      </c>
      <c r="E32" s="32">
        <v>4382024</v>
      </c>
      <c r="F32" s="13">
        <f t="shared" si="0"/>
        <v>0.56254591210441163</v>
      </c>
      <c r="G32" s="1"/>
      <c r="H32" s="1"/>
      <c r="I32" s="1"/>
    </row>
    <row r="33" spans="1:9" x14ac:dyDescent="0.25">
      <c r="A33" s="8" t="s">
        <v>70</v>
      </c>
      <c r="B33" s="31">
        <v>161314</v>
      </c>
      <c r="C33" s="31">
        <v>165212</v>
      </c>
      <c r="D33" s="31">
        <v>161314</v>
      </c>
      <c r="E33" s="31">
        <v>165212</v>
      </c>
      <c r="F33" s="10">
        <f t="shared" si="0"/>
        <v>2.4164052717061111</v>
      </c>
      <c r="G33" s="1"/>
      <c r="H33" s="1"/>
      <c r="I33" s="1"/>
    </row>
    <row r="34" spans="1:9" x14ac:dyDescent="0.25">
      <c r="A34" s="11" t="s">
        <v>71</v>
      </c>
      <c r="B34" s="32">
        <v>21461</v>
      </c>
      <c r="C34" s="32">
        <v>18742</v>
      </c>
      <c r="D34" s="32">
        <v>21461</v>
      </c>
      <c r="E34" s="32">
        <v>18742</v>
      </c>
      <c r="F34" s="13">
        <f t="shared" si="0"/>
        <v>-12.669493499836918</v>
      </c>
      <c r="G34" s="1"/>
      <c r="H34" s="1"/>
      <c r="I34" s="1"/>
    </row>
    <row r="35" spans="1:9" x14ac:dyDescent="0.25">
      <c r="A35" s="14" t="s">
        <v>72</v>
      </c>
      <c r="B35" s="15">
        <f>SUM(B7:B34)</f>
        <v>14106215</v>
      </c>
      <c r="C35" s="15">
        <f t="shared" ref="C35:E35" si="1">SUM(C7:C34)</f>
        <v>12019143</v>
      </c>
      <c r="D35" s="15">
        <f t="shared" si="1"/>
        <v>14106215</v>
      </c>
      <c r="E35" s="15">
        <f t="shared" si="1"/>
        <v>12019143</v>
      </c>
      <c r="F35" s="16">
        <f t="shared" si="0"/>
        <v>-14.795407556172933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2064</v>
      </c>
      <c r="C38" s="41">
        <f>D7</f>
        <v>4832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VALENCIA</v>
      </c>
      <c r="F38" s="42">
        <f>LOOKUP(E38,$A$38:$A$65,$B$38:$B$65)</f>
        <v>4382024</v>
      </c>
      <c r="G38" s="42">
        <f>LOOKUP(E38,$A$38:$A$65,$C$38:$C$65)</f>
        <v>4357511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82613</v>
      </c>
      <c r="C39" s="41">
        <f t="shared" ref="C39:C65" si="5">D8</f>
        <v>113718</v>
      </c>
      <c r="D39" s="41">
        <f t="shared" ref="D39:D65" si="6">_xlfn.RANK.EQ(B39,$B$38:$B$65)+COUNTIF($B$38:$B$65,B39)-1</f>
        <v>10</v>
      </c>
      <c r="E39" s="42" t="str">
        <f t="shared" si="2"/>
        <v>BAHIA DE ALGECIRAS</v>
      </c>
      <c r="F39" s="42">
        <f t="shared" ref="F39:F54" si="7">LOOKUP(E39,$A$38:$A$65,$B$38:$B$65)</f>
        <v>3853754</v>
      </c>
      <c r="G39" s="42">
        <f t="shared" ref="G39:G65" si="8">LOOKUP(E39,$A$38:$A$65,$C$38:$C$65)</f>
        <v>4751315</v>
      </c>
    </row>
    <row r="40" spans="1:9" x14ac:dyDescent="0.25">
      <c r="A40" s="42" t="str">
        <f t="shared" si="3"/>
        <v>ALMERIA</v>
      </c>
      <c r="B40" s="41">
        <f t="shared" si="4"/>
        <v>3407</v>
      </c>
      <c r="C40" s="41">
        <f t="shared" si="5"/>
        <v>8695</v>
      </c>
      <c r="D40" s="41">
        <f t="shared" si="6"/>
        <v>22</v>
      </c>
      <c r="E40" s="42" t="str">
        <f t="shared" si="2"/>
        <v>BARCELONA</v>
      </c>
      <c r="F40" s="42">
        <f t="shared" si="7"/>
        <v>1291780</v>
      </c>
      <c r="G40" s="42">
        <f t="shared" si="8"/>
        <v>1408750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919302</v>
      </c>
      <c r="G41" s="42">
        <f t="shared" si="8"/>
        <v>1159742</v>
      </c>
    </row>
    <row r="42" spans="1:9" x14ac:dyDescent="0.25">
      <c r="A42" s="42" t="str">
        <f t="shared" si="3"/>
        <v>BAHIA DE ALGECIRAS</v>
      </c>
      <c r="B42" s="41">
        <f t="shared" si="4"/>
        <v>3853754</v>
      </c>
      <c r="C42" s="41">
        <f t="shared" si="5"/>
        <v>4751315</v>
      </c>
      <c r="D42" s="41">
        <f t="shared" si="6"/>
        <v>2</v>
      </c>
      <c r="E42" s="42" t="str">
        <f t="shared" si="2"/>
        <v>BILBAO</v>
      </c>
      <c r="F42" s="42">
        <f t="shared" si="7"/>
        <v>416916</v>
      </c>
      <c r="G42" s="42">
        <f t="shared" si="8"/>
        <v>397718</v>
      </c>
    </row>
    <row r="43" spans="1:9" x14ac:dyDescent="0.25">
      <c r="A43" s="42" t="str">
        <f t="shared" si="3"/>
        <v>BAHIA DE CADIZ</v>
      </c>
      <c r="B43" s="41">
        <f t="shared" si="4"/>
        <v>59262</v>
      </c>
      <c r="C43" s="41">
        <f t="shared" si="5"/>
        <v>63685</v>
      </c>
      <c r="D43" s="41">
        <f t="shared" si="6"/>
        <v>13</v>
      </c>
      <c r="E43" s="42" t="str">
        <f t="shared" si="2"/>
        <v>SANTA CRUZ DE TENERIFE</v>
      </c>
      <c r="F43" s="42">
        <f t="shared" si="7"/>
        <v>185185</v>
      </c>
      <c r="G43" s="42">
        <f t="shared" si="8"/>
        <v>199605</v>
      </c>
    </row>
    <row r="44" spans="1:9" x14ac:dyDescent="0.25">
      <c r="A44" s="42" t="str">
        <f t="shared" si="3"/>
        <v>BALEARES</v>
      </c>
      <c r="B44" s="41">
        <f t="shared" si="4"/>
        <v>17561</v>
      </c>
      <c r="C44" s="41">
        <f t="shared" si="5"/>
        <v>15764</v>
      </c>
      <c r="D44" s="41">
        <f t="shared" si="6"/>
        <v>19</v>
      </c>
      <c r="E44" s="42" t="str">
        <f t="shared" si="2"/>
        <v>CASTELLON</v>
      </c>
      <c r="F44" s="42">
        <f t="shared" si="7"/>
        <v>166713</v>
      </c>
      <c r="G44" s="42">
        <f t="shared" si="8"/>
        <v>123153</v>
      </c>
    </row>
    <row r="45" spans="1:9" x14ac:dyDescent="0.25">
      <c r="A45" s="42" t="str">
        <f t="shared" si="3"/>
        <v>BARCELONA</v>
      </c>
      <c r="B45" s="41">
        <f t="shared" si="4"/>
        <v>1291780</v>
      </c>
      <c r="C45" s="41">
        <f t="shared" si="5"/>
        <v>1408750</v>
      </c>
      <c r="D45" s="41">
        <f t="shared" si="6"/>
        <v>3</v>
      </c>
      <c r="E45" s="42" t="str">
        <f t="shared" si="2"/>
        <v>VIGO</v>
      </c>
      <c r="F45" s="42">
        <f t="shared" si="7"/>
        <v>165212</v>
      </c>
      <c r="G45" s="42">
        <f t="shared" si="8"/>
        <v>161314</v>
      </c>
    </row>
    <row r="46" spans="1:9" x14ac:dyDescent="0.25">
      <c r="A46" s="42" t="str">
        <f t="shared" si="3"/>
        <v>BILBAO</v>
      </c>
      <c r="B46" s="41">
        <f t="shared" si="4"/>
        <v>416916</v>
      </c>
      <c r="C46" s="41">
        <f t="shared" si="5"/>
        <v>397718</v>
      </c>
      <c r="D46" s="41">
        <f t="shared" si="6"/>
        <v>5</v>
      </c>
      <c r="E46" s="42" t="str">
        <f t="shared" si="2"/>
        <v>TARRAGONA</v>
      </c>
      <c r="F46" s="42">
        <f t="shared" si="7"/>
        <v>146973</v>
      </c>
      <c r="G46" s="42">
        <f t="shared" si="8"/>
        <v>215064</v>
      </c>
    </row>
    <row r="47" spans="1:9" x14ac:dyDescent="0.25">
      <c r="A47" s="42" t="str">
        <f t="shared" si="3"/>
        <v>CARTAGENA</v>
      </c>
      <c r="B47" s="41">
        <f t="shared" si="4"/>
        <v>71991</v>
      </c>
      <c r="C47" s="41">
        <f t="shared" si="5"/>
        <v>70913</v>
      </c>
      <c r="D47" s="41">
        <f t="shared" si="6"/>
        <v>12</v>
      </c>
      <c r="E47" s="42" t="str">
        <f t="shared" si="2"/>
        <v>ALICANTE</v>
      </c>
      <c r="F47" s="42">
        <f t="shared" si="7"/>
        <v>82613</v>
      </c>
      <c r="G47" s="42">
        <f t="shared" si="8"/>
        <v>113718</v>
      </c>
    </row>
    <row r="48" spans="1:9" x14ac:dyDescent="0.25">
      <c r="A48" s="42" t="str">
        <f t="shared" si="3"/>
        <v>CASTELLON</v>
      </c>
      <c r="B48" s="41">
        <f t="shared" si="4"/>
        <v>166713</v>
      </c>
      <c r="C48" s="41">
        <f t="shared" si="5"/>
        <v>123153</v>
      </c>
      <c r="D48" s="41">
        <f t="shared" si="6"/>
        <v>7</v>
      </c>
      <c r="E48" s="42" t="str">
        <f t="shared" si="2"/>
        <v>SEVILLA</v>
      </c>
      <c r="F48" s="42">
        <f t="shared" si="7"/>
        <v>73928</v>
      </c>
      <c r="G48" s="42">
        <f t="shared" si="8"/>
        <v>94987</v>
      </c>
    </row>
    <row r="49" spans="1:7" x14ac:dyDescent="0.25">
      <c r="A49" s="42" t="str">
        <f t="shared" si="3"/>
        <v>CEUTA</v>
      </c>
      <c r="B49" s="41">
        <f t="shared" si="4"/>
        <v>7901</v>
      </c>
      <c r="C49" s="41">
        <f t="shared" si="5"/>
        <v>5530</v>
      </c>
      <c r="D49" s="41">
        <f t="shared" si="6"/>
        <v>20</v>
      </c>
      <c r="E49" s="42" t="str">
        <f t="shared" si="2"/>
        <v>CARTAGENA</v>
      </c>
      <c r="F49" s="42">
        <f t="shared" si="7"/>
        <v>71991</v>
      </c>
      <c r="G49" s="42">
        <f t="shared" si="8"/>
        <v>70913</v>
      </c>
    </row>
    <row r="50" spans="1:7" x14ac:dyDescent="0.25">
      <c r="A50" s="42" t="str">
        <f t="shared" si="3"/>
        <v>FERROL-SAN CIBRAO</v>
      </c>
      <c r="B50" s="41">
        <f t="shared" si="4"/>
        <v>1166</v>
      </c>
      <c r="C50" s="41">
        <f t="shared" si="5"/>
        <v>573</v>
      </c>
      <c r="D50" s="41">
        <f t="shared" si="6"/>
        <v>24</v>
      </c>
      <c r="E50" s="42" t="str">
        <f t="shared" si="2"/>
        <v>BAHIA DE CADIZ</v>
      </c>
      <c r="F50" s="42">
        <f t="shared" si="7"/>
        <v>59262</v>
      </c>
      <c r="G50" s="42">
        <f t="shared" si="8"/>
        <v>63685</v>
      </c>
    </row>
    <row r="51" spans="1:7" x14ac:dyDescent="0.25">
      <c r="A51" s="42" t="str">
        <f t="shared" si="3"/>
        <v>GIJON</v>
      </c>
      <c r="B51" s="41">
        <f t="shared" si="4"/>
        <v>55912</v>
      </c>
      <c r="C51" s="41">
        <f t="shared" si="5"/>
        <v>49196</v>
      </c>
      <c r="D51" s="41">
        <f t="shared" si="6"/>
        <v>14</v>
      </c>
      <c r="E51" s="42" t="str">
        <f t="shared" si="2"/>
        <v>GIJON</v>
      </c>
      <c r="F51" s="42">
        <f t="shared" si="7"/>
        <v>55912</v>
      </c>
      <c r="G51" s="42">
        <f t="shared" si="8"/>
        <v>49196</v>
      </c>
    </row>
    <row r="52" spans="1:7" x14ac:dyDescent="0.25">
      <c r="A52" s="42" t="str">
        <f t="shared" si="3"/>
        <v>HUELVA</v>
      </c>
      <c r="B52" s="41">
        <f t="shared" si="4"/>
        <v>20</v>
      </c>
      <c r="C52" s="41">
        <f t="shared" si="5"/>
        <v>1115</v>
      </c>
      <c r="D52" s="41">
        <f t="shared" si="6"/>
        <v>26</v>
      </c>
      <c r="E52" s="42" t="str">
        <f t="shared" si="2"/>
        <v>MALAGA</v>
      </c>
      <c r="F52" s="42">
        <f t="shared" si="7"/>
        <v>41733</v>
      </c>
      <c r="G52" s="42">
        <f t="shared" si="8"/>
        <v>823436</v>
      </c>
    </row>
    <row r="53" spans="1:7" x14ac:dyDescent="0.25">
      <c r="A53" s="42" t="str">
        <f t="shared" si="3"/>
        <v>LAS PALMAS</v>
      </c>
      <c r="B53" s="41">
        <f t="shared" si="4"/>
        <v>919302</v>
      </c>
      <c r="C53" s="41">
        <f t="shared" si="5"/>
        <v>1159742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25541</v>
      </c>
      <c r="G53" s="42">
        <f t="shared" si="8"/>
        <v>31015</v>
      </c>
    </row>
    <row r="54" spans="1:7" x14ac:dyDescent="0.25">
      <c r="A54" s="42" t="str">
        <f t="shared" si="3"/>
        <v>MALAGA</v>
      </c>
      <c r="B54" s="41">
        <f t="shared" si="4"/>
        <v>41733</v>
      </c>
      <c r="C54" s="41">
        <f t="shared" si="5"/>
        <v>823436</v>
      </c>
      <c r="D54" s="41">
        <f t="shared" si="6"/>
        <v>15</v>
      </c>
      <c r="E54" s="42" t="str">
        <f t="shared" si="2"/>
        <v>MELILLA</v>
      </c>
      <c r="F54" s="42">
        <f t="shared" si="7"/>
        <v>22677</v>
      </c>
      <c r="G54" s="42">
        <f t="shared" si="8"/>
        <v>21054</v>
      </c>
    </row>
    <row r="55" spans="1:7" x14ac:dyDescent="0.25">
      <c r="A55" s="42" t="str">
        <f t="shared" si="3"/>
        <v>MARIN Y RIA DE PONTEVEDRA</v>
      </c>
      <c r="B55" s="41">
        <f t="shared" si="4"/>
        <v>25541</v>
      </c>
      <c r="C55" s="41">
        <f t="shared" si="5"/>
        <v>31015</v>
      </c>
      <c r="D55" s="41">
        <f t="shared" si="6"/>
        <v>16</v>
      </c>
      <c r="E55" s="42" t="str">
        <f t="shared" si="2"/>
        <v>VILAGARCIA</v>
      </c>
      <c r="F55" s="42">
        <f t="shared" ref="F55:F65" si="9">LOOKUP(E55,$A$38:$A$65,$B$38:$B$65)</f>
        <v>18742</v>
      </c>
      <c r="G55" s="42">
        <f t="shared" si="8"/>
        <v>21461</v>
      </c>
    </row>
    <row r="56" spans="1:7" x14ac:dyDescent="0.25">
      <c r="A56" s="42" t="str">
        <f t="shared" si="3"/>
        <v>MELILLA</v>
      </c>
      <c r="B56" s="41">
        <f t="shared" si="4"/>
        <v>22677</v>
      </c>
      <c r="C56" s="41">
        <f t="shared" si="5"/>
        <v>21054</v>
      </c>
      <c r="D56" s="41">
        <f t="shared" si="6"/>
        <v>17</v>
      </c>
      <c r="E56" s="42" t="str">
        <f t="shared" si="2"/>
        <v>BALEARES</v>
      </c>
      <c r="F56" s="42">
        <f t="shared" si="9"/>
        <v>17561</v>
      </c>
      <c r="G56" s="42">
        <f t="shared" si="8"/>
        <v>15764</v>
      </c>
    </row>
    <row r="57" spans="1:7" x14ac:dyDescent="0.25">
      <c r="A57" s="42" t="str">
        <f t="shared" si="3"/>
        <v>MOTRIL</v>
      </c>
      <c r="B57" s="41">
        <f t="shared" si="4"/>
        <v>6328</v>
      </c>
      <c r="C57" s="41">
        <f t="shared" si="5"/>
        <v>5525</v>
      </c>
      <c r="D57" s="41">
        <f t="shared" si="6"/>
        <v>21</v>
      </c>
      <c r="E57" s="42" t="str">
        <f t="shared" si="2"/>
        <v>CEUTA</v>
      </c>
      <c r="F57" s="42">
        <f t="shared" si="9"/>
        <v>7901</v>
      </c>
      <c r="G57" s="42">
        <f t="shared" si="8"/>
        <v>5530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9"/>
        <v>6328</v>
      </c>
      <c r="G58" s="42">
        <f t="shared" si="8"/>
        <v>5525</v>
      </c>
    </row>
    <row r="59" spans="1:7" x14ac:dyDescent="0.25">
      <c r="A59" s="42" t="str">
        <f t="shared" si="3"/>
        <v>SANTA CRUZ DE TENERIFE</v>
      </c>
      <c r="B59" s="41">
        <f t="shared" si="4"/>
        <v>185185</v>
      </c>
      <c r="C59" s="41">
        <f t="shared" si="5"/>
        <v>199605</v>
      </c>
      <c r="D59" s="41">
        <f t="shared" si="6"/>
        <v>6</v>
      </c>
      <c r="E59" s="42" t="str">
        <f t="shared" si="2"/>
        <v>ALMERIA</v>
      </c>
      <c r="F59" s="42">
        <f t="shared" si="9"/>
        <v>3407</v>
      </c>
      <c r="G59" s="42">
        <f t="shared" si="8"/>
        <v>8695</v>
      </c>
    </row>
    <row r="60" spans="1:7" x14ac:dyDescent="0.25">
      <c r="A60" s="42" t="str">
        <f t="shared" si="3"/>
        <v>SANTANDER</v>
      </c>
      <c r="B60" s="41">
        <f t="shared" si="4"/>
        <v>438</v>
      </c>
      <c r="C60" s="41">
        <f t="shared" si="5"/>
        <v>544</v>
      </c>
      <c r="D60" s="41">
        <f t="shared" si="6"/>
        <v>25</v>
      </c>
      <c r="E60" s="42" t="str">
        <f t="shared" si="2"/>
        <v>A CORUÑA</v>
      </c>
      <c r="F60" s="42">
        <f t="shared" si="9"/>
        <v>2064</v>
      </c>
      <c r="G60" s="42">
        <f t="shared" si="8"/>
        <v>4832</v>
      </c>
    </row>
    <row r="61" spans="1:7" x14ac:dyDescent="0.25">
      <c r="A61" s="42" t="str">
        <f t="shared" si="3"/>
        <v>SEVILLA</v>
      </c>
      <c r="B61" s="41">
        <f t="shared" si="4"/>
        <v>73928</v>
      </c>
      <c r="C61" s="41">
        <f t="shared" si="5"/>
        <v>94987</v>
      </c>
      <c r="D61" s="41">
        <f t="shared" si="6"/>
        <v>11</v>
      </c>
      <c r="E61" s="42" t="str">
        <f t="shared" si="2"/>
        <v>FERROL-SAN CIBRAO</v>
      </c>
      <c r="F61" s="42">
        <f t="shared" si="9"/>
        <v>1166</v>
      </c>
      <c r="G61" s="42">
        <f t="shared" si="8"/>
        <v>573</v>
      </c>
    </row>
    <row r="62" spans="1:7" x14ac:dyDescent="0.25">
      <c r="A62" s="42" t="str">
        <f t="shared" si="3"/>
        <v>TARRAGONA</v>
      </c>
      <c r="B62" s="41">
        <f t="shared" si="4"/>
        <v>146973</v>
      </c>
      <c r="C62" s="41">
        <f t="shared" si="5"/>
        <v>215064</v>
      </c>
      <c r="D62" s="41">
        <f t="shared" si="6"/>
        <v>9</v>
      </c>
      <c r="E62" s="42" t="str">
        <f t="shared" si="2"/>
        <v>SANTANDER</v>
      </c>
      <c r="F62" s="42">
        <f t="shared" si="9"/>
        <v>438</v>
      </c>
      <c r="G62" s="42">
        <f t="shared" si="8"/>
        <v>544</v>
      </c>
    </row>
    <row r="63" spans="1:7" x14ac:dyDescent="0.25">
      <c r="A63" s="42" t="str">
        <f t="shared" si="3"/>
        <v>VALENCIA</v>
      </c>
      <c r="B63" s="41">
        <f t="shared" si="4"/>
        <v>4382024</v>
      </c>
      <c r="C63" s="41">
        <f t="shared" si="5"/>
        <v>4357511</v>
      </c>
      <c r="D63" s="41">
        <f t="shared" si="6"/>
        <v>1</v>
      </c>
      <c r="E63" s="42" t="str">
        <f t="shared" si="2"/>
        <v>HUELVA</v>
      </c>
      <c r="F63" s="42">
        <f t="shared" si="9"/>
        <v>20</v>
      </c>
      <c r="G63" s="42">
        <f t="shared" si="8"/>
        <v>1115</v>
      </c>
    </row>
    <row r="64" spans="1:7" x14ac:dyDescent="0.25">
      <c r="A64" s="42" t="str">
        <f t="shared" si="3"/>
        <v>VIGO</v>
      </c>
      <c r="B64" s="41">
        <f t="shared" si="4"/>
        <v>165212</v>
      </c>
      <c r="C64" s="41">
        <f t="shared" si="5"/>
        <v>161314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18742</v>
      </c>
      <c r="C65" s="41">
        <f t="shared" si="5"/>
        <v>21461</v>
      </c>
      <c r="D65" s="41">
        <f t="shared" si="6"/>
        <v>18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Enero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41344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4">
        <v>395</v>
      </c>
      <c r="C8" s="34">
        <v>4688</v>
      </c>
      <c r="D8" s="34">
        <v>395</v>
      </c>
      <c r="E8" s="34">
        <v>4688</v>
      </c>
      <c r="F8" s="13">
        <f t="shared" ref="F8:F35" si="0">((E8*100)/D8)-100</f>
        <v>1086.8354430379748</v>
      </c>
      <c r="G8" s="1"/>
      <c r="H8" s="1"/>
      <c r="I8" s="1"/>
    </row>
    <row r="9" spans="1:12" x14ac:dyDescent="0.25">
      <c r="A9" s="8" t="s">
        <v>46</v>
      </c>
      <c r="B9" s="33">
        <v>36585</v>
      </c>
      <c r="C9" s="33">
        <v>36117</v>
      </c>
      <c r="D9" s="33">
        <v>36585</v>
      </c>
      <c r="E9" s="33">
        <v>36117</v>
      </c>
      <c r="F9" s="10">
        <f t="shared" si="0"/>
        <v>-1.2792127921279217</v>
      </c>
      <c r="G9" s="1"/>
      <c r="H9" s="1"/>
      <c r="I9" s="1"/>
    </row>
    <row r="10" spans="1:12" x14ac:dyDescent="0.25">
      <c r="A10" s="11" t="s">
        <v>47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3">
        <v>473017</v>
      </c>
      <c r="C11" s="33">
        <v>490154</v>
      </c>
      <c r="D11" s="33">
        <v>473017</v>
      </c>
      <c r="E11" s="33">
        <v>490154</v>
      </c>
      <c r="F11" s="10">
        <f t="shared" si="0"/>
        <v>3.6229141870165336</v>
      </c>
      <c r="G11" s="1"/>
      <c r="H11" s="1"/>
      <c r="I11" s="1"/>
    </row>
    <row r="12" spans="1:12" x14ac:dyDescent="0.25">
      <c r="A12" s="11" t="s">
        <v>49</v>
      </c>
      <c r="B12" s="34">
        <v>79029</v>
      </c>
      <c r="C12" s="34">
        <v>71311</v>
      </c>
      <c r="D12" s="34">
        <v>79029</v>
      </c>
      <c r="E12" s="34">
        <v>71311</v>
      </c>
      <c r="F12" s="13">
        <f t="shared" si="0"/>
        <v>-9.7660352528818493</v>
      </c>
      <c r="G12" s="1"/>
      <c r="H12" s="1"/>
      <c r="I12" s="1"/>
    </row>
    <row r="13" spans="1:12" x14ac:dyDescent="0.25">
      <c r="A13" s="8" t="s">
        <v>50</v>
      </c>
      <c r="B13" s="33">
        <v>527062</v>
      </c>
      <c r="C13" s="33">
        <v>547485</v>
      </c>
      <c r="D13" s="33">
        <v>527062</v>
      </c>
      <c r="E13" s="33">
        <v>547485</v>
      </c>
      <c r="F13" s="10">
        <f t="shared" si="0"/>
        <v>3.8748762005229054</v>
      </c>
      <c r="G13" s="1"/>
      <c r="H13" s="1"/>
      <c r="I13" s="1"/>
    </row>
    <row r="14" spans="1:12" x14ac:dyDescent="0.25">
      <c r="A14" s="11" t="s">
        <v>51</v>
      </c>
      <c r="B14" s="34">
        <v>608966</v>
      </c>
      <c r="C14" s="34">
        <v>619392</v>
      </c>
      <c r="D14" s="34">
        <v>608966</v>
      </c>
      <c r="E14" s="34">
        <v>619392</v>
      </c>
      <c r="F14" s="13">
        <f t="shared" si="0"/>
        <v>1.7120824479527528</v>
      </c>
      <c r="G14" s="1"/>
      <c r="H14" s="1"/>
      <c r="I14" s="1"/>
    </row>
    <row r="15" spans="1:12" x14ac:dyDescent="0.25">
      <c r="A15" s="8" t="s">
        <v>52</v>
      </c>
      <c r="B15" s="33">
        <v>51080</v>
      </c>
      <c r="C15" s="33">
        <v>73855</v>
      </c>
      <c r="D15" s="33">
        <v>51080</v>
      </c>
      <c r="E15" s="33">
        <v>73855</v>
      </c>
      <c r="F15" s="10">
        <f t="shared" si="0"/>
        <v>44.586922474549738</v>
      </c>
      <c r="G15" s="1"/>
      <c r="H15" s="1"/>
      <c r="I15" s="1"/>
    </row>
    <row r="16" spans="1:12" x14ac:dyDescent="0.25">
      <c r="A16" s="11" t="s">
        <v>53</v>
      </c>
      <c r="B16" s="34">
        <v>0</v>
      </c>
      <c r="C16" s="34">
        <v>0</v>
      </c>
      <c r="D16" s="34">
        <v>0</v>
      </c>
      <c r="E16" s="34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33">
        <v>23558</v>
      </c>
      <c r="C17" s="33">
        <v>31217</v>
      </c>
      <c r="D17" s="33">
        <v>23558</v>
      </c>
      <c r="E17" s="33">
        <v>31217</v>
      </c>
      <c r="F17" s="10">
        <f t="shared" si="0"/>
        <v>32.511248832668315</v>
      </c>
      <c r="G17" s="1"/>
      <c r="H17" s="1"/>
      <c r="I17" s="1"/>
    </row>
    <row r="18" spans="1:9" x14ac:dyDescent="0.25">
      <c r="A18" s="11" t="s">
        <v>55</v>
      </c>
      <c r="B18" s="34">
        <v>73715</v>
      </c>
      <c r="C18" s="34">
        <v>81275</v>
      </c>
      <c r="D18" s="34">
        <v>73715</v>
      </c>
      <c r="E18" s="34">
        <v>81275</v>
      </c>
      <c r="F18" s="13">
        <f t="shared" si="0"/>
        <v>10.255714576409147</v>
      </c>
      <c r="G18" s="1"/>
      <c r="H18" s="1"/>
      <c r="I18" s="1"/>
    </row>
    <row r="19" spans="1:9" x14ac:dyDescent="0.25">
      <c r="A19" s="8" t="s">
        <v>56</v>
      </c>
      <c r="B19" s="33">
        <v>6207</v>
      </c>
      <c r="C19" s="33">
        <v>3770</v>
      </c>
      <c r="D19" s="33">
        <v>6207</v>
      </c>
      <c r="E19" s="33">
        <v>3770</v>
      </c>
      <c r="F19" s="10">
        <f t="shared" si="0"/>
        <v>-39.262123409054297</v>
      </c>
      <c r="G19" s="1"/>
      <c r="H19" s="1"/>
      <c r="I19" s="1"/>
    </row>
    <row r="20" spans="1:9" x14ac:dyDescent="0.25">
      <c r="A20" s="11" t="s">
        <v>57</v>
      </c>
      <c r="B20" s="34">
        <v>61280</v>
      </c>
      <c r="C20" s="34">
        <v>56496</v>
      </c>
      <c r="D20" s="34">
        <v>61280</v>
      </c>
      <c r="E20" s="34">
        <v>56496</v>
      </c>
      <c r="F20" s="13">
        <f t="shared" si="0"/>
        <v>-7.8067885117493461</v>
      </c>
      <c r="G20" s="1"/>
      <c r="H20" s="1"/>
      <c r="I20" s="1"/>
    </row>
    <row r="21" spans="1:9" x14ac:dyDescent="0.25">
      <c r="A21" s="8" t="s">
        <v>58</v>
      </c>
      <c r="B21" s="33">
        <v>4841</v>
      </c>
      <c r="C21" s="33">
        <v>6400</v>
      </c>
      <c r="D21" s="33">
        <v>4841</v>
      </c>
      <c r="E21" s="33">
        <v>6400</v>
      </c>
      <c r="F21" s="10">
        <f t="shared" si="0"/>
        <v>32.204090064036365</v>
      </c>
      <c r="G21" s="1"/>
      <c r="H21" s="1"/>
      <c r="I21" s="1"/>
    </row>
    <row r="22" spans="1:9" x14ac:dyDescent="0.25">
      <c r="A22" s="11" t="s">
        <v>59</v>
      </c>
      <c r="B22" s="34">
        <v>219268</v>
      </c>
      <c r="C22" s="34">
        <v>200020</v>
      </c>
      <c r="D22" s="34">
        <v>219268</v>
      </c>
      <c r="E22" s="34">
        <v>200020</v>
      </c>
      <c r="F22" s="13">
        <f t="shared" si="0"/>
        <v>-8.778298702957116</v>
      </c>
      <c r="G22" s="1"/>
      <c r="H22" s="1"/>
      <c r="I22" s="1"/>
    </row>
    <row r="23" spans="1:9" x14ac:dyDescent="0.25">
      <c r="A23" s="8" t="s">
        <v>60</v>
      </c>
      <c r="B23" s="33">
        <v>36957</v>
      </c>
      <c r="C23" s="33">
        <v>40639</v>
      </c>
      <c r="D23" s="33">
        <v>36957</v>
      </c>
      <c r="E23" s="33">
        <v>40639</v>
      </c>
      <c r="F23" s="10">
        <f t="shared" si="0"/>
        <v>9.96292989149552</v>
      </c>
      <c r="G23" s="1"/>
      <c r="H23" s="1"/>
      <c r="I23" s="1"/>
    </row>
    <row r="24" spans="1:9" x14ac:dyDescent="0.25">
      <c r="A24" s="11" t="s">
        <v>61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3">
        <v>50433</v>
      </c>
      <c r="C25" s="33">
        <v>57951</v>
      </c>
      <c r="D25" s="33">
        <v>50433</v>
      </c>
      <c r="E25" s="33">
        <v>57951</v>
      </c>
      <c r="F25" s="10">
        <f t="shared" si="0"/>
        <v>14.906906192374038</v>
      </c>
      <c r="G25" s="1"/>
      <c r="H25" s="1"/>
      <c r="I25" s="1"/>
    </row>
    <row r="26" spans="1:9" x14ac:dyDescent="0.25">
      <c r="A26" s="11" t="s">
        <v>63</v>
      </c>
      <c r="B26" s="34">
        <v>4155</v>
      </c>
      <c r="C26" s="34">
        <v>11232</v>
      </c>
      <c r="D26" s="34">
        <v>4155</v>
      </c>
      <c r="E26" s="34">
        <v>11232</v>
      </c>
      <c r="F26" s="13">
        <f t="shared" si="0"/>
        <v>170.32490974729239</v>
      </c>
      <c r="G26" s="1"/>
      <c r="H26" s="1"/>
      <c r="I26" s="1"/>
    </row>
    <row r="27" spans="1:9" x14ac:dyDescent="0.25">
      <c r="A27" s="8" t="s">
        <v>64</v>
      </c>
      <c r="B27" s="33">
        <v>37061</v>
      </c>
      <c r="C27" s="33">
        <v>35342</v>
      </c>
      <c r="D27" s="33">
        <v>37061</v>
      </c>
      <c r="E27" s="33">
        <v>35342</v>
      </c>
      <c r="F27" s="10">
        <f t="shared" si="0"/>
        <v>-4.638299020533708</v>
      </c>
      <c r="G27" s="1"/>
      <c r="H27" s="1"/>
      <c r="I27" s="1"/>
    </row>
    <row r="28" spans="1:9" x14ac:dyDescent="0.25">
      <c r="A28" s="11" t="s">
        <v>65</v>
      </c>
      <c r="B28" s="34">
        <v>287410</v>
      </c>
      <c r="C28" s="34">
        <v>252650</v>
      </c>
      <c r="D28" s="34">
        <v>287410</v>
      </c>
      <c r="E28" s="34">
        <v>252650</v>
      </c>
      <c r="F28" s="13">
        <f t="shared" si="0"/>
        <v>-12.094220799554648</v>
      </c>
      <c r="G28" s="1"/>
      <c r="H28" s="1"/>
      <c r="I28" s="1"/>
    </row>
    <row r="29" spans="1:9" x14ac:dyDescent="0.25">
      <c r="A29" s="8" t="s">
        <v>66</v>
      </c>
      <c r="B29" s="33">
        <v>93792</v>
      </c>
      <c r="C29" s="33">
        <v>49279</v>
      </c>
      <c r="D29" s="33">
        <v>93792</v>
      </c>
      <c r="E29" s="33">
        <v>49279</v>
      </c>
      <c r="F29" s="10">
        <f t="shared" si="0"/>
        <v>-47.459271579665646</v>
      </c>
      <c r="G29" s="1"/>
      <c r="H29" s="1"/>
      <c r="I29" s="1"/>
    </row>
    <row r="30" spans="1:9" x14ac:dyDescent="0.25">
      <c r="A30" s="11" t="s">
        <v>67</v>
      </c>
      <c r="B30" s="34">
        <v>15848</v>
      </c>
      <c r="C30" s="34">
        <v>14321</v>
      </c>
      <c r="D30" s="34">
        <v>15848</v>
      </c>
      <c r="E30" s="34">
        <v>14321</v>
      </c>
      <c r="F30" s="13">
        <f t="shared" si="0"/>
        <v>-9.6352852094901635</v>
      </c>
      <c r="G30" s="1"/>
      <c r="H30" s="1"/>
      <c r="I30" s="1"/>
    </row>
    <row r="31" spans="1:9" x14ac:dyDescent="0.25">
      <c r="A31" s="8" t="s">
        <v>68</v>
      </c>
      <c r="B31" s="33">
        <v>12873</v>
      </c>
      <c r="C31" s="33">
        <v>21677</v>
      </c>
      <c r="D31" s="33">
        <v>12873</v>
      </c>
      <c r="E31" s="33">
        <v>21677</v>
      </c>
      <c r="F31" s="10">
        <f t="shared" si="0"/>
        <v>68.391206400994321</v>
      </c>
      <c r="G31" s="1"/>
      <c r="H31" s="1"/>
      <c r="I31" s="1"/>
    </row>
    <row r="32" spans="1:9" x14ac:dyDescent="0.25">
      <c r="A32" s="11" t="s">
        <v>69</v>
      </c>
      <c r="B32" s="34">
        <v>390930</v>
      </c>
      <c r="C32" s="34">
        <v>386026</v>
      </c>
      <c r="D32" s="34">
        <v>390930</v>
      </c>
      <c r="E32" s="34">
        <v>386026</v>
      </c>
      <c r="F32" s="13">
        <f t="shared" si="0"/>
        <v>-1.2544445297112077</v>
      </c>
      <c r="G32" s="1"/>
      <c r="H32" s="1"/>
      <c r="I32" s="1"/>
    </row>
    <row r="33" spans="1:9" x14ac:dyDescent="0.25">
      <c r="A33" s="8" t="s">
        <v>70</v>
      </c>
      <c r="B33" s="33">
        <v>62352</v>
      </c>
      <c r="C33" s="33">
        <v>75409</v>
      </c>
      <c r="D33" s="33">
        <v>62352</v>
      </c>
      <c r="E33" s="33">
        <v>75409</v>
      </c>
      <c r="F33" s="10">
        <f t="shared" si="0"/>
        <v>20.940787785476005</v>
      </c>
      <c r="G33" s="1"/>
      <c r="H33" s="1"/>
      <c r="I33" s="1"/>
    </row>
    <row r="34" spans="1:9" x14ac:dyDescent="0.25">
      <c r="A34" s="11" t="s">
        <v>71</v>
      </c>
      <c r="B34" s="34">
        <v>1000</v>
      </c>
      <c r="C34" s="34">
        <v>0</v>
      </c>
      <c r="D34" s="34">
        <v>1000</v>
      </c>
      <c r="E34" s="34">
        <v>0</v>
      </c>
      <c r="F34" s="17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3157814</v>
      </c>
      <c r="C35" s="15">
        <f t="shared" ref="C35:E35" si="1">SUM(C7:C34)</f>
        <v>3166706</v>
      </c>
      <c r="D35" s="15">
        <f t="shared" si="1"/>
        <v>3157814</v>
      </c>
      <c r="E35" s="15">
        <f t="shared" si="1"/>
        <v>3166706</v>
      </c>
      <c r="F35" s="16">
        <f t="shared" si="0"/>
        <v>0.28158719924606146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619392</v>
      </c>
      <c r="G38" s="42">
        <f>LOOKUP(E38,$A$38:$A$65,$C$38:$C$65)</f>
        <v>608966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4688</v>
      </c>
      <c r="C39" s="41">
        <f t="shared" ref="C39:C65" si="5">D8</f>
        <v>395</v>
      </c>
      <c r="D39" s="41">
        <f t="shared" ref="D39:D65" si="6">_xlfn.RANK.EQ(B39,$B$38:$B$65)+COUNTIF($B$38:$B$65,B39)-1</f>
        <v>22</v>
      </c>
      <c r="E39" s="42" t="str">
        <f t="shared" si="2"/>
        <v>BALEARES</v>
      </c>
      <c r="F39" s="42">
        <f t="shared" ref="F39:F54" si="7">LOOKUP(E39,$A$38:$A$65,$B$38:$B$65)</f>
        <v>547485</v>
      </c>
      <c r="G39" s="42">
        <f t="shared" ref="G39:G65" si="8">LOOKUP(E39,$A$38:$A$65,$C$38:$C$65)</f>
        <v>527062</v>
      </c>
    </row>
    <row r="40" spans="1:9" x14ac:dyDescent="0.25">
      <c r="A40" s="42" t="str">
        <f t="shared" si="3"/>
        <v>ALMERIA</v>
      </c>
      <c r="B40" s="41">
        <f t="shared" si="4"/>
        <v>36117</v>
      </c>
      <c r="C40" s="41">
        <f t="shared" si="5"/>
        <v>36585</v>
      </c>
      <c r="D40" s="41">
        <f t="shared" si="6"/>
        <v>15</v>
      </c>
      <c r="E40" s="42" t="str">
        <f t="shared" si="2"/>
        <v>BAHIA DE ALGECIRAS</v>
      </c>
      <c r="F40" s="42">
        <f t="shared" si="7"/>
        <v>490154</v>
      </c>
      <c r="G40" s="42">
        <f t="shared" si="8"/>
        <v>473017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386026</v>
      </c>
      <c r="G41" s="42">
        <f t="shared" si="8"/>
        <v>390930</v>
      </c>
    </row>
    <row r="42" spans="1:9" x14ac:dyDescent="0.25">
      <c r="A42" s="42" t="str">
        <f t="shared" si="3"/>
        <v>BAHIA DE ALGECIRAS</v>
      </c>
      <c r="B42" s="41">
        <f t="shared" si="4"/>
        <v>490154</v>
      </c>
      <c r="C42" s="41">
        <f t="shared" si="5"/>
        <v>473017</v>
      </c>
      <c r="D42" s="41">
        <f t="shared" si="6"/>
        <v>3</v>
      </c>
      <c r="E42" s="42" t="str">
        <f t="shared" si="2"/>
        <v>SANTA CRUZ DE TENERIFE</v>
      </c>
      <c r="F42" s="42">
        <f t="shared" si="7"/>
        <v>252650</v>
      </c>
      <c r="G42" s="42">
        <f t="shared" si="8"/>
        <v>287410</v>
      </c>
    </row>
    <row r="43" spans="1:9" x14ac:dyDescent="0.25">
      <c r="A43" s="42" t="str">
        <f t="shared" si="3"/>
        <v>BAHIA DE CADIZ</v>
      </c>
      <c r="B43" s="41">
        <f t="shared" si="4"/>
        <v>71311</v>
      </c>
      <c r="C43" s="41">
        <f t="shared" si="5"/>
        <v>79029</v>
      </c>
      <c r="D43" s="41">
        <f t="shared" si="6"/>
        <v>10</v>
      </c>
      <c r="E43" s="42" t="str">
        <f t="shared" si="2"/>
        <v>LAS PALMAS</v>
      </c>
      <c r="F43" s="42">
        <f t="shared" si="7"/>
        <v>200020</v>
      </c>
      <c r="G43" s="42">
        <f t="shared" si="8"/>
        <v>219268</v>
      </c>
    </row>
    <row r="44" spans="1:9" x14ac:dyDescent="0.25">
      <c r="A44" s="42" t="str">
        <f t="shared" si="3"/>
        <v>BALEARES</v>
      </c>
      <c r="B44" s="41">
        <f t="shared" si="4"/>
        <v>547485</v>
      </c>
      <c r="C44" s="41">
        <f t="shared" si="5"/>
        <v>527062</v>
      </c>
      <c r="D44" s="41">
        <f t="shared" si="6"/>
        <v>2</v>
      </c>
      <c r="E44" s="42" t="str">
        <f t="shared" si="2"/>
        <v>CEUTA</v>
      </c>
      <c r="F44" s="42">
        <f t="shared" si="7"/>
        <v>81275</v>
      </c>
      <c r="G44" s="42">
        <f t="shared" si="8"/>
        <v>73715</v>
      </c>
    </row>
    <row r="45" spans="1:9" x14ac:dyDescent="0.25">
      <c r="A45" s="42" t="str">
        <f t="shared" si="3"/>
        <v>BARCELONA</v>
      </c>
      <c r="B45" s="41">
        <f t="shared" si="4"/>
        <v>619392</v>
      </c>
      <c r="C45" s="41">
        <f t="shared" si="5"/>
        <v>608966</v>
      </c>
      <c r="D45" s="41">
        <f t="shared" si="6"/>
        <v>1</v>
      </c>
      <c r="E45" s="42" t="str">
        <f t="shared" si="2"/>
        <v>VIGO</v>
      </c>
      <c r="F45" s="42">
        <f t="shared" si="7"/>
        <v>75409</v>
      </c>
      <c r="G45" s="42">
        <f t="shared" si="8"/>
        <v>62352</v>
      </c>
    </row>
    <row r="46" spans="1:9" x14ac:dyDescent="0.25">
      <c r="A46" s="42" t="str">
        <f t="shared" si="3"/>
        <v>BILBAO</v>
      </c>
      <c r="B46" s="41">
        <f t="shared" si="4"/>
        <v>73855</v>
      </c>
      <c r="C46" s="41">
        <f t="shared" si="5"/>
        <v>51080</v>
      </c>
      <c r="D46" s="41">
        <f t="shared" si="6"/>
        <v>9</v>
      </c>
      <c r="E46" s="42" t="str">
        <f t="shared" si="2"/>
        <v>BILBAO</v>
      </c>
      <c r="F46" s="42">
        <f t="shared" si="7"/>
        <v>73855</v>
      </c>
      <c r="G46" s="42">
        <f t="shared" si="8"/>
        <v>51080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BAHIA DE CADIZ</v>
      </c>
      <c r="F47" s="42">
        <f t="shared" si="7"/>
        <v>71311</v>
      </c>
      <c r="G47" s="42">
        <f t="shared" si="8"/>
        <v>79029</v>
      </c>
    </row>
    <row r="48" spans="1:9" x14ac:dyDescent="0.25">
      <c r="A48" s="42" t="str">
        <f t="shared" si="3"/>
        <v>CASTELLON</v>
      </c>
      <c r="B48" s="41">
        <f t="shared" si="4"/>
        <v>31217</v>
      </c>
      <c r="C48" s="41">
        <f t="shared" si="5"/>
        <v>23558</v>
      </c>
      <c r="D48" s="41">
        <f t="shared" si="6"/>
        <v>17</v>
      </c>
      <c r="E48" s="42" t="str">
        <f t="shared" si="2"/>
        <v>MELILLA</v>
      </c>
      <c r="F48" s="42">
        <f t="shared" si="7"/>
        <v>57951</v>
      </c>
      <c r="G48" s="42">
        <f t="shared" si="8"/>
        <v>50433</v>
      </c>
    </row>
    <row r="49" spans="1:7" x14ac:dyDescent="0.25">
      <c r="A49" s="42" t="str">
        <f t="shared" si="3"/>
        <v>CEUTA</v>
      </c>
      <c r="B49" s="41">
        <f t="shared" si="4"/>
        <v>81275</v>
      </c>
      <c r="C49" s="41">
        <f t="shared" si="5"/>
        <v>73715</v>
      </c>
      <c r="D49" s="41">
        <f t="shared" si="6"/>
        <v>7</v>
      </c>
      <c r="E49" s="42" t="str">
        <f t="shared" si="2"/>
        <v>GIJON</v>
      </c>
      <c r="F49" s="42">
        <f t="shared" si="7"/>
        <v>56496</v>
      </c>
      <c r="G49" s="42">
        <f t="shared" si="8"/>
        <v>61280</v>
      </c>
    </row>
    <row r="50" spans="1:7" x14ac:dyDescent="0.25">
      <c r="A50" s="42" t="str">
        <f t="shared" si="3"/>
        <v>FERROL-SAN CIBRAO</v>
      </c>
      <c r="B50" s="41">
        <f t="shared" si="4"/>
        <v>3770</v>
      </c>
      <c r="C50" s="41">
        <f t="shared" si="5"/>
        <v>6207</v>
      </c>
      <c r="D50" s="41">
        <f t="shared" si="6"/>
        <v>23</v>
      </c>
      <c r="E50" s="42" t="str">
        <f t="shared" si="2"/>
        <v>SANTANDER</v>
      </c>
      <c r="F50" s="42">
        <f t="shared" si="7"/>
        <v>49279</v>
      </c>
      <c r="G50" s="42">
        <f t="shared" si="8"/>
        <v>93792</v>
      </c>
    </row>
    <row r="51" spans="1:7" x14ac:dyDescent="0.25">
      <c r="A51" s="42" t="str">
        <f t="shared" si="3"/>
        <v>GIJON</v>
      </c>
      <c r="B51" s="41">
        <f t="shared" si="4"/>
        <v>56496</v>
      </c>
      <c r="C51" s="41">
        <f t="shared" si="5"/>
        <v>61280</v>
      </c>
      <c r="D51" s="41">
        <f t="shared" si="6"/>
        <v>12</v>
      </c>
      <c r="E51" s="42" t="str">
        <f t="shared" si="2"/>
        <v>MALAGA</v>
      </c>
      <c r="F51" s="42">
        <f t="shared" si="7"/>
        <v>40639</v>
      </c>
      <c r="G51" s="42">
        <f t="shared" si="8"/>
        <v>36957</v>
      </c>
    </row>
    <row r="52" spans="1:7" x14ac:dyDescent="0.25">
      <c r="A52" s="42" t="str">
        <f t="shared" si="3"/>
        <v>HUELVA</v>
      </c>
      <c r="B52" s="41">
        <f t="shared" si="4"/>
        <v>6400</v>
      </c>
      <c r="C52" s="41">
        <f t="shared" si="5"/>
        <v>4841</v>
      </c>
      <c r="D52" s="41">
        <f t="shared" si="6"/>
        <v>21</v>
      </c>
      <c r="E52" s="42" t="str">
        <f t="shared" si="2"/>
        <v>ALMERIA</v>
      </c>
      <c r="F52" s="42">
        <f t="shared" si="7"/>
        <v>36117</v>
      </c>
      <c r="G52" s="42">
        <f t="shared" si="8"/>
        <v>36585</v>
      </c>
    </row>
    <row r="53" spans="1:7" x14ac:dyDescent="0.25">
      <c r="A53" s="42" t="str">
        <f t="shared" si="3"/>
        <v>LAS PALMAS</v>
      </c>
      <c r="B53" s="41">
        <f t="shared" si="4"/>
        <v>200020</v>
      </c>
      <c r="C53" s="41">
        <f t="shared" si="5"/>
        <v>219268</v>
      </c>
      <c r="D53" s="41">
        <f t="shared" si="6"/>
        <v>6</v>
      </c>
      <c r="E53" s="42" t="str">
        <f t="shared" si="2"/>
        <v>PASAIA</v>
      </c>
      <c r="F53" s="42">
        <f t="shared" si="7"/>
        <v>35342</v>
      </c>
      <c r="G53" s="42">
        <f t="shared" si="8"/>
        <v>37061</v>
      </c>
    </row>
    <row r="54" spans="1:7" x14ac:dyDescent="0.25">
      <c r="A54" s="42" t="str">
        <f t="shared" si="3"/>
        <v>MALAGA</v>
      </c>
      <c r="B54" s="41">
        <f t="shared" si="4"/>
        <v>40639</v>
      </c>
      <c r="C54" s="41">
        <f t="shared" si="5"/>
        <v>36957</v>
      </c>
      <c r="D54" s="41">
        <f t="shared" si="6"/>
        <v>14</v>
      </c>
      <c r="E54" s="42" t="str">
        <f t="shared" si="2"/>
        <v>CASTELLON</v>
      </c>
      <c r="F54" s="42">
        <f t="shared" si="7"/>
        <v>31217</v>
      </c>
      <c r="G54" s="42">
        <f t="shared" si="8"/>
        <v>23558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TARRAGONA</v>
      </c>
      <c r="F55" s="42">
        <f t="shared" ref="F55:F65" si="9">LOOKUP(E55,$A$38:$A$65,$B$38:$B$65)</f>
        <v>21677</v>
      </c>
      <c r="G55" s="42">
        <f t="shared" si="8"/>
        <v>12873</v>
      </c>
    </row>
    <row r="56" spans="1:7" x14ac:dyDescent="0.25">
      <c r="A56" s="42" t="str">
        <f t="shared" si="3"/>
        <v>MELILLA</v>
      </c>
      <c r="B56" s="41">
        <f t="shared" si="4"/>
        <v>57951</v>
      </c>
      <c r="C56" s="41">
        <f t="shared" si="5"/>
        <v>50433</v>
      </c>
      <c r="D56" s="41">
        <f t="shared" si="6"/>
        <v>11</v>
      </c>
      <c r="E56" s="42" t="str">
        <f t="shared" si="2"/>
        <v>SEVILLA</v>
      </c>
      <c r="F56" s="42">
        <f t="shared" si="9"/>
        <v>14321</v>
      </c>
      <c r="G56" s="42">
        <f t="shared" si="8"/>
        <v>15848</v>
      </c>
    </row>
    <row r="57" spans="1:7" x14ac:dyDescent="0.25">
      <c r="A57" s="42" t="str">
        <f t="shared" si="3"/>
        <v>MOTRIL</v>
      </c>
      <c r="B57" s="41">
        <f t="shared" si="4"/>
        <v>11232</v>
      </c>
      <c r="C57" s="41">
        <f t="shared" si="5"/>
        <v>4155</v>
      </c>
      <c r="D57" s="41">
        <f t="shared" si="6"/>
        <v>20</v>
      </c>
      <c r="E57" s="42" t="str">
        <f t="shared" si="2"/>
        <v>MOTRIL</v>
      </c>
      <c r="F57" s="42">
        <f t="shared" si="9"/>
        <v>11232</v>
      </c>
      <c r="G57" s="42">
        <f t="shared" si="8"/>
        <v>4155</v>
      </c>
    </row>
    <row r="58" spans="1:7" x14ac:dyDescent="0.25">
      <c r="A58" s="42" t="str">
        <f t="shared" si="3"/>
        <v>PASAIA</v>
      </c>
      <c r="B58" s="41">
        <f t="shared" si="4"/>
        <v>35342</v>
      </c>
      <c r="C58" s="41">
        <f t="shared" si="5"/>
        <v>37061</v>
      </c>
      <c r="D58" s="41">
        <f t="shared" si="6"/>
        <v>16</v>
      </c>
      <c r="E58" s="42" t="str">
        <f t="shared" si="2"/>
        <v>HUELVA</v>
      </c>
      <c r="F58" s="42">
        <f t="shared" si="9"/>
        <v>6400</v>
      </c>
      <c r="G58" s="42">
        <f t="shared" si="8"/>
        <v>4841</v>
      </c>
    </row>
    <row r="59" spans="1:7" x14ac:dyDescent="0.25">
      <c r="A59" s="42" t="str">
        <f t="shared" si="3"/>
        <v>SANTA CRUZ DE TENERIFE</v>
      </c>
      <c r="B59" s="41">
        <f t="shared" si="4"/>
        <v>252650</v>
      </c>
      <c r="C59" s="41">
        <f t="shared" si="5"/>
        <v>287410</v>
      </c>
      <c r="D59" s="41">
        <f t="shared" si="6"/>
        <v>5</v>
      </c>
      <c r="E59" s="42" t="str">
        <f t="shared" si="2"/>
        <v>ALICANTE</v>
      </c>
      <c r="F59" s="42">
        <f t="shared" si="9"/>
        <v>4688</v>
      </c>
      <c r="G59" s="42">
        <f t="shared" si="8"/>
        <v>395</v>
      </c>
    </row>
    <row r="60" spans="1:7" x14ac:dyDescent="0.25">
      <c r="A60" s="42" t="str">
        <f t="shared" si="3"/>
        <v>SANTANDER</v>
      </c>
      <c r="B60" s="41">
        <f t="shared" si="4"/>
        <v>49279</v>
      </c>
      <c r="C60" s="41">
        <f t="shared" si="5"/>
        <v>93792</v>
      </c>
      <c r="D60" s="41">
        <f t="shared" si="6"/>
        <v>13</v>
      </c>
      <c r="E60" s="42" t="str">
        <f t="shared" si="2"/>
        <v>FERROL-SAN CIBRAO</v>
      </c>
      <c r="F60" s="42">
        <f t="shared" si="9"/>
        <v>3770</v>
      </c>
      <c r="G60" s="42">
        <f t="shared" si="8"/>
        <v>6207</v>
      </c>
    </row>
    <row r="61" spans="1:7" x14ac:dyDescent="0.25">
      <c r="A61" s="42" t="str">
        <f t="shared" si="3"/>
        <v>SEVILLA</v>
      </c>
      <c r="B61" s="41">
        <f t="shared" si="4"/>
        <v>14321</v>
      </c>
      <c r="C61" s="41">
        <f t="shared" si="5"/>
        <v>15848</v>
      </c>
      <c r="D61" s="41">
        <f t="shared" si="6"/>
        <v>19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21677</v>
      </c>
      <c r="C62" s="41">
        <f t="shared" si="5"/>
        <v>12873</v>
      </c>
      <c r="D62" s="41">
        <f t="shared" si="6"/>
        <v>18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386026</v>
      </c>
      <c r="C63" s="41">
        <f t="shared" si="5"/>
        <v>390930</v>
      </c>
      <c r="D63" s="41">
        <f t="shared" si="6"/>
        <v>4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75409</v>
      </c>
      <c r="C64" s="41">
        <f t="shared" si="5"/>
        <v>62352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1000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Enero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41344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5">
        <v>487</v>
      </c>
      <c r="C7" s="35">
        <v>233</v>
      </c>
      <c r="D7" s="35">
        <v>487</v>
      </c>
      <c r="E7" s="35">
        <v>233</v>
      </c>
      <c r="F7" s="10">
        <f>((E7*100)/D7)-100</f>
        <v>-52.156057494866531</v>
      </c>
      <c r="G7" s="1"/>
      <c r="H7" s="1"/>
      <c r="I7" s="1"/>
    </row>
    <row r="8" spans="1:12" x14ac:dyDescent="0.25">
      <c r="A8" s="11" t="s">
        <v>45</v>
      </c>
      <c r="B8" s="36">
        <v>12581</v>
      </c>
      <c r="C8" s="36">
        <v>10947</v>
      </c>
      <c r="D8" s="36">
        <v>12581</v>
      </c>
      <c r="E8" s="36">
        <v>10947</v>
      </c>
      <c r="F8" s="13">
        <f t="shared" ref="F8:F35" si="0">((E8*100)/D8)-100</f>
        <v>-12.987838804546541</v>
      </c>
      <c r="G8" s="1"/>
      <c r="H8" s="1"/>
      <c r="I8" s="1"/>
    </row>
    <row r="9" spans="1:12" x14ac:dyDescent="0.25">
      <c r="A9" s="8" t="s">
        <v>46</v>
      </c>
      <c r="B9" s="35">
        <v>574</v>
      </c>
      <c r="C9" s="35">
        <v>376</v>
      </c>
      <c r="D9" s="35">
        <v>574</v>
      </c>
      <c r="E9" s="35">
        <v>376</v>
      </c>
      <c r="F9" s="10">
        <f t="shared" si="0"/>
        <v>-34.494773519163758</v>
      </c>
      <c r="G9" s="1"/>
      <c r="H9" s="1"/>
      <c r="I9" s="1"/>
    </row>
    <row r="10" spans="1:12" x14ac:dyDescent="0.25">
      <c r="A10" s="11" t="s">
        <v>47</v>
      </c>
      <c r="B10" s="36">
        <v>0</v>
      </c>
      <c r="C10" s="36">
        <v>0</v>
      </c>
      <c r="D10" s="36">
        <v>0</v>
      </c>
      <c r="E10" s="36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5">
        <v>304015</v>
      </c>
      <c r="C11" s="35">
        <v>320560</v>
      </c>
      <c r="D11" s="35">
        <v>304015</v>
      </c>
      <c r="E11" s="35">
        <v>320560</v>
      </c>
      <c r="F11" s="10">
        <f t="shared" si="0"/>
        <v>5.4421656826143447</v>
      </c>
      <c r="G11" s="1"/>
      <c r="H11" s="1"/>
      <c r="I11" s="1"/>
    </row>
    <row r="12" spans="1:12" x14ac:dyDescent="0.25">
      <c r="A12" s="11" t="s">
        <v>49</v>
      </c>
      <c r="B12" s="36">
        <v>5942</v>
      </c>
      <c r="C12" s="36">
        <v>6733</v>
      </c>
      <c r="D12" s="36">
        <v>5942</v>
      </c>
      <c r="E12" s="36">
        <v>6733</v>
      </c>
      <c r="F12" s="13">
        <f t="shared" si="0"/>
        <v>13.312016156176369</v>
      </c>
      <c r="G12" s="1"/>
      <c r="H12" s="1"/>
      <c r="I12" s="1"/>
    </row>
    <row r="13" spans="1:12" x14ac:dyDescent="0.25">
      <c r="A13" s="8" t="s">
        <v>50</v>
      </c>
      <c r="B13" s="35">
        <v>3176</v>
      </c>
      <c r="C13" s="35">
        <v>4089</v>
      </c>
      <c r="D13" s="35">
        <v>3176</v>
      </c>
      <c r="E13" s="35">
        <v>4089</v>
      </c>
      <c r="F13" s="10">
        <f t="shared" si="0"/>
        <v>28.746851385390414</v>
      </c>
      <c r="G13" s="1"/>
      <c r="H13" s="1"/>
      <c r="I13" s="1"/>
    </row>
    <row r="14" spans="1:12" x14ac:dyDescent="0.25">
      <c r="A14" s="11" t="s">
        <v>51</v>
      </c>
      <c r="B14" s="36">
        <v>143995</v>
      </c>
      <c r="C14" s="36">
        <v>125870.5</v>
      </c>
      <c r="D14" s="36">
        <v>143995</v>
      </c>
      <c r="E14" s="36">
        <v>125870.5</v>
      </c>
      <c r="F14" s="13">
        <f t="shared" si="0"/>
        <v>-12.586895378311752</v>
      </c>
      <c r="G14" s="1"/>
      <c r="H14" s="1"/>
      <c r="I14" s="1"/>
    </row>
    <row r="15" spans="1:12" x14ac:dyDescent="0.25">
      <c r="A15" s="8" t="s">
        <v>52</v>
      </c>
      <c r="B15" s="35">
        <v>37044.75</v>
      </c>
      <c r="C15" s="35">
        <v>40996.5</v>
      </c>
      <c r="D15" s="35">
        <v>37044.75</v>
      </c>
      <c r="E15" s="35">
        <v>40996.5</v>
      </c>
      <c r="F15" s="10">
        <f t="shared" si="0"/>
        <v>10.667503492397714</v>
      </c>
      <c r="G15" s="1"/>
      <c r="H15" s="1"/>
      <c r="I15" s="1"/>
    </row>
    <row r="16" spans="1:12" x14ac:dyDescent="0.25">
      <c r="A16" s="11" t="s">
        <v>53</v>
      </c>
      <c r="B16" s="36">
        <v>6135</v>
      </c>
      <c r="C16" s="36">
        <v>5342</v>
      </c>
      <c r="D16" s="36">
        <v>6135</v>
      </c>
      <c r="E16" s="36">
        <v>5342</v>
      </c>
      <c r="F16" s="13">
        <f t="shared" si="0"/>
        <v>-12.925835370823151</v>
      </c>
      <c r="G16" s="1"/>
      <c r="H16" s="1"/>
      <c r="I16" s="1"/>
    </row>
    <row r="17" spans="1:9" x14ac:dyDescent="0.25">
      <c r="A17" s="8" t="s">
        <v>54</v>
      </c>
      <c r="B17" s="35">
        <v>9746</v>
      </c>
      <c r="C17" s="35">
        <v>11890</v>
      </c>
      <c r="D17" s="35">
        <v>9746</v>
      </c>
      <c r="E17" s="35">
        <v>11890</v>
      </c>
      <c r="F17" s="10">
        <f t="shared" si="0"/>
        <v>21.998768725631024</v>
      </c>
      <c r="G17" s="1"/>
      <c r="H17" s="1"/>
      <c r="I17" s="1"/>
    </row>
    <row r="18" spans="1:9" x14ac:dyDescent="0.25">
      <c r="A18" s="11" t="s">
        <v>55</v>
      </c>
      <c r="B18" s="36">
        <v>1327</v>
      </c>
      <c r="C18" s="36">
        <v>1736</v>
      </c>
      <c r="D18" s="36">
        <v>1327</v>
      </c>
      <c r="E18" s="36">
        <v>1736</v>
      </c>
      <c r="F18" s="13">
        <f t="shared" si="0"/>
        <v>30.821401657874901</v>
      </c>
      <c r="G18" s="1"/>
      <c r="H18" s="1"/>
      <c r="I18" s="1"/>
    </row>
    <row r="19" spans="1:9" x14ac:dyDescent="0.25">
      <c r="A19" s="8" t="s">
        <v>56</v>
      </c>
      <c r="B19" s="35">
        <v>35</v>
      </c>
      <c r="C19" s="35">
        <v>114</v>
      </c>
      <c r="D19" s="35">
        <v>35</v>
      </c>
      <c r="E19" s="35">
        <v>114</v>
      </c>
      <c r="F19" s="10">
        <f t="shared" si="0"/>
        <v>225.71428571428572</v>
      </c>
      <c r="G19" s="1"/>
      <c r="H19" s="1"/>
      <c r="I19" s="1"/>
    </row>
    <row r="20" spans="1:9" x14ac:dyDescent="0.25">
      <c r="A20" s="11" t="s">
        <v>57</v>
      </c>
      <c r="B20" s="36">
        <v>4190</v>
      </c>
      <c r="C20" s="36">
        <v>4641</v>
      </c>
      <c r="D20" s="36">
        <v>4190</v>
      </c>
      <c r="E20" s="36">
        <v>4641</v>
      </c>
      <c r="F20" s="13">
        <f t="shared" si="0"/>
        <v>10.76372315035799</v>
      </c>
      <c r="G20" s="1"/>
      <c r="H20" s="1"/>
      <c r="I20" s="1"/>
    </row>
    <row r="21" spans="1:9" x14ac:dyDescent="0.25">
      <c r="A21" s="8" t="s">
        <v>58</v>
      </c>
      <c r="B21" s="35">
        <v>323</v>
      </c>
      <c r="C21" s="35">
        <v>10</v>
      </c>
      <c r="D21" s="35">
        <v>323</v>
      </c>
      <c r="E21" s="35">
        <v>10</v>
      </c>
      <c r="F21" s="10">
        <f t="shared" si="0"/>
        <v>-96.904024767801857</v>
      </c>
      <c r="G21" s="1"/>
      <c r="H21" s="1"/>
      <c r="I21" s="1"/>
    </row>
    <row r="22" spans="1:9" x14ac:dyDescent="0.25">
      <c r="A22" s="11" t="s">
        <v>59</v>
      </c>
      <c r="B22" s="36">
        <v>103175</v>
      </c>
      <c r="C22" s="36">
        <v>85220</v>
      </c>
      <c r="D22" s="36">
        <v>103175</v>
      </c>
      <c r="E22" s="36">
        <v>85220</v>
      </c>
      <c r="F22" s="13">
        <f t="shared" si="0"/>
        <v>-17.402471528955658</v>
      </c>
      <c r="G22" s="1"/>
      <c r="H22" s="1"/>
      <c r="I22" s="1"/>
    </row>
    <row r="23" spans="1:9" x14ac:dyDescent="0.25">
      <c r="A23" s="8" t="s">
        <v>60</v>
      </c>
      <c r="B23" s="35">
        <v>63017</v>
      </c>
      <c r="C23" s="35">
        <v>8351</v>
      </c>
      <c r="D23" s="35">
        <v>63017</v>
      </c>
      <c r="E23" s="35">
        <v>8351</v>
      </c>
      <c r="F23" s="10">
        <f t="shared" si="0"/>
        <v>-86.748020375454246</v>
      </c>
      <c r="G23" s="1"/>
      <c r="H23" s="1"/>
      <c r="I23" s="1"/>
    </row>
    <row r="24" spans="1:9" x14ac:dyDescent="0.25">
      <c r="A24" s="11" t="s">
        <v>61</v>
      </c>
      <c r="B24" s="36">
        <v>3522</v>
      </c>
      <c r="C24" s="36">
        <v>2844</v>
      </c>
      <c r="D24" s="36">
        <v>3522</v>
      </c>
      <c r="E24" s="36">
        <v>2844</v>
      </c>
      <c r="F24" s="13">
        <f t="shared" si="0"/>
        <v>-19.250425894378196</v>
      </c>
      <c r="G24" s="1"/>
      <c r="H24" s="1"/>
      <c r="I24" s="1"/>
    </row>
    <row r="25" spans="1:9" x14ac:dyDescent="0.25">
      <c r="A25" s="8" t="s">
        <v>62</v>
      </c>
      <c r="B25" s="35">
        <v>2792</v>
      </c>
      <c r="C25" s="35">
        <v>3064</v>
      </c>
      <c r="D25" s="35">
        <v>2792</v>
      </c>
      <c r="E25" s="35">
        <v>3064</v>
      </c>
      <c r="F25" s="10">
        <f t="shared" si="0"/>
        <v>9.7421203438395452</v>
      </c>
      <c r="G25" s="1"/>
      <c r="H25" s="1"/>
      <c r="I25" s="1"/>
    </row>
    <row r="26" spans="1:9" x14ac:dyDescent="0.25">
      <c r="A26" s="11" t="s">
        <v>63</v>
      </c>
      <c r="B26" s="36">
        <v>771</v>
      </c>
      <c r="C26" s="36">
        <v>709</v>
      </c>
      <c r="D26" s="36">
        <v>771</v>
      </c>
      <c r="E26" s="36">
        <v>709</v>
      </c>
      <c r="F26" s="13">
        <f t="shared" si="0"/>
        <v>-8.0415045395590141</v>
      </c>
      <c r="G26" s="1"/>
      <c r="H26" s="1"/>
      <c r="I26" s="1"/>
    </row>
    <row r="27" spans="1:9" x14ac:dyDescent="0.25">
      <c r="A27" s="8" t="s">
        <v>64</v>
      </c>
      <c r="B27" s="35">
        <v>0</v>
      </c>
      <c r="C27" s="35">
        <v>0</v>
      </c>
      <c r="D27" s="35">
        <v>0</v>
      </c>
      <c r="E27" s="35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6">
        <v>25944</v>
      </c>
      <c r="C28" s="36">
        <v>23484</v>
      </c>
      <c r="D28" s="36">
        <v>25944</v>
      </c>
      <c r="E28" s="36">
        <v>23484</v>
      </c>
      <c r="F28" s="13">
        <f t="shared" si="0"/>
        <v>-9.4819611470860252</v>
      </c>
      <c r="G28" s="1"/>
      <c r="H28" s="1"/>
      <c r="I28" s="1"/>
    </row>
    <row r="29" spans="1:9" x14ac:dyDescent="0.25">
      <c r="A29" s="8" t="s">
        <v>66</v>
      </c>
      <c r="B29" s="35">
        <v>46</v>
      </c>
      <c r="C29" s="35">
        <v>31</v>
      </c>
      <c r="D29" s="35">
        <v>46</v>
      </c>
      <c r="E29" s="35">
        <v>31</v>
      </c>
      <c r="F29" s="10">
        <f t="shared" si="0"/>
        <v>-32.608695652173907</v>
      </c>
      <c r="G29" s="1"/>
      <c r="H29" s="1"/>
      <c r="I29" s="1"/>
    </row>
    <row r="30" spans="1:9" x14ac:dyDescent="0.25">
      <c r="A30" s="11" t="s">
        <v>67</v>
      </c>
      <c r="B30" s="36">
        <v>12478</v>
      </c>
      <c r="C30" s="36">
        <v>9190</v>
      </c>
      <c r="D30" s="36">
        <v>12478</v>
      </c>
      <c r="E30" s="36">
        <v>9190</v>
      </c>
      <c r="F30" s="13">
        <f t="shared" si="0"/>
        <v>-26.350376662926749</v>
      </c>
      <c r="G30" s="1"/>
      <c r="H30" s="1"/>
      <c r="I30" s="1"/>
    </row>
    <row r="31" spans="1:9" x14ac:dyDescent="0.25">
      <c r="A31" s="8" t="s">
        <v>68</v>
      </c>
      <c r="B31" s="35">
        <v>18943</v>
      </c>
      <c r="C31" s="35">
        <v>13341</v>
      </c>
      <c r="D31" s="35">
        <v>18943</v>
      </c>
      <c r="E31" s="35">
        <v>13341</v>
      </c>
      <c r="F31" s="10">
        <f t="shared" si="0"/>
        <v>-29.572929314258559</v>
      </c>
      <c r="G31" s="1"/>
      <c r="H31" s="1"/>
      <c r="I31" s="1"/>
    </row>
    <row r="32" spans="1:9" x14ac:dyDescent="0.25">
      <c r="A32" s="11" t="s">
        <v>69</v>
      </c>
      <c r="B32" s="36">
        <v>369216</v>
      </c>
      <c r="C32" s="36">
        <v>372859</v>
      </c>
      <c r="D32" s="36">
        <v>369216</v>
      </c>
      <c r="E32" s="36">
        <v>372859</v>
      </c>
      <c r="F32" s="13">
        <f t="shared" si="0"/>
        <v>0.9866853007453642</v>
      </c>
      <c r="G32" s="1"/>
      <c r="H32" s="1"/>
      <c r="I32" s="1"/>
    </row>
    <row r="33" spans="1:9" x14ac:dyDescent="0.25">
      <c r="A33" s="8" t="s">
        <v>70</v>
      </c>
      <c r="B33" s="35">
        <v>15598</v>
      </c>
      <c r="C33" s="35">
        <v>14598</v>
      </c>
      <c r="D33" s="35">
        <v>15598</v>
      </c>
      <c r="E33" s="35">
        <v>14598</v>
      </c>
      <c r="F33" s="10">
        <f t="shared" si="0"/>
        <v>-6.4110783433773548</v>
      </c>
      <c r="G33" s="1"/>
      <c r="H33" s="1"/>
      <c r="I33" s="1"/>
    </row>
    <row r="34" spans="1:9" x14ac:dyDescent="0.25">
      <c r="A34" s="11" t="s">
        <v>71</v>
      </c>
      <c r="B34" s="36">
        <v>2522</v>
      </c>
      <c r="C34" s="36">
        <v>2423</v>
      </c>
      <c r="D34" s="36">
        <v>2522</v>
      </c>
      <c r="E34" s="36">
        <v>2423</v>
      </c>
      <c r="F34" s="13">
        <f t="shared" si="0"/>
        <v>-3.9254559873116506</v>
      </c>
      <c r="G34" s="1"/>
      <c r="H34" s="1"/>
      <c r="I34" s="1"/>
    </row>
    <row r="35" spans="1:9" x14ac:dyDescent="0.25">
      <c r="A35" s="14" t="s">
        <v>72</v>
      </c>
      <c r="B35" s="15">
        <f>SUM(B7:B34)</f>
        <v>1147594.75</v>
      </c>
      <c r="C35" s="15">
        <f t="shared" ref="C35:E35" si="1">SUM(C7:C34)</f>
        <v>1069652</v>
      </c>
      <c r="D35" s="15">
        <f t="shared" si="1"/>
        <v>1147594.75</v>
      </c>
      <c r="E35" s="15">
        <f t="shared" si="1"/>
        <v>1069652</v>
      </c>
      <c r="F35" s="16">
        <f t="shared" si="0"/>
        <v>-6.7918357068120088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233</v>
      </c>
      <c r="C38" s="41">
        <f>D7</f>
        <v>487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VALENCIA</v>
      </c>
      <c r="F38" s="42">
        <f>LOOKUP(E38,$A$38:$A$65,$B$38:$B$65)</f>
        <v>372859</v>
      </c>
      <c r="G38" s="42">
        <f>LOOKUP(E38,$A$38:$A$65,$C$38:$C$65)</f>
        <v>369216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10947</v>
      </c>
      <c r="C39" s="41">
        <f t="shared" ref="C39:C65" si="5">D8</f>
        <v>12581</v>
      </c>
      <c r="D39" s="41">
        <f t="shared" ref="D39:D65" si="6">_xlfn.RANK.EQ(B39,$B$38:$B$65)+COUNTIF($B$38:$B$65,B39)-1</f>
        <v>10</v>
      </c>
      <c r="E39" s="42" t="str">
        <f t="shared" si="2"/>
        <v>BAHIA DE ALGECIRAS</v>
      </c>
      <c r="F39" s="42">
        <f t="shared" ref="F39:F54" si="7">LOOKUP(E39,$A$38:$A$65,$B$38:$B$65)</f>
        <v>320560</v>
      </c>
      <c r="G39" s="42">
        <f t="shared" ref="G39:G65" si="8">LOOKUP(E39,$A$38:$A$65,$C$38:$C$65)</f>
        <v>304015</v>
      </c>
    </row>
    <row r="40" spans="1:9" x14ac:dyDescent="0.25">
      <c r="A40" s="42" t="str">
        <f t="shared" si="3"/>
        <v>ALMERIA</v>
      </c>
      <c r="B40" s="41">
        <f t="shared" si="4"/>
        <v>376</v>
      </c>
      <c r="C40" s="41">
        <f t="shared" si="5"/>
        <v>574</v>
      </c>
      <c r="D40" s="41">
        <f t="shared" si="6"/>
        <v>22</v>
      </c>
      <c r="E40" s="42" t="str">
        <f t="shared" si="2"/>
        <v>BARCELONA</v>
      </c>
      <c r="F40" s="42">
        <f t="shared" si="7"/>
        <v>125870.5</v>
      </c>
      <c r="G40" s="42">
        <f t="shared" si="8"/>
        <v>143995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85220</v>
      </c>
      <c r="G41" s="42">
        <f t="shared" si="8"/>
        <v>103175</v>
      </c>
    </row>
    <row r="42" spans="1:9" x14ac:dyDescent="0.25">
      <c r="A42" s="42" t="str">
        <f t="shared" si="3"/>
        <v>BAHIA DE ALGECIRAS</v>
      </c>
      <c r="B42" s="41">
        <f t="shared" si="4"/>
        <v>320560</v>
      </c>
      <c r="C42" s="41">
        <f t="shared" si="5"/>
        <v>304015</v>
      </c>
      <c r="D42" s="41">
        <f t="shared" si="6"/>
        <v>2</v>
      </c>
      <c r="E42" s="42" t="str">
        <f t="shared" si="2"/>
        <v>BILBAO</v>
      </c>
      <c r="F42" s="42">
        <f t="shared" si="7"/>
        <v>40996.5</v>
      </c>
      <c r="G42" s="42">
        <f t="shared" si="8"/>
        <v>37044.75</v>
      </c>
    </row>
    <row r="43" spans="1:9" x14ac:dyDescent="0.25">
      <c r="A43" s="42" t="str">
        <f t="shared" si="3"/>
        <v>BAHIA DE CADIZ</v>
      </c>
      <c r="B43" s="41">
        <f t="shared" si="4"/>
        <v>6733</v>
      </c>
      <c r="C43" s="41">
        <f t="shared" si="5"/>
        <v>5942</v>
      </c>
      <c r="D43" s="41">
        <f t="shared" si="6"/>
        <v>13</v>
      </c>
      <c r="E43" s="42" t="str">
        <f t="shared" si="2"/>
        <v>SANTA CRUZ DE TENERIFE</v>
      </c>
      <c r="F43" s="42">
        <f t="shared" si="7"/>
        <v>23484</v>
      </c>
      <c r="G43" s="42">
        <f t="shared" si="8"/>
        <v>25944</v>
      </c>
    </row>
    <row r="44" spans="1:9" x14ac:dyDescent="0.25">
      <c r="A44" s="42" t="str">
        <f t="shared" si="3"/>
        <v>BALEARES</v>
      </c>
      <c r="B44" s="41">
        <f t="shared" si="4"/>
        <v>4089</v>
      </c>
      <c r="C44" s="41">
        <f t="shared" si="5"/>
        <v>3176</v>
      </c>
      <c r="D44" s="41">
        <f t="shared" si="6"/>
        <v>16</v>
      </c>
      <c r="E44" s="42" t="str">
        <f t="shared" si="2"/>
        <v>VIGO</v>
      </c>
      <c r="F44" s="42">
        <f t="shared" si="7"/>
        <v>14598</v>
      </c>
      <c r="G44" s="42">
        <f t="shared" si="8"/>
        <v>15598</v>
      </c>
    </row>
    <row r="45" spans="1:9" x14ac:dyDescent="0.25">
      <c r="A45" s="42" t="str">
        <f t="shared" si="3"/>
        <v>BARCELONA</v>
      </c>
      <c r="B45" s="41">
        <f t="shared" si="4"/>
        <v>125870.5</v>
      </c>
      <c r="C45" s="41">
        <f t="shared" si="5"/>
        <v>143995</v>
      </c>
      <c r="D45" s="41">
        <f t="shared" si="6"/>
        <v>3</v>
      </c>
      <c r="E45" s="42" t="str">
        <f t="shared" si="2"/>
        <v>TARRAGONA</v>
      </c>
      <c r="F45" s="42">
        <f t="shared" si="7"/>
        <v>13341</v>
      </c>
      <c r="G45" s="42">
        <f t="shared" si="8"/>
        <v>18943</v>
      </c>
    </row>
    <row r="46" spans="1:9" x14ac:dyDescent="0.25">
      <c r="A46" s="42" t="str">
        <f t="shared" si="3"/>
        <v>BILBAO</v>
      </c>
      <c r="B46" s="41">
        <f t="shared" si="4"/>
        <v>40996.5</v>
      </c>
      <c r="C46" s="41">
        <f t="shared" si="5"/>
        <v>37044.75</v>
      </c>
      <c r="D46" s="41">
        <f t="shared" si="6"/>
        <v>5</v>
      </c>
      <c r="E46" s="42" t="str">
        <f t="shared" si="2"/>
        <v>CASTELLON</v>
      </c>
      <c r="F46" s="42">
        <f t="shared" si="7"/>
        <v>11890</v>
      </c>
      <c r="G46" s="42">
        <f t="shared" si="8"/>
        <v>9746</v>
      </c>
    </row>
    <row r="47" spans="1:9" x14ac:dyDescent="0.25">
      <c r="A47" s="42" t="str">
        <f t="shared" si="3"/>
        <v>CARTAGENA</v>
      </c>
      <c r="B47" s="41">
        <f t="shared" si="4"/>
        <v>5342</v>
      </c>
      <c r="C47" s="41">
        <f t="shared" si="5"/>
        <v>6135</v>
      </c>
      <c r="D47" s="41">
        <f t="shared" si="6"/>
        <v>14</v>
      </c>
      <c r="E47" s="42" t="str">
        <f t="shared" si="2"/>
        <v>ALICANTE</v>
      </c>
      <c r="F47" s="42">
        <f t="shared" si="7"/>
        <v>10947</v>
      </c>
      <c r="G47" s="42">
        <f t="shared" si="8"/>
        <v>12581</v>
      </c>
    </row>
    <row r="48" spans="1:9" x14ac:dyDescent="0.25">
      <c r="A48" s="42" t="str">
        <f t="shared" si="3"/>
        <v>CASTELLON</v>
      </c>
      <c r="B48" s="41">
        <f t="shared" si="4"/>
        <v>11890</v>
      </c>
      <c r="C48" s="41">
        <f t="shared" si="5"/>
        <v>9746</v>
      </c>
      <c r="D48" s="41">
        <f t="shared" si="6"/>
        <v>9</v>
      </c>
      <c r="E48" s="42" t="str">
        <f t="shared" si="2"/>
        <v>SEVILLA</v>
      </c>
      <c r="F48" s="42">
        <f t="shared" si="7"/>
        <v>9190</v>
      </c>
      <c r="G48" s="42">
        <f t="shared" si="8"/>
        <v>12478</v>
      </c>
    </row>
    <row r="49" spans="1:7" x14ac:dyDescent="0.25">
      <c r="A49" s="42" t="str">
        <f t="shared" si="3"/>
        <v>CEUTA</v>
      </c>
      <c r="B49" s="41">
        <f t="shared" si="4"/>
        <v>1736</v>
      </c>
      <c r="C49" s="41">
        <f t="shared" si="5"/>
        <v>1327</v>
      </c>
      <c r="D49" s="41">
        <f t="shared" si="6"/>
        <v>20</v>
      </c>
      <c r="E49" s="42" t="str">
        <f t="shared" si="2"/>
        <v>MALAGA</v>
      </c>
      <c r="F49" s="42">
        <f t="shared" si="7"/>
        <v>8351</v>
      </c>
      <c r="G49" s="42">
        <f t="shared" si="8"/>
        <v>63017</v>
      </c>
    </row>
    <row r="50" spans="1:7" x14ac:dyDescent="0.25">
      <c r="A50" s="42" t="str">
        <f t="shared" si="3"/>
        <v>FERROL-SAN CIBRAO</v>
      </c>
      <c r="B50" s="41">
        <f t="shared" si="4"/>
        <v>114</v>
      </c>
      <c r="C50" s="41">
        <f t="shared" si="5"/>
        <v>35</v>
      </c>
      <c r="D50" s="41">
        <f t="shared" si="6"/>
        <v>24</v>
      </c>
      <c r="E50" s="42" t="str">
        <f t="shared" si="2"/>
        <v>BAHIA DE CADIZ</v>
      </c>
      <c r="F50" s="42">
        <f t="shared" si="7"/>
        <v>6733</v>
      </c>
      <c r="G50" s="42">
        <f t="shared" si="8"/>
        <v>5942</v>
      </c>
    </row>
    <row r="51" spans="1:7" x14ac:dyDescent="0.25">
      <c r="A51" s="42" t="str">
        <f t="shared" si="3"/>
        <v>GIJON</v>
      </c>
      <c r="B51" s="41">
        <f t="shared" si="4"/>
        <v>4641</v>
      </c>
      <c r="C51" s="41">
        <f t="shared" si="5"/>
        <v>4190</v>
      </c>
      <c r="D51" s="41">
        <f t="shared" si="6"/>
        <v>15</v>
      </c>
      <c r="E51" s="42" t="str">
        <f t="shared" si="2"/>
        <v>CARTAGENA</v>
      </c>
      <c r="F51" s="42">
        <f t="shared" si="7"/>
        <v>5342</v>
      </c>
      <c r="G51" s="42">
        <f t="shared" si="8"/>
        <v>6135</v>
      </c>
    </row>
    <row r="52" spans="1:7" x14ac:dyDescent="0.25">
      <c r="A52" s="42" t="str">
        <f t="shared" si="3"/>
        <v>HUELVA</v>
      </c>
      <c r="B52" s="41">
        <f t="shared" si="4"/>
        <v>10</v>
      </c>
      <c r="C52" s="41">
        <f t="shared" si="5"/>
        <v>323</v>
      </c>
      <c r="D52" s="41">
        <f t="shared" si="6"/>
        <v>26</v>
      </c>
      <c r="E52" s="42" t="str">
        <f t="shared" si="2"/>
        <v>GIJON</v>
      </c>
      <c r="F52" s="42">
        <f t="shared" si="7"/>
        <v>4641</v>
      </c>
      <c r="G52" s="42">
        <f t="shared" si="8"/>
        <v>4190</v>
      </c>
    </row>
    <row r="53" spans="1:7" x14ac:dyDescent="0.25">
      <c r="A53" s="42" t="str">
        <f t="shared" si="3"/>
        <v>LAS PALMAS</v>
      </c>
      <c r="B53" s="41">
        <f t="shared" si="4"/>
        <v>85220</v>
      </c>
      <c r="C53" s="41">
        <f t="shared" si="5"/>
        <v>103175</v>
      </c>
      <c r="D53" s="41">
        <f t="shared" si="6"/>
        <v>4</v>
      </c>
      <c r="E53" s="42" t="str">
        <f t="shared" si="2"/>
        <v>BALEARES</v>
      </c>
      <c r="F53" s="42">
        <f t="shared" si="7"/>
        <v>4089</v>
      </c>
      <c r="G53" s="42">
        <f t="shared" si="8"/>
        <v>3176</v>
      </c>
    </row>
    <row r="54" spans="1:7" x14ac:dyDescent="0.25">
      <c r="A54" s="42" t="str">
        <f t="shared" si="3"/>
        <v>MALAGA</v>
      </c>
      <c r="B54" s="41">
        <f t="shared" si="4"/>
        <v>8351</v>
      </c>
      <c r="C54" s="41">
        <f t="shared" si="5"/>
        <v>63017</v>
      </c>
      <c r="D54" s="41">
        <f t="shared" si="6"/>
        <v>12</v>
      </c>
      <c r="E54" s="42" t="str">
        <f t="shared" si="2"/>
        <v>MELILLA</v>
      </c>
      <c r="F54" s="42">
        <f t="shared" si="7"/>
        <v>3064</v>
      </c>
      <c r="G54" s="42">
        <f t="shared" si="8"/>
        <v>2792</v>
      </c>
    </row>
    <row r="55" spans="1:7" x14ac:dyDescent="0.25">
      <c r="A55" s="42" t="str">
        <f t="shared" si="3"/>
        <v>MARIN Y RIA DE PONTEVEDRA</v>
      </c>
      <c r="B55" s="41">
        <f t="shared" si="4"/>
        <v>2844</v>
      </c>
      <c r="C55" s="41">
        <f t="shared" si="5"/>
        <v>3522</v>
      </c>
      <c r="D55" s="41">
        <f t="shared" si="6"/>
        <v>18</v>
      </c>
      <c r="E55" s="42" t="str">
        <f t="shared" si="2"/>
        <v>MARIN Y RIA DE PONTEVEDRA</v>
      </c>
      <c r="F55" s="42">
        <f t="shared" ref="F55:F65" si="9">LOOKUP(E55,$A$38:$A$65,$B$38:$B$65)</f>
        <v>2844</v>
      </c>
      <c r="G55" s="42">
        <f t="shared" si="8"/>
        <v>3522</v>
      </c>
    </row>
    <row r="56" spans="1:7" x14ac:dyDescent="0.25">
      <c r="A56" s="42" t="str">
        <f t="shared" si="3"/>
        <v>MELILLA</v>
      </c>
      <c r="B56" s="41">
        <f t="shared" si="4"/>
        <v>3064</v>
      </c>
      <c r="C56" s="41">
        <f t="shared" si="5"/>
        <v>2792</v>
      </c>
      <c r="D56" s="41">
        <f t="shared" si="6"/>
        <v>17</v>
      </c>
      <c r="E56" s="42" t="str">
        <f t="shared" si="2"/>
        <v>VILAGARCIA</v>
      </c>
      <c r="F56" s="42">
        <f t="shared" si="9"/>
        <v>2423</v>
      </c>
      <c r="G56" s="42">
        <f t="shared" si="8"/>
        <v>2522</v>
      </c>
    </row>
    <row r="57" spans="1:7" x14ac:dyDescent="0.25">
      <c r="A57" s="42" t="str">
        <f t="shared" si="3"/>
        <v>MOTRIL</v>
      </c>
      <c r="B57" s="41">
        <f t="shared" si="4"/>
        <v>709</v>
      </c>
      <c r="C57" s="41">
        <f t="shared" si="5"/>
        <v>771</v>
      </c>
      <c r="D57" s="41">
        <f t="shared" si="6"/>
        <v>21</v>
      </c>
      <c r="E57" s="42" t="str">
        <f t="shared" si="2"/>
        <v>CEUTA</v>
      </c>
      <c r="F57" s="42">
        <f t="shared" si="9"/>
        <v>1736</v>
      </c>
      <c r="G57" s="42">
        <f t="shared" si="8"/>
        <v>1327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9"/>
        <v>709</v>
      </c>
      <c r="G58" s="42">
        <f t="shared" si="8"/>
        <v>771</v>
      </c>
    </row>
    <row r="59" spans="1:7" x14ac:dyDescent="0.25">
      <c r="A59" s="42" t="str">
        <f t="shared" si="3"/>
        <v>SANTA CRUZ DE TENERIFE</v>
      </c>
      <c r="B59" s="41">
        <f t="shared" si="4"/>
        <v>23484</v>
      </c>
      <c r="C59" s="41">
        <f t="shared" si="5"/>
        <v>25944</v>
      </c>
      <c r="D59" s="41">
        <f t="shared" si="6"/>
        <v>6</v>
      </c>
      <c r="E59" s="42" t="str">
        <f t="shared" si="2"/>
        <v>ALMERIA</v>
      </c>
      <c r="F59" s="42">
        <f t="shared" si="9"/>
        <v>376</v>
      </c>
      <c r="G59" s="42">
        <f t="shared" si="8"/>
        <v>574</v>
      </c>
    </row>
    <row r="60" spans="1:7" x14ac:dyDescent="0.25">
      <c r="A60" s="42" t="str">
        <f t="shared" si="3"/>
        <v>SANTANDER</v>
      </c>
      <c r="B60" s="41">
        <f t="shared" si="4"/>
        <v>31</v>
      </c>
      <c r="C60" s="41">
        <f t="shared" si="5"/>
        <v>46</v>
      </c>
      <c r="D60" s="41">
        <f t="shared" si="6"/>
        <v>25</v>
      </c>
      <c r="E60" s="42" t="str">
        <f t="shared" si="2"/>
        <v>A CORUÑA</v>
      </c>
      <c r="F60" s="42">
        <f t="shared" si="9"/>
        <v>233</v>
      </c>
      <c r="G60" s="42">
        <f t="shared" si="8"/>
        <v>487</v>
      </c>
    </row>
    <row r="61" spans="1:7" x14ac:dyDescent="0.25">
      <c r="A61" s="42" t="str">
        <f t="shared" si="3"/>
        <v>SEVILLA</v>
      </c>
      <c r="B61" s="41">
        <f t="shared" si="4"/>
        <v>9190</v>
      </c>
      <c r="C61" s="41">
        <f t="shared" si="5"/>
        <v>12478</v>
      </c>
      <c r="D61" s="41">
        <f t="shared" si="6"/>
        <v>11</v>
      </c>
      <c r="E61" s="42" t="str">
        <f t="shared" si="2"/>
        <v>FERROL-SAN CIBRAO</v>
      </c>
      <c r="F61" s="42">
        <f t="shared" si="9"/>
        <v>114</v>
      </c>
      <c r="G61" s="42">
        <f t="shared" si="8"/>
        <v>35</v>
      </c>
    </row>
    <row r="62" spans="1:7" x14ac:dyDescent="0.25">
      <c r="A62" s="42" t="str">
        <f t="shared" si="3"/>
        <v>TARRAGONA</v>
      </c>
      <c r="B62" s="41">
        <f t="shared" si="4"/>
        <v>13341</v>
      </c>
      <c r="C62" s="41">
        <f t="shared" si="5"/>
        <v>18943</v>
      </c>
      <c r="D62" s="41">
        <f t="shared" si="6"/>
        <v>8</v>
      </c>
      <c r="E62" s="42" t="str">
        <f t="shared" si="2"/>
        <v>SANTANDER</v>
      </c>
      <c r="F62" s="42">
        <f t="shared" si="9"/>
        <v>31</v>
      </c>
      <c r="G62" s="42">
        <f t="shared" si="8"/>
        <v>46</v>
      </c>
    </row>
    <row r="63" spans="1:7" x14ac:dyDescent="0.25">
      <c r="A63" s="42" t="str">
        <f t="shared" si="3"/>
        <v>VALENCIA</v>
      </c>
      <c r="B63" s="41">
        <f t="shared" si="4"/>
        <v>372859</v>
      </c>
      <c r="C63" s="41">
        <f t="shared" si="5"/>
        <v>369216</v>
      </c>
      <c r="D63" s="41">
        <f t="shared" si="6"/>
        <v>1</v>
      </c>
      <c r="E63" s="42" t="str">
        <f t="shared" si="2"/>
        <v>HUELVA</v>
      </c>
      <c r="F63" s="42">
        <f t="shared" si="9"/>
        <v>10</v>
      </c>
      <c r="G63" s="42">
        <f t="shared" si="8"/>
        <v>323</v>
      </c>
    </row>
    <row r="64" spans="1:7" x14ac:dyDescent="0.25">
      <c r="A64" s="42" t="str">
        <f t="shared" si="3"/>
        <v>VIGO</v>
      </c>
      <c r="B64" s="41">
        <f t="shared" si="4"/>
        <v>14598</v>
      </c>
      <c r="C64" s="41">
        <f t="shared" si="5"/>
        <v>15598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2423</v>
      </c>
      <c r="C65" s="41">
        <f t="shared" si="5"/>
        <v>2522</v>
      </c>
      <c r="D65" s="41">
        <f t="shared" si="6"/>
        <v>19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Enero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41344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8">
        <v>249</v>
      </c>
      <c r="C8" s="38">
        <v>295</v>
      </c>
      <c r="D8" s="38">
        <v>249</v>
      </c>
      <c r="E8" s="38">
        <v>295</v>
      </c>
      <c r="F8" s="13">
        <f t="shared" ref="F8:F35" si="0">((E8*100)/D8)-100</f>
        <v>18.47389558232932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7">
        <v>286758</v>
      </c>
      <c r="C11" s="37">
        <v>295164</v>
      </c>
      <c r="D11" s="37">
        <v>286758</v>
      </c>
      <c r="E11" s="37">
        <v>295164</v>
      </c>
      <c r="F11" s="10">
        <f t="shared" si="0"/>
        <v>2.9313916263888018</v>
      </c>
      <c r="G11" s="1"/>
      <c r="H11" s="1"/>
      <c r="I11" s="1"/>
    </row>
    <row r="12" spans="1:12" x14ac:dyDescent="0.25">
      <c r="A12" s="11" t="s">
        <v>49</v>
      </c>
      <c r="B12" s="38">
        <v>0</v>
      </c>
      <c r="C12" s="38">
        <v>0</v>
      </c>
      <c r="D12" s="38">
        <v>0</v>
      </c>
      <c r="E12" s="38">
        <v>0</v>
      </c>
      <c r="F12" s="13" t="e">
        <f t="shared" si="0"/>
        <v>#DIV/0!</v>
      </c>
      <c r="G12" s="1"/>
      <c r="H12" s="1"/>
      <c r="I12" s="1"/>
    </row>
    <row r="13" spans="1:12" x14ac:dyDescent="0.25">
      <c r="A13" s="8" t="s">
        <v>50</v>
      </c>
      <c r="B13" s="37">
        <v>0</v>
      </c>
      <c r="C13" s="37">
        <v>0</v>
      </c>
      <c r="D13" s="37">
        <v>0</v>
      </c>
      <c r="E13" s="37">
        <v>0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38">
        <v>43161</v>
      </c>
      <c r="C14" s="38">
        <v>28595.5</v>
      </c>
      <c r="D14" s="38">
        <v>43161</v>
      </c>
      <c r="E14" s="38">
        <v>28595.5</v>
      </c>
      <c r="F14" s="13">
        <f t="shared" si="0"/>
        <v>-33.746901137601071</v>
      </c>
      <c r="G14" s="1"/>
      <c r="H14" s="1"/>
      <c r="I14" s="1"/>
    </row>
    <row r="15" spans="1:12" x14ac:dyDescent="0.25">
      <c r="A15" s="8" t="s">
        <v>52</v>
      </c>
      <c r="B15" s="37">
        <v>46</v>
      </c>
      <c r="C15" s="37">
        <v>13</v>
      </c>
      <c r="D15" s="37">
        <v>46</v>
      </c>
      <c r="E15" s="37">
        <v>13</v>
      </c>
      <c r="F15" s="10">
        <f t="shared" si="0"/>
        <v>-71.739130434782609</v>
      </c>
      <c r="G15" s="1"/>
      <c r="H15" s="1"/>
      <c r="I15" s="1"/>
    </row>
    <row r="16" spans="1:12" x14ac:dyDescent="0.25">
      <c r="A16" s="11" t="s">
        <v>53</v>
      </c>
      <c r="B16" s="38">
        <v>0</v>
      </c>
      <c r="C16" s="38">
        <v>0</v>
      </c>
      <c r="D16" s="38">
        <v>0</v>
      </c>
      <c r="E16" s="38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37">
        <v>0</v>
      </c>
      <c r="C17" s="37">
        <v>182</v>
      </c>
      <c r="D17" s="37">
        <v>0</v>
      </c>
      <c r="E17" s="37">
        <v>182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38">
        <v>0</v>
      </c>
      <c r="C18" s="38">
        <v>0</v>
      </c>
      <c r="D18" s="38">
        <v>0</v>
      </c>
      <c r="E18" s="38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8">
        <v>0</v>
      </c>
      <c r="C20" s="38">
        <v>0</v>
      </c>
      <c r="D20" s="38">
        <v>0</v>
      </c>
      <c r="E20" s="38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8">
        <v>68459</v>
      </c>
      <c r="C22" s="38">
        <v>55782</v>
      </c>
      <c r="D22" s="38">
        <v>68459</v>
      </c>
      <c r="E22" s="38">
        <v>55782</v>
      </c>
      <c r="F22" s="13">
        <f t="shared" si="0"/>
        <v>-18.51765290173681</v>
      </c>
      <c r="G22" s="1"/>
      <c r="H22" s="1"/>
      <c r="I22" s="1"/>
    </row>
    <row r="23" spans="1:9" x14ac:dyDescent="0.25">
      <c r="A23" s="8" t="s">
        <v>60</v>
      </c>
      <c r="B23" s="37">
        <v>60358</v>
      </c>
      <c r="C23" s="37">
        <v>5712</v>
      </c>
      <c r="D23" s="37">
        <v>60358</v>
      </c>
      <c r="E23" s="37">
        <v>5712</v>
      </c>
      <c r="F23" s="10">
        <f t="shared" si="0"/>
        <v>-90.536465754332482</v>
      </c>
      <c r="G23" s="1"/>
      <c r="H23" s="1"/>
      <c r="I23" s="1"/>
    </row>
    <row r="24" spans="1:9" x14ac:dyDescent="0.25">
      <c r="A24" s="11" t="s">
        <v>61</v>
      </c>
      <c r="B24" s="38">
        <v>533</v>
      </c>
      <c r="C24" s="38">
        <v>225</v>
      </c>
      <c r="D24" s="38">
        <v>533</v>
      </c>
      <c r="E24" s="38">
        <v>225</v>
      </c>
      <c r="F24" s="13">
        <f t="shared" si="0"/>
        <v>-57.786116322701687</v>
      </c>
      <c r="G24" s="1"/>
      <c r="H24" s="1"/>
      <c r="I24" s="1"/>
    </row>
    <row r="25" spans="1:9" x14ac:dyDescent="0.25">
      <c r="A25" s="8" t="s">
        <v>62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8">
        <v>0</v>
      </c>
      <c r="C26" s="38">
        <v>0</v>
      </c>
      <c r="D26" s="38">
        <v>0</v>
      </c>
      <c r="E26" s="3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299</v>
      </c>
      <c r="C28" s="38">
        <v>248</v>
      </c>
      <c r="D28" s="38">
        <v>299</v>
      </c>
      <c r="E28" s="38">
        <v>248</v>
      </c>
      <c r="F28" s="13">
        <f t="shared" si="0"/>
        <v>-17.056856187290975</v>
      </c>
      <c r="G28" s="1"/>
      <c r="H28" s="1"/>
      <c r="I28" s="1"/>
    </row>
    <row r="29" spans="1:9" x14ac:dyDescent="0.25">
      <c r="A29" s="8" t="s">
        <v>66</v>
      </c>
      <c r="B29" s="37">
        <v>2</v>
      </c>
      <c r="C29" s="37">
        <v>0</v>
      </c>
      <c r="D29" s="37">
        <v>2</v>
      </c>
      <c r="E29" s="37">
        <v>0</v>
      </c>
      <c r="F29" s="18">
        <f t="shared" si="0"/>
        <v>-100</v>
      </c>
      <c r="G29" s="1"/>
      <c r="H29" s="1"/>
      <c r="I29" s="1"/>
    </row>
    <row r="30" spans="1:9" x14ac:dyDescent="0.25">
      <c r="A30" s="11" t="s">
        <v>67</v>
      </c>
      <c r="B30" s="38">
        <v>0</v>
      </c>
      <c r="C30" s="38">
        <v>0</v>
      </c>
      <c r="D30" s="38">
        <v>0</v>
      </c>
      <c r="E30" s="3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37">
        <v>11970</v>
      </c>
      <c r="C31" s="37">
        <v>6536</v>
      </c>
      <c r="D31" s="37">
        <v>11970</v>
      </c>
      <c r="E31" s="37">
        <v>6536</v>
      </c>
      <c r="F31" s="10">
        <f t="shared" si="0"/>
        <v>-45.396825396825399</v>
      </c>
      <c r="G31" s="1"/>
      <c r="H31" s="1"/>
      <c r="I31" s="1"/>
    </row>
    <row r="32" spans="1:9" x14ac:dyDescent="0.25">
      <c r="A32" s="11" t="s">
        <v>69</v>
      </c>
      <c r="B32" s="38">
        <v>191632</v>
      </c>
      <c r="C32" s="38">
        <v>193501</v>
      </c>
      <c r="D32" s="38">
        <v>191632</v>
      </c>
      <c r="E32" s="38">
        <v>193501</v>
      </c>
      <c r="F32" s="13">
        <f t="shared" si="0"/>
        <v>0.97530683810637697</v>
      </c>
      <c r="G32" s="1"/>
      <c r="H32" s="1"/>
      <c r="I32" s="1"/>
    </row>
    <row r="33" spans="1:9" x14ac:dyDescent="0.25">
      <c r="A33" s="8" t="s">
        <v>70</v>
      </c>
      <c r="B33" s="37">
        <v>465</v>
      </c>
      <c r="C33" s="37">
        <v>821</v>
      </c>
      <c r="D33" s="37">
        <v>465</v>
      </c>
      <c r="E33" s="37">
        <v>821</v>
      </c>
      <c r="F33" s="10">
        <f t="shared" si="0"/>
        <v>76.55913978494624</v>
      </c>
      <c r="G33" s="1"/>
      <c r="H33" s="1"/>
      <c r="I33" s="1"/>
    </row>
    <row r="34" spans="1:9" x14ac:dyDescent="0.25">
      <c r="A34" s="11" t="s">
        <v>71</v>
      </c>
      <c r="B34" s="38">
        <v>26</v>
      </c>
      <c r="C34" s="38">
        <v>0</v>
      </c>
      <c r="D34" s="38">
        <v>26</v>
      </c>
      <c r="E34" s="38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663958</v>
      </c>
      <c r="C35" s="15">
        <f t="shared" ref="C35:E35" si="1">SUM(C7:C34)</f>
        <v>587074.5</v>
      </c>
      <c r="D35" s="15">
        <f t="shared" si="1"/>
        <v>663958</v>
      </c>
      <c r="E35" s="15">
        <f t="shared" si="1"/>
        <v>587074.5</v>
      </c>
      <c r="F35" s="16">
        <f t="shared" si="0"/>
        <v>-11.579572804303893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295164</v>
      </c>
      <c r="G38" s="42">
        <f>LOOKUP(E38,$A$38:$A$65,$C$38:$C$65)</f>
        <v>286758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295</v>
      </c>
      <c r="C39" s="41">
        <f t="shared" ref="C39:C65" si="5">D8</f>
        <v>249</v>
      </c>
      <c r="D39" s="41">
        <f t="shared" ref="D39:D65" si="6">_xlfn.RANK.EQ(B39,$B$38:$B$65)+COUNTIF($B$38:$B$65,B39)-1</f>
        <v>8</v>
      </c>
      <c r="E39" s="42" t="str">
        <f t="shared" si="2"/>
        <v>VALENCIA</v>
      </c>
      <c r="F39" s="42">
        <f t="shared" ref="F39:F54" si="7">LOOKUP(E39,$A$38:$A$65,$B$38:$B$65)</f>
        <v>193501</v>
      </c>
      <c r="G39" s="42">
        <f t="shared" ref="G39:G65" si="8">LOOKUP(E39,$A$38:$A$65,$C$38:$C$65)</f>
        <v>191632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55782</v>
      </c>
      <c r="G40" s="42">
        <f t="shared" si="8"/>
        <v>68459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28595.5</v>
      </c>
      <c r="G41" s="42">
        <f t="shared" si="8"/>
        <v>43161</v>
      </c>
    </row>
    <row r="42" spans="1:9" x14ac:dyDescent="0.25">
      <c r="A42" s="42" t="str">
        <f t="shared" si="3"/>
        <v>BAHIA DE ALGECIRAS</v>
      </c>
      <c r="B42" s="41">
        <f t="shared" si="4"/>
        <v>295164</v>
      </c>
      <c r="C42" s="41">
        <f t="shared" si="5"/>
        <v>286758</v>
      </c>
      <c r="D42" s="41">
        <f t="shared" si="6"/>
        <v>1</v>
      </c>
      <c r="E42" s="42" t="str">
        <f t="shared" si="2"/>
        <v>TARRAGONA</v>
      </c>
      <c r="F42" s="42">
        <f t="shared" si="7"/>
        <v>6536</v>
      </c>
      <c r="G42" s="42">
        <f t="shared" si="8"/>
        <v>11970</v>
      </c>
    </row>
    <row r="43" spans="1:9" x14ac:dyDescent="0.25">
      <c r="A43" s="42" t="str">
        <f t="shared" si="3"/>
        <v>BAHIA DE CADIZ</v>
      </c>
      <c r="B43" s="41">
        <f t="shared" si="4"/>
        <v>0</v>
      </c>
      <c r="C43" s="41">
        <f t="shared" si="5"/>
        <v>0</v>
      </c>
      <c r="D43" s="41">
        <f t="shared" si="6"/>
        <v>28</v>
      </c>
      <c r="E43" s="42" t="str">
        <f t="shared" si="2"/>
        <v>MALAGA</v>
      </c>
      <c r="F43" s="42">
        <f t="shared" si="7"/>
        <v>5712</v>
      </c>
      <c r="G43" s="42">
        <f t="shared" si="8"/>
        <v>60358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0</v>
      </c>
      <c r="D44" s="41">
        <f t="shared" si="6"/>
        <v>28</v>
      </c>
      <c r="E44" s="42" t="str">
        <f t="shared" si="2"/>
        <v>VIGO</v>
      </c>
      <c r="F44" s="42">
        <f t="shared" si="7"/>
        <v>821</v>
      </c>
      <c r="G44" s="42">
        <f t="shared" si="8"/>
        <v>465</v>
      </c>
    </row>
    <row r="45" spans="1:9" x14ac:dyDescent="0.25">
      <c r="A45" s="42" t="str">
        <f t="shared" si="3"/>
        <v>BARCELONA</v>
      </c>
      <c r="B45" s="41">
        <f t="shared" si="4"/>
        <v>28595.5</v>
      </c>
      <c r="C45" s="41">
        <f t="shared" si="5"/>
        <v>43161</v>
      </c>
      <c r="D45" s="41">
        <f t="shared" si="6"/>
        <v>4</v>
      </c>
      <c r="E45" s="42" t="str">
        <f t="shared" si="2"/>
        <v>ALICANTE</v>
      </c>
      <c r="F45" s="42">
        <f t="shared" si="7"/>
        <v>295</v>
      </c>
      <c r="G45" s="42">
        <f t="shared" si="8"/>
        <v>249</v>
      </c>
    </row>
    <row r="46" spans="1:9" x14ac:dyDescent="0.25">
      <c r="A46" s="42" t="str">
        <f t="shared" si="3"/>
        <v>BILBAO</v>
      </c>
      <c r="B46" s="41">
        <f t="shared" si="4"/>
        <v>13</v>
      </c>
      <c r="C46" s="41">
        <f t="shared" si="5"/>
        <v>46</v>
      </c>
      <c r="D46" s="41">
        <f t="shared" si="6"/>
        <v>12</v>
      </c>
      <c r="E46" s="42" t="str">
        <f t="shared" si="2"/>
        <v>SANTA CRUZ DE TENERIFE</v>
      </c>
      <c r="F46" s="42">
        <f t="shared" si="7"/>
        <v>248</v>
      </c>
      <c r="G46" s="42">
        <f t="shared" si="8"/>
        <v>299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MARIN Y RIA DE PONTEVEDRA</v>
      </c>
      <c r="F47" s="42">
        <f t="shared" si="7"/>
        <v>225</v>
      </c>
      <c r="G47" s="42">
        <f t="shared" si="8"/>
        <v>533</v>
      </c>
    </row>
    <row r="48" spans="1:9" x14ac:dyDescent="0.25">
      <c r="A48" s="42" t="str">
        <f t="shared" si="3"/>
        <v>CASTELLON</v>
      </c>
      <c r="B48" s="41">
        <f t="shared" si="4"/>
        <v>182</v>
      </c>
      <c r="C48" s="41">
        <f t="shared" si="5"/>
        <v>0</v>
      </c>
      <c r="D48" s="41">
        <f t="shared" si="6"/>
        <v>11</v>
      </c>
      <c r="E48" s="42" t="str">
        <f t="shared" si="2"/>
        <v>CASTELLON</v>
      </c>
      <c r="F48" s="42">
        <f t="shared" si="7"/>
        <v>182</v>
      </c>
      <c r="G48" s="42">
        <f t="shared" si="8"/>
        <v>0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BILBAO</v>
      </c>
      <c r="F49" s="42">
        <f t="shared" si="7"/>
        <v>13</v>
      </c>
      <c r="G49" s="42">
        <f t="shared" si="8"/>
        <v>46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e">
        <f t="shared" si="2"/>
        <v>#N/A</v>
      </c>
      <c r="F50" s="42" t="e">
        <f t="shared" si="7"/>
        <v>#N/A</v>
      </c>
      <c r="G50" s="42" t="e">
        <f t="shared" si="8"/>
        <v>#N/A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55782</v>
      </c>
      <c r="C53" s="41">
        <f t="shared" si="5"/>
        <v>68459</v>
      </c>
      <c r="D53" s="41">
        <f t="shared" si="6"/>
        <v>3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5712</v>
      </c>
      <c r="C54" s="41">
        <f t="shared" si="5"/>
        <v>60358</v>
      </c>
      <c r="D54" s="41">
        <f t="shared" si="6"/>
        <v>6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225</v>
      </c>
      <c r="C55" s="41">
        <f t="shared" si="5"/>
        <v>533</v>
      </c>
      <c r="D55" s="41">
        <f t="shared" si="6"/>
        <v>10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248</v>
      </c>
      <c r="C59" s="41">
        <f t="shared" si="5"/>
        <v>299</v>
      </c>
      <c r="D59" s="41">
        <f t="shared" si="6"/>
        <v>9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2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6536</v>
      </c>
      <c r="C62" s="41">
        <f t="shared" si="5"/>
        <v>11970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193501</v>
      </c>
      <c r="C63" s="41">
        <f t="shared" si="5"/>
        <v>191632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821</v>
      </c>
      <c r="C64" s="41">
        <f t="shared" si="5"/>
        <v>465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26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94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Enero</v>
      </c>
      <c r="C5" s="68"/>
      <c r="D5" s="67" t="s">
        <v>40</v>
      </c>
      <c r="E5" s="68"/>
      <c r="F5" s="68"/>
      <c r="L5" s="39">
        <f>'Resumen general'!I4</f>
        <v>41344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20</v>
      </c>
      <c r="D7" s="9">
        <v>0</v>
      </c>
      <c r="E7" s="9">
        <v>20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9160</v>
      </c>
      <c r="C8" s="12">
        <v>8579</v>
      </c>
      <c r="D8" s="12">
        <v>9160</v>
      </c>
      <c r="E8" s="12">
        <v>8579</v>
      </c>
      <c r="F8" s="13">
        <f t="shared" ref="F8:F35" si="0">((E8*100)/D8)-100</f>
        <v>-6.342794759825324</v>
      </c>
      <c r="G8" s="1"/>
      <c r="H8" s="1"/>
      <c r="I8" s="1"/>
    </row>
    <row r="9" spans="1:12" x14ac:dyDescent="0.25">
      <c r="A9" s="8" t="s">
        <v>46</v>
      </c>
      <c r="B9" s="9">
        <v>499</v>
      </c>
      <c r="C9" s="9">
        <v>195</v>
      </c>
      <c r="D9" s="9">
        <v>499</v>
      </c>
      <c r="E9" s="9">
        <v>195</v>
      </c>
      <c r="F9" s="10">
        <f t="shared" si="0"/>
        <v>-60.921843687374746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1781</v>
      </c>
      <c r="C11" s="9">
        <v>2021</v>
      </c>
      <c r="D11" s="9">
        <v>1781</v>
      </c>
      <c r="E11" s="9">
        <v>2021</v>
      </c>
      <c r="F11" s="10">
        <f t="shared" si="0"/>
        <v>13.475575519371134</v>
      </c>
      <c r="G11" s="1"/>
      <c r="H11" s="1"/>
      <c r="I11" s="1"/>
    </row>
    <row r="12" spans="1:12" x14ac:dyDescent="0.25">
      <c r="A12" s="11" t="s">
        <v>49</v>
      </c>
      <c r="B12" s="12">
        <v>2786</v>
      </c>
      <c r="C12" s="12">
        <v>3427</v>
      </c>
      <c r="D12" s="12">
        <v>2786</v>
      </c>
      <c r="E12" s="12">
        <v>3427</v>
      </c>
      <c r="F12" s="13">
        <f t="shared" si="0"/>
        <v>23.007896625987073</v>
      </c>
      <c r="G12" s="1"/>
      <c r="H12" s="1"/>
      <c r="I12" s="1"/>
    </row>
    <row r="13" spans="1:12" x14ac:dyDescent="0.25">
      <c r="A13" s="8" t="s">
        <v>50</v>
      </c>
      <c r="B13" s="9">
        <v>3176</v>
      </c>
      <c r="C13" s="9">
        <v>4089</v>
      </c>
      <c r="D13" s="9">
        <v>3176</v>
      </c>
      <c r="E13" s="9">
        <v>4089</v>
      </c>
      <c r="F13" s="10">
        <f t="shared" si="0"/>
        <v>28.746851385390414</v>
      </c>
      <c r="G13" s="1"/>
      <c r="H13" s="1"/>
      <c r="I13" s="1"/>
    </row>
    <row r="14" spans="1:12" x14ac:dyDescent="0.25">
      <c r="A14" s="11" t="s">
        <v>51</v>
      </c>
      <c r="B14" s="12">
        <v>12154</v>
      </c>
      <c r="C14" s="12">
        <v>10468</v>
      </c>
      <c r="D14" s="12">
        <v>12154</v>
      </c>
      <c r="E14" s="12">
        <v>10468</v>
      </c>
      <c r="F14" s="13">
        <f t="shared" si="0"/>
        <v>-13.871976304097416</v>
      </c>
      <c r="G14" s="1"/>
      <c r="H14" s="1"/>
      <c r="I14" s="1"/>
    </row>
    <row r="15" spans="1:12" x14ac:dyDescent="0.25">
      <c r="A15" s="8" t="s">
        <v>52</v>
      </c>
      <c r="B15" s="9">
        <v>4487.25</v>
      </c>
      <c r="C15" s="9">
        <v>4534.25</v>
      </c>
      <c r="D15" s="9">
        <v>4487.25</v>
      </c>
      <c r="E15" s="9">
        <v>4534.25</v>
      </c>
      <c r="F15" s="10">
        <f t="shared" si="0"/>
        <v>1.0474121120953868</v>
      </c>
      <c r="G15" s="1"/>
      <c r="H15" s="1"/>
      <c r="I15" s="1"/>
    </row>
    <row r="16" spans="1:12" x14ac:dyDescent="0.25">
      <c r="A16" s="11" t="s">
        <v>53</v>
      </c>
      <c r="B16" s="12">
        <v>1168</v>
      </c>
      <c r="C16" s="12">
        <v>637</v>
      </c>
      <c r="D16" s="12">
        <v>1168</v>
      </c>
      <c r="E16" s="12">
        <v>637</v>
      </c>
      <c r="F16" s="13">
        <f t="shared" si="0"/>
        <v>-45.462328767123289</v>
      </c>
      <c r="G16" s="1"/>
      <c r="H16" s="1"/>
      <c r="I16" s="1"/>
    </row>
    <row r="17" spans="1:9" x14ac:dyDescent="0.25">
      <c r="A17" s="8" t="s">
        <v>54</v>
      </c>
      <c r="B17" s="9">
        <v>726</v>
      </c>
      <c r="C17" s="9">
        <v>520</v>
      </c>
      <c r="D17" s="9">
        <v>726</v>
      </c>
      <c r="E17" s="9">
        <v>520</v>
      </c>
      <c r="F17" s="10">
        <f t="shared" si="0"/>
        <v>-28.374655647382923</v>
      </c>
      <c r="G17" s="1"/>
      <c r="H17" s="1"/>
      <c r="I17" s="1"/>
    </row>
    <row r="18" spans="1:9" x14ac:dyDescent="0.25">
      <c r="A18" s="11" t="s">
        <v>55</v>
      </c>
      <c r="B18" s="12">
        <v>1274</v>
      </c>
      <c r="C18" s="12">
        <v>1736</v>
      </c>
      <c r="D18" s="12">
        <v>1274</v>
      </c>
      <c r="E18" s="12">
        <v>1736</v>
      </c>
      <c r="F18" s="13">
        <f t="shared" si="0"/>
        <v>36.263736263736263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40</v>
      </c>
      <c r="D19" s="9">
        <v>0</v>
      </c>
      <c r="E19" s="9">
        <v>40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752</v>
      </c>
      <c r="C20" s="12">
        <v>697</v>
      </c>
      <c r="D20" s="12">
        <v>752</v>
      </c>
      <c r="E20" s="12">
        <v>697</v>
      </c>
      <c r="F20" s="13">
        <f t="shared" si="0"/>
        <v>-7.3138297872340416</v>
      </c>
      <c r="G20" s="1"/>
      <c r="H20" s="1"/>
      <c r="I20" s="1"/>
    </row>
    <row r="21" spans="1:9" x14ac:dyDescent="0.25">
      <c r="A21" s="8" t="s">
        <v>58</v>
      </c>
      <c r="B21" s="9">
        <v>80</v>
      </c>
      <c r="C21" s="9">
        <v>10</v>
      </c>
      <c r="D21" s="9">
        <v>80</v>
      </c>
      <c r="E21" s="9">
        <v>10</v>
      </c>
      <c r="F21" s="10">
        <f t="shared" si="0"/>
        <v>-87.5</v>
      </c>
      <c r="G21" s="1"/>
      <c r="H21" s="1"/>
      <c r="I21" s="1"/>
    </row>
    <row r="22" spans="1:9" x14ac:dyDescent="0.25">
      <c r="A22" s="11" t="s">
        <v>59</v>
      </c>
      <c r="B22" s="12">
        <v>27349</v>
      </c>
      <c r="C22" s="12">
        <v>23567</v>
      </c>
      <c r="D22" s="12">
        <v>27349</v>
      </c>
      <c r="E22" s="12">
        <v>23567</v>
      </c>
      <c r="F22" s="13">
        <f t="shared" si="0"/>
        <v>-13.828659183151117</v>
      </c>
      <c r="G22" s="1"/>
      <c r="H22" s="1"/>
      <c r="I22" s="1"/>
    </row>
    <row r="23" spans="1:9" x14ac:dyDescent="0.25">
      <c r="A23" s="8" t="s">
        <v>60</v>
      </c>
      <c r="B23" s="9">
        <v>899</v>
      </c>
      <c r="C23" s="9">
        <v>1337</v>
      </c>
      <c r="D23" s="9">
        <v>899</v>
      </c>
      <c r="E23" s="9">
        <v>1337</v>
      </c>
      <c r="F23" s="10">
        <f t="shared" si="0"/>
        <v>48.720800889877637</v>
      </c>
      <c r="G23" s="1"/>
      <c r="H23" s="1"/>
      <c r="I23" s="1"/>
    </row>
    <row r="24" spans="1:9" x14ac:dyDescent="0.25">
      <c r="A24" s="11" t="s">
        <v>61</v>
      </c>
      <c r="B24" s="12">
        <v>595</v>
      </c>
      <c r="C24" s="12">
        <v>545</v>
      </c>
      <c r="D24" s="12">
        <v>595</v>
      </c>
      <c r="E24" s="12">
        <v>545</v>
      </c>
      <c r="F24" s="13">
        <f t="shared" si="0"/>
        <v>-8.4033613445378137</v>
      </c>
      <c r="G24" s="1"/>
      <c r="H24" s="1"/>
      <c r="I24" s="1"/>
    </row>
    <row r="25" spans="1:9" x14ac:dyDescent="0.25">
      <c r="A25" s="8" t="s">
        <v>62</v>
      </c>
      <c r="B25" s="9">
        <v>1839</v>
      </c>
      <c r="C25" s="9">
        <v>1395</v>
      </c>
      <c r="D25" s="9">
        <v>1839</v>
      </c>
      <c r="E25" s="9">
        <v>1395</v>
      </c>
      <c r="F25" s="10">
        <f t="shared" si="0"/>
        <v>-24.143556280587276</v>
      </c>
      <c r="G25" s="1"/>
      <c r="H25" s="1"/>
      <c r="I25" s="1"/>
    </row>
    <row r="26" spans="1:9" x14ac:dyDescent="0.25">
      <c r="A26" s="11" t="s">
        <v>63</v>
      </c>
      <c r="B26" s="12">
        <v>278</v>
      </c>
      <c r="C26" s="12">
        <v>122</v>
      </c>
      <c r="D26" s="12">
        <v>278</v>
      </c>
      <c r="E26" s="12">
        <v>122</v>
      </c>
      <c r="F26" s="13">
        <f t="shared" si="0"/>
        <v>-56.115107913669064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22334</v>
      </c>
      <c r="C28" s="12">
        <v>20451</v>
      </c>
      <c r="D28" s="12">
        <v>22334</v>
      </c>
      <c r="E28" s="12">
        <v>20451</v>
      </c>
      <c r="F28" s="13">
        <f t="shared" si="0"/>
        <v>-8.4310916092056942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12">
        <v>11265</v>
      </c>
      <c r="C30" s="12">
        <v>8394</v>
      </c>
      <c r="D30" s="12">
        <v>11265</v>
      </c>
      <c r="E30" s="12">
        <v>8394</v>
      </c>
      <c r="F30" s="13">
        <f t="shared" si="0"/>
        <v>-25.486018641810915</v>
      </c>
      <c r="G30" s="1"/>
      <c r="H30" s="1"/>
      <c r="I30" s="1"/>
    </row>
    <row r="31" spans="1:9" x14ac:dyDescent="0.25">
      <c r="A31" s="8" t="s">
        <v>68</v>
      </c>
      <c r="B31" s="9">
        <v>1703</v>
      </c>
      <c r="C31" s="9">
        <v>1842</v>
      </c>
      <c r="D31" s="9">
        <v>1703</v>
      </c>
      <c r="E31" s="9">
        <v>1842</v>
      </c>
      <c r="F31" s="10">
        <f t="shared" si="0"/>
        <v>8.1620669406928954</v>
      </c>
      <c r="G31" s="1"/>
      <c r="H31" s="1"/>
      <c r="I31" s="1"/>
    </row>
    <row r="32" spans="1:9" x14ac:dyDescent="0.25">
      <c r="A32" s="11" t="s">
        <v>69</v>
      </c>
      <c r="B32" s="12">
        <v>11739</v>
      </c>
      <c r="C32" s="12">
        <v>11858</v>
      </c>
      <c r="D32" s="12">
        <v>11739</v>
      </c>
      <c r="E32" s="12">
        <v>11858</v>
      </c>
      <c r="F32" s="13">
        <f t="shared" si="0"/>
        <v>1.0137149672033416</v>
      </c>
      <c r="G32" s="1"/>
      <c r="H32" s="1"/>
      <c r="I32" s="1"/>
    </row>
    <row r="33" spans="1:9" x14ac:dyDescent="0.25">
      <c r="A33" s="8" t="s">
        <v>70</v>
      </c>
      <c r="B33" s="9">
        <v>2145</v>
      </c>
      <c r="C33" s="9">
        <v>2283</v>
      </c>
      <c r="D33" s="9">
        <v>2145</v>
      </c>
      <c r="E33" s="9">
        <v>2283</v>
      </c>
      <c r="F33" s="10">
        <f t="shared" si="0"/>
        <v>6.4335664335664404</v>
      </c>
      <c r="G33" s="1"/>
      <c r="H33" s="1"/>
      <c r="I33" s="1"/>
    </row>
    <row r="34" spans="1:9" x14ac:dyDescent="0.25">
      <c r="A34" s="11" t="s">
        <v>71</v>
      </c>
      <c r="B34" s="12">
        <v>2406</v>
      </c>
      <c r="C34" s="12">
        <v>2384</v>
      </c>
      <c r="D34" s="12">
        <v>2406</v>
      </c>
      <c r="E34" s="12">
        <v>2384</v>
      </c>
      <c r="F34" s="13">
        <f t="shared" si="0"/>
        <v>-0.9143807148794707</v>
      </c>
      <c r="G34" s="1"/>
      <c r="H34" s="1"/>
      <c r="I34" s="1"/>
    </row>
    <row r="35" spans="1:9" x14ac:dyDescent="0.25">
      <c r="A35" s="14" t="s">
        <v>72</v>
      </c>
      <c r="B35" s="15">
        <f>SUM(B7:B34)</f>
        <v>120595.25</v>
      </c>
      <c r="C35" s="15">
        <f t="shared" ref="C35:E35" si="1">SUM(C7:C34)</f>
        <v>111151.25</v>
      </c>
      <c r="D35" s="15">
        <f t="shared" si="1"/>
        <v>120595.25</v>
      </c>
      <c r="E35" s="15">
        <f t="shared" si="1"/>
        <v>111151.25</v>
      </c>
      <c r="F35" s="16">
        <f t="shared" si="0"/>
        <v>-7.8311542121269326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20</v>
      </c>
      <c r="C38" s="41">
        <f>D7</f>
        <v>0</v>
      </c>
      <c r="D38" s="41">
        <f>_xlfn.RANK.EQ(B38,$B$38:$B$65)+COUNTIF($B$38:$B$65,B38)-1</f>
        <v>24</v>
      </c>
      <c r="E38" s="42" t="str">
        <f t="shared" ref="E38:E65" si="2">INDEX($A$38:$B$65,MATCH(ROW()-37,$D$38:$D$65,0),1)</f>
        <v>LAS PALMAS</v>
      </c>
      <c r="F38" s="42">
        <f>LOOKUP(E38,$A$38:$A$65,$B$38:$B$65)</f>
        <v>23567</v>
      </c>
      <c r="G38" s="42">
        <f>LOOKUP(E38,$A$38:$A$65,$C$38:$C$65)</f>
        <v>27349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8579</v>
      </c>
      <c r="C39" s="41">
        <f t="shared" ref="C39:C65" si="5">D8</f>
        <v>9160</v>
      </c>
      <c r="D39" s="41">
        <f t="shared" ref="D39:D65" si="6">_xlfn.RANK.EQ(B39,$B$38:$B$65)+COUNTIF($B$38:$B$65,B39)-1</f>
        <v>5</v>
      </c>
      <c r="E39" s="42" t="str">
        <f t="shared" si="2"/>
        <v>SANTA CRUZ DE TENERIFE</v>
      </c>
      <c r="F39" s="42">
        <f t="shared" ref="F39:F65" si="7">LOOKUP(E39,$A$38:$A$65,$B$38:$B$65)</f>
        <v>20451</v>
      </c>
      <c r="G39" s="42">
        <f t="shared" ref="G39:G65" si="8">LOOKUP(E39,$A$38:$A$65,$C$38:$C$65)</f>
        <v>22334</v>
      </c>
    </row>
    <row r="40" spans="1:9" x14ac:dyDescent="0.25">
      <c r="A40" s="42" t="str">
        <f t="shared" si="3"/>
        <v>ALMERIA</v>
      </c>
      <c r="B40" s="41">
        <f t="shared" si="4"/>
        <v>195</v>
      </c>
      <c r="C40" s="41">
        <f t="shared" si="5"/>
        <v>499</v>
      </c>
      <c r="D40" s="41">
        <f t="shared" si="6"/>
        <v>21</v>
      </c>
      <c r="E40" s="42" t="str">
        <f t="shared" si="2"/>
        <v>VALENCIA</v>
      </c>
      <c r="F40" s="42">
        <f t="shared" si="7"/>
        <v>11858</v>
      </c>
      <c r="G40" s="42">
        <f t="shared" si="8"/>
        <v>11739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10468</v>
      </c>
      <c r="G41" s="42">
        <f t="shared" si="8"/>
        <v>12154</v>
      </c>
    </row>
    <row r="42" spans="1:9" x14ac:dyDescent="0.25">
      <c r="A42" s="42" t="str">
        <f t="shared" si="3"/>
        <v>BAHIA DE ALGECIRAS</v>
      </c>
      <c r="B42" s="41">
        <f t="shared" si="4"/>
        <v>2021</v>
      </c>
      <c r="C42" s="41">
        <f t="shared" si="5"/>
        <v>1781</v>
      </c>
      <c r="D42" s="41">
        <f t="shared" si="6"/>
        <v>12</v>
      </c>
      <c r="E42" s="42" t="str">
        <f t="shared" si="2"/>
        <v>ALICANTE</v>
      </c>
      <c r="F42" s="42">
        <f t="shared" si="7"/>
        <v>8579</v>
      </c>
      <c r="G42" s="42">
        <f t="shared" si="8"/>
        <v>9160</v>
      </c>
    </row>
    <row r="43" spans="1:9" x14ac:dyDescent="0.25">
      <c r="A43" s="42" t="str">
        <f t="shared" si="3"/>
        <v>BAHIA DE CADIZ</v>
      </c>
      <c r="B43" s="41">
        <f t="shared" si="4"/>
        <v>3427</v>
      </c>
      <c r="C43" s="41">
        <f t="shared" si="5"/>
        <v>2786</v>
      </c>
      <c r="D43" s="41">
        <f t="shared" si="6"/>
        <v>9</v>
      </c>
      <c r="E43" s="42" t="str">
        <f t="shared" si="2"/>
        <v>SEVILLA</v>
      </c>
      <c r="F43" s="42">
        <f t="shared" si="7"/>
        <v>8394</v>
      </c>
      <c r="G43" s="42">
        <f t="shared" si="8"/>
        <v>11265</v>
      </c>
    </row>
    <row r="44" spans="1:9" x14ac:dyDescent="0.25">
      <c r="A44" s="42" t="str">
        <f t="shared" si="3"/>
        <v>BALEARES</v>
      </c>
      <c r="B44" s="41">
        <f t="shared" si="4"/>
        <v>4089</v>
      </c>
      <c r="C44" s="41">
        <f t="shared" si="5"/>
        <v>3176</v>
      </c>
      <c r="D44" s="41">
        <f t="shared" si="6"/>
        <v>8</v>
      </c>
      <c r="E44" s="42" t="str">
        <f t="shared" si="2"/>
        <v>BILBAO</v>
      </c>
      <c r="F44" s="42">
        <f t="shared" si="7"/>
        <v>4534.25</v>
      </c>
      <c r="G44" s="42">
        <f t="shared" si="8"/>
        <v>4487.25</v>
      </c>
    </row>
    <row r="45" spans="1:9" x14ac:dyDescent="0.25">
      <c r="A45" s="42" t="str">
        <f t="shared" si="3"/>
        <v>BARCELONA</v>
      </c>
      <c r="B45" s="41">
        <f t="shared" si="4"/>
        <v>10468</v>
      </c>
      <c r="C45" s="41">
        <f t="shared" si="5"/>
        <v>12154</v>
      </c>
      <c r="D45" s="41">
        <f t="shared" si="6"/>
        <v>4</v>
      </c>
      <c r="E45" s="42" t="str">
        <f t="shared" si="2"/>
        <v>BALEARES</v>
      </c>
      <c r="F45" s="42">
        <f t="shared" si="7"/>
        <v>4089</v>
      </c>
      <c r="G45" s="42">
        <f t="shared" si="8"/>
        <v>3176</v>
      </c>
    </row>
    <row r="46" spans="1:9" x14ac:dyDescent="0.25">
      <c r="A46" s="42" t="str">
        <f t="shared" si="3"/>
        <v>BILBAO</v>
      </c>
      <c r="B46" s="41">
        <f t="shared" si="4"/>
        <v>4534.25</v>
      </c>
      <c r="C46" s="41">
        <f t="shared" si="5"/>
        <v>4487.25</v>
      </c>
      <c r="D46" s="41">
        <f t="shared" si="6"/>
        <v>7</v>
      </c>
      <c r="E46" s="42" t="str">
        <f t="shared" si="2"/>
        <v>BAHIA DE CADIZ</v>
      </c>
      <c r="F46" s="42">
        <f t="shared" si="7"/>
        <v>3427</v>
      </c>
      <c r="G46" s="42">
        <f t="shared" si="8"/>
        <v>2786</v>
      </c>
    </row>
    <row r="47" spans="1:9" x14ac:dyDescent="0.25">
      <c r="A47" s="42" t="str">
        <f t="shared" si="3"/>
        <v>CARTAGENA</v>
      </c>
      <c r="B47" s="41">
        <f t="shared" si="4"/>
        <v>637</v>
      </c>
      <c r="C47" s="41">
        <f t="shared" si="5"/>
        <v>1168</v>
      </c>
      <c r="D47" s="41">
        <f t="shared" si="6"/>
        <v>18</v>
      </c>
      <c r="E47" s="42" t="str">
        <f t="shared" si="2"/>
        <v>VILAGARCIA</v>
      </c>
      <c r="F47" s="42">
        <f t="shared" si="7"/>
        <v>2384</v>
      </c>
      <c r="G47" s="42">
        <f t="shared" si="8"/>
        <v>2406</v>
      </c>
    </row>
    <row r="48" spans="1:9" x14ac:dyDescent="0.25">
      <c r="A48" s="42" t="str">
        <f t="shared" si="3"/>
        <v>CASTELLON</v>
      </c>
      <c r="B48" s="41">
        <f t="shared" si="4"/>
        <v>520</v>
      </c>
      <c r="C48" s="41">
        <f t="shared" si="5"/>
        <v>726</v>
      </c>
      <c r="D48" s="41">
        <f t="shared" si="6"/>
        <v>20</v>
      </c>
      <c r="E48" s="42" t="str">
        <f t="shared" si="2"/>
        <v>VIGO</v>
      </c>
      <c r="F48" s="42">
        <f t="shared" si="7"/>
        <v>2283</v>
      </c>
      <c r="G48" s="42">
        <f t="shared" si="8"/>
        <v>2145</v>
      </c>
    </row>
    <row r="49" spans="1:7" x14ac:dyDescent="0.25">
      <c r="A49" s="42" t="str">
        <f t="shared" si="3"/>
        <v>CEUTA</v>
      </c>
      <c r="B49" s="41">
        <f t="shared" si="4"/>
        <v>1736</v>
      </c>
      <c r="C49" s="41">
        <f t="shared" si="5"/>
        <v>1274</v>
      </c>
      <c r="D49" s="41">
        <f t="shared" si="6"/>
        <v>14</v>
      </c>
      <c r="E49" s="42" t="str">
        <f t="shared" si="2"/>
        <v>BAHIA DE ALGECIRAS</v>
      </c>
      <c r="F49" s="42">
        <f t="shared" si="7"/>
        <v>2021</v>
      </c>
      <c r="G49" s="42">
        <f t="shared" si="8"/>
        <v>1781</v>
      </c>
    </row>
    <row r="50" spans="1:7" x14ac:dyDescent="0.25">
      <c r="A50" s="42" t="str">
        <f t="shared" si="3"/>
        <v>FERROL-SAN CIBRAO</v>
      </c>
      <c r="B50" s="41">
        <f t="shared" si="4"/>
        <v>40</v>
      </c>
      <c r="C50" s="41">
        <f t="shared" si="5"/>
        <v>0</v>
      </c>
      <c r="D50" s="41">
        <f t="shared" si="6"/>
        <v>23</v>
      </c>
      <c r="E50" s="42" t="str">
        <f t="shared" si="2"/>
        <v>TARRAGONA</v>
      </c>
      <c r="F50" s="42">
        <f t="shared" si="7"/>
        <v>1842</v>
      </c>
      <c r="G50" s="42">
        <f t="shared" si="8"/>
        <v>1703</v>
      </c>
    </row>
    <row r="51" spans="1:7" x14ac:dyDescent="0.25">
      <c r="A51" s="42" t="str">
        <f t="shared" si="3"/>
        <v>GIJON</v>
      </c>
      <c r="B51" s="41">
        <f t="shared" si="4"/>
        <v>697</v>
      </c>
      <c r="C51" s="41">
        <f t="shared" si="5"/>
        <v>752</v>
      </c>
      <c r="D51" s="41">
        <f t="shared" si="6"/>
        <v>17</v>
      </c>
      <c r="E51" s="42" t="str">
        <f t="shared" si="2"/>
        <v>CEUTA</v>
      </c>
      <c r="F51" s="42">
        <f t="shared" si="7"/>
        <v>1736</v>
      </c>
      <c r="G51" s="42">
        <f t="shared" si="8"/>
        <v>1274</v>
      </c>
    </row>
    <row r="52" spans="1:7" x14ac:dyDescent="0.25">
      <c r="A52" s="42" t="str">
        <f t="shared" si="3"/>
        <v>HUELVA</v>
      </c>
      <c r="B52" s="41">
        <f t="shared" si="4"/>
        <v>10</v>
      </c>
      <c r="C52" s="41">
        <f t="shared" si="5"/>
        <v>80</v>
      </c>
      <c r="D52" s="41">
        <f t="shared" si="6"/>
        <v>25</v>
      </c>
      <c r="E52" s="42" t="str">
        <f t="shared" si="2"/>
        <v>MELILLA</v>
      </c>
      <c r="F52" s="42">
        <f t="shared" si="7"/>
        <v>1395</v>
      </c>
      <c r="G52" s="42">
        <f t="shared" si="8"/>
        <v>1839</v>
      </c>
    </row>
    <row r="53" spans="1:7" x14ac:dyDescent="0.25">
      <c r="A53" s="42" t="str">
        <f t="shared" si="3"/>
        <v>LAS PALMAS</v>
      </c>
      <c r="B53" s="41">
        <f t="shared" si="4"/>
        <v>23567</v>
      </c>
      <c r="C53" s="41">
        <f t="shared" si="5"/>
        <v>27349</v>
      </c>
      <c r="D53" s="41">
        <f t="shared" si="6"/>
        <v>1</v>
      </c>
      <c r="E53" s="42" t="str">
        <f t="shared" si="2"/>
        <v>MALAGA</v>
      </c>
      <c r="F53" s="42">
        <f t="shared" si="7"/>
        <v>1337</v>
      </c>
      <c r="G53" s="42">
        <f t="shared" si="8"/>
        <v>899</v>
      </c>
    </row>
    <row r="54" spans="1:7" x14ac:dyDescent="0.25">
      <c r="A54" s="42" t="str">
        <f t="shared" si="3"/>
        <v>MALAGA</v>
      </c>
      <c r="B54" s="41">
        <f t="shared" si="4"/>
        <v>1337</v>
      </c>
      <c r="C54" s="41">
        <f t="shared" si="5"/>
        <v>899</v>
      </c>
      <c r="D54" s="41">
        <f t="shared" si="6"/>
        <v>16</v>
      </c>
      <c r="E54" s="42" t="str">
        <f t="shared" si="2"/>
        <v>GIJON</v>
      </c>
      <c r="F54" s="42">
        <f t="shared" si="7"/>
        <v>697</v>
      </c>
      <c r="G54" s="42">
        <f t="shared" si="8"/>
        <v>752</v>
      </c>
    </row>
    <row r="55" spans="1:7" x14ac:dyDescent="0.25">
      <c r="A55" s="42" t="str">
        <f t="shared" si="3"/>
        <v>MARIN Y RIA DE PONTEVEDRA</v>
      </c>
      <c r="B55" s="41">
        <f t="shared" si="4"/>
        <v>545</v>
      </c>
      <c r="C55" s="41">
        <f t="shared" si="5"/>
        <v>595</v>
      </c>
      <c r="D55" s="41">
        <f t="shared" si="6"/>
        <v>19</v>
      </c>
      <c r="E55" s="42" t="str">
        <f t="shared" si="2"/>
        <v>CARTAGENA</v>
      </c>
      <c r="F55" s="42">
        <f t="shared" si="7"/>
        <v>637</v>
      </c>
      <c r="G55" s="42">
        <f t="shared" si="8"/>
        <v>1168</v>
      </c>
    </row>
    <row r="56" spans="1:7" x14ac:dyDescent="0.25">
      <c r="A56" s="42" t="str">
        <f t="shared" si="3"/>
        <v>MELILLA</v>
      </c>
      <c r="B56" s="41">
        <f t="shared" si="4"/>
        <v>1395</v>
      </c>
      <c r="C56" s="41">
        <f t="shared" si="5"/>
        <v>1839</v>
      </c>
      <c r="D56" s="41">
        <f t="shared" si="6"/>
        <v>15</v>
      </c>
      <c r="E56" s="42" t="str">
        <f t="shared" si="2"/>
        <v>MARIN Y RIA DE PONTEVEDRA</v>
      </c>
      <c r="F56" s="42">
        <f t="shared" si="7"/>
        <v>545</v>
      </c>
      <c r="G56" s="42">
        <f t="shared" si="8"/>
        <v>595</v>
      </c>
    </row>
    <row r="57" spans="1:7" x14ac:dyDescent="0.25">
      <c r="A57" s="42" t="str">
        <f t="shared" si="3"/>
        <v>MOTRIL</v>
      </c>
      <c r="B57" s="41">
        <f t="shared" si="4"/>
        <v>122</v>
      </c>
      <c r="C57" s="41">
        <f t="shared" si="5"/>
        <v>278</v>
      </c>
      <c r="D57" s="41">
        <f t="shared" si="6"/>
        <v>22</v>
      </c>
      <c r="E57" s="42" t="str">
        <f t="shared" si="2"/>
        <v>CASTELLON</v>
      </c>
      <c r="F57" s="42">
        <f t="shared" si="7"/>
        <v>520</v>
      </c>
      <c r="G57" s="42">
        <f t="shared" si="8"/>
        <v>726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7"/>
        <v>195</v>
      </c>
      <c r="G58" s="42">
        <f t="shared" si="8"/>
        <v>499</v>
      </c>
    </row>
    <row r="59" spans="1:7" x14ac:dyDescent="0.25">
      <c r="A59" s="42" t="str">
        <f t="shared" si="3"/>
        <v>SANTA CRUZ DE TENERIFE</v>
      </c>
      <c r="B59" s="41">
        <f t="shared" si="4"/>
        <v>20451</v>
      </c>
      <c r="C59" s="41">
        <f t="shared" si="5"/>
        <v>22334</v>
      </c>
      <c r="D59" s="41">
        <f t="shared" si="6"/>
        <v>2</v>
      </c>
      <c r="E59" s="42" t="str">
        <f t="shared" si="2"/>
        <v>MOTRIL</v>
      </c>
      <c r="F59" s="42">
        <f t="shared" si="7"/>
        <v>122</v>
      </c>
      <c r="G59" s="42">
        <f t="shared" si="8"/>
        <v>278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str">
        <f t="shared" si="2"/>
        <v>FERROL-SAN CIBRAO</v>
      </c>
      <c r="F60" s="42">
        <f t="shared" si="7"/>
        <v>40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8394</v>
      </c>
      <c r="C61" s="41">
        <f t="shared" si="5"/>
        <v>11265</v>
      </c>
      <c r="D61" s="41">
        <f t="shared" si="6"/>
        <v>6</v>
      </c>
      <c r="E61" s="42" t="str">
        <f t="shared" si="2"/>
        <v>A CORUÑA</v>
      </c>
      <c r="F61" s="42">
        <f t="shared" si="7"/>
        <v>20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1842</v>
      </c>
      <c r="C62" s="41">
        <f t="shared" si="5"/>
        <v>1703</v>
      </c>
      <c r="D62" s="41">
        <f t="shared" si="6"/>
        <v>13</v>
      </c>
      <c r="E62" s="42" t="str">
        <f t="shared" si="2"/>
        <v>HUELVA</v>
      </c>
      <c r="F62" s="42">
        <f t="shared" si="7"/>
        <v>10</v>
      </c>
      <c r="G62" s="42">
        <f t="shared" si="8"/>
        <v>80</v>
      </c>
    </row>
    <row r="63" spans="1:7" x14ac:dyDescent="0.25">
      <c r="A63" s="42" t="str">
        <f t="shared" si="3"/>
        <v>VALENCIA</v>
      </c>
      <c r="B63" s="41">
        <f t="shared" si="4"/>
        <v>11858</v>
      </c>
      <c r="C63" s="41">
        <f t="shared" si="5"/>
        <v>11739</v>
      </c>
      <c r="D63" s="41">
        <f t="shared" si="6"/>
        <v>3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2283</v>
      </c>
      <c r="C64" s="41">
        <f t="shared" si="5"/>
        <v>2145</v>
      </c>
      <c r="D64" s="41">
        <f t="shared" si="6"/>
        <v>11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2384</v>
      </c>
      <c r="C65" s="41">
        <f t="shared" si="5"/>
        <v>2406</v>
      </c>
      <c r="D65" s="41">
        <f t="shared" si="6"/>
        <v>10</v>
      </c>
      <c r="E65" s="42" t="str">
        <f t="shared" si="2"/>
        <v>AVILES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95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Enero</v>
      </c>
      <c r="C5" s="68"/>
      <c r="D5" s="67" t="s">
        <v>40</v>
      </c>
      <c r="E5" s="68"/>
      <c r="F5" s="68"/>
      <c r="L5" s="39">
        <f>'Resumen general'!I4</f>
        <v>41344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487</v>
      </c>
      <c r="C7" s="9">
        <v>213</v>
      </c>
      <c r="D7" s="9">
        <v>487</v>
      </c>
      <c r="E7" s="9">
        <v>213</v>
      </c>
      <c r="F7" s="10">
        <f>((E7*100)/D7)-100</f>
        <v>-56.262833675564679</v>
      </c>
      <c r="G7" s="1"/>
      <c r="H7" s="1"/>
      <c r="I7" s="1"/>
    </row>
    <row r="8" spans="1:12" x14ac:dyDescent="0.25">
      <c r="A8" s="11" t="s">
        <v>45</v>
      </c>
      <c r="B8" s="12">
        <v>3172</v>
      </c>
      <c r="C8" s="12">
        <v>2073</v>
      </c>
      <c r="D8" s="12">
        <v>3172</v>
      </c>
      <c r="E8" s="12">
        <v>2073</v>
      </c>
      <c r="F8" s="13">
        <f t="shared" ref="F8:F35" si="0">((E8*100)/D8)-100</f>
        <v>-34.646910466582597</v>
      </c>
      <c r="G8" s="1"/>
      <c r="H8" s="1"/>
      <c r="I8" s="1"/>
    </row>
    <row r="9" spans="1:12" x14ac:dyDescent="0.25">
      <c r="A9" s="8" t="s">
        <v>46</v>
      </c>
      <c r="B9" s="9">
        <v>75</v>
      </c>
      <c r="C9" s="9">
        <v>181</v>
      </c>
      <c r="D9" s="9">
        <v>75</v>
      </c>
      <c r="E9" s="9">
        <v>181</v>
      </c>
      <c r="F9" s="10">
        <f t="shared" si="0"/>
        <v>141.33333333333334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15476</v>
      </c>
      <c r="C11" s="9">
        <v>23375</v>
      </c>
      <c r="D11" s="9">
        <v>15476</v>
      </c>
      <c r="E11" s="9">
        <v>23375</v>
      </c>
      <c r="F11" s="10">
        <f t="shared" si="0"/>
        <v>51.040320496252264</v>
      </c>
      <c r="G11" s="1"/>
      <c r="H11" s="1"/>
      <c r="I11" s="1"/>
    </row>
    <row r="12" spans="1:12" x14ac:dyDescent="0.25">
      <c r="A12" s="11" t="s">
        <v>49</v>
      </c>
      <c r="B12" s="12">
        <v>3156</v>
      </c>
      <c r="C12" s="12">
        <v>3306</v>
      </c>
      <c r="D12" s="12">
        <v>3156</v>
      </c>
      <c r="E12" s="12">
        <v>3306</v>
      </c>
      <c r="F12" s="13">
        <f t="shared" si="0"/>
        <v>4.7528517110266222</v>
      </c>
      <c r="G12" s="1"/>
      <c r="H12" s="1"/>
      <c r="I12" s="1"/>
    </row>
    <row r="13" spans="1:12" x14ac:dyDescent="0.25">
      <c r="A13" s="8" t="s">
        <v>50</v>
      </c>
      <c r="B13" s="9">
        <v>0</v>
      </c>
      <c r="C13" s="9">
        <v>0</v>
      </c>
      <c r="D13" s="9">
        <v>0</v>
      </c>
      <c r="E13" s="9">
        <v>0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12">
        <v>88611</v>
      </c>
      <c r="C14" s="12">
        <v>86807</v>
      </c>
      <c r="D14" s="12">
        <v>88611</v>
      </c>
      <c r="E14" s="12">
        <v>86807</v>
      </c>
      <c r="F14" s="13">
        <f t="shared" si="0"/>
        <v>-2.0358646217738254</v>
      </c>
      <c r="G14" s="1"/>
      <c r="H14" s="1"/>
      <c r="I14" s="1"/>
    </row>
    <row r="15" spans="1:12" x14ac:dyDescent="0.25">
      <c r="A15" s="8" t="s">
        <v>52</v>
      </c>
      <c r="B15" s="9">
        <v>32511.5</v>
      </c>
      <c r="C15" s="9">
        <v>36449.25</v>
      </c>
      <c r="D15" s="9">
        <v>32511.5</v>
      </c>
      <c r="E15" s="9">
        <v>36449.25</v>
      </c>
      <c r="F15" s="10">
        <f t="shared" si="0"/>
        <v>12.111868108207858</v>
      </c>
      <c r="G15" s="1"/>
      <c r="H15" s="1"/>
      <c r="I15" s="1"/>
    </row>
    <row r="16" spans="1:12" x14ac:dyDescent="0.25">
      <c r="A16" s="11" t="s">
        <v>53</v>
      </c>
      <c r="B16" s="12">
        <v>4967</v>
      </c>
      <c r="C16" s="12">
        <v>4705</v>
      </c>
      <c r="D16" s="12">
        <v>4967</v>
      </c>
      <c r="E16" s="12">
        <v>4705</v>
      </c>
      <c r="F16" s="13">
        <f t="shared" si="0"/>
        <v>-5.2748137708878602</v>
      </c>
      <c r="G16" s="1"/>
      <c r="H16" s="1"/>
      <c r="I16" s="1"/>
    </row>
    <row r="17" spans="1:9" x14ac:dyDescent="0.25">
      <c r="A17" s="8" t="s">
        <v>54</v>
      </c>
      <c r="B17" s="9">
        <v>9020</v>
      </c>
      <c r="C17" s="9">
        <v>11188</v>
      </c>
      <c r="D17" s="9">
        <v>9020</v>
      </c>
      <c r="E17" s="9">
        <v>11188</v>
      </c>
      <c r="F17" s="10">
        <f t="shared" si="0"/>
        <v>24.035476718403544</v>
      </c>
      <c r="G17" s="1"/>
      <c r="H17" s="1"/>
      <c r="I17" s="1"/>
    </row>
    <row r="18" spans="1:9" x14ac:dyDescent="0.25">
      <c r="A18" s="11" t="s">
        <v>55</v>
      </c>
      <c r="B18" s="12">
        <v>53</v>
      </c>
      <c r="C18" s="12">
        <v>0</v>
      </c>
      <c r="D18" s="12">
        <v>53</v>
      </c>
      <c r="E18" s="12">
        <v>0</v>
      </c>
      <c r="F18" s="13">
        <f t="shared" si="0"/>
        <v>-100</v>
      </c>
      <c r="G18" s="1"/>
      <c r="H18" s="1"/>
      <c r="I18" s="1"/>
    </row>
    <row r="19" spans="1:9" x14ac:dyDescent="0.25">
      <c r="A19" s="8" t="s">
        <v>56</v>
      </c>
      <c r="B19" s="9">
        <v>35</v>
      </c>
      <c r="C19" s="9">
        <v>74</v>
      </c>
      <c r="D19" s="9">
        <v>35</v>
      </c>
      <c r="E19" s="9">
        <v>74</v>
      </c>
      <c r="F19" s="10">
        <f t="shared" si="0"/>
        <v>111.42857142857142</v>
      </c>
      <c r="G19" s="1"/>
      <c r="H19" s="1"/>
      <c r="I19" s="1"/>
    </row>
    <row r="20" spans="1:9" x14ac:dyDescent="0.25">
      <c r="A20" s="11" t="s">
        <v>57</v>
      </c>
      <c r="B20" s="12">
        <v>3438</v>
      </c>
      <c r="C20" s="12">
        <v>3944</v>
      </c>
      <c r="D20" s="12">
        <v>3438</v>
      </c>
      <c r="E20" s="12">
        <v>3944</v>
      </c>
      <c r="F20" s="13">
        <f t="shared" si="0"/>
        <v>14.717859220477024</v>
      </c>
      <c r="G20" s="1"/>
      <c r="H20" s="1"/>
      <c r="I20" s="1"/>
    </row>
    <row r="21" spans="1:9" x14ac:dyDescent="0.25">
      <c r="A21" s="8" t="s">
        <v>58</v>
      </c>
      <c r="B21" s="9">
        <v>243</v>
      </c>
      <c r="C21" s="9">
        <v>0</v>
      </c>
      <c r="D21" s="9">
        <v>243</v>
      </c>
      <c r="E21" s="9">
        <v>0</v>
      </c>
      <c r="F21" s="10">
        <f t="shared" si="0"/>
        <v>-100</v>
      </c>
      <c r="G21" s="1"/>
      <c r="H21" s="1"/>
      <c r="I21" s="1"/>
    </row>
    <row r="22" spans="1:9" x14ac:dyDescent="0.25">
      <c r="A22" s="11" t="s">
        <v>59</v>
      </c>
      <c r="B22" s="12">
        <v>7334</v>
      </c>
      <c r="C22" s="12">
        <v>5870</v>
      </c>
      <c r="D22" s="12">
        <v>7334</v>
      </c>
      <c r="E22" s="12">
        <v>5870</v>
      </c>
      <c r="F22" s="13">
        <f t="shared" si="0"/>
        <v>-19.961821652577044</v>
      </c>
      <c r="G22" s="1"/>
      <c r="H22" s="1"/>
      <c r="I22" s="1"/>
    </row>
    <row r="23" spans="1:9" x14ac:dyDescent="0.25">
      <c r="A23" s="8" t="s">
        <v>60</v>
      </c>
      <c r="B23" s="9">
        <v>1760</v>
      </c>
      <c r="C23" s="9">
        <v>1302</v>
      </c>
      <c r="D23" s="9">
        <v>1760</v>
      </c>
      <c r="E23" s="9">
        <v>1302</v>
      </c>
      <c r="F23" s="10">
        <f t="shared" si="0"/>
        <v>-26.022727272727266</v>
      </c>
      <c r="G23" s="1"/>
      <c r="H23" s="1"/>
      <c r="I23" s="1"/>
    </row>
    <row r="24" spans="1:9" x14ac:dyDescent="0.25">
      <c r="A24" s="11" t="s">
        <v>61</v>
      </c>
      <c r="B24" s="12">
        <v>2394</v>
      </c>
      <c r="C24" s="12">
        <v>2074</v>
      </c>
      <c r="D24" s="12">
        <v>2394</v>
      </c>
      <c r="E24" s="12">
        <v>2074</v>
      </c>
      <c r="F24" s="13">
        <f t="shared" si="0"/>
        <v>-13.366750208855478</v>
      </c>
      <c r="G24" s="1"/>
      <c r="H24" s="1"/>
      <c r="I24" s="1"/>
    </row>
    <row r="25" spans="1:9" x14ac:dyDescent="0.25">
      <c r="A25" s="8" t="s">
        <v>62</v>
      </c>
      <c r="B25" s="9">
        <v>953</v>
      </c>
      <c r="C25" s="9">
        <v>1669</v>
      </c>
      <c r="D25" s="9">
        <v>953</v>
      </c>
      <c r="E25" s="9">
        <v>1669</v>
      </c>
      <c r="F25" s="10">
        <f t="shared" si="0"/>
        <v>75.131164742917093</v>
      </c>
      <c r="G25" s="1"/>
      <c r="H25" s="1"/>
      <c r="I25" s="1"/>
    </row>
    <row r="26" spans="1:9" x14ac:dyDescent="0.25">
      <c r="A26" s="11" t="s">
        <v>63</v>
      </c>
      <c r="B26" s="12">
        <v>493</v>
      </c>
      <c r="C26" s="12">
        <v>587</v>
      </c>
      <c r="D26" s="12">
        <v>493</v>
      </c>
      <c r="E26" s="12">
        <v>587</v>
      </c>
      <c r="F26" s="13">
        <f t="shared" si="0"/>
        <v>19.066937119675458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3311</v>
      </c>
      <c r="C28" s="12">
        <v>2785</v>
      </c>
      <c r="D28" s="12">
        <v>3311</v>
      </c>
      <c r="E28" s="12">
        <v>2785</v>
      </c>
      <c r="F28" s="13">
        <f t="shared" si="0"/>
        <v>-15.886439142253096</v>
      </c>
      <c r="G28" s="1"/>
      <c r="H28" s="1"/>
      <c r="I28" s="1"/>
    </row>
    <row r="29" spans="1:9" x14ac:dyDescent="0.25">
      <c r="A29" s="8" t="s">
        <v>66</v>
      </c>
      <c r="B29" s="9">
        <v>44</v>
      </c>
      <c r="C29" s="9">
        <v>31</v>
      </c>
      <c r="D29" s="9">
        <v>44</v>
      </c>
      <c r="E29" s="9">
        <v>31</v>
      </c>
      <c r="F29" s="10">
        <f t="shared" si="0"/>
        <v>-29.545454545454547</v>
      </c>
      <c r="G29" s="1"/>
      <c r="H29" s="1"/>
      <c r="I29" s="1"/>
    </row>
    <row r="30" spans="1:9" x14ac:dyDescent="0.25">
      <c r="A30" s="11" t="s">
        <v>67</v>
      </c>
      <c r="B30" s="12">
        <v>1213</v>
      </c>
      <c r="C30" s="12">
        <v>796</v>
      </c>
      <c r="D30" s="12">
        <v>1213</v>
      </c>
      <c r="E30" s="12">
        <v>796</v>
      </c>
      <c r="F30" s="13">
        <f t="shared" si="0"/>
        <v>-34.377576257213519</v>
      </c>
      <c r="G30" s="1"/>
      <c r="H30" s="1"/>
      <c r="I30" s="1"/>
    </row>
    <row r="31" spans="1:9" x14ac:dyDescent="0.25">
      <c r="A31" s="8" t="s">
        <v>68</v>
      </c>
      <c r="B31" s="9">
        <v>5270</v>
      </c>
      <c r="C31" s="9">
        <v>4963</v>
      </c>
      <c r="D31" s="9">
        <v>5270</v>
      </c>
      <c r="E31" s="9">
        <v>4963</v>
      </c>
      <c r="F31" s="10">
        <f t="shared" si="0"/>
        <v>-5.8254269449715395</v>
      </c>
      <c r="G31" s="1"/>
      <c r="H31" s="1"/>
      <c r="I31" s="1"/>
    </row>
    <row r="32" spans="1:9" x14ac:dyDescent="0.25">
      <c r="A32" s="11" t="s">
        <v>69</v>
      </c>
      <c r="B32" s="12">
        <v>165845</v>
      </c>
      <c r="C32" s="12">
        <v>167500</v>
      </c>
      <c r="D32" s="12">
        <v>165845</v>
      </c>
      <c r="E32" s="12">
        <v>167500</v>
      </c>
      <c r="F32" s="13">
        <f t="shared" si="0"/>
        <v>0.99791974433959751</v>
      </c>
      <c r="G32" s="1"/>
      <c r="H32" s="1"/>
      <c r="I32" s="1"/>
    </row>
    <row r="33" spans="1:9" x14ac:dyDescent="0.25">
      <c r="A33" s="8" t="s">
        <v>70</v>
      </c>
      <c r="B33" s="9">
        <v>12988</v>
      </c>
      <c r="C33" s="9">
        <v>11494</v>
      </c>
      <c r="D33" s="9">
        <v>12988</v>
      </c>
      <c r="E33" s="9">
        <v>11494</v>
      </c>
      <c r="F33" s="10">
        <f t="shared" si="0"/>
        <v>-11.502925777640897</v>
      </c>
      <c r="G33" s="1"/>
      <c r="H33" s="1"/>
      <c r="I33" s="1"/>
    </row>
    <row r="34" spans="1:9" x14ac:dyDescent="0.25">
      <c r="A34" s="11" t="s">
        <v>71</v>
      </c>
      <c r="B34" s="12">
        <v>90</v>
      </c>
      <c r="C34" s="12">
        <v>39</v>
      </c>
      <c r="D34" s="12">
        <v>90</v>
      </c>
      <c r="E34" s="12">
        <v>39</v>
      </c>
      <c r="F34" s="13">
        <f t="shared" si="0"/>
        <v>-56.666666666666664</v>
      </c>
      <c r="G34" s="1"/>
      <c r="H34" s="1"/>
      <c r="I34" s="1"/>
    </row>
    <row r="35" spans="1:9" x14ac:dyDescent="0.25">
      <c r="A35" s="14" t="s">
        <v>72</v>
      </c>
      <c r="B35" s="15">
        <f>SUM(B7:B34)</f>
        <v>362939.5</v>
      </c>
      <c r="C35" s="15">
        <f t="shared" ref="C35:E35" si="1">SUM(C7:C34)</f>
        <v>371425.25</v>
      </c>
      <c r="D35" s="15">
        <f t="shared" si="1"/>
        <v>362939.5</v>
      </c>
      <c r="E35" s="15">
        <f t="shared" si="1"/>
        <v>371425.25</v>
      </c>
      <c r="F35" s="16">
        <f t="shared" si="0"/>
        <v>2.3380618532840884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213</v>
      </c>
      <c r="C38" s="41">
        <f>D7</f>
        <v>487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VALENCIA</v>
      </c>
      <c r="F38" s="42">
        <f>LOOKUP(E38,$A$38:$A$65,$B$38:$B$65)</f>
        <v>167500</v>
      </c>
      <c r="G38" s="42">
        <f>LOOKUP(E38,$A$38:$A$65,$C$38:$C$65)</f>
        <v>165845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2073</v>
      </c>
      <c r="C39" s="41">
        <f t="shared" ref="C39:C65" si="5">D8</f>
        <v>3172</v>
      </c>
      <c r="D39" s="41">
        <f t="shared" ref="D39:D65" si="6">_xlfn.RANK.EQ(B39,$B$38:$B$65)+COUNTIF($B$38:$B$65,B39)-1</f>
        <v>14</v>
      </c>
      <c r="E39" s="42" t="str">
        <f t="shared" si="2"/>
        <v>BARCELONA</v>
      </c>
      <c r="F39" s="42">
        <f t="shared" ref="F39:F65" si="7">LOOKUP(E39,$A$38:$A$65,$B$38:$B$65)</f>
        <v>86807</v>
      </c>
      <c r="G39" s="42">
        <f t="shared" ref="G39:G65" si="8">LOOKUP(E39,$A$38:$A$65,$C$38:$C$65)</f>
        <v>88611</v>
      </c>
    </row>
    <row r="40" spans="1:9" x14ac:dyDescent="0.25">
      <c r="A40" s="42" t="str">
        <f t="shared" si="3"/>
        <v>ALMERIA</v>
      </c>
      <c r="B40" s="41">
        <f t="shared" si="4"/>
        <v>181</v>
      </c>
      <c r="C40" s="41">
        <f t="shared" si="5"/>
        <v>75</v>
      </c>
      <c r="D40" s="41">
        <f t="shared" si="6"/>
        <v>20</v>
      </c>
      <c r="E40" s="42" t="str">
        <f t="shared" si="2"/>
        <v>BILBAO</v>
      </c>
      <c r="F40" s="42">
        <f t="shared" si="7"/>
        <v>36449.25</v>
      </c>
      <c r="G40" s="42">
        <f t="shared" si="8"/>
        <v>32511.5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BAHIA DE ALGECIRAS</v>
      </c>
      <c r="F41" s="42">
        <f t="shared" si="7"/>
        <v>23375</v>
      </c>
      <c r="G41" s="42">
        <f t="shared" si="8"/>
        <v>15476</v>
      </c>
    </row>
    <row r="42" spans="1:9" x14ac:dyDescent="0.25">
      <c r="A42" s="42" t="str">
        <f t="shared" si="3"/>
        <v>BAHIA DE ALGECIRAS</v>
      </c>
      <c r="B42" s="41">
        <f t="shared" si="4"/>
        <v>23375</v>
      </c>
      <c r="C42" s="41">
        <f t="shared" si="5"/>
        <v>15476</v>
      </c>
      <c r="D42" s="41">
        <f t="shared" si="6"/>
        <v>4</v>
      </c>
      <c r="E42" s="42" t="str">
        <f t="shared" si="2"/>
        <v>VIGO</v>
      </c>
      <c r="F42" s="42">
        <f t="shared" si="7"/>
        <v>11494</v>
      </c>
      <c r="G42" s="42">
        <f t="shared" si="8"/>
        <v>12988</v>
      </c>
    </row>
    <row r="43" spans="1:9" x14ac:dyDescent="0.25">
      <c r="A43" s="42" t="str">
        <f t="shared" si="3"/>
        <v>BAHIA DE CADIZ</v>
      </c>
      <c r="B43" s="41">
        <f t="shared" si="4"/>
        <v>3306</v>
      </c>
      <c r="C43" s="41">
        <f t="shared" si="5"/>
        <v>3156</v>
      </c>
      <c r="D43" s="41">
        <f t="shared" si="6"/>
        <v>11</v>
      </c>
      <c r="E43" s="42" t="str">
        <f t="shared" si="2"/>
        <v>CASTELLON</v>
      </c>
      <c r="F43" s="42">
        <f t="shared" si="7"/>
        <v>11188</v>
      </c>
      <c r="G43" s="42">
        <f t="shared" si="8"/>
        <v>9020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0</v>
      </c>
      <c r="D44" s="41">
        <f t="shared" si="6"/>
        <v>28</v>
      </c>
      <c r="E44" s="42" t="str">
        <f t="shared" si="2"/>
        <v>LAS PALMAS</v>
      </c>
      <c r="F44" s="42">
        <f t="shared" si="7"/>
        <v>5870</v>
      </c>
      <c r="G44" s="42">
        <f t="shared" si="8"/>
        <v>7334</v>
      </c>
    </row>
    <row r="45" spans="1:9" x14ac:dyDescent="0.25">
      <c r="A45" s="42" t="str">
        <f t="shared" si="3"/>
        <v>BARCELONA</v>
      </c>
      <c r="B45" s="41">
        <f t="shared" si="4"/>
        <v>86807</v>
      </c>
      <c r="C45" s="41">
        <f t="shared" si="5"/>
        <v>88611</v>
      </c>
      <c r="D45" s="41">
        <f t="shared" si="6"/>
        <v>2</v>
      </c>
      <c r="E45" s="42" t="str">
        <f t="shared" si="2"/>
        <v>TARRAGONA</v>
      </c>
      <c r="F45" s="42">
        <f t="shared" si="7"/>
        <v>4963</v>
      </c>
      <c r="G45" s="42">
        <f t="shared" si="8"/>
        <v>5270</v>
      </c>
    </row>
    <row r="46" spans="1:9" x14ac:dyDescent="0.25">
      <c r="A46" s="42" t="str">
        <f t="shared" si="3"/>
        <v>BILBAO</v>
      </c>
      <c r="B46" s="41">
        <f t="shared" si="4"/>
        <v>36449.25</v>
      </c>
      <c r="C46" s="41">
        <f t="shared" si="5"/>
        <v>32511.5</v>
      </c>
      <c r="D46" s="41">
        <f t="shared" si="6"/>
        <v>3</v>
      </c>
      <c r="E46" s="42" t="str">
        <f t="shared" si="2"/>
        <v>CARTAGENA</v>
      </c>
      <c r="F46" s="42">
        <f t="shared" si="7"/>
        <v>4705</v>
      </c>
      <c r="G46" s="42">
        <f t="shared" si="8"/>
        <v>4967</v>
      </c>
    </row>
    <row r="47" spans="1:9" x14ac:dyDescent="0.25">
      <c r="A47" s="42" t="str">
        <f t="shared" si="3"/>
        <v>CARTAGENA</v>
      </c>
      <c r="B47" s="41">
        <f t="shared" si="4"/>
        <v>4705</v>
      </c>
      <c r="C47" s="41">
        <f t="shared" si="5"/>
        <v>4967</v>
      </c>
      <c r="D47" s="41">
        <f t="shared" si="6"/>
        <v>9</v>
      </c>
      <c r="E47" s="42" t="str">
        <f t="shared" si="2"/>
        <v>GIJON</v>
      </c>
      <c r="F47" s="42">
        <f t="shared" si="7"/>
        <v>3944</v>
      </c>
      <c r="G47" s="42">
        <f t="shared" si="8"/>
        <v>3438</v>
      </c>
    </row>
    <row r="48" spans="1:9" x14ac:dyDescent="0.25">
      <c r="A48" s="42" t="str">
        <f t="shared" si="3"/>
        <v>CASTELLON</v>
      </c>
      <c r="B48" s="41">
        <f t="shared" si="4"/>
        <v>11188</v>
      </c>
      <c r="C48" s="41">
        <f t="shared" si="5"/>
        <v>9020</v>
      </c>
      <c r="D48" s="41">
        <f t="shared" si="6"/>
        <v>6</v>
      </c>
      <c r="E48" s="42" t="str">
        <f t="shared" si="2"/>
        <v>BAHIA DE CADIZ</v>
      </c>
      <c r="F48" s="42">
        <f t="shared" si="7"/>
        <v>3306</v>
      </c>
      <c r="G48" s="42">
        <f t="shared" si="8"/>
        <v>3156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53</v>
      </c>
      <c r="D49" s="41">
        <f t="shared" si="6"/>
        <v>28</v>
      </c>
      <c r="E49" s="42" t="str">
        <f t="shared" si="2"/>
        <v>SANTA CRUZ DE TENERIFE</v>
      </c>
      <c r="F49" s="42">
        <f t="shared" si="7"/>
        <v>2785</v>
      </c>
      <c r="G49" s="42">
        <f t="shared" si="8"/>
        <v>3311</v>
      </c>
    </row>
    <row r="50" spans="1:7" x14ac:dyDescent="0.25">
      <c r="A50" s="42" t="str">
        <f t="shared" si="3"/>
        <v>FERROL-SAN CIBRAO</v>
      </c>
      <c r="B50" s="41">
        <f t="shared" si="4"/>
        <v>74</v>
      </c>
      <c r="C50" s="41">
        <f t="shared" si="5"/>
        <v>35</v>
      </c>
      <c r="D50" s="41">
        <f t="shared" si="6"/>
        <v>21</v>
      </c>
      <c r="E50" s="42" t="str">
        <f t="shared" si="2"/>
        <v>MARIN Y RIA DE PONTEVEDRA</v>
      </c>
      <c r="F50" s="42">
        <f t="shared" si="7"/>
        <v>2074</v>
      </c>
      <c r="G50" s="42">
        <f t="shared" si="8"/>
        <v>2394</v>
      </c>
    </row>
    <row r="51" spans="1:7" x14ac:dyDescent="0.25">
      <c r="A51" s="42" t="str">
        <f t="shared" si="3"/>
        <v>GIJON</v>
      </c>
      <c r="B51" s="41">
        <f t="shared" si="4"/>
        <v>3944</v>
      </c>
      <c r="C51" s="41">
        <f t="shared" si="5"/>
        <v>3438</v>
      </c>
      <c r="D51" s="41">
        <f t="shared" si="6"/>
        <v>10</v>
      </c>
      <c r="E51" s="42" t="str">
        <f t="shared" si="2"/>
        <v>ALICANTE</v>
      </c>
      <c r="F51" s="42">
        <f t="shared" si="7"/>
        <v>2073</v>
      </c>
      <c r="G51" s="42">
        <f t="shared" si="8"/>
        <v>3172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243</v>
      </c>
      <c r="D52" s="41">
        <f t="shared" si="6"/>
        <v>28</v>
      </c>
      <c r="E52" s="42" t="str">
        <f t="shared" si="2"/>
        <v>MELILLA</v>
      </c>
      <c r="F52" s="42">
        <f t="shared" si="7"/>
        <v>1669</v>
      </c>
      <c r="G52" s="42">
        <f t="shared" si="8"/>
        <v>953</v>
      </c>
    </row>
    <row r="53" spans="1:7" x14ac:dyDescent="0.25">
      <c r="A53" s="42" t="str">
        <f t="shared" si="3"/>
        <v>LAS PALMAS</v>
      </c>
      <c r="B53" s="41">
        <f t="shared" si="4"/>
        <v>5870</v>
      </c>
      <c r="C53" s="41">
        <f t="shared" si="5"/>
        <v>7334</v>
      </c>
      <c r="D53" s="41">
        <f t="shared" si="6"/>
        <v>7</v>
      </c>
      <c r="E53" s="42" t="str">
        <f t="shared" si="2"/>
        <v>MALAGA</v>
      </c>
      <c r="F53" s="42">
        <f t="shared" si="7"/>
        <v>1302</v>
      </c>
      <c r="G53" s="42">
        <f t="shared" si="8"/>
        <v>1760</v>
      </c>
    </row>
    <row r="54" spans="1:7" x14ac:dyDescent="0.25">
      <c r="A54" s="42" t="str">
        <f t="shared" si="3"/>
        <v>MALAGA</v>
      </c>
      <c r="B54" s="41">
        <f t="shared" si="4"/>
        <v>1302</v>
      </c>
      <c r="C54" s="41">
        <f t="shared" si="5"/>
        <v>1760</v>
      </c>
      <c r="D54" s="41">
        <f t="shared" si="6"/>
        <v>16</v>
      </c>
      <c r="E54" s="42" t="str">
        <f t="shared" si="2"/>
        <v>SEVILLA</v>
      </c>
      <c r="F54" s="42">
        <f t="shared" si="7"/>
        <v>796</v>
      </c>
      <c r="G54" s="42">
        <f t="shared" si="8"/>
        <v>1213</v>
      </c>
    </row>
    <row r="55" spans="1:7" x14ac:dyDescent="0.25">
      <c r="A55" s="42" t="str">
        <f t="shared" si="3"/>
        <v>MARIN Y RIA DE PONTEVEDRA</v>
      </c>
      <c r="B55" s="41">
        <f t="shared" si="4"/>
        <v>2074</v>
      </c>
      <c r="C55" s="41">
        <f t="shared" si="5"/>
        <v>2394</v>
      </c>
      <c r="D55" s="41">
        <f t="shared" si="6"/>
        <v>13</v>
      </c>
      <c r="E55" s="42" t="str">
        <f t="shared" si="2"/>
        <v>MOTRIL</v>
      </c>
      <c r="F55" s="42">
        <f t="shared" si="7"/>
        <v>587</v>
      </c>
      <c r="G55" s="42">
        <f t="shared" si="8"/>
        <v>493</v>
      </c>
    </row>
    <row r="56" spans="1:7" x14ac:dyDescent="0.25">
      <c r="A56" s="42" t="str">
        <f t="shared" si="3"/>
        <v>MELILLA</v>
      </c>
      <c r="B56" s="41">
        <f t="shared" si="4"/>
        <v>1669</v>
      </c>
      <c r="C56" s="41">
        <f t="shared" si="5"/>
        <v>953</v>
      </c>
      <c r="D56" s="41">
        <f t="shared" si="6"/>
        <v>15</v>
      </c>
      <c r="E56" s="42" t="str">
        <f t="shared" si="2"/>
        <v>A CORUÑA</v>
      </c>
      <c r="F56" s="42">
        <f t="shared" si="7"/>
        <v>213</v>
      </c>
      <c r="G56" s="42">
        <f t="shared" si="8"/>
        <v>487</v>
      </c>
    </row>
    <row r="57" spans="1:7" x14ac:dyDescent="0.25">
      <c r="A57" s="42" t="str">
        <f t="shared" si="3"/>
        <v>MOTRIL</v>
      </c>
      <c r="B57" s="41">
        <f t="shared" si="4"/>
        <v>587</v>
      </c>
      <c r="C57" s="41">
        <f t="shared" si="5"/>
        <v>493</v>
      </c>
      <c r="D57" s="41">
        <f t="shared" si="6"/>
        <v>18</v>
      </c>
      <c r="E57" s="42" t="str">
        <f t="shared" si="2"/>
        <v>ALMERIA</v>
      </c>
      <c r="F57" s="42">
        <f t="shared" si="7"/>
        <v>181</v>
      </c>
      <c r="G57" s="42">
        <f t="shared" si="8"/>
        <v>75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FERROL-SAN CIBRAO</v>
      </c>
      <c r="F58" s="42">
        <f t="shared" si="7"/>
        <v>74</v>
      </c>
      <c r="G58" s="42">
        <f t="shared" si="8"/>
        <v>35</v>
      </c>
    </row>
    <row r="59" spans="1:7" x14ac:dyDescent="0.25">
      <c r="A59" s="42" t="str">
        <f t="shared" si="3"/>
        <v>SANTA CRUZ DE TENERIFE</v>
      </c>
      <c r="B59" s="41">
        <f t="shared" si="4"/>
        <v>2785</v>
      </c>
      <c r="C59" s="41">
        <f t="shared" si="5"/>
        <v>3311</v>
      </c>
      <c r="D59" s="41">
        <f t="shared" si="6"/>
        <v>12</v>
      </c>
      <c r="E59" s="42" t="str">
        <f t="shared" si="2"/>
        <v>VILAGARCIA</v>
      </c>
      <c r="F59" s="42">
        <f t="shared" si="7"/>
        <v>39</v>
      </c>
      <c r="G59" s="42">
        <f t="shared" si="8"/>
        <v>90</v>
      </c>
    </row>
    <row r="60" spans="1:7" x14ac:dyDescent="0.25">
      <c r="A60" s="42" t="str">
        <f t="shared" si="3"/>
        <v>SANTANDER</v>
      </c>
      <c r="B60" s="41">
        <f t="shared" si="4"/>
        <v>31</v>
      </c>
      <c r="C60" s="41">
        <f t="shared" si="5"/>
        <v>44</v>
      </c>
      <c r="D60" s="41">
        <f t="shared" si="6"/>
        <v>23</v>
      </c>
      <c r="E60" s="42" t="str">
        <f t="shared" si="2"/>
        <v>SANTANDER</v>
      </c>
      <c r="F60" s="42">
        <f t="shared" si="7"/>
        <v>31</v>
      </c>
      <c r="G60" s="42">
        <f t="shared" si="8"/>
        <v>44</v>
      </c>
    </row>
    <row r="61" spans="1:7" x14ac:dyDescent="0.25">
      <c r="A61" s="42" t="str">
        <f t="shared" si="3"/>
        <v>SEVILLA</v>
      </c>
      <c r="B61" s="41">
        <f t="shared" si="4"/>
        <v>796</v>
      </c>
      <c r="C61" s="41">
        <f t="shared" si="5"/>
        <v>1213</v>
      </c>
      <c r="D61" s="41">
        <f t="shared" si="6"/>
        <v>17</v>
      </c>
      <c r="E61" s="42" t="e">
        <f t="shared" si="2"/>
        <v>#N/A</v>
      </c>
      <c r="F61" s="42" t="e">
        <f t="shared" si="7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4963</v>
      </c>
      <c r="C62" s="41">
        <f t="shared" si="5"/>
        <v>5270</v>
      </c>
      <c r="D62" s="41">
        <f t="shared" si="6"/>
        <v>8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167500</v>
      </c>
      <c r="C63" s="41">
        <f t="shared" si="5"/>
        <v>165845</v>
      </c>
      <c r="D63" s="41">
        <f t="shared" si="6"/>
        <v>1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11494</v>
      </c>
      <c r="C64" s="41">
        <f t="shared" si="5"/>
        <v>12988</v>
      </c>
      <c r="D64" s="41">
        <f t="shared" si="6"/>
        <v>5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39</v>
      </c>
      <c r="C65" s="41">
        <f t="shared" si="5"/>
        <v>90</v>
      </c>
      <c r="D65" s="41">
        <f t="shared" si="6"/>
        <v>22</v>
      </c>
      <c r="E65" s="42" t="str">
        <f t="shared" si="2"/>
        <v>AVILES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96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Enero</v>
      </c>
      <c r="C5" s="68"/>
      <c r="D5" s="67" t="s">
        <v>40</v>
      </c>
      <c r="E5" s="68"/>
      <c r="F5" s="68"/>
      <c r="L5" s="39">
        <f>'Resumen general'!I4</f>
        <v>41344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487</v>
      </c>
      <c r="C7" s="9">
        <v>233</v>
      </c>
      <c r="D7" s="9">
        <v>487</v>
      </c>
      <c r="E7" s="9">
        <v>233</v>
      </c>
      <c r="F7" s="10">
        <f>((E7*100)/D7)-100</f>
        <v>-52.156057494866531</v>
      </c>
      <c r="G7" s="1"/>
      <c r="H7" s="1"/>
      <c r="I7" s="1"/>
    </row>
    <row r="8" spans="1:12" x14ac:dyDescent="0.25">
      <c r="A8" s="11" t="s">
        <v>45</v>
      </c>
      <c r="B8" s="12">
        <v>12332</v>
      </c>
      <c r="C8" s="12">
        <v>10652</v>
      </c>
      <c r="D8" s="12">
        <v>12332</v>
      </c>
      <c r="E8" s="12">
        <v>10652</v>
      </c>
      <c r="F8" s="13">
        <f t="shared" ref="F8:F35" si="0">((E8*100)/D8)-100</f>
        <v>-13.623094388582544</v>
      </c>
      <c r="G8" s="1"/>
      <c r="H8" s="1"/>
      <c r="I8" s="1"/>
    </row>
    <row r="9" spans="1:12" x14ac:dyDescent="0.25">
      <c r="A9" s="8" t="s">
        <v>46</v>
      </c>
      <c r="B9" s="9">
        <v>574</v>
      </c>
      <c r="C9" s="9">
        <v>376</v>
      </c>
      <c r="D9" s="9">
        <v>574</v>
      </c>
      <c r="E9" s="9">
        <v>376</v>
      </c>
      <c r="F9" s="10">
        <f t="shared" si="0"/>
        <v>-34.494773519163758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17257</v>
      </c>
      <c r="C11" s="9">
        <v>25396</v>
      </c>
      <c r="D11" s="9">
        <v>17257</v>
      </c>
      <c r="E11" s="9">
        <v>25396</v>
      </c>
      <c r="F11" s="10">
        <f t="shared" si="0"/>
        <v>47.163469896273966</v>
      </c>
      <c r="G11" s="1"/>
      <c r="H11" s="1"/>
      <c r="I11" s="1"/>
    </row>
    <row r="12" spans="1:12" x14ac:dyDescent="0.25">
      <c r="A12" s="11" t="s">
        <v>49</v>
      </c>
      <c r="B12" s="12">
        <v>5942</v>
      </c>
      <c r="C12" s="12">
        <v>6733</v>
      </c>
      <c r="D12" s="12">
        <v>5942</v>
      </c>
      <c r="E12" s="12">
        <v>6733</v>
      </c>
      <c r="F12" s="13">
        <f t="shared" si="0"/>
        <v>13.312016156176369</v>
      </c>
      <c r="G12" s="1"/>
      <c r="H12" s="1"/>
      <c r="I12" s="1"/>
    </row>
    <row r="13" spans="1:12" x14ac:dyDescent="0.25">
      <c r="A13" s="8" t="s">
        <v>50</v>
      </c>
      <c r="B13" s="9">
        <v>3176</v>
      </c>
      <c r="C13" s="9">
        <v>4089</v>
      </c>
      <c r="D13" s="9">
        <v>3176</v>
      </c>
      <c r="E13" s="9">
        <v>4089</v>
      </c>
      <c r="F13" s="10">
        <f t="shared" si="0"/>
        <v>28.746851385390414</v>
      </c>
      <c r="G13" s="1"/>
      <c r="H13" s="1"/>
      <c r="I13" s="1"/>
    </row>
    <row r="14" spans="1:12" x14ac:dyDescent="0.25">
      <c r="A14" s="11" t="s">
        <v>51</v>
      </c>
      <c r="B14" s="12">
        <v>100834</v>
      </c>
      <c r="C14" s="12">
        <v>97275</v>
      </c>
      <c r="D14" s="12">
        <v>100834</v>
      </c>
      <c r="E14" s="12">
        <v>97275</v>
      </c>
      <c r="F14" s="13">
        <f t="shared" si="0"/>
        <v>-3.5295634409028764</v>
      </c>
      <c r="G14" s="1"/>
      <c r="H14" s="1"/>
      <c r="I14" s="1"/>
    </row>
    <row r="15" spans="1:12" x14ac:dyDescent="0.25">
      <c r="A15" s="8" t="s">
        <v>52</v>
      </c>
      <c r="B15" s="9">
        <v>36998.75</v>
      </c>
      <c r="C15" s="9">
        <v>40983.5</v>
      </c>
      <c r="D15" s="9">
        <v>36998.75</v>
      </c>
      <c r="E15" s="9">
        <v>40983.5</v>
      </c>
      <c r="F15" s="10">
        <f t="shared" si="0"/>
        <v>10.769958444542041</v>
      </c>
      <c r="G15" s="1"/>
      <c r="H15" s="1"/>
      <c r="I15" s="1"/>
    </row>
    <row r="16" spans="1:12" x14ac:dyDescent="0.25">
      <c r="A16" s="11" t="s">
        <v>53</v>
      </c>
      <c r="B16" s="12">
        <v>6135</v>
      </c>
      <c r="C16" s="12">
        <v>5342</v>
      </c>
      <c r="D16" s="12">
        <v>6135</v>
      </c>
      <c r="E16" s="12">
        <v>5342</v>
      </c>
      <c r="F16" s="13">
        <f t="shared" si="0"/>
        <v>-12.925835370823151</v>
      </c>
      <c r="G16" s="1"/>
      <c r="H16" s="1"/>
      <c r="I16" s="1"/>
    </row>
    <row r="17" spans="1:9" x14ac:dyDescent="0.25">
      <c r="A17" s="8" t="s">
        <v>54</v>
      </c>
      <c r="B17" s="9">
        <v>9746</v>
      </c>
      <c r="C17" s="9">
        <v>11708</v>
      </c>
      <c r="D17" s="9">
        <v>9746</v>
      </c>
      <c r="E17" s="9">
        <v>11708</v>
      </c>
      <c r="F17" s="10">
        <f t="shared" si="0"/>
        <v>20.131335932690334</v>
      </c>
      <c r="G17" s="1"/>
      <c r="H17" s="1"/>
      <c r="I17" s="1"/>
    </row>
    <row r="18" spans="1:9" x14ac:dyDescent="0.25">
      <c r="A18" s="11" t="s">
        <v>55</v>
      </c>
      <c r="B18" s="12">
        <v>1327</v>
      </c>
      <c r="C18" s="12">
        <v>1736</v>
      </c>
      <c r="D18" s="12">
        <v>1327</v>
      </c>
      <c r="E18" s="12">
        <v>1736</v>
      </c>
      <c r="F18" s="13">
        <f t="shared" si="0"/>
        <v>30.821401657874901</v>
      </c>
      <c r="G18" s="1"/>
      <c r="H18" s="1"/>
      <c r="I18" s="1"/>
    </row>
    <row r="19" spans="1:9" x14ac:dyDescent="0.25">
      <c r="A19" s="8" t="s">
        <v>56</v>
      </c>
      <c r="B19" s="9">
        <v>35</v>
      </c>
      <c r="C19" s="9">
        <v>114</v>
      </c>
      <c r="D19" s="9">
        <v>35</v>
      </c>
      <c r="E19" s="9">
        <v>114</v>
      </c>
      <c r="F19" s="10">
        <f t="shared" si="0"/>
        <v>225.71428571428572</v>
      </c>
      <c r="G19" s="1"/>
      <c r="H19" s="1"/>
      <c r="I19" s="1"/>
    </row>
    <row r="20" spans="1:9" x14ac:dyDescent="0.25">
      <c r="A20" s="11" t="s">
        <v>57</v>
      </c>
      <c r="B20" s="12">
        <v>4190</v>
      </c>
      <c r="C20" s="12">
        <v>4641</v>
      </c>
      <c r="D20" s="12">
        <v>4190</v>
      </c>
      <c r="E20" s="12">
        <v>4641</v>
      </c>
      <c r="F20" s="13">
        <f t="shared" si="0"/>
        <v>10.76372315035799</v>
      </c>
      <c r="G20" s="1"/>
      <c r="H20" s="1"/>
      <c r="I20" s="1"/>
    </row>
    <row r="21" spans="1:9" x14ac:dyDescent="0.25">
      <c r="A21" s="8" t="s">
        <v>58</v>
      </c>
      <c r="B21" s="9">
        <v>323</v>
      </c>
      <c r="C21" s="9">
        <v>10</v>
      </c>
      <c r="D21" s="9">
        <v>323</v>
      </c>
      <c r="E21" s="9">
        <v>10</v>
      </c>
      <c r="F21" s="10">
        <f t="shared" si="0"/>
        <v>-96.904024767801857</v>
      </c>
      <c r="G21" s="1"/>
      <c r="H21" s="1"/>
      <c r="I21" s="1"/>
    </row>
    <row r="22" spans="1:9" x14ac:dyDescent="0.25">
      <c r="A22" s="11" t="s">
        <v>59</v>
      </c>
      <c r="B22" s="12">
        <v>34716</v>
      </c>
      <c r="C22" s="12">
        <v>29438</v>
      </c>
      <c r="D22" s="12">
        <v>34716</v>
      </c>
      <c r="E22" s="12">
        <v>29438</v>
      </c>
      <c r="F22" s="13">
        <f t="shared" si="0"/>
        <v>-15.203364442908168</v>
      </c>
      <c r="G22" s="1"/>
      <c r="H22" s="1"/>
      <c r="I22" s="1"/>
    </row>
    <row r="23" spans="1:9" x14ac:dyDescent="0.25">
      <c r="A23" s="8" t="s">
        <v>60</v>
      </c>
      <c r="B23" s="9">
        <v>2659</v>
      </c>
      <c r="C23" s="9">
        <v>2639</v>
      </c>
      <c r="D23" s="9">
        <v>2659</v>
      </c>
      <c r="E23" s="9">
        <v>2639</v>
      </c>
      <c r="F23" s="10">
        <f t="shared" si="0"/>
        <v>-0.75216246709288725</v>
      </c>
      <c r="G23" s="1"/>
      <c r="H23" s="1"/>
      <c r="I23" s="1"/>
    </row>
    <row r="24" spans="1:9" x14ac:dyDescent="0.25">
      <c r="A24" s="11" t="s">
        <v>61</v>
      </c>
      <c r="B24" s="12">
        <v>2989</v>
      </c>
      <c r="C24" s="12">
        <v>2619</v>
      </c>
      <c r="D24" s="12">
        <v>2989</v>
      </c>
      <c r="E24" s="12">
        <v>2619</v>
      </c>
      <c r="F24" s="13">
        <f t="shared" si="0"/>
        <v>-12.378721980595515</v>
      </c>
      <c r="G24" s="1"/>
      <c r="H24" s="1"/>
      <c r="I24" s="1"/>
    </row>
    <row r="25" spans="1:9" x14ac:dyDescent="0.25">
      <c r="A25" s="8" t="s">
        <v>62</v>
      </c>
      <c r="B25" s="9">
        <v>2792</v>
      </c>
      <c r="C25" s="9">
        <v>3064</v>
      </c>
      <c r="D25" s="9">
        <v>2792</v>
      </c>
      <c r="E25" s="9">
        <v>3064</v>
      </c>
      <c r="F25" s="10">
        <f t="shared" si="0"/>
        <v>9.7421203438395452</v>
      </c>
      <c r="G25" s="1"/>
      <c r="H25" s="1"/>
      <c r="I25" s="1"/>
    </row>
    <row r="26" spans="1:9" x14ac:dyDescent="0.25">
      <c r="A26" s="11" t="s">
        <v>63</v>
      </c>
      <c r="B26" s="12">
        <v>771</v>
      </c>
      <c r="C26" s="12">
        <v>709</v>
      </c>
      <c r="D26" s="12">
        <v>771</v>
      </c>
      <c r="E26" s="12">
        <v>709</v>
      </c>
      <c r="F26" s="13">
        <f t="shared" si="0"/>
        <v>-8.0415045395590141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25645</v>
      </c>
      <c r="C28" s="12">
        <v>23236</v>
      </c>
      <c r="D28" s="12">
        <v>25645</v>
      </c>
      <c r="E28" s="12">
        <v>23236</v>
      </c>
      <c r="F28" s="13">
        <f t="shared" si="0"/>
        <v>-9.3936439851822939</v>
      </c>
      <c r="G28" s="1"/>
      <c r="H28" s="1"/>
      <c r="I28" s="1"/>
    </row>
    <row r="29" spans="1:9" x14ac:dyDescent="0.25">
      <c r="A29" s="8" t="s">
        <v>66</v>
      </c>
      <c r="B29" s="9">
        <v>44</v>
      </c>
      <c r="C29" s="9">
        <v>31</v>
      </c>
      <c r="D29" s="9">
        <v>44</v>
      </c>
      <c r="E29" s="9">
        <v>31</v>
      </c>
      <c r="F29" s="10">
        <f t="shared" si="0"/>
        <v>-29.545454545454547</v>
      </c>
      <c r="G29" s="1"/>
      <c r="H29" s="1"/>
      <c r="I29" s="1"/>
    </row>
    <row r="30" spans="1:9" x14ac:dyDescent="0.25">
      <c r="A30" s="11" t="s">
        <v>67</v>
      </c>
      <c r="B30" s="12">
        <v>12478</v>
      </c>
      <c r="C30" s="12">
        <v>9190</v>
      </c>
      <c r="D30" s="12">
        <v>12478</v>
      </c>
      <c r="E30" s="12">
        <v>9190</v>
      </c>
      <c r="F30" s="13">
        <f t="shared" si="0"/>
        <v>-26.350376662926749</v>
      </c>
      <c r="G30" s="1"/>
      <c r="H30" s="1"/>
      <c r="I30" s="1"/>
    </row>
    <row r="31" spans="1:9" x14ac:dyDescent="0.25">
      <c r="A31" s="8" t="s">
        <v>68</v>
      </c>
      <c r="B31" s="9">
        <v>6973</v>
      </c>
      <c r="C31" s="9">
        <v>6805</v>
      </c>
      <c r="D31" s="9">
        <v>6973</v>
      </c>
      <c r="E31" s="9">
        <v>6805</v>
      </c>
      <c r="F31" s="10">
        <f t="shared" si="0"/>
        <v>-2.4092929872364834</v>
      </c>
      <c r="G31" s="1"/>
      <c r="H31" s="1"/>
      <c r="I31" s="1"/>
    </row>
    <row r="32" spans="1:9" x14ac:dyDescent="0.25">
      <c r="A32" s="11" t="s">
        <v>69</v>
      </c>
      <c r="B32" s="12">
        <v>177584</v>
      </c>
      <c r="C32" s="12">
        <v>179358</v>
      </c>
      <c r="D32" s="12">
        <v>177584</v>
      </c>
      <c r="E32" s="12">
        <v>179358</v>
      </c>
      <c r="F32" s="13">
        <f t="shared" si="0"/>
        <v>0.9989638706189794</v>
      </c>
      <c r="G32" s="1"/>
      <c r="H32" s="1"/>
      <c r="I32" s="1"/>
    </row>
    <row r="33" spans="1:9" x14ac:dyDescent="0.25">
      <c r="A33" s="8" t="s">
        <v>70</v>
      </c>
      <c r="B33" s="9">
        <v>15133</v>
      </c>
      <c r="C33" s="9">
        <v>13777</v>
      </c>
      <c r="D33" s="9">
        <v>15133</v>
      </c>
      <c r="E33" s="9">
        <v>13777</v>
      </c>
      <c r="F33" s="10">
        <f t="shared" si="0"/>
        <v>-8.9605497918456365</v>
      </c>
      <c r="G33" s="1"/>
      <c r="H33" s="1"/>
      <c r="I33" s="1"/>
    </row>
    <row r="34" spans="1:9" x14ac:dyDescent="0.25">
      <c r="A34" s="11" t="s">
        <v>71</v>
      </c>
      <c r="B34" s="12">
        <v>2496</v>
      </c>
      <c r="C34" s="12">
        <v>2423</v>
      </c>
      <c r="D34" s="12">
        <v>2496</v>
      </c>
      <c r="E34" s="12">
        <v>2423</v>
      </c>
      <c r="F34" s="13">
        <f t="shared" si="0"/>
        <v>-2.924679487179489</v>
      </c>
      <c r="G34" s="1"/>
      <c r="H34" s="1"/>
      <c r="I34" s="1"/>
    </row>
    <row r="35" spans="1:9" x14ac:dyDescent="0.25">
      <c r="A35" s="14" t="s">
        <v>72</v>
      </c>
      <c r="B35" s="15">
        <f>SUM(B7:B34)</f>
        <v>483636.75</v>
      </c>
      <c r="C35" s="15">
        <f t="shared" ref="C35:E35" si="1">SUM(C7:C34)</f>
        <v>482577.5</v>
      </c>
      <c r="D35" s="15">
        <f t="shared" si="1"/>
        <v>483636.75</v>
      </c>
      <c r="E35" s="15">
        <f t="shared" si="1"/>
        <v>482577.5</v>
      </c>
      <c r="F35" s="16">
        <f t="shared" si="0"/>
        <v>-0.21901768217571771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233</v>
      </c>
      <c r="C38" s="41">
        <f>D7</f>
        <v>487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VALENCIA</v>
      </c>
      <c r="F38" s="42">
        <f>LOOKUP(E38,$A$38:$A$65,$B$38:$B$65)</f>
        <v>179358</v>
      </c>
      <c r="G38" s="42">
        <f>LOOKUP(E38,$A$38:$A$65,$C$38:$C$65)</f>
        <v>177584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10652</v>
      </c>
      <c r="C39" s="41">
        <f t="shared" ref="C39:C65" si="5">D8</f>
        <v>12332</v>
      </c>
      <c r="D39" s="41">
        <f t="shared" ref="D39:D65" si="6">_xlfn.RANK.EQ(B39,$B$38:$B$65)+COUNTIF($B$38:$B$65,B39)-1</f>
        <v>9</v>
      </c>
      <c r="E39" s="42" t="str">
        <f t="shared" si="2"/>
        <v>BARCELONA</v>
      </c>
      <c r="F39" s="42">
        <f t="shared" ref="F39:F65" si="7">LOOKUP(E39,$A$38:$A$65,$B$38:$B$65)</f>
        <v>97275</v>
      </c>
      <c r="G39" s="42">
        <f t="shared" ref="G39:G65" si="8">LOOKUP(E39,$A$38:$A$65,$C$38:$C$65)</f>
        <v>100834</v>
      </c>
    </row>
    <row r="40" spans="1:9" x14ac:dyDescent="0.25">
      <c r="A40" s="42" t="str">
        <f t="shared" si="3"/>
        <v>ALMERIA</v>
      </c>
      <c r="B40" s="41">
        <f t="shared" si="4"/>
        <v>376</v>
      </c>
      <c r="C40" s="41">
        <f t="shared" si="5"/>
        <v>574</v>
      </c>
      <c r="D40" s="41">
        <f t="shared" si="6"/>
        <v>22</v>
      </c>
      <c r="E40" s="42" t="str">
        <f t="shared" si="2"/>
        <v>BILBAO</v>
      </c>
      <c r="F40" s="42">
        <f t="shared" si="7"/>
        <v>40983.5</v>
      </c>
      <c r="G40" s="42">
        <f t="shared" si="8"/>
        <v>36998.75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29438</v>
      </c>
      <c r="G41" s="42">
        <f t="shared" si="8"/>
        <v>34716</v>
      </c>
    </row>
    <row r="42" spans="1:9" x14ac:dyDescent="0.25">
      <c r="A42" s="42" t="str">
        <f t="shared" si="3"/>
        <v>BAHIA DE ALGECIRAS</v>
      </c>
      <c r="B42" s="41">
        <f t="shared" si="4"/>
        <v>25396</v>
      </c>
      <c r="C42" s="41">
        <f t="shared" si="5"/>
        <v>17257</v>
      </c>
      <c r="D42" s="41">
        <f t="shared" si="6"/>
        <v>5</v>
      </c>
      <c r="E42" s="42" t="str">
        <f t="shared" si="2"/>
        <v>BAHIA DE ALGECIRAS</v>
      </c>
      <c r="F42" s="42">
        <f t="shared" si="7"/>
        <v>25396</v>
      </c>
      <c r="G42" s="42">
        <f t="shared" si="8"/>
        <v>17257</v>
      </c>
    </row>
    <row r="43" spans="1:9" x14ac:dyDescent="0.25">
      <c r="A43" s="42" t="str">
        <f t="shared" si="3"/>
        <v>BAHIA DE CADIZ</v>
      </c>
      <c r="B43" s="41">
        <f t="shared" si="4"/>
        <v>6733</v>
      </c>
      <c r="C43" s="41">
        <f t="shared" si="5"/>
        <v>5942</v>
      </c>
      <c r="D43" s="41">
        <f t="shared" si="6"/>
        <v>12</v>
      </c>
      <c r="E43" s="42" t="str">
        <f t="shared" si="2"/>
        <v>SANTA CRUZ DE TENERIFE</v>
      </c>
      <c r="F43" s="42">
        <f t="shared" si="7"/>
        <v>23236</v>
      </c>
      <c r="G43" s="42">
        <f t="shared" si="8"/>
        <v>25645</v>
      </c>
    </row>
    <row r="44" spans="1:9" x14ac:dyDescent="0.25">
      <c r="A44" s="42" t="str">
        <f t="shared" si="3"/>
        <v>BALEARES</v>
      </c>
      <c r="B44" s="41">
        <f t="shared" si="4"/>
        <v>4089</v>
      </c>
      <c r="C44" s="41">
        <f t="shared" si="5"/>
        <v>3176</v>
      </c>
      <c r="D44" s="41">
        <f t="shared" si="6"/>
        <v>15</v>
      </c>
      <c r="E44" s="42" t="str">
        <f t="shared" si="2"/>
        <v>VIGO</v>
      </c>
      <c r="F44" s="42">
        <f t="shared" si="7"/>
        <v>13777</v>
      </c>
      <c r="G44" s="42">
        <f t="shared" si="8"/>
        <v>15133</v>
      </c>
    </row>
    <row r="45" spans="1:9" x14ac:dyDescent="0.25">
      <c r="A45" s="42" t="str">
        <f t="shared" si="3"/>
        <v>BARCELONA</v>
      </c>
      <c r="B45" s="41">
        <f t="shared" si="4"/>
        <v>97275</v>
      </c>
      <c r="C45" s="41">
        <f t="shared" si="5"/>
        <v>100834</v>
      </c>
      <c r="D45" s="41">
        <f t="shared" si="6"/>
        <v>2</v>
      </c>
      <c r="E45" s="42" t="str">
        <f t="shared" si="2"/>
        <v>CASTELLON</v>
      </c>
      <c r="F45" s="42">
        <f t="shared" si="7"/>
        <v>11708</v>
      </c>
      <c r="G45" s="42">
        <f t="shared" si="8"/>
        <v>9746</v>
      </c>
    </row>
    <row r="46" spans="1:9" x14ac:dyDescent="0.25">
      <c r="A46" s="42" t="str">
        <f t="shared" si="3"/>
        <v>BILBAO</v>
      </c>
      <c r="B46" s="41">
        <f t="shared" si="4"/>
        <v>40983.5</v>
      </c>
      <c r="C46" s="41">
        <f t="shared" si="5"/>
        <v>36998.75</v>
      </c>
      <c r="D46" s="41">
        <f t="shared" si="6"/>
        <v>3</v>
      </c>
      <c r="E46" s="42" t="str">
        <f t="shared" si="2"/>
        <v>ALICANTE</v>
      </c>
      <c r="F46" s="42">
        <f t="shared" si="7"/>
        <v>10652</v>
      </c>
      <c r="G46" s="42">
        <f t="shared" si="8"/>
        <v>12332</v>
      </c>
    </row>
    <row r="47" spans="1:9" x14ac:dyDescent="0.25">
      <c r="A47" s="42" t="str">
        <f t="shared" si="3"/>
        <v>CARTAGENA</v>
      </c>
      <c r="B47" s="41">
        <f t="shared" si="4"/>
        <v>5342</v>
      </c>
      <c r="C47" s="41">
        <f t="shared" si="5"/>
        <v>6135</v>
      </c>
      <c r="D47" s="41">
        <f t="shared" si="6"/>
        <v>13</v>
      </c>
      <c r="E47" s="42" t="str">
        <f t="shared" si="2"/>
        <v>SEVILLA</v>
      </c>
      <c r="F47" s="42">
        <f t="shared" si="7"/>
        <v>9190</v>
      </c>
      <c r="G47" s="42">
        <f t="shared" si="8"/>
        <v>12478</v>
      </c>
    </row>
    <row r="48" spans="1:9" x14ac:dyDescent="0.25">
      <c r="A48" s="42" t="str">
        <f t="shared" si="3"/>
        <v>CASTELLON</v>
      </c>
      <c r="B48" s="41">
        <f t="shared" si="4"/>
        <v>11708</v>
      </c>
      <c r="C48" s="41">
        <f t="shared" si="5"/>
        <v>9746</v>
      </c>
      <c r="D48" s="41">
        <f t="shared" si="6"/>
        <v>8</v>
      </c>
      <c r="E48" s="42" t="str">
        <f t="shared" si="2"/>
        <v>TARRAGONA</v>
      </c>
      <c r="F48" s="42">
        <f t="shared" si="7"/>
        <v>6805</v>
      </c>
      <c r="G48" s="42">
        <f t="shared" si="8"/>
        <v>6973</v>
      </c>
    </row>
    <row r="49" spans="1:7" x14ac:dyDescent="0.25">
      <c r="A49" s="42" t="str">
        <f t="shared" si="3"/>
        <v>CEUTA</v>
      </c>
      <c r="B49" s="41">
        <f t="shared" si="4"/>
        <v>1736</v>
      </c>
      <c r="C49" s="41">
        <f t="shared" si="5"/>
        <v>1327</v>
      </c>
      <c r="D49" s="41">
        <f t="shared" si="6"/>
        <v>20</v>
      </c>
      <c r="E49" s="42" t="str">
        <f t="shared" si="2"/>
        <v>BAHIA DE CADIZ</v>
      </c>
      <c r="F49" s="42">
        <f t="shared" si="7"/>
        <v>6733</v>
      </c>
      <c r="G49" s="42">
        <f t="shared" si="8"/>
        <v>5942</v>
      </c>
    </row>
    <row r="50" spans="1:7" x14ac:dyDescent="0.25">
      <c r="A50" s="42" t="str">
        <f t="shared" si="3"/>
        <v>FERROL-SAN CIBRAO</v>
      </c>
      <c r="B50" s="41">
        <f t="shared" si="4"/>
        <v>114</v>
      </c>
      <c r="C50" s="41">
        <f t="shared" si="5"/>
        <v>35</v>
      </c>
      <c r="D50" s="41">
        <f t="shared" si="6"/>
        <v>24</v>
      </c>
      <c r="E50" s="42" t="str">
        <f t="shared" si="2"/>
        <v>CARTAGENA</v>
      </c>
      <c r="F50" s="42">
        <f t="shared" si="7"/>
        <v>5342</v>
      </c>
      <c r="G50" s="42">
        <f t="shared" si="8"/>
        <v>6135</v>
      </c>
    </row>
    <row r="51" spans="1:7" x14ac:dyDescent="0.25">
      <c r="A51" s="42" t="str">
        <f t="shared" si="3"/>
        <v>GIJON</v>
      </c>
      <c r="B51" s="41">
        <f t="shared" si="4"/>
        <v>4641</v>
      </c>
      <c r="C51" s="41">
        <f t="shared" si="5"/>
        <v>4190</v>
      </c>
      <c r="D51" s="41">
        <f t="shared" si="6"/>
        <v>14</v>
      </c>
      <c r="E51" s="42" t="str">
        <f t="shared" si="2"/>
        <v>GIJON</v>
      </c>
      <c r="F51" s="42">
        <f t="shared" si="7"/>
        <v>4641</v>
      </c>
      <c r="G51" s="42">
        <f t="shared" si="8"/>
        <v>4190</v>
      </c>
    </row>
    <row r="52" spans="1:7" x14ac:dyDescent="0.25">
      <c r="A52" s="42" t="str">
        <f t="shared" si="3"/>
        <v>HUELVA</v>
      </c>
      <c r="B52" s="41">
        <f t="shared" si="4"/>
        <v>10</v>
      </c>
      <c r="C52" s="41">
        <f t="shared" si="5"/>
        <v>323</v>
      </c>
      <c r="D52" s="41">
        <f t="shared" si="6"/>
        <v>26</v>
      </c>
      <c r="E52" s="42" t="str">
        <f t="shared" si="2"/>
        <v>BALEARES</v>
      </c>
      <c r="F52" s="42">
        <f t="shared" si="7"/>
        <v>4089</v>
      </c>
      <c r="G52" s="42">
        <f t="shared" si="8"/>
        <v>3176</v>
      </c>
    </row>
    <row r="53" spans="1:7" x14ac:dyDescent="0.25">
      <c r="A53" s="42" t="str">
        <f t="shared" si="3"/>
        <v>LAS PALMAS</v>
      </c>
      <c r="B53" s="41">
        <f t="shared" si="4"/>
        <v>29438</v>
      </c>
      <c r="C53" s="41">
        <f t="shared" si="5"/>
        <v>34716</v>
      </c>
      <c r="D53" s="41">
        <f t="shared" si="6"/>
        <v>4</v>
      </c>
      <c r="E53" s="42" t="str">
        <f t="shared" si="2"/>
        <v>MELILLA</v>
      </c>
      <c r="F53" s="42">
        <f t="shared" si="7"/>
        <v>3064</v>
      </c>
      <c r="G53" s="42">
        <f t="shared" si="8"/>
        <v>2792</v>
      </c>
    </row>
    <row r="54" spans="1:7" x14ac:dyDescent="0.25">
      <c r="A54" s="42" t="str">
        <f t="shared" si="3"/>
        <v>MALAGA</v>
      </c>
      <c r="B54" s="41">
        <f t="shared" si="4"/>
        <v>2639</v>
      </c>
      <c r="C54" s="41">
        <f t="shared" si="5"/>
        <v>2659</v>
      </c>
      <c r="D54" s="41">
        <f t="shared" si="6"/>
        <v>17</v>
      </c>
      <c r="E54" s="42" t="str">
        <f t="shared" si="2"/>
        <v>MALAGA</v>
      </c>
      <c r="F54" s="42">
        <f t="shared" si="7"/>
        <v>2639</v>
      </c>
      <c r="G54" s="42">
        <f t="shared" si="8"/>
        <v>2659</v>
      </c>
    </row>
    <row r="55" spans="1:7" x14ac:dyDescent="0.25">
      <c r="A55" s="42" t="str">
        <f t="shared" si="3"/>
        <v>MARIN Y RIA DE PONTEVEDRA</v>
      </c>
      <c r="B55" s="41">
        <f t="shared" si="4"/>
        <v>2619</v>
      </c>
      <c r="C55" s="41">
        <f t="shared" si="5"/>
        <v>2989</v>
      </c>
      <c r="D55" s="41">
        <f t="shared" si="6"/>
        <v>18</v>
      </c>
      <c r="E55" s="42" t="str">
        <f t="shared" si="2"/>
        <v>MARIN Y RIA DE PONTEVEDRA</v>
      </c>
      <c r="F55" s="42">
        <f t="shared" si="7"/>
        <v>2619</v>
      </c>
      <c r="G55" s="42">
        <f t="shared" si="8"/>
        <v>2989</v>
      </c>
    </row>
    <row r="56" spans="1:7" x14ac:dyDescent="0.25">
      <c r="A56" s="42" t="str">
        <f t="shared" si="3"/>
        <v>MELILLA</v>
      </c>
      <c r="B56" s="41">
        <f t="shared" si="4"/>
        <v>3064</v>
      </c>
      <c r="C56" s="41">
        <f t="shared" si="5"/>
        <v>2792</v>
      </c>
      <c r="D56" s="41">
        <f t="shared" si="6"/>
        <v>16</v>
      </c>
      <c r="E56" s="42" t="str">
        <f t="shared" si="2"/>
        <v>VILAGARCIA</v>
      </c>
      <c r="F56" s="42">
        <f t="shared" si="7"/>
        <v>2423</v>
      </c>
      <c r="G56" s="42">
        <f t="shared" si="8"/>
        <v>2496</v>
      </c>
    </row>
    <row r="57" spans="1:7" x14ac:dyDescent="0.25">
      <c r="A57" s="42" t="str">
        <f t="shared" si="3"/>
        <v>MOTRIL</v>
      </c>
      <c r="B57" s="41">
        <f t="shared" si="4"/>
        <v>709</v>
      </c>
      <c r="C57" s="41">
        <f t="shared" si="5"/>
        <v>771</v>
      </c>
      <c r="D57" s="41">
        <f t="shared" si="6"/>
        <v>21</v>
      </c>
      <c r="E57" s="42" t="str">
        <f t="shared" si="2"/>
        <v>CEUTA</v>
      </c>
      <c r="F57" s="42">
        <f t="shared" si="7"/>
        <v>1736</v>
      </c>
      <c r="G57" s="42">
        <f t="shared" si="8"/>
        <v>1327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7"/>
        <v>709</v>
      </c>
      <c r="G58" s="42">
        <f t="shared" si="8"/>
        <v>771</v>
      </c>
    </row>
    <row r="59" spans="1:7" x14ac:dyDescent="0.25">
      <c r="A59" s="42" t="str">
        <f t="shared" si="3"/>
        <v>SANTA CRUZ DE TENERIFE</v>
      </c>
      <c r="B59" s="41">
        <f t="shared" si="4"/>
        <v>23236</v>
      </c>
      <c r="C59" s="41">
        <f t="shared" si="5"/>
        <v>25645</v>
      </c>
      <c r="D59" s="41">
        <f t="shared" si="6"/>
        <v>6</v>
      </c>
      <c r="E59" s="42" t="str">
        <f t="shared" si="2"/>
        <v>ALMERIA</v>
      </c>
      <c r="F59" s="42">
        <f t="shared" si="7"/>
        <v>376</v>
      </c>
      <c r="G59" s="42">
        <f t="shared" si="8"/>
        <v>574</v>
      </c>
    </row>
    <row r="60" spans="1:7" x14ac:dyDescent="0.25">
      <c r="A60" s="42" t="str">
        <f t="shared" si="3"/>
        <v>SANTANDER</v>
      </c>
      <c r="B60" s="41">
        <f t="shared" si="4"/>
        <v>31</v>
      </c>
      <c r="C60" s="41">
        <f t="shared" si="5"/>
        <v>44</v>
      </c>
      <c r="D60" s="41">
        <f t="shared" si="6"/>
        <v>25</v>
      </c>
      <c r="E60" s="42" t="str">
        <f t="shared" si="2"/>
        <v>A CORUÑA</v>
      </c>
      <c r="F60" s="42">
        <f t="shared" si="7"/>
        <v>233</v>
      </c>
      <c r="G60" s="42">
        <f t="shared" si="8"/>
        <v>487</v>
      </c>
    </row>
    <row r="61" spans="1:7" x14ac:dyDescent="0.25">
      <c r="A61" s="42" t="str">
        <f t="shared" si="3"/>
        <v>SEVILLA</v>
      </c>
      <c r="B61" s="41">
        <f t="shared" si="4"/>
        <v>9190</v>
      </c>
      <c r="C61" s="41">
        <f t="shared" si="5"/>
        <v>12478</v>
      </c>
      <c r="D61" s="41">
        <f t="shared" si="6"/>
        <v>10</v>
      </c>
      <c r="E61" s="42" t="str">
        <f t="shared" si="2"/>
        <v>FERROL-SAN CIBRAO</v>
      </c>
      <c r="F61" s="42">
        <f t="shared" si="7"/>
        <v>114</v>
      </c>
      <c r="G61" s="42">
        <f t="shared" si="8"/>
        <v>35</v>
      </c>
    </row>
    <row r="62" spans="1:7" x14ac:dyDescent="0.25">
      <c r="A62" s="42" t="str">
        <f t="shared" si="3"/>
        <v>TARRAGONA</v>
      </c>
      <c r="B62" s="41">
        <f t="shared" si="4"/>
        <v>6805</v>
      </c>
      <c r="C62" s="41">
        <f t="shared" si="5"/>
        <v>6973</v>
      </c>
      <c r="D62" s="41">
        <f t="shared" si="6"/>
        <v>11</v>
      </c>
      <c r="E62" s="42" t="str">
        <f t="shared" si="2"/>
        <v>SANTANDER</v>
      </c>
      <c r="F62" s="42">
        <f t="shared" si="7"/>
        <v>31</v>
      </c>
      <c r="G62" s="42">
        <f t="shared" si="8"/>
        <v>44</v>
      </c>
    </row>
    <row r="63" spans="1:7" x14ac:dyDescent="0.25">
      <c r="A63" s="42" t="str">
        <f t="shared" si="3"/>
        <v>VALENCIA</v>
      </c>
      <c r="B63" s="41">
        <f t="shared" si="4"/>
        <v>179358</v>
      </c>
      <c r="C63" s="41">
        <f t="shared" si="5"/>
        <v>177584</v>
      </c>
      <c r="D63" s="41">
        <f t="shared" si="6"/>
        <v>1</v>
      </c>
      <c r="E63" s="42" t="str">
        <f t="shared" si="2"/>
        <v>HUELVA</v>
      </c>
      <c r="F63" s="42">
        <f t="shared" si="7"/>
        <v>10</v>
      </c>
      <c r="G63" s="42">
        <f t="shared" si="8"/>
        <v>323</v>
      </c>
    </row>
    <row r="64" spans="1:7" x14ac:dyDescent="0.25">
      <c r="A64" s="42" t="str">
        <f t="shared" si="3"/>
        <v>VIGO</v>
      </c>
      <c r="B64" s="41">
        <f t="shared" si="4"/>
        <v>13777</v>
      </c>
      <c r="C64" s="41">
        <f t="shared" si="5"/>
        <v>15133</v>
      </c>
      <c r="D64" s="41">
        <f t="shared" si="6"/>
        <v>7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2423</v>
      </c>
      <c r="C65" s="41">
        <f t="shared" si="5"/>
        <v>2496</v>
      </c>
      <c r="D65" s="41">
        <f t="shared" si="6"/>
        <v>19</v>
      </c>
      <c r="E65" s="42" t="str">
        <f t="shared" si="2"/>
        <v>AVILES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Enero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41344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11259</v>
      </c>
      <c r="C7" s="9">
        <v>0</v>
      </c>
      <c r="D7" s="9">
        <v>11259</v>
      </c>
      <c r="E7" s="9">
        <v>0</v>
      </c>
      <c r="F7" s="10">
        <f>((E7*100)/D7)-100</f>
        <v>-100</v>
      </c>
      <c r="G7" s="1"/>
      <c r="H7" s="1"/>
      <c r="I7" s="1"/>
    </row>
    <row r="8" spans="1:12" x14ac:dyDescent="0.25">
      <c r="A8" s="11" t="s">
        <v>45</v>
      </c>
      <c r="B8" s="12">
        <v>12138</v>
      </c>
      <c r="C8" s="12">
        <v>10652</v>
      </c>
      <c r="D8" s="12">
        <v>12138</v>
      </c>
      <c r="E8" s="12">
        <v>10652</v>
      </c>
      <c r="F8" s="13">
        <f t="shared" ref="F8:F35" si="0">((E8*100)/D8)-100</f>
        <v>-12.242544076454109</v>
      </c>
      <c r="G8" s="1"/>
      <c r="H8" s="1"/>
      <c r="I8" s="1"/>
    </row>
    <row r="9" spans="1:12" x14ac:dyDescent="0.25">
      <c r="A9" s="8" t="s">
        <v>46</v>
      </c>
      <c r="B9" s="9">
        <v>45560</v>
      </c>
      <c r="C9" s="9">
        <v>34945</v>
      </c>
      <c r="D9" s="9">
        <v>45560</v>
      </c>
      <c r="E9" s="9">
        <v>34945</v>
      </c>
      <c r="F9" s="10">
        <f t="shared" si="0"/>
        <v>-23.298946444249339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307397</v>
      </c>
      <c r="C11" s="9">
        <v>325419</v>
      </c>
      <c r="D11" s="9">
        <v>307397</v>
      </c>
      <c r="E11" s="9">
        <v>325419</v>
      </c>
      <c r="F11" s="10">
        <f t="shared" si="0"/>
        <v>5.8627768000338278</v>
      </c>
      <c r="G11" s="1"/>
      <c r="H11" s="1"/>
      <c r="I11" s="1"/>
    </row>
    <row r="12" spans="1:12" x14ac:dyDescent="0.25">
      <c r="A12" s="11" t="s">
        <v>49</v>
      </c>
      <c r="B12" s="12">
        <v>12801</v>
      </c>
      <c r="C12" s="12">
        <v>16252</v>
      </c>
      <c r="D12" s="12">
        <v>12801</v>
      </c>
      <c r="E12" s="12">
        <v>16252</v>
      </c>
      <c r="F12" s="13">
        <f t="shared" si="0"/>
        <v>26.958831341301462</v>
      </c>
      <c r="G12" s="1"/>
      <c r="H12" s="1"/>
      <c r="I12" s="1"/>
    </row>
    <row r="13" spans="1:12" x14ac:dyDescent="0.25">
      <c r="A13" s="8" t="s">
        <v>50</v>
      </c>
      <c r="B13" s="9">
        <v>131556</v>
      </c>
      <c r="C13" s="9">
        <v>132000</v>
      </c>
      <c r="D13" s="9">
        <v>131556</v>
      </c>
      <c r="E13" s="9">
        <v>132000</v>
      </c>
      <c r="F13" s="10">
        <f t="shared" si="0"/>
        <v>0.33749885980114414</v>
      </c>
      <c r="G13" s="1"/>
      <c r="H13" s="1"/>
      <c r="I13" s="1"/>
    </row>
    <row r="14" spans="1:12" x14ac:dyDescent="0.25">
      <c r="A14" s="11" t="s">
        <v>51</v>
      </c>
      <c r="B14" s="12">
        <v>95381</v>
      </c>
      <c r="C14" s="12">
        <v>108690</v>
      </c>
      <c r="D14" s="12">
        <v>95381</v>
      </c>
      <c r="E14" s="12">
        <v>108690</v>
      </c>
      <c r="F14" s="13">
        <f t="shared" si="0"/>
        <v>13.953512754112452</v>
      </c>
      <c r="G14" s="1"/>
      <c r="H14" s="1"/>
      <c r="I14" s="1"/>
    </row>
    <row r="15" spans="1:12" x14ac:dyDescent="0.25">
      <c r="A15" s="8" t="s">
        <v>52</v>
      </c>
      <c r="B15" s="9">
        <v>2326</v>
      </c>
      <c r="C15" s="9">
        <v>8086</v>
      </c>
      <c r="D15" s="9">
        <v>2326</v>
      </c>
      <c r="E15" s="9">
        <v>8086</v>
      </c>
      <c r="F15" s="10">
        <f t="shared" si="0"/>
        <v>247.63542562338779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138632</v>
      </c>
      <c r="C18" s="12">
        <v>131867</v>
      </c>
      <c r="D18" s="12">
        <v>138632</v>
      </c>
      <c r="E18" s="12">
        <v>131867</v>
      </c>
      <c r="F18" s="13">
        <f t="shared" si="0"/>
        <v>-4.8798257256621866</v>
      </c>
      <c r="G18" s="1"/>
      <c r="H18" s="1"/>
      <c r="I18" s="1"/>
    </row>
    <row r="19" spans="1:9" x14ac:dyDescent="0.25">
      <c r="A19" s="8" t="s">
        <v>56</v>
      </c>
      <c r="B19" s="9">
        <v>428</v>
      </c>
      <c r="C19" s="9">
        <v>631</v>
      </c>
      <c r="D19" s="9">
        <v>428</v>
      </c>
      <c r="E19" s="9">
        <v>631</v>
      </c>
      <c r="F19" s="10">
        <f t="shared" si="0"/>
        <v>47.429906542056074</v>
      </c>
      <c r="G19" s="1"/>
      <c r="H19" s="1"/>
      <c r="I19" s="1"/>
    </row>
    <row r="20" spans="1:9" x14ac:dyDescent="0.25">
      <c r="A20" s="11" t="s">
        <v>57</v>
      </c>
      <c r="B20" s="12">
        <v>2695</v>
      </c>
      <c r="C20" s="12">
        <v>2505</v>
      </c>
      <c r="D20" s="12">
        <v>2695</v>
      </c>
      <c r="E20" s="12">
        <v>2505</v>
      </c>
      <c r="F20" s="13">
        <f t="shared" si="0"/>
        <v>-7.0500927643784763</v>
      </c>
      <c r="G20" s="1"/>
      <c r="H20" s="1"/>
      <c r="I20" s="1"/>
    </row>
    <row r="21" spans="1:9" x14ac:dyDescent="0.25">
      <c r="A21" s="8" t="s">
        <v>58</v>
      </c>
      <c r="B21" s="9">
        <v>829</v>
      </c>
      <c r="C21" s="9">
        <v>826</v>
      </c>
      <c r="D21" s="9">
        <v>829</v>
      </c>
      <c r="E21" s="9">
        <v>826</v>
      </c>
      <c r="F21" s="10">
        <f t="shared" si="0"/>
        <v>-0.36188178528347237</v>
      </c>
      <c r="G21" s="1"/>
      <c r="H21" s="1"/>
      <c r="I21" s="1"/>
    </row>
    <row r="22" spans="1:9" x14ac:dyDescent="0.25">
      <c r="A22" s="11" t="s">
        <v>59</v>
      </c>
      <c r="B22" s="12">
        <v>162658</v>
      </c>
      <c r="C22" s="12">
        <v>171389</v>
      </c>
      <c r="D22" s="12">
        <v>162658</v>
      </c>
      <c r="E22" s="12">
        <v>171389</v>
      </c>
      <c r="F22" s="13">
        <f t="shared" si="0"/>
        <v>5.3677040170173029</v>
      </c>
      <c r="G22" s="1"/>
      <c r="H22" s="1"/>
      <c r="I22" s="1"/>
    </row>
    <row r="23" spans="1:9" x14ac:dyDescent="0.25">
      <c r="A23" s="8" t="s">
        <v>60</v>
      </c>
      <c r="B23" s="9">
        <v>54179</v>
      </c>
      <c r="C23" s="9">
        <v>38449</v>
      </c>
      <c r="D23" s="9">
        <v>54179</v>
      </c>
      <c r="E23" s="9">
        <v>38449</v>
      </c>
      <c r="F23" s="10">
        <f t="shared" si="0"/>
        <v>-29.033389320585471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47827</v>
      </c>
      <c r="C25" s="9">
        <v>44494</v>
      </c>
      <c r="D25" s="9">
        <v>47827</v>
      </c>
      <c r="E25" s="9">
        <v>44494</v>
      </c>
      <c r="F25" s="10">
        <f t="shared" si="0"/>
        <v>-6.968866957994436</v>
      </c>
      <c r="G25" s="1"/>
      <c r="H25" s="1"/>
      <c r="I25" s="1"/>
    </row>
    <row r="26" spans="1:9" x14ac:dyDescent="0.25">
      <c r="A26" s="11" t="s">
        <v>63</v>
      </c>
      <c r="B26" s="12">
        <v>9454</v>
      </c>
      <c r="C26" s="12">
        <v>14992</v>
      </c>
      <c r="D26" s="12">
        <v>9454</v>
      </c>
      <c r="E26" s="12">
        <v>14992</v>
      </c>
      <c r="F26" s="13">
        <f t="shared" si="0"/>
        <v>58.578379521895499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409108</v>
      </c>
      <c r="C28" s="12">
        <v>412280</v>
      </c>
      <c r="D28" s="12">
        <v>409108</v>
      </c>
      <c r="E28" s="12">
        <v>412280</v>
      </c>
      <c r="F28" s="13">
        <f t="shared" si="0"/>
        <v>0.7753453855705601</v>
      </c>
      <c r="G28" s="1"/>
      <c r="H28" s="1"/>
      <c r="I28" s="1"/>
    </row>
    <row r="29" spans="1:9" x14ac:dyDescent="0.25">
      <c r="A29" s="8" t="s">
        <v>66</v>
      </c>
      <c r="B29" s="9">
        <v>8285</v>
      </c>
      <c r="C29" s="9">
        <v>340</v>
      </c>
      <c r="D29" s="9">
        <v>8285</v>
      </c>
      <c r="E29" s="9">
        <v>340</v>
      </c>
      <c r="F29" s="10">
        <f t="shared" si="0"/>
        <v>-95.896197948098973</v>
      </c>
      <c r="G29" s="1"/>
      <c r="H29" s="1"/>
      <c r="I29" s="1"/>
    </row>
    <row r="30" spans="1:9" x14ac:dyDescent="0.25">
      <c r="A30" s="11" t="s">
        <v>67</v>
      </c>
      <c r="B30" s="12">
        <v>164</v>
      </c>
      <c r="C30" s="12">
        <v>165</v>
      </c>
      <c r="D30" s="12">
        <v>164</v>
      </c>
      <c r="E30" s="12">
        <v>165</v>
      </c>
      <c r="F30" s="13">
        <f t="shared" si="0"/>
        <v>0.60975609756097526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24343</v>
      </c>
      <c r="C32" s="12">
        <v>14847</v>
      </c>
      <c r="D32" s="12">
        <v>24343</v>
      </c>
      <c r="E32" s="12">
        <v>14847</v>
      </c>
      <c r="F32" s="13">
        <f t="shared" si="0"/>
        <v>-39.009160744361829</v>
      </c>
      <c r="G32" s="1"/>
      <c r="H32" s="1"/>
      <c r="I32" s="1"/>
    </row>
    <row r="33" spans="1:9" x14ac:dyDescent="0.25">
      <c r="A33" s="8" t="s">
        <v>70</v>
      </c>
      <c r="B33" s="9">
        <v>7444</v>
      </c>
      <c r="C33" s="9">
        <v>5025</v>
      </c>
      <c r="D33" s="9">
        <v>7444</v>
      </c>
      <c r="E33" s="9">
        <v>5025</v>
      </c>
      <c r="F33" s="10">
        <f t="shared" si="0"/>
        <v>-32.495969908651261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1484464</v>
      </c>
      <c r="C35" s="15">
        <f t="shared" ref="C35:E35" si="1">SUM(C7:C34)</f>
        <v>1473854</v>
      </c>
      <c r="D35" s="15">
        <f t="shared" si="1"/>
        <v>1484464</v>
      </c>
      <c r="E35" s="15">
        <f t="shared" si="1"/>
        <v>1473854</v>
      </c>
      <c r="F35" s="16">
        <f t="shared" si="0"/>
        <v>-0.71473609329697751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11259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412280</v>
      </c>
      <c r="G38" s="42">
        <f>LOOKUP(E38,$A$38:$A$65,$C$38:$C$65)</f>
        <v>409108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10652</v>
      </c>
      <c r="C39" s="41">
        <f t="shared" ref="C39:C65" si="5">D8</f>
        <v>12138</v>
      </c>
      <c r="D39" s="41">
        <f t="shared" ref="D39:D65" si="6">_xlfn.RANK.EQ(B39,$B$38:$B$65)+COUNTIF($B$38:$B$65,B39)-1</f>
        <v>13</v>
      </c>
      <c r="E39" s="42" t="str">
        <f t="shared" si="2"/>
        <v>BAHIA DE ALGECIRAS</v>
      </c>
      <c r="F39" s="42">
        <f t="shared" ref="F39:F54" si="7">LOOKUP(E39,$A$38:$A$65,$B$38:$B$65)</f>
        <v>325419</v>
      </c>
      <c r="G39" s="42">
        <f t="shared" ref="G39:G65" si="8">LOOKUP(E39,$A$38:$A$65,$C$38:$C$65)</f>
        <v>307397</v>
      </c>
    </row>
    <row r="40" spans="1:9" x14ac:dyDescent="0.25">
      <c r="A40" s="42" t="str">
        <f t="shared" si="3"/>
        <v>ALMERIA</v>
      </c>
      <c r="B40" s="41">
        <f t="shared" si="4"/>
        <v>34945</v>
      </c>
      <c r="C40" s="41">
        <f t="shared" si="5"/>
        <v>45560</v>
      </c>
      <c r="D40" s="41">
        <f t="shared" si="6"/>
        <v>9</v>
      </c>
      <c r="E40" s="42" t="str">
        <f t="shared" si="2"/>
        <v>LAS PALMAS</v>
      </c>
      <c r="F40" s="42">
        <f t="shared" si="7"/>
        <v>171389</v>
      </c>
      <c r="G40" s="42">
        <f t="shared" si="8"/>
        <v>162658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132000</v>
      </c>
      <c r="G41" s="42">
        <f t="shared" si="8"/>
        <v>131556</v>
      </c>
    </row>
    <row r="42" spans="1:9" x14ac:dyDescent="0.25">
      <c r="A42" s="42" t="str">
        <f t="shared" si="3"/>
        <v>BAHIA DE ALGECIRAS</v>
      </c>
      <c r="B42" s="41">
        <f t="shared" si="4"/>
        <v>325419</v>
      </c>
      <c r="C42" s="41">
        <f t="shared" si="5"/>
        <v>307397</v>
      </c>
      <c r="D42" s="41">
        <f t="shared" si="6"/>
        <v>2</v>
      </c>
      <c r="E42" s="42" t="str">
        <f t="shared" si="2"/>
        <v>CEUTA</v>
      </c>
      <c r="F42" s="42">
        <f t="shared" si="7"/>
        <v>131867</v>
      </c>
      <c r="G42" s="42">
        <f t="shared" si="8"/>
        <v>138632</v>
      </c>
    </row>
    <row r="43" spans="1:9" x14ac:dyDescent="0.25">
      <c r="A43" s="42" t="str">
        <f t="shared" si="3"/>
        <v>BAHIA DE CADIZ</v>
      </c>
      <c r="B43" s="41">
        <f t="shared" si="4"/>
        <v>16252</v>
      </c>
      <c r="C43" s="41">
        <f t="shared" si="5"/>
        <v>12801</v>
      </c>
      <c r="D43" s="41">
        <f t="shared" si="6"/>
        <v>10</v>
      </c>
      <c r="E43" s="42" t="str">
        <f t="shared" si="2"/>
        <v>BARCELONA</v>
      </c>
      <c r="F43" s="42">
        <f t="shared" si="7"/>
        <v>108690</v>
      </c>
      <c r="G43" s="42">
        <f t="shared" si="8"/>
        <v>95381</v>
      </c>
    </row>
    <row r="44" spans="1:9" x14ac:dyDescent="0.25">
      <c r="A44" s="42" t="str">
        <f t="shared" si="3"/>
        <v>BALEARES</v>
      </c>
      <c r="B44" s="41">
        <f t="shared" si="4"/>
        <v>132000</v>
      </c>
      <c r="C44" s="41">
        <f t="shared" si="5"/>
        <v>131556</v>
      </c>
      <c r="D44" s="41">
        <f t="shared" si="6"/>
        <v>4</v>
      </c>
      <c r="E44" s="42" t="str">
        <f t="shared" si="2"/>
        <v>MELILLA</v>
      </c>
      <c r="F44" s="42">
        <f t="shared" si="7"/>
        <v>44494</v>
      </c>
      <c r="G44" s="42">
        <f t="shared" si="8"/>
        <v>47827</v>
      </c>
    </row>
    <row r="45" spans="1:9" x14ac:dyDescent="0.25">
      <c r="A45" s="42" t="str">
        <f t="shared" si="3"/>
        <v>BARCELONA</v>
      </c>
      <c r="B45" s="41">
        <f t="shared" si="4"/>
        <v>108690</v>
      </c>
      <c r="C45" s="41">
        <f t="shared" si="5"/>
        <v>95381</v>
      </c>
      <c r="D45" s="41">
        <f t="shared" si="6"/>
        <v>6</v>
      </c>
      <c r="E45" s="42" t="str">
        <f t="shared" si="2"/>
        <v>MALAGA</v>
      </c>
      <c r="F45" s="42">
        <f t="shared" si="7"/>
        <v>38449</v>
      </c>
      <c r="G45" s="42">
        <f t="shared" si="8"/>
        <v>54179</v>
      </c>
    </row>
    <row r="46" spans="1:9" x14ac:dyDescent="0.25">
      <c r="A46" s="42" t="str">
        <f t="shared" si="3"/>
        <v>BILBAO</v>
      </c>
      <c r="B46" s="41">
        <f t="shared" si="4"/>
        <v>8086</v>
      </c>
      <c r="C46" s="41">
        <f t="shared" si="5"/>
        <v>2326</v>
      </c>
      <c r="D46" s="41">
        <f t="shared" si="6"/>
        <v>14</v>
      </c>
      <c r="E46" s="42" t="str">
        <f t="shared" si="2"/>
        <v>ALMERIA</v>
      </c>
      <c r="F46" s="42">
        <f t="shared" si="7"/>
        <v>34945</v>
      </c>
      <c r="G46" s="42">
        <f t="shared" si="8"/>
        <v>45560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BAHIA DE CADIZ</v>
      </c>
      <c r="F47" s="42">
        <f t="shared" si="7"/>
        <v>16252</v>
      </c>
      <c r="G47" s="42">
        <f t="shared" si="8"/>
        <v>12801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MOTRIL</v>
      </c>
      <c r="F48" s="42">
        <f t="shared" si="7"/>
        <v>14992</v>
      </c>
      <c r="G48" s="42">
        <f t="shared" si="8"/>
        <v>9454</v>
      </c>
    </row>
    <row r="49" spans="1:7" x14ac:dyDescent="0.25">
      <c r="A49" s="42" t="str">
        <f t="shared" si="3"/>
        <v>CEUTA</v>
      </c>
      <c r="B49" s="41">
        <f t="shared" si="4"/>
        <v>131867</v>
      </c>
      <c r="C49" s="41">
        <f t="shared" si="5"/>
        <v>138632</v>
      </c>
      <c r="D49" s="41">
        <f t="shared" si="6"/>
        <v>5</v>
      </c>
      <c r="E49" s="42" t="str">
        <f t="shared" si="2"/>
        <v>VALENCIA</v>
      </c>
      <c r="F49" s="42">
        <f t="shared" si="7"/>
        <v>14847</v>
      </c>
      <c r="G49" s="42">
        <f t="shared" si="8"/>
        <v>24343</v>
      </c>
    </row>
    <row r="50" spans="1:7" x14ac:dyDescent="0.25">
      <c r="A50" s="42" t="str">
        <f t="shared" si="3"/>
        <v>FERROL-SAN CIBRAO</v>
      </c>
      <c r="B50" s="41">
        <f t="shared" si="4"/>
        <v>631</v>
      </c>
      <c r="C50" s="41">
        <f t="shared" si="5"/>
        <v>428</v>
      </c>
      <c r="D50" s="41">
        <f t="shared" si="6"/>
        <v>18</v>
      </c>
      <c r="E50" s="42" t="str">
        <f t="shared" si="2"/>
        <v>ALICANTE</v>
      </c>
      <c r="F50" s="42">
        <f t="shared" si="7"/>
        <v>10652</v>
      </c>
      <c r="G50" s="42">
        <f t="shared" si="8"/>
        <v>12138</v>
      </c>
    </row>
    <row r="51" spans="1:7" x14ac:dyDescent="0.25">
      <c r="A51" s="42" t="str">
        <f t="shared" si="3"/>
        <v>GIJON</v>
      </c>
      <c r="B51" s="41">
        <f t="shared" si="4"/>
        <v>2505</v>
      </c>
      <c r="C51" s="41">
        <f t="shared" si="5"/>
        <v>2695</v>
      </c>
      <c r="D51" s="41">
        <f t="shared" si="6"/>
        <v>16</v>
      </c>
      <c r="E51" s="42" t="str">
        <f t="shared" si="2"/>
        <v>BILBAO</v>
      </c>
      <c r="F51" s="42">
        <f t="shared" si="7"/>
        <v>8086</v>
      </c>
      <c r="G51" s="42">
        <f t="shared" si="8"/>
        <v>2326</v>
      </c>
    </row>
    <row r="52" spans="1:7" x14ac:dyDescent="0.25">
      <c r="A52" s="42" t="str">
        <f t="shared" si="3"/>
        <v>HUELVA</v>
      </c>
      <c r="B52" s="41">
        <f t="shared" si="4"/>
        <v>826</v>
      </c>
      <c r="C52" s="41">
        <f t="shared" si="5"/>
        <v>829</v>
      </c>
      <c r="D52" s="41">
        <f t="shared" si="6"/>
        <v>17</v>
      </c>
      <c r="E52" s="42" t="str">
        <f t="shared" si="2"/>
        <v>VIGO</v>
      </c>
      <c r="F52" s="42">
        <f t="shared" si="7"/>
        <v>5025</v>
      </c>
      <c r="G52" s="42">
        <f t="shared" si="8"/>
        <v>7444</v>
      </c>
    </row>
    <row r="53" spans="1:7" x14ac:dyDescent="0.25">
      <c r="A53" s="42" t="str">
        <f t="shared" si="3"/>
        <v>LAS PALMAS</v>
      </c>
      <c r="B53" s="41">
        <f t="shared" si="4"/>
        <v>171389</v>
      </c>
      <c r="C53" s="41">
        <f t="shared" si="5"/>
        <v>162658</v>
      </c>
      <c r="D53" s="41">
        <f t="shared" si="6"/>
        <v>3</v>
      </c>
      <c r="E53" s="42" t="str">
        <f t="shared" si="2"/>
        <v>GIJON</v>
      </c>
      <c r="F53" s="42">
        <f t="shared" si="7"/>
        <v>2505</v>
      </c>
      <c r="G53" s="42">
        <f t="shared" si="8"/>
        <v>2695</v>
      </c>
    </row>
    <row r="54" spans="1:7" x14ac:dyDescent="0.25">
      <c r="A54" s="42" t="str">
        <f t="shared" si="3"/>
        <v>MALAGA</v>
      </c>
      <c r="B54" s="41">
        <f t="shared" si="4"/>
        <v>38449</v>
      </c>
      <c r="C54" s="41">
        <f t="shared" si="5"/>
        <v>54179</v>
      </c>
      <c r="D54" s="41">
        <f t="shared" si="6"/>
        <v>8</v>
      </c>
      <c r="E54" s="42" t="str">
        <f t="shared" si="2"/>
        <v>HUELVA</v>
      </c>
      <c r="F54" s="42">
        <f t="shared" si="7"/>
        <v>826</v>
      </c>
      <c r="G54" s="42">
        <f t="shared" si="8"/>
        <v>829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FERROL-SAN CIBRAO</v>
      </c>
      <c r="F55" s="42">
        <f t="shared" ref="F55:F65" si="9">LOOKUP(E55,$A$38:$A$65,$B$38:$B$65)</f>
        <v>631</v>
      </c>
      <c r="G55" s="42">
        <f t="shared" si="8"/>
        <v>428</v>
      </c>
    </row>
    <row r="56" spans="1:7" x14ac:dyDescent="0.25">
      <c r="A56" s="42" t="str">
        <f t="shared" si="3"/>
        <v>MELILLA</v>
      </c>
      <c r="B56" s="41">
        <f t="shared" si="4"/>
        <v>44494</v>
      </c>
      <c r="C56" s="41">
        <f t="shared" si="5"/>
        <v>47827</v>
      </c>
      <c r="D56" s="41">
        <f t="shared" si="6"/>
        <v>7</v>
      </c>
      <c r="E56" s="42" t="str">
        <f t="shared" si="2"/>
        <v>SANTANDER</v>
      </c>
      <c r="F56" s="42">
        <f t="shared" si="9"/>
        <v>340</v>
      </c>
      <c r="G56" s="42">
        <f t="shared" si="8"/>
        <v>8285</v>
      </c>
    </row>
    <row r="57" spans="1:7" x14ac:dyDescent="0.25">
      <c r="A57" s="42" t="str">
        <f t="shared" si="3"/>
        <v>MOTRIL</v>
      </c>
      <c r="B57" s="41">
        <f t="shared" si="4"/>
        <v>14992</v>
      </c>
      <c r="C57" s="41">
        <f t="shared" si="5"/>
        <v>9454</v>
      </c>
      <c r="D57" s="41">
        <f t="shared" si="6"/>
        <v>11</v>
      </c>
      <c r="E57" s="42" t="str">
        <f t="shared" si="2"/>
        <v>SEVILLA</v>
      </c>
      <c r="F57" s="42">
        <f t="shared" si="9"/>
        <v>165</v>
      </c>
      <c r="G57" s="42">
        <f t="shared" si="8"/>
        <v>164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412280</v>
      </c>
      <c r="C59" s="41">
        <f t="shared" si="5"/>
        <v>409108</v>
      </c>
      <c r="D59" s="41">
        <f t="shared" si="6"/>
        <v>1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340</v>
      </c>
      <c r="C60" s="41">
        <f t="shared" si="5"/>
        <v>8285</v>
      </c>
      <c r="D60" s="41">
        <f t="shared" si="6"/>
        <v>19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165</v>
      </c>
      <c r="C61" s="41">
        <f t="shared" si="5"/>
        <v>164</v>
      </c>
      <c r="D61" s="41">
        <f t="shared" si="6"/>
        <v>20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14847</v>
      </c>
      <c r="C63" s="41">
        <f t="shared" si="5"/>
        <v>24343</v>
      </c>
      <c r="D63" s="41">
        <f t="shared" si="6"/>
        <v>12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5025</v>
      </c>
      <c r="C64" s="41">
        <f t="shared" si="5"/>
        <v>7444</v>
      </c>
      <c r="D64" s="41">
        <f t="shared" si="6"/>
        <v>15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11259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Enero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41344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11259</v>
      </c>
      <c r="C7" s="9">
        <v>0</v>
      </c>
      <c r="D7" s="9">
        <v>11259</v>
      </c>
      <c r="E7" s="9">
        <v>0</v>
      </c>
      <c r="F7" s="10">
        <f>((E7*100)/D7)-100</f>
        <v>-100</v>
      </c>
      <c r="G7" s="1"/>
      <c r="H7" s="1"/>
      <c r="I7" s="1"/>
    </row>
    <row r="8" spans="1:12" x14ac:dyDescent="0.25">
      <c r="A8" s="11" t="s">
        <v>45</v>
      </c>
      <c r="B8" s="12">
        <v>0</v>
      </c>
      <c r="C8" s="12">
        <v>0</v>
      </c>
      <c r="D8" s="12">
        <v>0</v>
      </c>
      <c r="E8" s="12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46</v>
      </c>
      <c r="B9" s="9">
        <v>0</v>
      </c>
      <c r="C9" s="9">
        <v>0</v>
      </c>
      <c r="D9" s="9">
        <v>0</v>
      </c>
      <c r="E9" s="9">
        <v>0</v>
      </c>
      <c r="F9" s="10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0</v>
      </c>
      <c r="E11" s="9">
        <v>0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10828</v>
      </c>
      <c r="C12" s="12">
        <v>14813</v>
      </c>
      <c r="D12" s="12">
        <v>10828</v>
      </c>
      <c r="E12" s="12">
        <v>14813</v>
      </c>
      <c r="F12" s="13">
        <f t="shared" si="0"/>
        <v>36.802733653490947</v>
      </c>
      <c r="G12" s="1"/>
      <c r="H12" s="1"/>
      <c r="I12" s="1"/>
    </row>
    <row r="13" spans="1:12" x14ac:dyDescent="0.25">
      <c r="A13" s="8" t="s">
        <v>50</v>
      </c>
      <c r="B13" s="9">
        <v>7040</v>
      </c>
      <c r="C13" s="9">
        <v>20733</v>
      </c>
      <c r="D13" s="9">
        <v>7040</v>
      </c>
      <c r="E13" s="9">
        <v>20733</v>
      </c>
      <c r="F13" s="10">
        <f t="shared" si="0"/>
        <v>194.50284090909093</v>
      </c>
      <c r="G13" s="1"/>
      <c r="H13" s="1"/>
      <c r="I13" s="1"/>
    </row>
    <row r="14" spans="1:12" x14ac:dyDescent="0.25">
      <c r="A14" s="11" t="s">
        <v>51</v>
      </c>
      <c r="B14" s="12">
        <v>57664</v>
      </c>
      <c r="C14" s="12">
        <v>71749</v>
      </c>
      <c r="D14" s="12">
        <v>57664</v>
      </c>
      <c r="E14" s="12">
        <v>71749</v>
      </c>
      <c r="F14" s="13">
        <f t="shared" si="0"/>
        <v>24.42598501664817</v>
      </c>
      <c r="G14" s="1"/>
      <c r="H14" s="1"/>
      <c r="I14" s="1"/>
    </row>
    <row r="15" spans="1:12" x14ac:dyDescent="0.25">
      <c r="A15" s="8" t="s">
        <v>52</v>
      </c>
      <c r="B15" s="9">
        <v>0</v>
      </c>
      <c r="C15" s="9">
        <v>0</v>
      </c>
      <c r="D15" s="9">
        <v>0</v>
      </c>
      <c r="E15" s="9">
        <v>0</v>
      </c>
      <c r="F15" s="10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716</v>
      </c>
      <c r="C18" s="12">
        <v>0</v>
      </c>
      <c r="D18" s="12">
        <v>716</v>
      </c>
      <c r="E18" s="12">
        <v>0</v>
      </c>
      <c r="F18" s="13">
        <f t="shared" si="0"/>
        <v>-100</v>
      </c>
      <c r="G18" s="1"/>
      <c r="H18" s="1"/>
      <c r="I18" s="1"/>
    </row>
    <row r="19" spans="1:9" x14ac:dyDescent="0.25">
      <c r="A19" s="8" t="s">
        <v>56</v>
      </c>
      <c r="B19" s="9">
        <v>428</v>
      </c>
      <c r="C19" s="9">
        <v>631</v>
      </c>
      <c r="D19" s="9">
        <v>428</v>
      </c>
      <c r="E19" s="9">
        <v>631</v>
      </c>
      <c r="F19" s="10">
        <f t="shared" si="0"/>
        <v>47.429906542056074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110189</v>
      </c>
      <c r="C22" s="12">
        <v>85591</v>
      </c>
      <c r="D22" s="12">
        <v>110189</v>
      </c>
      <c r="E22" s="12">
        <v>85591</v>
      </c>
      <c r="F22" s="13">
        <f t="shared" si="0"/>
        <v>-22.323462414578586</v>
      </c>
      <c r="G22" s="1"/>
      <c r="H22" s="1"/>
      <c r="I22" s="1"/>
    </row>
    <row r="23" spans="1:9" x14ac:dyDescent="0.25">
      <c r="A23" s="8" t="s">
        <v>60</v>
      </c>
      <c r="B23" s="9">
        <v>35265</v>
      </c>
      <c r="C23" s="9">
        <v>22862</v>
      </c>
      <c r="D23" s="9">
        <v>35265</v>
      </c>
      <c r="E23" s="9">
        <v>22862</v>
      </c>
      <c r="F23" s="10">
        <f t="shared" si="0"/>
        <v>-35.170849283992624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0</v>
      </c>
      <c r="C25" s="9">
        <v>0</v>
      </c>
      <c r="D25" s="9">
        <v>0</v>
      </c>
      <c r="E25" s="9">
        <v>0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12">
        <v>75</v>
      </c>
      <c r="C26" s="12">
        <v>0</v>
      </c>
      <c r="D26" s="12">
        <v>75</v>
      </c>
      <c r="E26" s="12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107287</v>
      </c>
      <c r="C28" s="12">
        <v>95953</v>
      </c>
      <c r="D28" s="12">
        <v>107287</v>
      </c>
      <c r="E28" s="12">
        <v>95953</v>
      </c>
      <c r="F28" s="13">
        <f t="shared" si="0"/>
        <v>-10.564187646219949</v>
      </c>
      <c r="G28" s="1"/>
      <c r="H28" s="1"/>
      <c r="I28" s="1"/>
    </row>
    <row r="29" spans="1:9" x14ac:dyDescent="0.25">
      <c r="A29" s="8" t="s">
        <v>66</v>
      </c>
      <c r="B29" s="9">
        <v>1321</v>
      </c>
      <c r="C29" s="9">
        <v>0</v>
      </c>
      <c r="D29" s="9">
        <v>1321</v>
      </c>
      <c r="E29" s="9">
        <v>0</v>
      </c>
      <c r="F29" s="10">
        <f t="shared" si="0"/>
        <v>-100</v>
      </c>
      <c r="G29" s="1"/>
      <c r="H29" s="1"/>
      <c r="I29" s="1"/>
    </row>
    <row r="30" spans="1:9" x14ac:dyDescent="0.25">
      <c r="A30" s="11" t="s">
        <v>67</v>
      </c>
      <c r="B30" s="12">
        <v>164</v>
      </c>
      <c r="C30" s="12">
        <v>165</v>
      </c>
      <c r="D30" s="12">
        <v>164</v>
      </c>
      <c r="E30" s="12">
        <v>165</v>
      </c>
      <c r="F30" s="13">
        <f t="shared" si="0"/>
        <v>0.60975609756097526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7094</v>
      </c>
      <c r="C32" s="12">
        <v>2773</v>
      </c>
      <c r="D32" s="12">
        <v>7094</v>
      </c>
      <c r="E32" s="12">
        <v>2773</v>
      </c>
      <c r="F32" s="13">
        <f t="shared" si="0"/>
        <v>-60.91062870031012</v>
      </c>
      <c r="G32" s="1"/>
      <c r="H32" s="1"/>
      <c r="I32" s="1"/>
    </row>
    <row r="33" spans="1:9" x14ac:dyDescent="0.25">
      <c r="A33" s="8" t="s">
        <v>70</v>
      </c>
      <c r="B33" s="9">
        <v>7444</v>
      </c>
      <c r="C33" s="9">
        <v>5025</v>
      </c>
      <c r="D33" s="9">
        <v>7444</v>
      </c>
      <c r="E33" s="9">
        <v>5025</v>
      </c>
      <c r="F33" s="10">
        <f t="shared" si="0"/>
        <v>-32.495969908651261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356774</v>
      </c>
      <c r="C35" s="15">
        <f t="shared" ref="C35:E35" si="1">SUM(C7:C34)</f>
        <v>320295</v>
      </c>
      <c r="D35" s="15">
        <f t="shared" si="1"/>
        <v>356774</v>
      </c>
      <c r="E35" s="15">
        <f t="shared" si="1"/>
        <v>320295</v>
      </c>
      <c r="F35" s="16">
        <f t="shared" si="0"/>
        <v>-10.224680049555175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11259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95953</v>
      </c>
      <c r="G38" s="42">
        <f>LOOKUP(E38,$A$38:$A$65,$C$38:$C$65)</f>
        <v>107287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LAS PALMAS</v>
      </c>
      <c r="F39" s="42">
        <f t="shared" ref="F39:F54" si="7">LOOKUP(E39,$A$38:$A$65,$B$38:$B$65)</f>
        <v>85591</v>
      </c>
      <c r="G39" s="42">
        <f t="shared" ref="G39:G65" si="8">LOOKUP(E39,$A$38:$A$65,$C$38:$C$65)</f>
        <v>110189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71749</v>
      </c>
      <c r="G40" s="42">
        <f t="shared" si="8"/>
        <v>57664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MALAGA</v>
      </c>
      <c r="F41" s="42">
        <f t="shared" si="7"/>
        <v>22862</v>
      </c>
      <c r="G41" s="42">
        <f t="shared" si="8"/>
        <v>35265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str">
        <f t="shared" si="2"/>
        <v>BALEARES</v>
      </c>
      <c r="F42" s="42">
        <f t="shared" si="7"/>
        <v>20733</v>
      </c>
      <c r="G42" s="42">
        <f t="shared" si="8"/>
        <v>7040</v>
      </c>
    </row>
    <row r="43" spans="1:9" x14ac:dyDescent="0.25">
      <c r="A43" s="42" t="str">
        <f t="shared" si="3"/>
        <v>BAHIA DE CADIZ</v>
      </c>
      <c r="B43" s="41">
        <f t="shared" si="4"/>
        <v>14813</v>
      </c>
      <c r="C43" s="41">
        <f t="shared" si="5"/>
        <v>10828</v>
      </c>
      <c r="D43" s="41">
        <f t="shared" si="6"/>
        <v>6</v>
      </c>
      <c r="E43" s="42" t="str">
        <f t="shared" si="2"/>
        <v>BAHIA DE CADIZ</v>
      </c>
      <c r="F43" s="42">
        <f t="shared" si="7"/>
        <v>14813</v>
      </c>
      <c r="G43" s="42">
        <f t="shared" si="8"/>
        <v>10828</v>
      </c>
    </row>
    <row r="44" spans="1:9" x14ac:dyDescent="0.25">
      <c r="A44" s="42" t="str">
        <f t="shared" si="3"/>
        <v>BALEARES</v>
      </c>
      <c r="B44" s="41">
        <f t="shared" si="4"/>
        <v>20733</v>
      </c>
      <c r="C44" s="41">
        <f t="shared" si="5"/>
        <v>7040</v>
      </c>
      <c r="D44" s="41">
        <f t="shared" si="6"/>
        <v>5</v>
      </c>
      <c r="E44" s="42" t="str">
        <f t="shared" si="2"/>
        <v>VIGO</v>
      </c>
      <c r="F44" s="42">
        <f t="shared" si="7"/>
        <v>5025</v>
      </c>
      <c r="G44" s="42">
        <f t="shared" si="8"/>
        <v>7444</v>
      </c>
    </row>
    <row r="45" spans="1:9" x14ac:dyDescent="0.25">
      <c r="A45" s="42" t="str">
        <f t="shared" si="3"/>
        <v>BARCELONA</v>
      </c>
      <c r="B45" s="41">
        <f t="shared" si="4"/>
        <v>71749</v>
      </c>
      <c r="C45" s="41">
        <f t="shared" si="5"/>
        <v>57664</v>
      </c>
      <c r="D45" s="41">
        <f t="shared" si="6"/>
        <v>3</v>
      </c>
      <c r="E45" s="42" t="str">
        <f t="shared" si="2"/>
        <v>VALENCIA</v>
      </c>
      <c r="F45" s="42">
        <f t="shared" si="7"/>
        <v>2773</v>
      </c>
      <c r="G45" s="42">
        <f t="shared" si="8"/>
        <v>7094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FERROL-SAN CIBRAO</v>
      </c>
      <c r="F46" s="42">
        <f t="shared" si="7"/>
        <v>631</v>
      </c>
      <c r="G46" s="42">
        <f t="shared" si="8"/>
        <v>428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SEVILLA</v>
      </c>
      <c r="F47" s="42">
        <f t="shared" si="7"/>
        <v>165</v>
      </c>
      <c r="G47" s="42">
        <f t="shared" si="8"/>
        <v>164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e">
        <f t="shared" si="2"/>
        <v>#N/A</v>
      </c>
      <c r="F48" s="42" t="e">
        <f t="shared" si="7"/>
        <v>#N/A</v>
      </c>
      <c r="G48" s="42" t="e">
        <f t="shared" si="8"/>
        <v>#N/A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716</v>
      </c>
      <c r="D49" s="41">
        <f t="shared" si="6"/>
        <v>28</v>
      </c>
      <c r="E49" s="42" t="e">
        <f t="shared" si="2"/>
        <v>#N/A</v>
      </c>
      <c r="F49" s="42" t="e">
        <f t="shared" si="7"/>
        <v>#N/A</v>
      </c>
      <c r="G49" s="42" t="e">
        <f t="shared" si="8"/>
        <v>#N/A</v>
      </c>
    </row>
    <row r="50" spans="1:7" x14ac:dyDescent="0.25">
      <c r="A50" s="42" t="str">
        <f t="shared" si="3"/>
        <v>FERROL-SAN CIBRAO</v>
      </c>
      <c r="B50" s="41">
        <f t="shared" si="4"/>
        <v>631</v>
      </c>
      <c r="C50" s="41">
        <f t="shared" si="5"/>
        <v>428</v>
      </c>
      <c r="D50" s="41">
        <f t="shared" si="6"/>
        <v>9</v>
      </c>
      <c r="E50" s="42" t="e">
        <f t="shared" si="2"/>
        <v>#N/A</v>
      </c>
      <c r="F50" s="42" t="e">
        <f t="shared" si="7"/>
        <v>#N/A</v>
      </c>
      <c r="G50" s="42" t="e">
        <f t="shared" si="8"/>
        <v>#N/A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85591</v>
      </c>
      <c r="C53" s="41">
        <f t="shared" si="5"/>
        <v>110189</v>
      </c>
      <c r="D53" s="41">
        <f t="shared" si="6"/>
        <v>2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22862</v>
      </c>
      <c r="C54" s="41">
        <f t="shared" si="5"/>
        <v>35265</v>
      </c>
      <c r="D54" s="41">
        <f t="shared" si="6"/>
        <v>4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75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95953</v>
      </c>
      <c r="C59" s="41">
        <f t="shared" si="5"/>
        <v>107287</v>
      </c>
      <c r="D59" s="41">
        <f t="shared" si="6"/>
        <v>1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1321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165</v>
      </c>
      <c r="C61" s="41">
        <f t="shared" si="5"/>
        <v>164</v>
      </c>
      <c r="D61" s="41">
        <f t="shared" si="6"/>
        <v>10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2773</v>
      </c>
      <c r="C63" s="41">
        <f t="shared" si="5"/>
        <v>7094</v>
      </c>
      <c r="D63" s="41">
        <f t="shared" si="6"/>
        <v>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5025</v>
      </c>
      <c r="C64" s="41">
        <f t="shared" si="5"/>
        <v>7444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11259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Enero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41344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3308</v>
      </c>
      <c r="C8" s="12">
        <v>2748</v>
      </c>
      <c r="D8" s="12">
        <v>3308</v>
      </c>
      <c r="E8" s="12">
        <v>2748</v>
      </c>
      <c r="F8" s="13">
        <f t="shared" ref="F8:F35" si="0">((E8*100)/D8)-100</f>
        <v>-16.92865779927449</v>
      </c>
      <c r="G8" s="1"/>
      <c r="H8" s="1"/>
      <c r="I8" s="1"/>
    </row>
    <row r="9" spans="1:12" x14ac:dyDescent="0.25">
      <c r="A9" s="8" t="s">
        <v>46</v>
      </c>
      <c r="B9" s="9">
        <v>10354</v>
      </c>
      <c r="C9" s="9">
        <v>7043</v>
      </c>
      <c r="D9" s="9">
        <v>10354</v>
      </c>
      <c r="E9" s="9">
        <v>7043</v>
      </c>
      <c r="F9" s="10">
        <f t="shared" si="0"/>
        <v>-31.977979524821322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75178</v>
      </c>
      <c r="C11" s="9">
        <v>78141</v>
      </c>
      <c r="D11" s="9">
        <v>75178</v>
      </c>
      <c r="E11" s="9">
        <v>78141</v>
      </c>
      <c r="F11" s="10">
        <f t="shared" si="0"/>
        <v>3.9413126180531606</v>
      </c>
      <c r="G11" s="1"/>
      <c r="H11" s="1"/>
      <c r="I11" s="1"/>
    </row>
    <row r="12" spans="1:12" x14ac:dyDescent="0.25">
      <c r="A12" s="11" t="s">
        <v>49</v>
      </c>
      <c r="B12" s="12">
        <v>931</v>
      </c>
      <c r="C12" s="12">
        <v>762</v>
      </c>
      <c r="D12" s="12">
        <v>931</v>
      </c>
      <c r="E12" s="12">
        <v>762</v>
      </c>
      <c r="F12" s="13">
        <f t="shared" si="0"/>
        <v>-18.152524167561765</v>
      </c>
      <c r="G12" s="1"/>
      <c r="H12" s="1"/>
      <c r="I12" s="1"/>
    </row>
    <row r="13" spans="1:12" x14ac:dyDescent="0.25">
      <c r="A13" s="8" t="s">
        <v>50</v>
      </c>
      <c r="B13" s="9">
        <v>16077</v>
      </c>
      <c r="C13" s="9">
        <v>15760</v>
      </c>
      <c r="D13" s="9">
        <v>16077</v>
      </c>
      <c r="E13" s="9">
        <v>15760</v>
      </c>
      <c r="F13" s="10">
        <f t="shared" si="0"/>
        <v>-1.9717609006655437</v>
      </c>
      <c r="G13" s="1"/>
      <c r="H13" s="1"/>
      <c r="I13" s="1"/>
    </row>
    <row r="14" spans="1:12" x14ac:dyDescent="0.25">
      <c r="A14" s="11" t="s">
        <v>51</v>
      </c>
      <c r="B14" s="12">
        <v>11529</v>
      </c>
      <c r="C14" s="12">
        <v>10036</v>
      </c>
      <c r="D14" s="12">
        <v>11529</v>
      </c>
      <c r="E14" s="12">
        <v>10036</v>
      </c>
      <c r="F14" s="13">
        <f t="shared" si="0"/>
        <v>-12.949952294214583</v>
      </c>
      <c r="G14" s="1"/>
      <c r="H14" s="1"/>
      <c r="I14" s="1"/>
    </row>
    <row r="15" spans="1:12" x14ac:dyDescent="0.25">
      <c r="A15" s="8" t="s">
        <v>52</v>
      </c>
      <c r="B15" s="9">
        <v>978</v>
      </c>
      <c r="C15" s="9">
        <v>3543</v>
      </c>
      <c r="D15" s="9">
        <v>978</v>
      </c>
      <c r="E15" s="9">
        <v>3543</v>
      </c>
      <c r="F15" s="10">
        <f t="shared" si="0"/>
        <v>262.26993865030676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27728</v>
      </c>
      <c r="C18" s="12">
        <v>27255</v>
      </c>
      <c r="D18" s="12">
        <v>27728</v>
      </c>
      <c r="E18" s="12">
        <v>27255</v>
      </c>
      <c r="F18" s="13">
        <f t="shared" si="0"/>
        <v>-1.7058568955568347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542</v>
      </c>
      <c r="C20" s="12">
        <v>228</v>
      </c>
      <c r="D20" s="12">
        <v>542</v>
      </c>
      <c r="E20" s="12">
        <v>228</v>
      </c>
      <c r="F20" s="13">
        <f t="shared" si="0"/>
        <v>-57.933579335793361</v>
      </c>
      <c r="G20" s="1"/>
      <c r="H20" s="1"/>
      <c r="I20" s="1"/>
    </row>
    <row r="21" spans="1:9" x14ac:dyDescent="0.25">
      <c r="A21" s="8" t="s">
        <v>58</v>
      </c>
      <c r="B21" s="9">
        <v>435</v>
      </c>
      <c r="C21" s="9">
        <v>444</v>
      </c>
      <c r="D21" s="9">
        <v>435</v>
      </c>
      <c r="E21" s="9">
        <v>444</v>
      </c>
      <c r="F21" s="10">
        <f t="shared" si="0"/>
        <v>2.0689655172413808</v>
      </c>
      <c r="G21" s="1"/>
      <c r="H21" s="1"/>
      <c r="I21" s="1"/>
    </row>
    <row r="22" spans="1:9" x14ac:dyDescent="0.25">
      <c r="A22" s="11" t="s">
        <v>59</v>
      </c>
      <c r="B22" s="12">
        <v>17646</v>
      </c>
      <c r="C22" s="12">
        <v>27179</v>
      </c>
      <c r="D22" s="12">
        <v>17646</v>
      </c>
      <c r="E22" s="12">
        <v>27179</v>
      </c>
      <c r="F22" s="13">
        <f t="shared" si="0"/>
        <v>54.023574747818202</v>
      </c>
      <c r="G22" s="1"/>
      <c r="H22" s="1"/>
      <c r="I22" s="1"/>
    </row>
    <row r="23" spans="1:9" x14ac:dyDescent="0.25">
      <c r="A23" s="8" t="s">
        <v>60</v>
      </c>
      <c r="B23" s="9">
        <v>2341</v>
      </c>
      <c r="C23" s="9">
        <v>1878</v>
      </c>
      <c r="D23" s="9">
        <v>2341</v>
      </c>
      <c r="E23" s="9">
        <v>1878</v>
      </c>
      <c r="F23" s="10">
        <f t="shared" si="0"/>
        <v>-19.777872703972662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9402</v>
      </c>
      <c r="C25" s="9">
        <v>8549</v>
      </c>
      <c r="D25" s="9">
        <v>9402</v>
      </c>
      <c r="E25" s="9">
        <v>8549</v>
      </c>
      <c r="F25" s="10">
        <f t="shared" si="0"/>
        <v>-9.0725377579238398</v>
      </c>
      <c r="G25" s="1"/>
      <c r="H25" s="1"/>
      <c r="I25" s="1"/>
    </row>
    <row r="26" spans="1:9" x14ac:dyDescent="0.25">
      <c r="A26" s="11" t="s">
        <v>63</v>
      </c>
      <c r="B26" s="12">
        <v>2823</v>
      </c>
      <c r="C26" s="12">
        <v>4464</v>
      </c>
      <c r="D26" s="12">
        <v>2823</v>
      </c>
      <c r="E26" s="12">
        <v>4464</v>
      </c>
      <c r="F26" s="13">
        <f t="shared" si="0"/>
        <v>58.12964930924548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55283</v>
      </c>
      <c r="C28" s="12">
        <v>68725</v>
      </c>
      <c r="D28" s="12">
        <v>55283</v>
      </c>
      <c r="E28" s="12">
        <v>68725</v>
      </c>
      <c r="F28" s="13">
        <f t="shared" si="0"/>
        <v>24.314888844671955</v>
      </c>
      <c r="G28" s="1"/>
      <c r="H28" s="1"/>
      <c r="I28" s="1"/>
    </row>
    <row r="29" spans="1:9" x14ac:dyDescent="0.25">
      <c r="A29" s="8" t="s">
        <v>66</v>
      </c>
      <c r="B29" s="9">
        <v>2765</v>
      </c>
      <c r="C29" s="9">
        <v>0</v>
      </c>
      <c r="D29" s="9">
        <v>2765</v>
      </c>
      <c r="E29" s="9">
        <v>0</v>
      </c>
      <c r="F29" s="10">
        <f t="shared" si="0"/>
        <v>-100</v>
      </c>
      <c r="G29" s="1"/>
      <c r="H29" s="1"/>
      <c r="I29" s="1"/>
    </row>
    <row r="30" spans="1:9" x14ac:dyDescent="0.25">
      <c r="A30" s="11" t="s">
        <v>67</v>
      </c>
      <c r="B30" s="12">
        <v>0</v>
      </c>
      <c r="C30" s="12">
        <v>31</v>
      </c>
      <c r="D30" s="12">
        <v>0</v>
      </c>
      <c r="E30" s="12">
        <v>31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5</v>
      </c>
      <c r="D31" s="9">
        <v>0</v>
      </c>
      <c r="E31" s="9">
        <v>5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4637</v>
      </c>
      <c r="C32" s="12">
        <v>2500</v>
      </c>
      <c r="D32" s="12">
        <v>4637</v>
      </c>
      <c r="E32" s="12">
        <v>2500</v>
      </c>
      <c r="F32" s="13">
        <f t="shared" si="0"/>
        <v>-46.085831356480483</v>
      </c>
      <c r="G32" s="1"/>
      <c r="H32" s="1"/>
      <c r="I32" s="1"/>
    </row>
    <row r="33" spans="1:9" x14ac:dyDescent="0.25">
      <c r="A33" s="8" t="s">
        <v>70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241957</v>
      </c>
      <c r="C35" s="15">
        <f t="shared" ref="C35:E35" si="1">SUM(C7:C34)</f>
        <v>259291</v>
      </c>
      <c r="D35" s="15">
        <f t="shared" si="1"/>
        <v>241957</v>
      </c>
      <c r="E35" s="15">
        <f t="shared" si="1"/>
        <v>259291</v>
      </c>
      <c r="F35" s="16">
        <f t="shared" si="0"/>
        <v>7.1640828742297202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78141</v>
      </c>
      <c r="G38" s="42">
        <f>LOOKUP(E38,$A$38:$A$65,$C$38:$C$65)</f>
        <v>75178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2748</v>
      </c>
      <c r="C39" s="41">
        <f t="shared" ref="C39:C65" si="5">D8</f>
        <v>3308</v>
      </c>
      <c r="D39" s="41">
        <f t="shared" ref="D39:D65" si="6">_xlfn.RANK.EQ(B39,$B$38:$B$65)+COUNTIF($B$38:$B$65,B39)-1</f>
        <v>11</v>
      </c>
      <c r="E39" s="42" t="str">
        <f t="shared" si="2"/>
        <v>SANTA CRUZ DE TENERIFE</v>
      </c>
      <c r="F39" s="42">
        <f t="shared" ref="F39:F54" si="7">LOOKUP(E39,$A$38:$A$65,$B$38:$B$65)</f>
        <v>68725</v>
      </c>
      <c r="G39" s="42">
        <f t="shared" ref="G39:G65" si="8">LOOKUP(E39,$A$38:$A$65,$C$38:$C$65)</f>
        <v>55283</v>
      </c>
    </row>
    <row r="40" spans="1:9" x14ac:dyDescent="0.25">
      <c r="A40" s="42" t="str">
        <f t="shared" si="3"/>
        <v>ALMERIA</v>
      </c>
      <c r="B40" s="41">
        <f t="shared" si="4"/>
        <v>7043</v>
      </c>
      <c r="C40" s="41">
        <f t="shared" si="5"/>
        <v>10354</v>
      </c>
      <c r="D40" s="41">
        <f t="shared" si="6"/>
        <v>8</v>
      </c>
      <c r="E40" s="42" t="str">
        <f t="shared" si="2"/>
        <v>CEUTA</v>
      </c>
      <c r="F40" s="42">
        <f t="shared" si="7"/>
        <v>27255</v>
      </c>
      <c r="G40" s="42">
        <f t="shared" si="8"/>
        <v>27728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27179</v>
      </c>
      <c r="G41" s="42">
        <f t="shared" si="8"/>
        <v>17646</v>
      </c>
    </row>
    <row r="42" spans="1:9" x14ac:dyDescent="0.25">
      <c r="A42" s="42" t="str">
        <f t="shared" si="3"/>
        <v>BAHIA DE ALGECIRAS</v>
      </c>
      <c r="B42" s="41">
        <f t="shared" si="4"/>
        <v>78141</v>
      </c>
      <c r="C42" s="41">
        <f t="shared" si="5"/>
        <v>75178</v>
      </c>
      <c r="D42" s="41">
        <f t="shared" si="6"/>
        <v>1</v>
      </c>
      <c r="E42" s="42" t="str">
        <f t="shared" si="2"/>
        <v>BALEARES</v>
      </c>
      <c r="F42" s="42">
        <f t="shared" si="7"/>
        <v>15760</v>
      </c>
      <c r="G42" s="42">
        <f t="shared" si="8"/>
        <v>16077</v>
      </c>
    </row>
    <row r="43" spans="1:9" x14ac:dyDescent="0.25">
      <c r="A43" s="42" t="str">
        <f t="shared" si="3"/>
        <v>BAHIA DE CADIZ</v>
      </c>
      <c r="B43" s="41">
        <f t="shared" si="4"/>
        <v>762</v>
      </c>
      <c r="C43" s="41">
        <f t="shared" si="5"/>
        <v>931</v>
      </c>
      <c r="D43" s="41">
        <f t="shared" si="6"/>
        <v>14</v>
      </c>
      <c r="E43" s="42" t="str">
        <f t="shared" si="2"/>
        <v>BARCELONA</v>
      </c>
      <c r="F43" s="42">
        <f t="shared" si="7"/>
        <v>10036</v>
      </c>
      <c r="G43" s="42">
        <f t="shared" si="8"/>
        <v>11529</v>
      </c>
    </row>
    <row r="44" spans="1:9" x14ac:dyDescent="0.25">
      <c r="A44" s="42" t="str">
        <f t="shared" si="3"/>
        <v>BALEARES</v>
      </c>
      <c r="B44" s="41">
        <f t="shared" si="4"/>
        <v>15760</v>
      </c>
      <c r="C44" s="41">
        <f t="shared" si="5"/>
        <v>16077</v>
      </c>
      <c r="D44" s="41">
        <f t="shared" si="6"/>
        <v>5</v>
      </c>
      <c r="E44" s="42" t="str">
        <f t="shared" si="2"/>
        <v>MELILLA</v>
      </c>
      <c r="F44" s="42">
        <f t="shared" si="7"/>
        <v>8549</v>
      </c>
      <c r="G44" s="42">
        <f t="shared" si="8"/>
        <v>9402</v>
      </c>
    </row>
    <row r="45" spans="1:9" x14ac:dyDescent="0.25">
      <c r="A45" s="42" t="str">
        <f t="shared" si="3"/>
        <v>BARCELONA</v>
      </c>
      <c r="B45" s="41">
        <f t="shared" si="4"/>
        <v>10036</v>
      </c>
      <c r="C45" s="41">
        <f t="shared" si="5"/>
        <v>11529</v>
      </c>
      <c r="D45" s="41">
        <f t="shared" si="6"/>
        <v>6</v>
      </c>
      <c r="E45" s="42" t="str">
        <f t="shared" si="2"/>
        <v>ALMERIA</v>
      </c>
      <c r="F45" s="42">
        <f t="shared" si="7"/>
        <v>7043</v>
      </c>
      <c r="G45" s="42">
        <f t="shared" si="8"/>
        <v>10354</v>
      </c>
    </row>
    <row r="46" spans="1:9" x14ac:dyDescent="0.25">
      <c r="A46" s="42" t="str">
        <f t="shared" si="3"/>
        <v>BILBAO</v>
      </c>
      <c r="B46" s="41">
        <f t="shared" si="4"/>
        <v>3543</v>
      </c>
      <c r="C46" s="41">
        <f t="shared" si="5"/>
        <v>978</v>
      </c>
      <c r="D46" s="41">
        <f t="shared" si="6"/>
        <v>10</v>
      </c>
      <c r="E46" s="42" t="str">
        <f t="shared" si="2"/>
        <v>MOTRIL</v>
      </c>
      <c r="F46" s="42">
        <f t="shared" si="7"/>
        <v>4464</v>
      </c>
      <c r="G46" s="42">
        <f t="shared" si="8"/>
        <v>2823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BILBAO</v>
      </c>
      <c r="F47" s="42">
        <f t="shared" si="7"/>
        <v>3543</v>
      </c>
      <c r="G47" s="42">
        <f t="shared" si="8"/>
        <v>978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2748</v>
      </c>
      <c r="G48" s="42">
        <f t="shared" si="8"/>
        <v>3308</v>
      </c>
    </row>
    <row r="49" spans="1:7" x14ac:dyDescent="0.25">
      <c r="A49" s="42" t="str">
        <f t="shared" si="3"/>
        <v>CEUTA</v>
      </c>
      <c r="B49" s="41">
        <f t="shared" si="4"/>
        <v>27255</v>
      </c>
      <c r="C49" s="41">
        <f t="shared" si="5"/>
        <v>27728</v>
      </c>
      <c r="D49" s="41">
        <f t="shared" si="6"/>
        <v>3</v>
      </c>
      <c r="E49" s="42" t="str">
        <f t="shared" si="2"/>
        <v>VALENCIA</v>
      </c>
      <c r="F49" s="42">
        <f t="shared" si="7"/>
        <v>2500</v>
      </c>
      <c r="G49" s="42">
        <f t="shared" si="8"/>
        <v>4637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MALAGA</v>
      </c>
      <c r="F50" s="42">
        <f t="shared" si="7"/>
        <v>1878</v>
      </c>
      <c r="G50" s="42">
        <f t="shared" si="8"/>
        <v>2341</v>
      </c>
    </row>
    <row r="51" spans="1:7" x14ac:dyDescent="0.25">
      <c r="A51" s="42" t="str">
        <f t="shared" si="3"/>
        <v>GIJON</v>
      </c>
      <c r="B51" s="41">
        <f t="shared" si="4"/>
        <v>228</v>
      </c>
      <c r="C51" s="41">
        <f t="shared" si="5"/>
        <v>542</v>
      </c>
      <c r="D51" s="41">
        <f t="shared" si="6"/>
        <v>16</v>
      </c>
      <c r="E51" s="42" t="str">
        <f t="shared" si="2"/>
        <v>BAHIA DE CADIZ</v>
      </c>
      <c r="F51" s="42">
        <f t="shared" si="7"/>
        <v>762</v>
      </c>
      <c r="G51" s="42">
        <f t="shared" si="8"/>
        <v>931</v>
      </c>
    </row>
    <row r="52" spans="1:7" x14ac:dyDescent="0.25">
      <c r="A52" s="42" t="str">
        <f t="shared" si="3"/>
        <v>HUELVA</v>
      </c>
      <c r="B52" s="41">
        <f t="shared" si="4"/>
        <v>444</v>
      </c>
      <c r="C52" s="41">
        <f t="shared" si="5"/>
        <v>435</v>
      </c>
      <c r="D52" s="41">
        <f t="shared" si="6"/>
        <v>15</v>
      </c>
      <c r="E52" s="42" t="str">
        <f t="shared" si="2"/>
        <v>HUELVA</v>
      </c>
      <c r="F52" s="42">
        <f t="shared" si="7"/>
        <v>444</v>
      </c>
      <c r="G52" s="42">
        <f t="shared" si="8"/>
        <v>435</v>
      </c>
    </row>
    <row r="53" spans="1:7" x14ac:dyDescent="0.25">
      <c r="A53" s="42" t="str">
        <f t="shared" si="3"/>
        <v>LAS PALMAS</v>
      </c>
      <c r="B53" s="41">
        <f t="shared" si="4"/>
        <v>27179</v>
      </c>
      <c r="C53" s="41">
        <f t="shared" si="5"/>
        <v>17646</v>
      </c>
      <c r="D53" s="41">
        <f t="shared" si="6"/>
        <v>4</v>
      </c>
      <c r="E53" s="42" t="str">
        <f t="shared" si="2"/>
        <v>GIJON</v>
      </c>
      <c r="F53" s="42">
        <f t="shared" si="7"/>
        <v>228</v>
      </c>
      <c r="G53" s="42">
        <f t="shared" si="8"/>
        <v>542</v>
      </c>
    </row>
    <row r="54" spans="1:7" x14ac:dyDescent="0.25">
      <c r="A54" s="42" t="str">
        <f t="shared" si="3"/>
        <v>MALAGA</v>
      </c>
      <c r="B54" s="41">
        <f t="shared" si="4"/>
        <v>1878</v>
      </c>
      <c r="C54" s="41">
        <f t="shared" si="5"/>
        <v>2341</v>
      </c>
      <c r="D54" s="41">
        <f t="shared" si="6"/>
        <v>13</v>
      </c>
      <c r="E54" s="42" t="str">
        <f t="shared" si="2"/>
        <v>SEVILLA</v>
      </c>
      <c r="F54" s="42">
        <f t="shared" si="7"/>
        <v>31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TARRAGONA</v>
      </c>
      <c r="F55" s="42">
        <f t="shared" ref="F55:F65" si="9">LOOKUP(E55,$A$38:$A$65,$B$38:$B$65)</f>
        <v>5</v>
      </c>
      <c r="G55" s="42">
        <f t="shared" si="8"/>
        <v>0</v>
      </c>
    </row>
    <row r="56" spans="1:7" x14ac:dyDescent="0.25">
      <c r="A56" s="42" t="str">
        <f t="shared" si="3"/>
        <v>MELILLA</v>
      </c>
      <c r="B56" s="41">
        <f t="shared" si="4"/>
        <v>8549</v>
      </c>
      <c r="C56" s="41">
        <f t="shared" si="5"/>
        <v>9402</v>
      </c>
      <c r="D56" s="41">
        <f t="shared" si="6"/>
        <v>7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4464</v>
      </c>
      <c r="C57" s="41">
        <f t="shared" si="5"/>
        <v>2823</v>
      </c>
      <c r="D57" s="41">
        <f t="shared" si="6"/>
        <v>9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68725</v>
      </c>
      <c r="C59" s="41">
        <f t="shared" si="5"/>
        <v>55283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2765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31</v>
      </c>
      <c r="C61" s="41">
        <f t="shared" si="5"/>
        <v>0</v>
      </c>
      <c r="D61" s="41">
        <f t="shared" si="6"/>
        <v>17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5</v>
      </c>
      <c r="C62" s="41">
        <f t="shared" si="5"/>
        <v>0</v>
      </c>
      <c r="D62" s="41">
        <f t="shared" si="6"/>
        <v>18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2500</v>
      </c>
      <c r="C63" s="41">
        <f t="shared" si="5"/>
        <v>4637</v>
      </c>
      <c r="D63" s="41">
        <f t="shared" si="6"/>
        <v>12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Enero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41344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102</v>
      </c>
      <c r="C7" s="9">
        <v>92</v>
      </c>
      <c r="D7" s="9">
        <v>102</v>
      </c>
      <c r="E7" s="9">
        <v>92</v>
      </c>
      <c r="F7" s="10">
        <f>((E7*100)/D7)-100</f>
        <v>-9.8039215686274446</v>
      </c>
      <c r="G7" s="1"/>
      <c r="H7" s="1"/>
      <c r="I7" s="1"/>
    </row>
    <row r="8" spans="1:12" x14ac:dyDescent="0.25">
      <c r="A8" s="11" t="s">
        <v>45</v>
      </c>
      <c r="B8" s="12">
        <v>66</v>
      </c>
      <c r="C8" s="12">
        <v>59</v>
      </c>
      <c r="D8" s="12">
        <v>66</v>
      </c>
      <c r="E8" s="12">
        <v>59</v>
      </c>
      <c r="F8" s="13">
        <f t="shared" ref="F8:F35" si="0">((E8*100)/D8)-100</f>
        <v>-10.606060606060609</v>
      </c>
      <c r="G8" s="1"/>
      <c r="H8" s="1"/>
      <c r="I8" s="1"/>
    </row>
    <row r="9" spans="1:12" x14ac:dyDescent="0.25">
      <c r="A9" s="8" t="s">
        <v>46</v>
      </c>
      <c r="B9" s="9">
        <v>95</v>
      </c>
      <c r="C9" s="9">
        <v>85</v>
      </c>
      <c r="D9" s="9">
        <v>95</v>
      </c>
      <c r="E9" s="9">
        <v>85</v>
      </c>
      <c r="F9" s="10">
        <f t="shared" si="0"/>
        <v>-10.526315789473685</v>
      </c>
      <c r="G9" s="1"/>
      <c r="H9" s="1"/>
      <c r="I9" s="1"/>
    </row>
    <row r="10" spans="1:12" x14ac:dyDescent="0.25">
      <c r="A10" s="11" t="s">
        <v>47</v>
      </c>
      <c r="B10" s="12">
        <v>76</v>
      </c>
      <c r="C10" s="12">
        <v>62</v>
      </c>
      <c r="D10" s="12">
        <v>76</v>
      </c>
      <c r="E10" s="12">
        <v>62</v>
      </c>
      <c r="F10" s="13">
        <f t="shared" si="0"/>
        <v>-18.421052631578945</v>
      </c>
      <c r="G10" s="1"/>
      <c r="H10" s="1"/>
      <c r="I10" s="1"/>
    </row>
    <row r="11" spans="1:12" x14ac:dyDescent="0.25">
      <c r="A11" s="8" t="s">
        <v>48</v>
      </c>
      <c r="B11" s="9">
        <v>2117</v>
      </c>
      <c r="C11" s="9">
        <v>1953</v>
      </c>
      <c r="D11" s="9">
        <v>2117</v>
      </c>
      <c r="E11" s="9">
        <v>1953</v>
      </c>
      <c r="F11" s="10">
        <f t="shared" si="0"/>
        <v>-7.7468115257439791</v>
      </c>
      <c r="G11" s="1"/>
      <c r="H11" s="1"/>
      <c r="I11" s="1"/>
    </row>
    <row r="12" spans="1:12" x14ac:dyDescent="0.25">
      <c r="A12" s="11" t="s">
        <v>49</v>
      </c>
      <c r="B12" s="12">
        <v>85</v>
      </c>
      <c r="C12" s="12">
        <v>76</v>
      </c>
      <c r="D12" s="12">
        <v>85</v>
      </c>
      <c r="E12" s="12">
        <v>76</v>
      </c>
      <c r="F12" s="13">
        <f t="shared" si="0"/>
        <v>-10.588235294117652</v>
      </c>
      <c r="G12" s="1"/>
      <c r="H12" s="1"/>
      <c r="I12" s="1"/>
    </row>
    <row r="13" spans="1:12" x14ac:dyDescent="0.25">
      <c r="A13" s="8" t="s">
        <v>50</v>
      </c>
      <c r="B13" s="9">
        <v>1576</v>
      </c>
      <c r="C13" s="9">
        <v>1153</v>
      </c>
      <c r="D13" s="9">
        <v>1576</v>
      </c>
      <c r="E13" s="9">
        <v>1153</v>
      </c>
      <c r="F13" s="10">
        <f t="shared" si="0"/>
        <v>-26.840101522842644</v>
      </c>
      <c r="G13" s="1"/>
      <c r="H13" s="1"/>
      <c r="I13" s="1"/>
    </row>
    <row r="14" spans="1:12" x14ac:dyDescent="0.25">
      <c r="A14" s="11" t="s">
        <v>51</v>
      </c>
      <c r="B14" s="12">
        <v>560</v>
      </c>
      <c r="C14" s="12">
        <v>541</v>
      </c>
      <c r="D14" s="12">
        <v>560</v>
      </c>
      <c r="E14" s="12">
        <v>541</v>
      </c>
      <c r="F14" s="13">
        <f t="shared" si="0"/>
        <v>-3.3928571428571388</v>
      </c>
      <c r="G14" s="1"/>
      <c r="H14" s="1"/>
      <c r="I14" s="1"/>
    </row>
    <row r="15" spans="1:12" x14ac:dyDescent="0.25">
      <c r="A15" s="8" t="s">
        <v>52</v>
      </c>
      <c r="B15" s="9">
        <v>221</v>
      </c>
      <c r="C15" s="9">
        <v>232</v>
      </c>
      <c r="D15" s="9">
        <v>221</v>
      </c>
      <c r="E15" s="9">
        <v>232</v>
      </c>
      <c r="F15" s="10">
        <f t="shared" si="0"/>
        <v>4.9773755656108563</v>
      </c>
      <c r="G15" s="1"/>
      <c r="H15" s="1"/>
      <c r="I15" s="1"/>
    </row>
    <row r="16" spans="1:12" x14ac:dyDescent="0.25">
      <c r="A16" s="11" t="s">
        <v>53</v>
      </c>
      <c r="B16" s="12">
        <v>135</v>
      </c>
      <c r="C16" s="12">
        <v>145</v>
      </c>
      <c r="D16" s="12">
        <v>135</v>
      </c>
      <c r="E16" s="12">
        <v>145</v>
      </c>
      <c r="F16" s="13">
        <f t="shared" si="0"/>
        <v>7.4074074074074048</v>
      </c>
      <c r="G16" s="1"/>
      <c r="H16" s="1"/>
      <c r="I16" s="1"/>
    </row>
    <row r="17" spans="1:9" x14ac:dyDescent="0.25">
      <c r="A17" s="8" t="s">
        <v>54</v>
      </c>
      <c r="B17" s="9">
        <v>113</v>
      </c>
      <c r="C17" s="9">
        <v>104</v>
      </c>
      <c r="D17" s="9">
        <v>113</v>
      </c>
      <c r="E17" s="9">
        <v>104</v>
      </c>
      <c r="F17" s="10">
        <f t="shared" si="0"/>
        <v>-7.9646017699115106</v>
      </c>
      <c r="G17" s="1"/>
      <c r="H17" s="1"/>
      <c r="I17" s="1"/>
    </row>
    <row r="18" spans="1:9" x14ac:dyDescent="0.25">
      <c r="A18" s="11" t="s">
        <v>55</v>
      </c>
      <c r="B18" s="12">
        <v>1160</v>
      </c>
      <c r="C18" s="12">
        <v>955</v>
      </c>
      <c r="D18" s="12">
        <v>1160</v>
      </c>
      <c r="E18" s="12">
        <v>955</v>
      </c>
      <c r="F18" s="13">
        <f t="shared" si="0"/>
        <v>-17.672413793103445</v>
      </c>
      <c r="G18" s="1"/>
      <c r="H18" s="1"/>
      <c r="I18" s="1"/>
    </row>
    <row r="19" spans="1:9" x14ac:dyDescent="0.25">
      <c r="A19" s="8" t="s">
        <v>56</v>
      </c>
      <c r="B19" s="9">
        <v>77</v>
      </c>
      <c r="C19" s="9">
        <v>77</v>
      </c>
      <c r="D19" s="9">
        <v>77</v>
      </c>
      <c r="E19" s="9">
        <v>77</v>
      </c>
      <c r="F19" s="10">
        <f t="shared" si="0"/>
        <v>0</v>
      </c>
      <c r="G19" s="1"/>
      <c r="H19" s="1"/>
      <c r="I19" s="1"/>
    </row>
    <row r="20" spans="1:9" x14ac:dyDescent="0.25">
      <c r="A20" s="11" t="s">
        <v>57</v>
      </c>
      <c r="B20" s="12">
        <v>84</v>
      </c>
      <c r="C20" s="12">
        <v>91</v>
      </c>
      <c r="D20" s="12">
        <v>84</v>
      </c>
      <c r="E20" s="12">
        <v>91</v>
      </c>
      <c r="F20" s="13">
        <f t="shared" si="0"/>
        <v>8.3333333333333286</v>
      </c>
      <c r="G20" s="1"/>
      <c r="H20" s="1"/>
      <c r="I20" s="1"/>
    </row>
    <row r="21" spans="1:9" x14ac:dyDescent="0.25">
      <c r="A21" s="8" t="s">
        <v>58</v>
      </c>
      <c r="B21" s="9">
        <v>101</v>
      </c>
      <c r="C21" s="9">
        <v>119</v>
      </c>
      <c r="D21" s="9">
        <v>101</v>
      </c>
      <c r="E21" s="9">
        <v>119</v>
      </c>
      <c r="F21" s="10">
        <f t="shared" si="0"/>
        <v>17.821782178217816</v>
      </c>
      <c r="G21" s="1"/>
      <c r="H21" s="1"/>
      <c r="I21" s="1"/>
    </row>
    <row r="22" spans="1:9" x14ac:dyDescent="0.25">
      <c r="A22" s="11" t="s">
        <v>59</v>
      </c>
      <c r="B22" s="12">
        <v>1090</v>
      </c>
      <c r="C22" s="12">
        <v>936</v>
      </c>
      <c r="D22" s="12">
        <v>1090</v>
      </c>
      <c r="E22" s="12">
        <v>936</v>
      </c>
      <c r="F22" s="13">
        <f t="shared" si="0"/>
        <v>-14.128440366972484</v>
      </c>
      <c r="G22" s="1"/>
      <c r="H22" s="1"/>
      <c r="I22" s="1"/>
    </row>
    <row r="23" spans="1:9" x14ac:dyDescent="0.25">
      <c r="A23" s="8" t="s">
        <v>60</v>
      </c>
      <c r="B23" s="9">
        <v>181</v>
      </c>
      <c r="C23" s="9">
        <v>93</v>
      </c>
      <c r="D23" s="9">
        <v>181</v>
      </c>
      <c r="E23" s="9">
        <v>93</v>
      </c>
      <c r="F23" s="10">
        <f t="shared" si="0"/>
        <v>-48.618784530386741</v>
      </c>
      <c r="G23" s="1"/>
      <c r="H23" s="1"/>
      <c r="I23" s="1"/>
    </row>
    <row r="24" spans="1:9" x14ac:dyDescent="0.25">
      <c r="A24" s="11" t="s">
        <v>61</v>
      </c>
      <c r="B24" s="12">
        <v>43</v>
      </c>
      <c r="C24" s="12">
        <v>46</v>
      </c>
      <c r="D24" s="12">
        <v>43</v>
      </c>
      <c r="E24" s="12">
        <v>46</v>
      </c>
      <c r="F24" s="13">
        <f t="shared" si="0"/>
        <v>6.9767441860465169</v>
      </c>
      <c r="G24" s="1"/>
      <c r="H24" s="1"/>
      <c r="I24" s="1"/>
    </row>
    <row r="25" spans="1:9" x14ac:dyDescent="0.25">
      <c r="A25" s="8" t="s">
        <v>62</v>
      </c>
      <c r="B25" s="9">
        <v>116</v>
      </c>
      <c r="C25" s="9">
        <v>107</v>
      </c>
      <c r="D25" s="9">
        <v>116</v>
      </c>
      <c r="E25" s="9">
        <v>107</v>
      </c>
      <c r="F25" s="10">
        <f t="shared" si="0"/>
        <v>-7.7586206896551744</v>
      </c>
      <c r="G25" s="1"/>
      <c r="H25" s="1"/>
      <c r="I25" s="1"/>
    </row>
    <row r="26" spans="1:9" x14ac:dyDescent="0.25">
      <c r="A26" s="11" t="s">
        <v>63</v>
      </c>
      <c r="B26" s="12">
        <v>59</v>
      </c>
      <c r="C26" s="12">
        <v>72</v>
      </c>
      <c r="D26" s="12">
        <v>59</v>
      </c>
      <c r="E26" s="12">
        <v>72</v>
      </c>
      <c r="F26" s="13">
        <f t="shared" si="0"/>
        <v>22.033898305084747</v>
      </c>
      <c r="G26" s="1"/>
      <c r="H26" s="1"/>
      <c r="I26" s="1"/>
    </row>
    <row r="27" spans="1:9" x14ac:dyDescent="0.25">
      <c r="A27" s="8" t="s">
        <v>64</v>
      </c>
      <c r="B27" s="9">
        <v>78</v>
      </c>
      <c r="C27" s="9">
        <v>60</v>
      </c>
      <c r="D27" s="9">
        <v>78</v>
      </c>
      <c r="E27" s="9">
        <v>60</v>
      </c>
      <c r="F27" s="10">
        <f t="shared" si="0"/>
        <v>-23.07692307692308</v>
      </c>
      <c r="G27" s="1"/>
      <c r="H27" s="1"/>
      <c r="I27" s="1"/>
    </row>
    <row r="28" spans="1:9" x14ac:dyDescent="0.25">
      <c r="A28" s="11" t="s">
        <v>65</v>
      </c>
      <c r="B28" s="12">
        <v>1240</v>
      </c>
      <c r="C28" s="12">
        <v>1069</v>
      </c>
      <c r="D28" s="12">
        <v>1240</v>
      </c>
      <c r="E28" s="12">
        <v>1069</v>
      </c>
      <c r="F28" s="13">
        <f t="shared" si="0"/>
        <v>-13.790322580645167</v>
      </c>
      <c r="G28" s="1"/>
      <c r="H28" s="1"/>
      <c r="I28" s="1"/>
    </row>
    <row r="29" spans="1:9" x14ac:dyDescent="0.25">
      <c r="A29" s="8" t="s">
        <v>66</v>
      </c>
      <c r="B29" s="9">
        <v>96</v>
      </c>
      <c r="C29" s="9">
        <v>89</v>
      </c>
      <c r="D29" s="9">
        <v>96</v>
      </c>
      <c r="E29" s="9">
        <v>89</v>
      </c>
      <c r="F29" s="10">
        <f t="shared" si="0"/>
        <v>-7.2916666666666714</v>
      </c>
      <c r="G29" s="1"/>
      <c r="H29" s="1"/>
      <c r="I29" s="1"/>
    </row>
    <row r="30" spans="1:9" x14ac:dyDescent="0.25">
      <c r="A30" s="11" t="s">
        <v>67</v>
      </c>
      <c r="B30" s="12">
        <v>79</v>
      </c>
      <c r="C30" s="12">
        <v>83</v>
      </c>
      <c r="D30" s="12">
        <v>79</v>
      </c>
      <c r="E30" s="12">
        <v>83</v>
      </c>
      <c r="F30" s="13">
        <f t="shared" si="0"/>
        <v>5.0632911392405049</v>
      </c>
      <c r="G30" s="1"/>
      <c r="H30" s="1"/>
      <c r="I30" s="1"/>
    </row>
    <row r="31" spans="1:9" x14ac:dyDescent="0.25">
      <c r="A31" s="8" t="s">
        <v>68</v>
      </c>
      <c r="B31" s="9">
        <v>275</v>
      </c>
      <c r="C31" s="9">
        <v>241</v>
      </c>
      <c r="D31" s="9">
        <v>275</v>
      </c>
      <c r="E31" s="9">
        <v>241</v>
      </c>
      <c r="F31" s="10">
        <f t="shared" si="0"/>
        <v>-12.36363636363636</v>
      </c>
      <c r="G31" s="1"/>
      <c r="H31" s="1"/>
      <c r="I31" s="1"/>
    </row>
    <row r="32" spans="1:9" x14ac:dyDescent="0.25">
      <c r="A32" s="11" t="s">
        <v>69</v>
      </c>
      <c r="B32" s="12">
        <v>531</v>
      </c>
      <c r="C32" s="12">
        <v>533</v>
      </c>
      <c r="D32" s="12">
        <v>531</v>
      </c>
      <c r="E32" s="12">
        <v>533</v>
      </c>
      <c r="F32" s="13">
        <f t="shared" si="0"/>
        <v>0.37664783427494797</v>
      </c>
      <c r="G32" s="1"/>
      <c r="H32" s="1"/>
      <c r="I32" s="1"/>
    </row>
    <row r="33" spans="1:9" x14ac:dyDescent="0.25">
      <c r="A33" s="8" t="s">
        <v>70</v>
      </c>
      <c r="B33" s="9">
        <v>138</v>
      </c>
      <c r="C33" s="9">
        <v>130</v>
      </c>
      <c r="D33" s="9">
        <v>138</v>
      </c>
      <c r="E33" s="9">
        <v>130</v>
      </c>
      <c r="F33" s="10">
        <f t="shared" si="0"/>
        <v>-5.7971014492753596</v>
      </c>
      <c r="G33" s="1"/>
      <c r="H33" s="1"/>
      <c r="I33" s="1"/>
    </row>
    <row r="34" spans="1:9" x14ac:dyDescent="0.25">
      <c r="A34" s="11" t="s">
        <v>71</v>
      </c>
      <c r="B34" s="12">
        <v>24</v>
      </c>
      <c r="C34" s="12">
        <v>19</v>
      </c>
      <c r="D34" s="12">
        <v>24</v>
      </c>
      <c r="E34" s="12">
        <v>19</v>
      </c>
      <c r="F34" s="13">
        <f t="shared" si="0"/>
        <v>-20.833333333333329</v>
      </c>
      <c r="G34" s="1"/>
      <c r="H34" s="1"/>
      <c r="I34" s="1"/>
    </row>
    <row r="35" spans="1:9" x14ac:dyDescent="0.25">
      <c r="A35" s="14" t="s">
        <v>72</v>
      </c>
      <c r="B35" s="15">
        <f>SUM(B7:B34)</f>
        <v>10518</v>
      </c>
      <c r="C35" s="15">
        <f t="shared" ref="C35:E35" si="1">SUM(C7:C34)</f>
        <v>9222</v>
      </c>
      <c r="D35" s="15">
        <f t="shared" si="1"/>
        <v>10518</v>
      </c>
      <c r="E35" s="15">
        <f t="shared" si="1"/>
        <v>9222</v>
      </c>
      <c r="F35" s="16">
        <f t="shared" si="0"/>
        <v>-12.321734169994301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92</v>
      </c>
      <c r="C38" s="41">
        <f>D7</f>
        <v>102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1953</v>
      </c>
      <c r="G38" s="42">
        <f>LOOKUP(E38,$A$38:$A$65,$C$38:$C$65)</f>
        <v>2117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59</v>
      </c>
      <c r="C39" s="41">
        <f t="shared" ref="C39:C65" si="5">D8</f>
        <v>66</v>
      </c>
      <c r="D39" s="41">
        <f t="shared" ref="D39:D65" si="6">_xlfn.RANK.EQ(B39,$B$38:$B$65)+COUNTIF($B$38:$B$65,B39)-1</f>
        <v>26</v>
      </c>
      <c r="E39" s="42" t="str">
        <f t="shared" si="2"/>
        <v>BALEARES</v>
      </c>
      <c r="F39" s="42">
        <f t="shared" ref="F39:F54" si="7">LOOKUP(E39,$A$38:$A$65,$B$38:$B$65)</f>
        <v>1153</v>
      </c>
      <c r="G39" s="42">
        <f t="shared" ref="G39:G65" si="8">LOOKUP(E39,$A$38:$A$65,$C$38:$C$65)</f>
        <v>1576</v>
      </c>
    </row>
    <row r="40" spans="1:9" x14ac:dyDescent="0.25">
      <c r="A40" s="42" t="str">
        <f t="shared" si="3"/>
        <v>ALMERIA</v>
      </c>
      <c r="B40" s="41">
        <f t="shared" si="4"/>
        <v>85</v>
      </c>
      <c r="C40" s="41">
        <f t="shared" si="5"/>
        <v>95</v>
      </c>
      <c r="D40" s="41">
        <f t="shared" si="6"/>
        <v>19</v>
      </c>
      <c r="E40" s="42" t="str">
        <f t="shared" si="2"/>
        <v>SANTA CRUZ DE TENERIFE</v>
      </c>
      <c r="F40" s="42">
        <f t="shared" si="7"/>
        <v>1069</v>
      </c>
      <c r="G40" s="42">
        <f t="shared" si="8"/>
        <v>1240</v>
      </c>
    </row>
    <row r="41" spans="1:9" x14ac:dyDescent="0.25">
      <c r="A41" s="42" t="str">
        <f t="shared" si="3"/>
        <v>AVILES</v>
      </c>
      <c r="B41" s="41">
        <f t="shared" si="4"/>
        <v>62</v>
      </c>
      <c r="C41" s="41">
        <f t="shared" si="5"/>
        <v>76</v>
      </c>
      <c r="D41" s="41">
        <f t="shared" si="6"/>
        <v>24</v>
      </c>
      <c r="E41" s="42" t="str">
        <f t="shared" si="2"/>
        <v>CEUTA</v>
      </c>
      <c r="F41" s="42">
        <f t="shared" si="7"/>
        <v>955</v>
      </c>
      <c r="G41" s="42">
        <f t="shared" si="8"/>
        <v>1160</v>
      </c>
    </row>
    <row r="42" spans="1:9" x14ac:dyDescent="0.25">
      <c r="A42" s="42" t="str">
        <f t="shared" si="3"/>
        <v>BAHIA DE ALGECIRAS</v>
      </c>
      <c r="B42" s="41">
        <f t="shared" si="4"/>
        <v>1953</v>
      </c>
      <c r="C42" s="41">
        <f t="shared" si="5"/>
        <v>2117</v>
      </c>
      <c r="D42" s="41">
        <f t="shared" si="6"/>
        <v>1</v>
      </c>
      <c r="E42" s="42" t="str">
        <f t="shared" si="2"/>
        <v>LAS PALMAS</v>
      </c>
      <c r="F42" s="42">
        <f t="shared" si="7"/>
        <v>936</v>
      </c>
      <c r="G42" s="42">
        <f t="shared" si="8"/>
        <v>1090</v>
      </c>
    </row>
    <row r="43" spans="1:9" x14ac:dyDescent="0.25">
      <c r="A43" s="42" t="str">
        <f t="shared" si="3"/>
        <v>BAHIA DE CADIZ</v>
      </c>
      <c r="B43" s="41">
        <f t="shared" si="4"/>
        <v>76</v>
      </c>
      <c r="C43" s="41">
        <f t="shared" si="5"/>
        <v>85</v>
      </c>
      <c r="D43" s="41">
        <f t="shared" si="6"/>
        <v>22</v>
      </c>
      <c r="E43" s="42" t="str">
        <f t="shared" si="2"/>
        <v>BARCELONA</v>
      </c>
      <c r="F43" s="42">
        <f t="shared" si="7"/>
        <v>541</v>
      </c>
      <c r="G43" s="42">
        <f t="shared" si="8"/>
        <v>560</v>
      </c>
    </row>
    <row r="44" spans="1:9" x14ac:dyDescent="0.25">
      <c r="A44" s="42" t="str">
        <f t="shared" si="3"/>
        <v>BALEARES</v>
      </c>
      <c r="B44" s="41">
        <f t="shared" si="4"/>
        <v>1153</v>
      </c>
      <c r="C44" s="41">
        <f t="shared" si="5"/>
        <v>1576</v>
      </c>
      <c r="D44" s="41">
        <f t="shared" si="6"/>
        <v>2</v>
      </c>
      <c r="E44" s="42" t="str">
        <f t="shared" si="2"/>
        <v>VALENCIA</v>
      </c>
      <c r="F44" s="42">
        <f t="shared" si="7"/>
        <v>533</v>
      </c>
      <c r="G44" s="42">
        <f t="shared" si="8"/>
        <v>531</v>
      </c>
    </row>
    <row r="45" spans="1:9" x14ac:dyDescent="0.25">
      <c r="A45" s="42" t="str">
        <f t="shared" si="3"/>
        <v>BARCELONA</v>
      </c>
      <c r="B45" s="41">
        <f t="shared" si="4"/>
        <v>541</v>
      </c>
      <c r="C45" s="41">
        <f t="shared" si="5"/>
        <v>560</v>
      </c>
      <c r="D45" s="41">
        <f t="shared" si="6"/>
        <v>6</v>
      </c>
      <c r="E45" s="42" t="str">
        <f t="shared" si="2"/>
        <v>TARRAGONA</v>
      </c>
      <c r="F45" s="42">
        <f t="shared" si="7"/>
        <v>241</v>
      </c>
      <c r="G45" s="42">
        <f t="shared" si="8"/>
        <v>275</v>
      </c>
    </row>
    <row r="46" spans="1:9" x14ac:dyDescent="0.25">
      <c r="A46" s="42" t="str">
        <f t="shared" si="3"/>
        <v>BILBAO</v>
      </c>
      <c r="B46" s="41">
        <f t="shared" si="4"/>
        <v>232</v>
      </c>
      <c r="C46" s="41">
        <f t="shared" si="5"/>
        <v>221</v>
      </c>
      <c r="D46" s="41">
        <f t="shared" si="6"/>
        <v>9</v>
      </c>
      <c r="E46" s="42" t="str">
        <f t="shared" si="2"/>
        <v>BILBAO</v>
      </c>
      <c r="F46" s="42">
        <f t="shared" si="7"/>
        <v>232</v>
      </c>
      <c r="G46" s="42">
        <f t="shared" si="8"/>
        <v>221</v>
      </c>
    </row>
    <row r="47" spans="1:9" x14ac:dyDescent="0.25">
      <c r="A47" s="42" t="str">
        <f t="shared" si="3"/>
        <v>CARTAGENA</v>
      </c>
      <c r="B47" s="41">
        <f t="shared" si="4"/>
        <v>145</v>
      </c>
      <c r="C47" s="41">
        <f t="shared" si="5"/>
        <v>135</v>
      </c>
      <c r="D47" s="41">
        <f t="shared" si="6"/>
        <v>10</v>
      </c>
      <c r="E47" s="42" t="str">
        <f t="shared" si="2"/>
        <v>CARTAGENA</v>
      </c>
      <c r="F47" s="42">
        <f t="shared" si="7"/>
        <v>145</v>
      </c>
      <c r="G47" s="42">
        <f t="shared" si="8"/>
        <v>135</v>
      </c>
    </row>
    <row r="48" spans="1:9" x14ac:dyDescent="0.25">
      <c r="A48" s="42" t="str">
        <f t="shared" si="3"/>
        <v>CASTELLON</v>
      </c>
      <c r="B48" s="41">
        <f t="shared" si="4"/>
        <v>104</v>
      </c>
      <c r="C48" s="41">
        <f t="shared" si="5"/>
        <v>113</v>
      </c>
      <c r="D48" s="41">
        <f t="shared" si="6"/>
        <v>14</v>
      </c>
      <c r="E48" s="42" t="str">
        <f t="shared" si="2"/>
        <v>VIGO</v>
      </c>
      <c r="F48" s="42">
        <f t="shared" si="7"/>
        <v>130</v>
      </c>
      <c r="G48" s="42">
        <f t="shared" si="8"/>
        <v>138</v>
      </c>
    </row>
    <row r="49" spans="1:7" x14ac:dyDescent="0.25">
      <c r="A49" s="42" t="str">
        <f t="shared" si="3"/>
        <v>CEUTA</v>
      </c>
      <c r="B49" s="41">
        <f t="shared" si="4"/>
        <v>955</v>
      </c>
      <c r="C49" s="41">
        <f t="shared" si="5"/>
        <v>1160</v>
      </c>
      <c r="D49" s="41">
        <f t="shared" si="6"/>
        <v>4</v>
      </c>
      <c r="E49" s="42" t="str">
        <f t="shared" si="2"/>
        <v>HUELVA</v>
      </c>
      <c r="F49" s="42">
        <f t="shared" si="7"/>
        <v>119</v>
      </c>
      <c r="G49" s="42">
        <f t="shared" si="8"/>
        <v>101</v>
      </c>
    </row>
    <row r="50" spans="1:7" x14ac:dyDescent="0.25">
      <c r="A50" s="42" t="str">
        <f t="shared" si="3"/>
        <v>FERROL-SAN CIBRAO</v>
      </c>
      <c r="B50" s="41">
        <f t="shared" si="4"/>
        <v>77</v>
      </c>
      <c r="C50" s="41">
        <f t="shared" si="5"/>
        <v>77</v>
      </c>
      <c r="D50" s="41">
        <f t="shared" si="6"/>
        <v>21</v>
      </c>
      <c r="E50" s="42" t="str">
        <f t="shared" si="2"/>
        <v>MELILLA</v>
      </c>
      <c r="F50" s="42">
        <f t="shared" si="7"/>
        <v>107</v>
      </c>
      <c r="G50" s="42">
        <f t="shared" si="8"/>
        <v>116</v>
      </c>
    </row>
    <row r="51" spans="1:7" x14ac:dyDescent="0.25">
      <c r="A51" s="42" t="str">
        <f t="shared" si="3"/>
        <v>GIJON</v>
      </c>
      <c r="B51" s="41">
        <f t="shared" si="4"/>
        <v>91</v>
      </c>
      <c r="C51" s="41">
        <f t="shared" si="5"/>
        <v>84</v>
      </c>
      <c r="D51" s="41">
        <f t="shared" si="6"/>
        <v>17</v>
      </c>
      <c r="E51" s="42" t="str">
        <f t="shared" si="2"/>
        <v>CASTELLON</v>
      </c>
      <c r="F51" s="42">
        <f t="shared" si="7"/>
        <v>104</v>
      </c>
      <c r="G51" s="42">
        <f t="shared" si="8"/>
        <v>113</v>
      </c>
    </row>
    <row r="52" spans="1:7" x14ac:dyDescent="0.25">
      <c r="A52" s="42" t="str">
        <f t="shared" si="3"/>
        <v>HUELVA</v>
      </c>
      <c r="B52" s="41">
        <f t="shared" si="4"/>
        <v>119</v>
      </c>
      <c r="C52" s="41">
        <f t="shared" si="5"/>
        <v>101</v>
      </c>
      <c r="D52" s="41">
        <f t="shared" si="6"/>
        <v>12</v>
      </c>
      <c r="E52" s="42" t="str">
        <f t="shared" si="2"/>
        <v>MALAGA</v>
      </c>
      <c r="F52" s="42">
        <f t="shared" si="7"/>
        <v>93</v>
      </c>
      <c r="G52" s="42">
        <f t="shared" si="8"/>
        <v>181</v>
      </c>
    </row>
    <row r="53" spans="1:7" x14ac:dyDescent="0.25">
      <c r="A53" s="42" t="str">
        <f t="shared" si="3"/>
        <v>LAS PALMAS</v>
      </c>
      <c r="B53" s="41">
        <f t="shared" si="4"/>
        <v>936</v>
      </c>
      <c r="C53" s="41">
        <f t="shared" si="5"/>
        <v>1090</v>
      </c>
      <c r="D53" s="41">
        <f t="shared" si="6"/>
        <v>5</v>
      </c>
      <c r="E53" s="42" t="str">
        <f t="shared" si="2"/>
        <v>A CORUÑA</v>
      </c>
      <c r="F53" s="42">
        <f t="shared" si="7"/>
        <v>92</v>
      </c>
      <c r="G53" s="42">
        <f t="shared" si="8"/>
        <v>102</v>
      </c>
    </row>
    <row r="54" spans="1:7" x14ac:dyDescent="0.25">
      <c r="A54" s="42" t="str">
        <f t="shared" si="3"/>
        <v>MALAGA</v>
      </c>
      <c r="B54" s="41">
        <f t="shared" si="4"/>
        <v>93</v>
      </c>
      <c r="C54" s="41">
        <f t="shared" si="5"/>
        <v>181</v>
      </c>
      <c r="D54" s="41">
        <f t="shared" si="6"/>
        <v>15</v>
      </c>
      <c r="E54" s="42" t="str">
        <f t="shared" si="2"/>
        <v>GIJON</v>
      </c>
      <c r="F54" s="42">
        <f t="shared" si="7"/>
        <v>91</v>
      </c>
      <c r="G54" s="42">
        <f t="shared" si="8"/>
        <v>84</v>
      </c>
    </row>
    <row r="55" spans="1:7" x14ac:dyDescent="0.25">
      <c r="A55" s="42" t="str">
        <f t="shared" si="3"/>
        <v>MARIN Y RIA DE PONTEVEDRA</v>
      </c>
      <c r="B55" s="41">
        <f t="shared" si="4"/>
        <v>46</v>
      </c>
      <c r="C55" s="41">
        <f t="shared" si="5"/>
        <v>43</v>
      </c>
      <c r="D55" s="41">
        <f t="shared" si="6"/>
        <v>27</v>
      </c>
      <c r="E55" s="42" t="str">
        <f t="shared" si="2"/>
        <v>SANTANDER</v>
      </c>
      <c r="F55" s="42">
        <f t="shared" ref="F55:F65" si="9">LOOKUP(E55,$A$38:$A$65,$B$38:$B$65)</f>
        <v>89</v>
      </c>
      <c r="G55" s="42">
        <f t="shared" si="8"/>
        <v>96</v>
      </c>
    </row>
    <row r="56" spans="1:7" x14ac:dyDescent="0.25">
      <c r="A56" s="42" t="str">
        <f t="shared" si="3"/>
        <v>MELILLA</v>
      </c>
      <c r="B56" s="41">
        <f t="shared" si="4"/>
        <v>107</v>
      </c>
      <c r="C56" s="41">
        <f t="shared" si="5"/>
        <v>116</v>
      </c>
      <c r="D56" s="41">
        <f t="shared" si="6"/>
        <v>13</v>
      </c>
      <c r="E56" s="42" t="str">
        <f t="shared" si="2"/>
        <v>ALMERIA</v>
      </c>
      <c r="F56" s="42">
        <f t="shared" si="9"/>
        <v>85</v>
      </c>
      <c r="G56" s="42">
        <f t="shared" si="8"/>
        <v>95</v>
      </c>
    </row>
    <row r="57" spans="1:7" x14ac:dyDescent="0.25">
      <c r="A57" s="42" t="str">
        <f t="shared" si="3"/>
        <v>MOTRIL</v>
      </c>
      <c r="B57" s="41">
        <f t="shared" si="4"/>
        <v>72</v>
      </c>
      <c r="C57" s="41">
        <f t="shared" si="5"/>
        <v>59</v>
      </c>
      <c r="D57" s="41">
        <f t="shared" si="6"/>
        <v>23</v>
      </c>
      <c r="E57" s="42" t="str">
        <f t="shared" si="2"/>
        <v>SEVILLA</v>
      </c>
      <c r="F57" s="42">
        <f t="shared" si="9"/>
        <v>83</v>
      </c>
      <c r="G57" s="42">
        <f t="shared" si="8"/>
        <v>79</v>
      </c>
    </row>
    <row r="58" spans="1:7" x14ac:dyDescent="0.25">
      <c r="A58" s="42" t="str">
        <f t="shared" si="3"/>
        <v>PASAIA</v>
      </c>
      <c r="B58" s="41">
        <f t="shared" si="4"/>
        <v>60</v>
      </c>
      <c r="C58" s="41">
        <f t="shared" si="5"/>
        <v>78</v>
      </c>
      <c r="D58" s="41">
        <f t="shared" si="6"/>
        <v>25</v>
      </c>
      <c r="E58" s="42" t="str">
        <f t="shared" si="2"/>
        <v>FERROL-SAN CIBRAO</v>
      </c>
      <c r="F58" s="42">
        <f t="shared" si="9"/>
        <v>77</v>
      </c>
      <c r="G58" s="42">
        <f t="shared" si="8"/>
        <v>77</v>
      </c>
    </row>
    <row r="59" spans="1:7" x14ac:dyDescent="0.25">
      <c r="A59" s="42" t="str">
        <f t="shared" si="3"/>
        <v>SANTA CRUZ DE TENERIFE</v>
      </c>
      <c r="B59" s="41">
        <f t="shared" si="4"/>
        <v>1069</v>
      </c>
      <c r="C59" s="41">
        <f t="shared" si="5"/>
        <v>1240</v>
      </c>
      <c r="D59" s="41">
        <f t="shared" si="6"/>
        <v>3</v>
      </c>
      <c r="E59" s="42" t="str">
        <f t="shared" si="2"/>
        <v>BAHIA DE CADIZ</v>
      </c>
      <c r="F59" s="42">
        <f t="shared" si="9"/>
        <v>76</v>
      </c>
      <c r="G59" s="42">
        <f t="shared" si="8"/>
        <v>85</v>
      </c>
    </row>
    <row r="60" spans="1:7" x14ac:dyDescent="0.25">
      <c r="A60" s="42" t="str">
        <f t="shared" si="3"/>
        <v>SANTANDER</v>
      </c>
      <c r="B60" s="41">
        <f t="shared" si="4"/>
        <v>89</v>
      </c>
      <c r="C60" s="41">
        <f t="shared" si="5"/>
        <v>96</v>
      </c>
      <c r="D60" s="41">
        <f t="shared" si="6"/>
        <v>18</v>
      </c>
      <c r="E60" s="42" t="str">
        <f t="shared" si="2"/>
        <v>MOTRIL</v>
      </c>
      <c r="F60" s="42">
        <f t="shared" si="9"/>
        <v>72</v>
      </c>
      <c r="G60" s="42">
        <f t="shared" si="8"/>
        <v>59</v>
      </c>
    </row>
    <row r="61" spans="1:7" x14ac:dyDescent="0.25">
      <c r="A61" s="42" t="str">
        <f t="shared" si="3"/>
        <v>SEVILLA</v>
      </c>
      <c r="B61" s="41">
        <f t="shared" si="4"/>
        <v>83</v>
      </c>
      <c r="C61" s="41">
        <f t="shared" si="5"/>
        <v>79</v>
      </c>
      <c r="D61" s="41">
        <f t="shared" si="6"/>
        <v>20</v>
      </c>
      <c r="E61" s="42" t="str">
        <f t="shared" si="2"/>
        <v>AVILES</v>
      </c>
      <c r="F61" s="42">
        <f t="shared" si="9"/>
        <v>62</v>
      </c>
      <c r="G61" s="42">
        <f t="shared" si="8"/>
        <v>76</v>
      </c>
    </row>
    <row r="62" spans="1:7" x14ac:dyDescent="0.25">
      <c r="A62" s="42" t="str">
        <f t="shared" si="3"/>
        <v>TARRAGONA</v>
      </c>
      <c r="B62" s="41">
        <f t="shared" si="4"/>
        <v>241</v>
      </c>
      <c r="C62" s="41">
        <f t="shared" si="5"/>
        <v>275</v>
      </c>
      <c r="D62" s="41">
        <f t="shared" si="6"/>
        <v>8</v>
      </c>
      <c r="E62" s="42" t="str">
        <f t="shared" si="2"/>
        <v>PASAIA</v>
      </c>
      <c r="F62" s="42">
        <f t="shared" si="9"/>
        <v>60</v>
      </c>
      <c r="G62" s="42">
        <f t="shared" si="8"/>
        <v>78</v>
      </c>
    </row>
    <row r="63" spans="1:7" x14ac:dyDescent="0.25">
      <c r="A63" s="42" t="str">
        <f t="shared" si="3"/>
        <v>VALENCIA</v>
      </c>
      <c r="B63" s="41">
        <f t="shared" si="4"/>
        <v>533</v>
      </c>
      <c r="C63" s="41">
        <f t="shared" si="5"/>
        <v>531</v>
      </c>
      <c r="D63" s="41">
        <f t="shared" si="6"/>
        <v>7</v>
      </c>
      <c r="E63" s="42" t="str">
        <f t="shared" si="2"/>
        <v>ALICANTE</v>
      </c>
      <c r="F63" s="42">
        <f t="shared" si="9"/>
        <v>59</v>
      </c>
      <c r="G63" s="42">
        <f t="shared" si="8"/>
        <v>66</v>
      </c>
    </row>
    <row r="64" spans="1:7" x14ac:dyDescent="0.25">
      <c r="A64" s="42" t="str">
        <f t="shared" si="3"/>
        <v>VIGO</v>
      </c>
      <c r="B64" s="41">
        <f t="shared" si="4"/>
        <v>130</v>
      </c>
      <c r="C64" s="41">
        <f t="shared" si="5"/>
        <v>138</v>
      </c>
      <c r="D64" s="41">
        <f t="shared" si="6"/>
        <v>11</v>
      </c>
      <c r="E64" s="42" t="str">
        <f t="shared" si="2"/>
        <v>MARIN Y RIA DE PONTEVEDRA</v>
      </c>
      <c r="F64" s="42">
        <f t="shared" si="9"/>
        <v>46</v>
      </c>
      <c r="G64" s="42">
        <f t="shared" si="8"/>
        <v>43</v>
      </c>
    </row>
    <row r="65" spans="1:7" x14ac:dyDescent="0.25">
      <c r="A65" s="42" t="str">
        <f t="shared" si="3"/>
        <v>VILAGARCIA</v>
      </c>
      <c r="B65" s="41">
        <f t="shared" si="4"/>
        <v>19</v>
      </c>
      <c r="C65" s="41">
        <f t="shared" si="5"/>
        <v>24</v>
      </c>
      <c r="D65" s="41">
        <f t="shared" si="6"/>
        <v>28</v>
      </c>
      <c r="E65" s="42" t="str">
        <f t="shared" si="2"/>
        <v>VILAGARCIA</v>
      </c>
      <c r="F65" s="42">
        <f t="shared" si="9"/>
        <v>19</v>
      </c>
      <c r="G65" s="42">
        <f t="shared" si="8"/>
        <v>24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Enero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41344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1340364</v>
      </c>
      <c r="C7" s="9">
        <v>883979</v>
      </c>
      <c r="D7" s="9">
        <v>1340364</v>
      </c>
      <c r="E7" s="9">
        <v>883979</v>
      </c>
      <c r="F7" s="10">
        <f>((E7*100)/D7)-100</f>
        <v>-34.049332867788152</v>
      </c>
      <c r="G7" s="1"/>
      <c r="H7" s="1"/>
      <c r="I7" s="1"/>
    </row>
    <row r="8" spans="1:12" x14ac:dyDescent="0.25">
      <c r="A8" s="11" t="s">
        <v>45</v>
      </c>
      <c r="B8" s="12">
        <v>664278</v>
      </c>
      <c r="C8" s="12">
        <v>604396</v>
      </c>
      <c r="D8" s="12">
        <v>664278</v>
      </c>
      <c r="E8" s="12">
        <v>604396</v>
      </c>
      <c r="F8" s="13">
        <f t="shared" ref="F8:F35" si="0">((E8*100)/D8)-100</f>
        <v>-9.0145993093253196</v>
      </c>
      <c r="G8" s="1"/>
      <c r="H8" s="1"/>
      <c r="I8" s="1"/>
    </row>
    <row r="9" spans="1:12" x14ac:dyDescent="0.25">
      <c r="A9" s="8" t="s">
        <v>46</v>
      </c>
      <c r="B9" s="9">
        <v>1443245</v>
      </c>
      <c r="C9" s="9">
        <v>1118737</v>
      </c>
      <c r="D9" s="9">
        <v>1443245</v>
      </c>
      <c r="E9" s="9">
        <v>1118737</v>
      </c>
      <c r="F9" s="10">
        <f t="shared" si="0"/>
        <v>-22.484609335213349</v>
      </c>
      <c r="G9" s="1"/>
      <c r="H9" s="1"/>
      <c r="I9" s="1"/>
    </row>
    <row r="10" spans="1:12" x14ac:dyDescent="0.25">
      <c r="A10" s="11" t="s">
        <v>47</v>
      </c>
      <c r="B10" s="12">
        <v>468907</v>
      </c>
      <c r="C10" s="12">
        <v>522028</v>
      </c>
      <c r="D10" s="12">
        <v>468907</v>
      </c>
      <c r="E10" s="12">
        <v>522028</v>
      </c>
      <c r="F10" s="13">
        <f t="shared" si="0"/>
        <v>11.328685645554444</v>
      </c>
      <c r="G10" s="1"/>
      <c r="H10" s="1"/>
      <c r="I10" s="1"/>
    </row>
    <row r="11" spans="1:12" x14ac:dyDescent="0.25">
      <c r="A11" s="8" t="s">
        <v>48</v>
      </c>
      <c r="B11" s="9">
        <v>25638023</v>
      </c>
      <c r="C11" s="9">
        <v>27877252</v>
      </c>
      <c r="D11" s="9">
        <v>25638023</v>
      </c>
      <c r="E11" s="9">
        <v>27877252</v>
      </c>
      <c r="F11" s="10">
        <f t="shared" si="0"/>
        <v>8.7340158794615377</v>
      </c>
      <c r="G11" s="1"/>
      <c r="H11" s="1"/>
      <c r="I11" s="1"/>
    </row>
    <row r="12" spans="1:12" x14ac:dyDescent="0.25">
      <c r="A12" s="11" t="s">
        <v>49</v>
      </c>
      <c r="B12" s="12">
        <v>1418311</v>
      </c>
      <c r="C12" s="12">
        <v>1402340</v>
      </c>
      <c r="D12" s="12">
        <v>1418311</v>
      </c>
      <c r="E12" s="12">
        <v>1402340</v>
      </c>
      <c r="F12" s="13">
        <f t="shared" si="0"/>
        <v>-1.1260576841045378</v>
      </c>
      <c r="G12" s="1"/>
      <c r="H12" s="1"/>
      <c r="I12" s="1"/>
    </row>
    <row r="13" spans="1:12" x14ac:dyDescent="0.25">
      <c r="A13" s="8" t="s">
        <v>50</v>
      </c>
      <c r="B13" s="9">
        <v>8150803</v>
      </c>
      <c r="C13" s="9">
        <v>6261207</v>
      </c>
      <c r="D13" s="9">
        <v>8150803</v>
      </c>
      <c r="E13" s="9">
        <v>6261207</v>
      </c>
      <c r="F13" s="10">
        <f t="shared" si="0"/>
        <v>-23.182942833975986</v>
      </c>
      <c r="G13" s="1"/>
      <c r="H13" s="1"/>
      <c r="I13" s="1"/>
    </row>
    <row r="14" spans="1:12" x14ac:dyDescent="0.25">
      <c r="A14" s="11" t="s">
        <v>51</v>
      </c>
      <c r="B14" s="12">
        <v>17356558</v>
      </c>
      <c r="C14" s="12">
        <v>17645420</v>
      </c>
      <c r="D14" s="12">
        <v>17356558</v>
      </c>
      <c r="E14" s="12">
        <v>17645420</v>
      </c>
      <c r="F14" s="13">
        <f t="shared" si="0"/>
        <v>1.6642815931592025</v>
      </c>
      <c r="G14" s="1"/>
      <c r="H14" s="1"/>
      <c r="I14" s="1"/>
    </row>
    <row r="15" spans="1:12" x14ac:dyDescent="0.25">
      <c r="A15" s="8" t="s">
        <v>52</v>
      </c>
      <c r="B15" s="9">
        <v>3127636</v>
      </c>
      <c r="C15" s="9">
        <v>3395944</v>
      </c>
      <c r="D15" s="9">
        <v>3127636</v>
      </c>
      <c r="E15" s="9">
        <v>3395944</v>
      </c>
      <c r="F15" s="10">
        <f t="shared" si="0"/>
        <v>8.5786197626578087</v>
      </c>
      <c r="G15" s="1"/>
      <c r="H15" s="1"/>
      <c r="I15" s="1"/>
    </row>
    <row r="16" spans="1:12" x14ac:dyDescent="0.25">
      <c r="A16" s="11" t="s">
        <v>53</v>
      </c>
      <c r="B16" s="12">
        <v>2460190</v>
      </c>
      <c r="C16" s="12">
        <v>2577378</v>
      </c>
      <c r="D16" s="12">
        <v>2460190</v>
      </c>
      <c r="E16" s="12">
        <v>2577378</v>
      </c>
      <c r="F16" s="13">
        <f t="shared" si="0"/>
        <v>4.7633719346879673</v>
      </c>
      <c r="G16" s="1"/>
      <c r="H16" s="1"/>
      <c r="I16" s="1"/>
    </row>
    <row r="17" spans="1:9" x14ac:dyDescent="0.25">
      <c r="A17" s="8" t="s">
        <v>54</v>
      </c>
      <c r="B17" s="9">
        <v>1256563</v>
      </c>
      <c r="C17" s="9">
        <v>1298364</v>
      </c>
      <c r="D17" s="9">
        <v>1256563</v>
      </c>
      <c r="E17" s="9">
        <v>1298364</v>
      </c>
      <c r="F17" s="10">
        <f t="shared" si="0"/>
        <v>3.3266139461372006</v>
      </c>
      <c r="G17" s="1"/>
      <c r="H17" s="1"/>
      <c r="I17" s="1"/>
    </row>
    <row r="18" spans="1:9" x14ac:dyDescent="0.25">
      <c r="A18" s="11" t="s">
        <v>55</v>
      </c>
      <c r="B18" s="12">
        <v>5613158</v>
      </c>
      <c r="C18" s="12">
        <v>4979116</v>
      </c>
      <c r="D18" s="12">
        <v>5613158</v>
      </c>
      <c r="E18" s="12">
        <v>4979116</v>
      </c>
      <c r="F18" s="13">
        <f t="shared" si="0"/>
        <v>-11.295637856621894</v>
      </c>
      <c r="G18" s="1"/>
      <c r="H18" s="1"/>
      <c r="I18" s="1"/>
    </row>
    <row r="19" spans="1:9" x14ac:dyDescent="0.25">
      <c r="A19" s="8" t="s">
        <v>56</v>
      </c>
      <c r="B19" s="9">
        <v>1280847</v>
      </c>
      <c r="C19" s="9">
        <v>1042481</v>
      </c>
      <c r="D19" s="9">
        <v>1280847</v>
      </c>
      <c r="E19" s="9">
        <v>1042481</v>
      </c>
      <c r="F19" s="10">
        <f t="shared" si="0"/>
        <v>-18.61002914477686</v>
      </c>
      <c r="G19" s="1"/>
      <c r="H19" s="1"/>
      <c r="I19" s="1"/>
    </row>
    <row r="20" spans="1:9" x14ac:dyDescent="0.25">
      <c r="A20" s="11" t="s">
        <v>57</v>
      </c>
      <c r="B20" s="12">
        <v>1262022</v>
      </c>
      <c r="C20" s="12">
        <v>1436760</v>
      </c>
      <c r="D20" s="12">
        <v>1262022</v>
      </c>
      <c r="E20" s="12">
        <v>1436760</v>
      </c>
      <c r="F20" s="13">
        <f t="shared" si="0"/>
        <v>13.845875903906588</v>
      </c>
      <c r="G20" s="1"/>
      <c r="H20" s="1"/>
      <c r="I20" s="1"/>
    </row>
    <row r="21" spans="1:9" x14ac:dyDescent="0.25">
      <c r="A21" s="8" t="s">
        <v>58</v>
      </c>
      <c r="B21" s="9">
        <v>2068828</v>
      </c>
      <c r="C21" s="9">
        <v>1819101</v>
      </c>
      <c r="D21" s="9">
        <v>2068828</v>
      </c>
      <c r="E21" s="9">
        <v>1819101</v>
      </c>
      <c r="F21" s="10">
        <f t="shared" si="0"/>
        <v>-12.07094064852177</v>
      </c>
      <c r="G21" s="1"/>
      <c r="H21" s="1"/>
      <c r="I21" s="1"/>
    </row>
    <row r="22" spans="1:9" x14ac:dyDescent="0.25">
      <c r="A22" s="11" t="s">
        <v>59</v>
      </c>
      <c r="B22" s="12">
        <v>23168115</v>
      </c>
      <c r="C22" s="12">
        <v>16712165</v>
      </c>
      <c r="D22" s="12">
        <v>23168115</v>
      </c>
      <c r="E22" s="12">
        <v>16712165</v>
      </c>
      <c r="F22" s="13">
        <f t="shared" si="0"/>
        <v>-27.865667966513456</v>
      </c>
      <c r="G22" s="1"/>
      <c r="H22" s="1"/>
      <c r="I22" s="1"/>
    </row>
    <row r="23" spans="1:9" x14ac:dyDescent="0.25">
      <c r="A23" s="8" t="s">
        <v>60</v>
      </c>
      <c r="B23" s="9">
        <v>3693475</v>
      </c>
      <c r="C23" s="9">
        <v>1983897</v>
      </c>
      <c r="D23" s="9">
        <v>3693475</v>
      </c>
      <c r="E23" s="9">
        <v>1983897</v>
      </c>
      <c r="F23" s="10">
        <f t="shared" si="0"/>
        <v>-46.286437568956067</v>
      </c>
      <c r="G23" s="1"/>
      <c r="H23" s="1"/>
      <c r="I23" s="1"/>
    </row>
    <row r="24" spans="1:9" x14ac:dyDescent="0.25">
      <c r="A24" s="11" t="s">
        <v>61</v>
      </c>
      <c r="B24" s="12">
        <v>361587</v>
      </c>
      <c r="C24" s="12">
        <v>404647</v>
      </c>
      <c r="D24" s="12">
        <v>361587</v>
      </c>
      <c r="E24" s="12">
        <v>404647</v>
      </c>
      <c r="F24" s="13">
        <f t="shared" si="0"/>
        <v>11.908613971188117</v>
      </c>
      <c r="G24" s="1"/>
      <c r="H24" s="1"/>
      <c r="I24" s="1"/>
    </row>
    <row r="25" spans="1:9" x14ac:dyDescent="0.25">
      <c r="A25" s="8" t="s">
        <v>62</v>
      </c>
      <c r="B25" s="9">
        <v>1808041</v>
      </c>
      <c r="C25" s="9">
        <v>1961018</v>
      </c>
      <c r="D25" s="9">
        <v>1808041</v>
      </c>
      <c r="E25" s="9">
        <v>1961018</v>
      </c>
      <c r="F25" s="10">
        <f t="shared" si="0"/>
        <v>8.4609253883070181</v>
      </c>
      <c r="G25" s="1"/>
      <c r="H25" s="1"/>
      <c r="I25" s="1"/>
    </row>
    <row r="26" spans="1:9" x14ac:dyDescent="0.25">
      <c r="A26" s="11" t="s">
        <v>63</v>
      </c>
      <c r="B26" s="12">
        <v>730321</v>
      </c>
      <c r="C26" s="12">
        <v>1193834</v>
      </c>
      <c r="D26" s="12">
        <v>730321</v>
      </c>
      <c r="E26" s="12">
        <v>1193834</v>
      </c>
      <c r="F26" s="13">
        <f t="shared" si="0"/>
        <v>63.467023404776796</v>
      </c>
      <c r="G26" s="1"/>
      <c r="H26" s="1"/>
      <c r="I26" s="1"/>
    </row>
    <row r="27" spans="1:9" x14ac:dyDescent="0.25">
      <c r="A27" s="8" t="s">
        <v>64</v>
      </c>
      <c r="B27" s="9">
        <v>459905</v>
      </c>
      <c r="C27" s="9">
        <v>408218</v>
      </c>
      <c r="D27" s="9">
        <v>459905</v>
      </c>
      <c r="E27" s="9">
        <v>408218</v>
      </c>
      <c r="F27" s="10">
        <f t="shared" si="0"/>
        <v>-11.238625368282584</v>
      </c>
      <c r="G27" s="1"/>
      <c r="H27" s="1"/>
      <c r="I27" s="1"/>
    </row>
    <row r="28" spans="1:9" x14ac:dyDescent="0.25">
      <c r="A28" s="11" t="s">
        <v>65</v>
      </c>
      <c r="B28" s="12">
        <v>17803450</v>
      </c>
      <c r="C28" s="12">
        <v>17264514</v>
      </c>
      <c r="D28" s="12">
        <v>17803450</v>
      </c>
      <c r="E28" s="12">
        <v>17264514</v>
      </c>
      <c r="F28" s="13">
        <f t="shared" si="0"/>
        <v>-3.0271436154228581</v>
      </c>
      <c r="G28" s="1"/>
      <c r="H28" s="1"/>
      <c r="I28" s="1"/>
    </row>
    <row r="29" spans="1:9" x14ac:dyDescent="0.25">
      <c r="A29" s="8" t="s">
        <v>66</v>
      </c>
      <c r="B29" s="9">
        <v>1510486</v>
      </c>
      <c r="C29" s="9">
        <v>956009</v>
      </c>
      <c r="D29" s="9">
        <v>1510486</v>
      </c>
      <c r="E29" s="9">
        <v>956009</v>
      </c>
      <c r="F29" s="10">
        <f t="shared" si="0"/>
        <v>-36.708516331829621</v>
      </c>
      <c r="G29" s="1"/>
      <c r="H29" s="1"/>
      <c r="I29" s="1"/>
    </row>
    <row r="30" spans="1:9" x14ac:dyDescent="0.25">
      <c r="A30" s="11" t="s">
        <v>67</v>
      </c>
      <c r="B30" s="12">
        <v>374492</v>
      </c>
      <c r="C30" s="12">
        <v>351100</v>
      </c>
      <c r="D30" s="12">
        <v>374492</v>
      </c>
      <c r="E30" s="12">
        <v>351100</v>
      </c>
      <c r="F30" s="13">
        <f t="shared" si="0"/>
        <v>-6.2463283594843091</v>
      </c>
      <c r="G30" s="1"/>
      <c r="H30" s="1"/>
      <c r="I30" s="1"/>
    </row>
    <row r="31" spans="1:9" x14ac:dyDescent="0.25">
      <c r="A31" s="8" t="s">
        <v>68</v>
      </c>
      <c r="B31" s="9">
        <v>4169601</v>
      </c>
      <c r="C31" s="9">
        <v>3621440</v>
      </c>
      <c r="D31" s="9">
        <v>4169601</v>
      </c>
      <c r="E31" s="9">
        <v>3621440</v>
      </c>
      <c r="F31" s="10">
        <f t="shared" si="0"/>
        <v>-13.146605634447994</v>
      </c>
      <c r="G31" s="1"/>
      <c r="H31" s="1"/>
      <c r="I31" s="1"/>
    </row>
    <row r="32" spans="1:9" x14ac:dyDescent="0.25">
      <c r="A32" s="11" t="s">
        <v>69</v>
      </c>
      <c r="B32" s="12">
        <v>16042284</v>
      </c>
      <c r="C32" s="12">
        <v>16343076</v>
      </c>
      <c r="D32" s="12">
        <v>16042284</v>
      </c>
      <c r="E32" s="12">
        <v>16343076</v>
      </c>
      <c r="F32" s="13">
        <f t="shared" si="0"/>
        <v>1.8749948573407664</v>
      </c>
      <c r="G32" s="1"/>
      <c r="H32" s="1"/>
      <c r="I32" s="1"/>
    </row>
    <row r="33" spans="1:9" x14ac:dyDescent="0.25">
      <c r="A33" s="8" t="s">
        <v>70</v>
      </c>
      <c r="B33" s="9">
        <v>2081567</v>
      </c>
      <c r="C33" s="9">
        <v>2029771</v>
      </c>
      <c r="D33" s="9">
        <v>2081567</v>
      </c>
      <c r="E33" s="9">
        <v>2029771</v>
      </c>
      <c r="F33" s="10">
        <f t="shared" si="0"/>
        <v>-2.488317695274759</v>
      </c>
      <c r="G33" s="1"/>
      <c r="H33" s="1"/>
      <c r="I33" s="1"/>
    </row>
    <row r="34" spans="1:9" x14ac:dyDescent="0.25">
      <c r="A34" s="11" t="s">
        <v>71</v>
      </c>
      <c r="B34" s="12">
        <v>153826</v>
      </c>
      <c r="C34" s="12">
        <v>123080</v>
      </c>
      <c r="D34" s="12">
        <v>153826</v>
      </c>
      <c r="E34" s="12">
        <v>123080</v>
      </c>
      <c r="F34" s="13">
        <f t="shared" si="0"/>
        <v>-19.987518364905796</v>
      </c>
      <c r="G34" s="1"/>
      <c r="H34" s="1"/>
      <c r="I34" s="1"/>
    </row>
    <row r="35" spans="1:9" x14ac:dyDescent="0.25">
      <c r="A35" s="14" t="s">
        <v>72</v>
      </c>
      <c r="B35" s="15">
        <f>SUM(B7:B34)</f>
        <v>145906883</v>
      </c>
      <c r="C35" s="15">
        <f t="shared" ref="C35:E35" si="1">SUM(C7:C34)</f>
        <v>136217272</v>
      </c>
      <c r="D35" s="15">
        <f t="shared" si="1"/>
        <v>145906883</v>
      </c>
      <c r="E35" s="15">
        <f t="shared" si="1"/>
        <v>136217272</v>
      </c>
      <c r="F35" s="16">
        <f t="shared" si="0"/>
        <v>-6.6409553824818488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883979</v>
      </c>
      <c r="C38" s="41">
        <f>D7</f>
        <v>1340364</v>
      </c>
      <c r="D38" s="41">
        <f>_xlfn.RANK.EQ(B38,$B$38:$B$65)+COUNTIF($B$38:$B$65,B38)-1</f>
        <v>22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27877252</v>
      </c>
      <c r="G38" s="42">
        <f>LOOKUP(E38,$A$38:$A$65,$C$38:$C$65)</f>
        <v>25638023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604396</v>
      </c>
      <c r="C39" s="41">
        <f t="shared" ref="C39:C65" si="5">D8</f>
        <v>664278</v>
      </c>
      <c r="D39" s="41">
        <f t="shared" ref="D39:D65" si="6">_xlfn.RANK.EQ(B39,$B$38:$B$65)+COUNTIF($B$38:$B$65,B39)-1</f>
        <v>23</v>
      </c>
      <c r="E39" s="42" t="str">
        <f t="shared" si="2"/>
        <v>BARCELONA</v>
      </c>
      <c r="F39" s="42">
        <f t="shared" ref="F39:F54" si="7">LOOKUP(E39,$A$38:$A$65,$B$38:$B$65)</f>
        <v>17645420</v>
      </c>
      <c r="G39" s="42">
        <f t="shared" ref="G39:G65" si="8">LOOKUP(E39,$A$38:$A$65,$C$38:$C$65)</f>
        <v>17356558</v>
      </c>
    </row>
    <row r="40" spans="1:9" x14ac:dyDescent="0.25">
      <c r="A40" s="42" t="str">
        <f t="shared" si="3"/>
        <v>ALMERIA</v>
      </c>
      <c r="B40" s="41">
        <f t="shared" si="4"/>
        <v>1118737</v>
      </c>
      <c r="C40" s="41">
        <f t="shared" si="5"/>
        <v>1443245</v>
      </c>
      <c r="D40" s="41">
        <f t="shared" si="6"/>
        <v>19</v>
      </c>
      <c r="E40" s="42" t="str">
        <f t="shared" si="2"/>
        <v>SANTA CRUZ DE TENERIFE</v>
      </c>
      <c r="F40" s="42">
        <f t="shared" si="7"/>
        <v>17264514</v>
      </c>
      <c r="G40" s="42">
        <f t="shared" si="8"/>
        <v>17803450</v>
      </c>
    </row>
    <row r="41" spans="1:9" x14ac:dyDescent="0.25">
      <c r="A41" s="42" t="str">
        <f t="shared" si="3"/>
        <v>AVILES</v>
      </c>
      <c r="B41" s="41">
        <f t="shared" si="4"/>
        <v>522028</v>
      </c>
      <c r="C41" s="41">
        <f t="shared" si="5"/>
        <v>468907</v>
      </c>
      <c r="D41" s="41">
        <f t="shared" si="6"/>
        <v>24</v>
      </c>
      <c r="E41" s="42" t="str">
        <f t="shared" si="2"/>
        <v>LAS PALMAS</v>
      </c>
      <c r="F41" s="42">
        <f t="shared" si="7"/>
        <v>16712165</v>
      </c>
      <c r="G41" s="42">
        <f t="shared" si="8"/>
        <v>23168115</v>
      </c>
    </row>
    <row r="42" spans="1:9" x14ac:dyDescent="0.25">
      <c r="A42" s="42" t="str">
        <f t="shared" si="3"/>
        <v>BAHIA DE ALGECIRAS</v>
      </c>
      <c r="B42" s="41">
        <f t="shared" si="4"/>
        <v>27877252</v>
      </c>
      <c r="C42" s="41">
        <f t="shared" si="5"/>
        <v>25638023</v>
      </c>
      <c r="D42" s="41">
        <f t="shared" si="6"/>
        <v>1</v>
      </c>
      <c r="E42" s="42" t="str">
        <f t="shared" si="2"/>
        <v>VALENCIA</v>
      </c>
      <c r="F42" s="42">
        <f t="shared" si="7"/>
        <v>16343076</v>
      </c>
      <c r="G42" s="42">
        <f t="shared" si="8"/>
        <v>16042284</v>
      </c>
    </row>
    <row r="43" spans="1:9" x14ac:dyDescent="0.25">
      <c r="A43" s="42" t="str">
        <f t="shared" si="3"/>
        <v>BAHIA DE CADIZ</v>
      </c>
      <c r="B43" s="41">
        <f t="shared" si="4"/>
        <v>1402340</v>
      </c>
      <c r="C43" s="41">
        <f t="shared" si="5"/>
        <v>1418311</v>
      </c>
      <c r="D43" s="41">
        <f t="shared" si="6"/>
        <v>16</v>
      </c>
      <c r="E43" s="42" t="str">
        <f t="shared" si="2"/>
        <v>BALEARES</v>
      </c>
      <c r="F43" s="42">
        <f t="shared" si="7"/>
        <v>6261207</v>
      </c>
      <c r="G43" s="42">
        <f t="shared" si="8"/>
        <v>8150803</v>
      </c>
    </row>
    <row r="44" spans="1:9" x14ac:dyDescent="0.25">
      <c r="A44" s="42" t="str">
        <f t="shared" si="3"/>
        <v>BALEARES</v>
      </c>
      <c r="B44" s="41">
        <f t="shared" si="4"/>
        <v>6261207</v>
      </c>
      <c r="C44" s="41">
        <f t="shared" si="5"/>
        <v>8150803</v>
      </c>
      <c r="D44" s="41">
        <f t="shared" si="6"/>
        <v>6</v>
      </c>
      <c r="E44" s="42" t="str">
        <f t="shared" si="2"/>
        <v>CEUTA</v>
      </c>
      <c r="F44" s="42">
        <f t="shared" si="7"/>
        <v>4979116</v>
      </c>
      <c r="G44" s="42">
        <f t="shared" si="8"/>
        <v>5613158</v>
      </c>
    </row>
    <row r="45" spans="1:9" x14ac:dyDescent="0.25">
      <c r="A45" s="42" t="str">
        <f t="shared" si="3"/>
        <v>BARCELONA</v>
      </c>
      <c r="B45" s="41">
        <f t="shared" si="4"/>
        <v>17645420</v>
      </c>
      <c r="C45" s="41">
        <f t="shared" si="5"/>
        <v>17356558</v>
      </c>
      <c r="D45" s="41">
        <f t="shared" si="6"/>
        <v>2</v>
      </c>
      <c r="E45" s="42" t="str">
        <f t="shared" si="2"/>
        <v>TARRAGONA</v>
      </c>
      <c r="F45" s="42">
        <f t="shared" si="7"/>
        <v>3621440</v>
      </c>
      <c r="G45" s="42">
        <f t="shared" si="8"/>
        <v>4169601</v>
      </c>
    </row>
    <row r="46" spans="1:9" x14ac:dyDescent="0.25">
      <c r="A46" s="42" t="str">
        <f t="shared" si="3"/>
        <v>BILBAO</v>
      </c>
      <c r="B46" s="41">
        <f t="shared" si="4"/>
        <v>3395944</v>
      </c>
      <c r="C46" s="41">
        <f t="shared" si="5"/>
        <v>3127636</v>
      </c>
      <c r="D46" s="41">
        <f t="shared" si="6"/>
        <v>9</v>
      </c>
      <c r="E46" s="42" t="str">
        <f t="shared" si="2"/>
        <v>BILBAO</v>
      </c>
      <c r="F46" s="42">
        <f t="shared" si="7"/>
        <v>3395944</v>
      </c>
      <c r="G46" s="42">
        <f t="shared" si="8"/>
        <v>3127636</v>
      </c>
    </row>
    <row r="47" spans="1:9" x14ac:dyDescent="0.25">
      <c r="A47" s="42" t="str">
        <f t="shared" si="3"/>
        <v>CARTAGENA</v>
      </c>
      <c r="B47" s="41">
        <f t="shared" si="4"/>
        <v>2577378</v>
      </c>
      <c r="C47" s="41">
        <f t="shared" si="5"/>
        <v>2460190</v>
      </c>
      <c r="D47" s="41">
        <f t="shared" si="6"/>
        <v>10</v>
      </c>
      <c r="E47" s="42" t="str">
        <f t="shared" si="2"/>
        <v>CARTAGENA</v>
      </c>
      <c r="F47" s="42">
        <f t="shared" si="7"/>
        <v>2577378</v>
      </c>
      <c r="G47" s="42">
        <f t="shared" si="8"/>
        <v>2460190</v>
      </c>
    </row>
    <row r="48" spans="1:9" x14ac:dyDescent="0.25">
      <c r="A48" s="42" t="str">
        <f t="shared" si="3"/>
        <v>CASTELLON</v>
      </c>
      <c r="B48" s="41">
        <f t="shared" si="4"/>
        <v>1298364</v>
      </c>
      <c r="C48" s="41">
        <f t="shared" si="5"/>
        <v>1256563</v>
      </c>
      <c r="D48" s="41">
        <f t="shared" si="6"/>
        <v>17</v>
      </c>
      <c r="E48" s="42" t="str">
        <f t="shared" si="2"/>
        <v>VIGO</v>
      </c>
      <c r="F48" s="42">
        <f t="shared" si="7"/>
        <v>2029771</v>
      </c>
      <c r="G48" s="42">
        <f t="shared" si="8"/>
        <v>2081567</v>
      </c>
    </row>
    <row r="49" spans="1:7" x14ac:dyDescent="0.25">
      <c r="A49" s="42" t="str">
        <f t="shared" si="3"/>
        <v>CEUTA</v>
      </c>
      <c r="B49" s="41">
        <f t="shared" si="4"/>
        <v>4979116</v>
      </c>
      <c r="C49" s="41">
        <f t="shared" si="5"/>
        <v>5613158</v>
      </c>
      <c r="D49" s="41">
        <f t="shared" si="6"/>
        <v>7</v>
      </c>
      <c r="E49" s="42" t="str">
        <f t="shared" si="2"/>
        <v>MALAGA</v>
      </c>
      <c r="F49" s="42">
        <f t="shared" si="7"/>
        <v>1983897</v>
      </c>
      <c r="G49" s="42">
        <f t="shared" si="8"/>
        <v>3693475</v>
      </c>
    </row>
    <row r="50" spans="1:7" x14ac:dyDescent="0.25">
      <c r="A50" s="42" t="str">
        <f t="shared" si="3"/>
        <v>FERROL-SAN CIBRAO</v>
      </c>
      <c r="B50" s="41">
        <f t="shared" si="4"/>
        <v>1042481</v>
      </c>
      <c r="C50" s="41">
        <f t="shared" si="5"/>
        <v>1280847</v>
      </c>
      <c r="D50" s="41">
        <f t="shared" si="6"/>
        <v>20</v>
      </c>
      <c r="E50" s="42" t="str">
        <f t="shared" si="2"/>
        <v>MELILLA</v>
      </c>
      <c r="F50" s="42">
        <f t="shared" si="7"/>
        <v>1961018</v>
      </c>
      <c r="G50" s="42">
        <f t="shared" si="8"/>
        <v>1808041</v>
      </c>
    </row>
    <row r="51" spans="1:7" x14ac:dyDescent="0.25">
      <c r="A51" s="42" t="str">
        <f t="shared" si="3"/>
        <v>GIJON</v>
      </c>
      <c r="B51" s="41">
        <f t="shared" si="4"/>
        <v>1436760</v>
      </c>
      <c r="C51" s="41">
        <f t="shared" si="5"/>
        <v>1262022</v>
      </c>
      <c r="D51" s="41">
        <f t="shared" si="6"/>
        <v>15</v>
      </c>
      <c r="E51" s="42" t="str">
        <f t="shared" si="2"/>
        <v>HUELVA</v>
      </c>
      <c r="F51" s="42">
        <f t="shared" si="7"/>
        <v>1819101</v>
      </c>
      <c r="G51" s="42">
        <f t="shared" si="8"/>
        <v>2068828</v>
      </c>
    </row>
    <row r="52" spans="1:7" x14ac:dyDescent="0.25">
      <c r="A52" s="42" t="str">
        <f t="shared" si="3"/>
        <v>HUELVA</v>
      </c>
      <c r="B52" s="41">
        <f t="shared" si="4"/>
        <v>1819101</v>
      </c>
      <c r="C52" s="41">
        <f t="shared" si="5"/>
        <v>2068828</v>
      </c>
      <c r="D52" s="41">
        <f t="shared" si="6"/>
        <v>14</v>
      </c>
      <c r="E52" s="42" t="str">
        <f t="shared" si="2"/>
        <v>GIJON</v>
      </c>
      <c r="F52" s="42">
        <f t="shared" si="7"/>
        <v>1436760</v>
      </c>
      <c r="G52" s="42">
        <f t="shared" si="8"/>
        <v>1262022</v>
      </c>
    </row>
    <row r="53" spans="1:7" x14ac:dyDescent="0.25">
      <c r="A53" s="42" t="str">
        <f t="shared" si="3"/>
        <v>LAS PALMAS</v>
      </c>
      <c r="B53" s="41">
        <f t="shared" si="4"/>
        <v>16712165</v>
      </c>
      <c r="C53" s="41">
        <f t="shared" si="5"/>
        <v>23168115</v>
      </c>
      <c r="D53" s="41">
        <f t="shared" si="6"/>
        <v>4</v>
      </c>
      <c r="E53" s="42" t="str">
        <f t="shared" si="2"/>
        <v>BAHIA DE CADIZ</v>
      </c>
      <c r="F53" s="42">
        <f t="shared" si="7"/>
        <v>1402340</v>
      </c>
      <c r="G53" s="42">
        <f t="shared" si="8"/>
        <v>1418311</v>
      </c>
    </row>
    <row r="54" spans="1:7" x14ac:dyDescent="0.25">
      <c r="A54" s="42" t="str">
        <f t="shared" si="3"/>
        <v>MALAGA</v>
      </c>
      <c r="B54" s="41">
        <f t="shared" si="4"/>
        <v>1983897</v>
      </c>
      <c r="C54" s="41">
        <f t="shared" si="5"/>
        <v>3693475</v>
      </c>
      <c r="D54" s="41">
        <f t="shared" si="6"/>
        <v>12</v>
      </c>
      <c r="E54" s="42" t="str">
        <f t="shared" si="2"/>
        <v>CASTELLON</v>
      </c>
      <c r="F54" s="42">
        <f t="shared" si="7"/>
        <v>1298364</v>
      </c>
      <c r="G54" s="42">
        <f t="shared" si="8"/>
        <v>1256563</v>
      </c>
    </row>
    <row r="55" spans="1:7" x14ac:dyDescent="0.25">
      <c r="A55" s="42" t="str">
        <f t="shared" si="3"/>
        <v>MARIN Y RIA DE PONTEVEDRA</v>
      </c>
      <c r="B55" s="41">
        <f t="shared" si="4"/>
        <v>404647</v>
      </c>
      <c r="C55" s="41">
        <f t="shared" si="5"/>
        <v>361587</v>
      </c>
      <c r="D55" s="41">
        <f t="shared" si="6"/>
        <v>26</v>
      </c>
      <c r="E55" s="42" t="str">
        <f t="shared" si="2"/>
        <v>MOTRIL</v>
      </c>
      <c r="F55" s="42">
        <f t="shared" ref="F55:F65" si="9">LOOKUP(E55,$A$38:$A$65,$B$38:$B$65)</f>
        <v>1193834</v>
      </c>
      <c r="G55" s="42">
        <f t="shared" si="8"/>
        <v>730321</v>
      </c>
    </row>
    <row r="56" spans="1:7" x14ac:dyDescent="0.25">
      <c r="A56" s="42" t="str">
        <f t="shared" si="3"/>
        <v>MELILLA</v>
      </c>
      <c r="B56" s="41">
        <f t="shared" si="4"/>
        <v>1961018</v>
      </c>
      <c r="C56" s="41">
        <f t="shared" si="5"/>
        <v>1808041</v>
      </c>
      <c r="D56" s="41">
        <f t="shared" si="6"/>
        <v>13</v>
      </c>
      <c r="E56" s="42" t="str">
        <f t="shared" si="2"/>
        <v>ALMERIA</v>
      </c>
      <c r="F56" s="42">
        <f t="shared" si="9"/>
        <v>1118737</v>
      </c>
      <c r="G56" s="42">
        <f t="shared" si="8"/>
        <v>1443245</v>
      </c>
    </row>
    <row r="57" spans="1:7" x14ac:dyDescent="0.25">
      <c r="A57" s="42" t="str">
        <f t="shared" si="3"/>
        <v>MOTRIL</v>
      </c>
      <c r="B57" s="41">
        <f t="shared" si="4"/>
        <v>1193834</v>
      </c>
      <c r="C57" s="41">
        <f t="shared" si="5"/>
        <v>730321</v>
      </c>
      <c r="D57" s="41">
        <f t="shared" si="6"/>
        <v>18</v>
      </c>
      <c r="E57" s="42" t="str">
        <f t="shared" si="2"/>
        <v>FERROL-SAN CIBRAO</v>
      </c>
      <c r="F57" s="42">
        <f t="shared" si="9"/>
        <v>1042481</v>
      </c>
      <c r="G57" s="42">
        <f t="shared" si="8"/>
        <v>1280847</v>
      </c>
    </row>
    <row r="58" spans="1:7" x14ac:dyDescent="0.25">
      <c r="A58" s="42" t="str">
        <f t="shared" si="3"/>
        <v>PASAIA</v>
      </c>
      <c r="B58" s="41">
        <f t="shared" si="4"/>
        <v>408218</v>
      </c>
      <c r="C58" s="41">
        <f t="shared" si="5"/>
        <v>459905</v>
      </c>
      <c r="D58" s="41">
        <f t="shared" si="6"/>
        <v>25</v>
      </c>
      <c r="E58" s="42" t="str">
        <f t="shared" si="2"/>
        <v>SANTANDER</v>
      </c>
      <c r="F58" s="42">
        <f t="shared" si="9"/>
        <v>956009</v>
      </c>
      <c r="G58" s="42">
        <f t="shared" si="8"/>
        <v>1510486</v>
      </c>
    </row>
    <row r="59" spans="1:7" x14ac:dyDescent="0.25">
      <c r="A59" s="42" t="str">
        <f t="shared" si="3"/>
        <v>SANTA CRUZ DE TENERIFE</v>
      </c>
      <c r="B59" s="41">
        <f t="shared" si="4"/>
        <v>17264514</v>
      </c>
      <c r="C59" s="41">
        <f t="shared" si="5"/>
        <v>17803450</v>
      </c>
      <c r="D59" s="41">
        <f t="shared" si="6"/>
        <v>3</v>
      </c>
      <c r="E59" s="42" t="str">
        <f t="shared" si="2"/>
        <v>A CORUÑA</v>
      </c>
      <c r="F59" s="42">
        <f t="shared" si="9"/>
        <v>883979</v>
      </c>
      <c r="G59" s="42">
        <f t="shared" si="8"/>
        <v>1340364</v>
      </c>
    </row>
    <row r="60" spans="1:7" x14ac:dyDescent="0.25">
      <c r="A60" s="42" t="str">
        <f t="shared" si="3"/>
        <v>SANTANDER</v>
      </c>
      <c r="B60" s="41">
        <f t="shared" si="4"/>
        <v>956009</v>
      </c>
      <c r="C60" s="41">
        <f t="shared" si="5"/>
        <v>1510486</v>
      </c>
      <c r="D60" s="41">
        <f t="shared" si="6"/>
        <v>21</v>
      </c>
      <c r="E60" s="42" t="str">
        <f t="shared" si="2"/>
        <v>ALICANTE</v>
      </c>
      <c r="F60" s="42">
        <f t="shared" si="9"/>
        <v>604396</v>
      </c>
      <c r="G60" s="42">
        <f t="shared" si="8"/>
        <v>664278</v>
      </c>
    </row>
    <row r="61" spans="1:7" x14ac:dyDescent="0.25">
      <c r="A61" s="42" t="str">
        <f t="shared" si="3"/>
        <v>SEVILLA</v>
      </c>
      <c r="B61" s="41">
        <f t="shared" si="4"/>
        <v>351100</v>
      </c>
      <c r="C61" s="41">
        <f t="shared" si="5"/>
        <v>374492</v>
      </c>
      <c r="D61" s="41">
        <f t="shared" si="6"/>
        <v>27</v>
      </c>
      <c r="E61" s="42" t="str">
        <f t="shared" si="2"/>
        <v>AVILES</v>
      </c>
      <c r="F61" s="42">
        <f t="shared" si="9"/>
        <v>522028</v>
      </c>
      <c r="G61" s="42">
        <f t="shared" si="8"/>
        <v>468907</v>
      </c>
    </row>
    <row r="62" spans="1:7" x14ac:dyDescent="0.25">
      <c r="A62" s="42" t="str">
        <f t="shared" si="3"/>
        <v>TARRAGONA</v>
      </c>
      <c r="B62" s="41">
        <f t="shared" si="4"/>
        <v>3621440</v>
      </c>
      <c r="C62" s="41">
        <f t="shared" si="5"/>
        <v>4169601</v>
      </c>
      <c r="D62" s="41">
        <f t="shared" si="6"/>
        <v>8</v>
      </c>
      <c r="E62" s="42" t="str">
        <f t="shared" si="2"/>
        <v>PASAIA</v>
      </c>
      <c r="F62" s="42">
        <f t="shared" si="9"/>
        <v>408218</v>
      </c>
      <c r="G62" s="42">
        <f t="shared" si="8"/>
        <v>459905</v>
      </c>
    </row>
    <row r="63" spans="1:7" x14ac:dyDescent="0.25">
      <c r="A63" s="42" t="str">
        <f t="shared" si="3"/>
        <v>VALENCIA</v>
      </c>
      <c r="B63" s="41">
        <f t="shared" si="4"/>
        <v>16343076</v>
      </c>
      <c r="C63" s="41">
        <f t="shared" si="5"/>
        <v>16042284</v>
      </c>
      <c r="D63" s="41">
        <f t="shared" si="6"/>
        <v>5</v>
      </c>
      <c r="E63" s="42" t="str">
        <f t="shared" si="2"/>
        <v>MARIN Y RIA DE PONTEVEDRA</v>
      </c>
      <c r="F63" s="42">
        <f t="shared" si="9"/>
        <v>404647</v>
      </c>
      <c r="G63" s="42">
        <f t="shared" si="8"/>
        <v>361587</v>
      </c>
    </row>
    <row r="64" spans="1:7" x14ac:dyDescent="0.25">
      <c r="A64" s="42" t="str">
        <f t="shared" si="3"/>
        <v>VIGO</v>
      </c>
      <c r="B64" s="41">
        <f t="shared" si="4"/>
        <v>2029771</v>
      </c>
      <c r="C64" s="41">
        <f t="shared" si="5"/>
        <v>2081567</v>
      </c>
      <c r="D64" s="41">
        <f t="shared" si="6"/>
        <v>11</v>
      </c>
      <c r="E64" s="42" t="str">
        <f t="shared" si="2"/>
        <v>SEVILLA</v>
      </c>
      <c r="F64" s="42">
        <f t="shared" si="9"/>
        <v>351100</v>
      </c>
      <c r="G64" s="42">
        <f t="shared" si="8"/>
        <v>374492</v>
      </c>
    </row>
    <row r="65" spans="1:7" x14ac:dyDescent="0.25">
      <c r="A65" s="42" t="str">
        <f t="shared" si="3"/>
        <v>VILAGARCIA</v>
      </c>
      <c r="B65" s="41">
        <f t="shared" si="4"/>
        <v>123080</v>
      </c>
      <c r="C65" s="41">
        <f t="shared" si="5"/>
        <v>153826</v>
      </c>
      <c r="D65" s="41">
        <f t="shared" si="6"/>
        <v>28</v>
      </c>
      <c r="E65" s="42" t="str">
        <f t="shared" si="2"/>
        <v>VILAGARCIA</v>
      </c>
      <c r="F65" s="42">
        <f t="shared" si="9"/>
        <v>123080</v>
      </c>
      <c r="G65" s="42">
        <f t="shared" si="8"/>
        <v>153826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style="47" bestFit="1" customWidth="1"/>
    <col min="2" max="5" width="11.42578125" style="47"/>
    <col min="6" max="6" width="8.42578125" style="47" customWidth="1"/>
    <col min="7" max="16384" width="11.42578125" style="47"/>
  </cols>
  <sheetData>
    <row r="1" spans="1:12" s="45" customFormat="1" ht="22.5" customHeight="1" x14ac:dyDescent="0.35">
      <c r="F1" s="46" t="s">
        <v>93</v>
      </c>
    </row>
    <row r="2" spans="1:12" s="45" customFormat="1" ht="21" x14ac:dyDescent="0.35">
      <c r="F2" s="46"/>
    </row>
    <row r="5" spans="1:12" x14ac:dyDescent="0.25">
      <c r="A5" s="73" t="s">
        <v>97</v>
      </c>
      <c r="B5" s="71" t="str">
        <f>'Resumen general'!D6</f>
        <v>Mes Enero</v>
      </c>
      <c r="C5" s="72"/>
      <c r="D5" s="71" t="str">
        <f>'Resumen general'!F6</f>
        <v>Acumulado desde Enero</v>
      </c>
      <c r="E5" s="72"/>
      <c r="F5" s="72"/>
      <c r="L5" s="48">
        <f>'Resumen general'!I4</f>
        <v>41344</v>
      </c>
    </row>
    <row r="6" spans="1:12" x14ac:dyDescent="0.25">
      <c r="A6" s="74"/>
      <c r="B6" s="49">
        <f>'Resumen general'!D7</f>
        <v>2012</v>
      </c>
      <c r="C6" s="49">
        <f>'Resumen general'!E7</f>
        <v>2013</v>
      </c>
      <c r="D6" s="49">
        <f>'Resumen general'!F7</f>
        <v>2012</v>
      </c>
      <c r="E6" s="49">
        <f>'Resumen general'!G7</f>
        <v>2013</v>
      </c>
      <c r="F6" s="49" t="s">
        <v>43</v>
      </c>
    </row>
    <row r="7" spans="1:12" x14ac:dyDescent="0.25">
      <c r="A7" s="50" t="s">
        <v>44</v>
      </c>
      <c r="B7" s="51">
        <v>3</v>
      </c>
      <c r="C7" s="51">
        <v>0</v>
      </c>
      <c r="D7" s="51">
        <v>3</v>
      </c>
      <c r="E7" s="51">
        <v>0</v>
      </c>
      <c r="F7" s="52">
        <f>((E7*100)/D7)-100</f>
        <v>-100</v>
      </c>
      <c r="G7" s="53"/>
      <c r="H7" s="53"/>
      <c r="I7" s="53"/>
    </row>
    <row r="8" spans="1:12" x14ac:dyDescent="0.25">
      <c r="A8" s="54" t="s">
        <v>45</v>
      </c>
      <c r="B8" s="55">
        <v>1</v>
      </c>
      <c r="C8" s="55">
        <v>0</v>
      </c>
      <c r="D8" s="55">
        <v>1</v>
      </c>
      <c r="E8" s="55">
        <v>0</v>
      </c>
      <c r="F8" s="56">
        <f t="shared" ref="F8:F35" si="0">((E8*100)/D8)-100</f>
        <v>-100</v>
      </c>
      <c r="G8" s="53"/>
      <c r="H8" s="53"/>
      <c r="I8" s="53"/>
    </row>
    <row r="9" spans="1:12" x14ac:dyDescent="0.25">
      <c r="A9" s="50" t="s">
        <v>46</v>
      </c>
      <c r="B9" s="51">
        <v>0</v>
      </c>
      <c r="C9" s="51">
        <v>0</v>
      </c>
      <c r="D9" s="51">
        <v>0</v>
      </c>
      <c r="E9" s="51">
        <v>0</v>
      </c>
      <c r="F9" s="52" t="e">
        <f t="shared" si="0"/>
        <v>#DIV/0!</v>
      </c>
      <c r="G9" s="53"/>
      <c r="H9" s="53"/>
      <c r="I9" s="53"/>
    </row>
    <row r="10" spans="1:12" x14ac:dyDescent="0.25">
      <c r="A10" s="54" t="s">
        <v>47</v>
      </c>
      <c r="B10" s="55">
        <v>0</v>
      </c>
      <c r="C10" s="55">
        <v>0</v>
      </c>
      <c r="D10" s="55">
        <v>0</v>
      </c>
      <c r="E10" s="55">
        <v>0</v>
      </c>
      <c r="F10" s="56" t="e">
        <f t="shared" si="0"/>
        <v>#DIV/0!</v>
      </c>
      <c r="G10" s="53"/>
      <c r="H10" s="53"/>
      <c r="I10" s="53"/>
    </row>
    <row r="11" spans="1:12" x14ac:dyDescent="0.25">
      <c r="A11" s="50" t="s">
        <v>48</v>
      </c>
      <c r="B11" s="51">
        <v>0</v>
      </c>
      <c r="C11" s="51">
        <v>0</v>
      </c>
      <c r="D11" s="51">
        <v>0</v>
      </c>
      <c r="E11" s="51">
        <v>0</v>
      </c>
      <c r="F11" s="57" t="e">
        <f t="shared" si="0"/>
        <v>#DIV/0!</v>
      </c>
      <c r="G11" s="53"/>
      <c r="H11" s="53"/>
      <c r="I11" s="53"/>
    </row>
    <row r="12" spans="1:12" x14ac:dyDescent="0.25">
      <c r="A12" s="54" t="s">
        <v>49</v>
      </c>
      <c r="B12" s="55">
        <v>5</v>
      </c>
      <c r="C12" s="55">
        <v>10</v>
      </c>
      <c r="D12" s="55">
        <v>5</v>
      </c>
      <c r="E12" s="55">
        <v>10.0001</v>
      </c>
      <c r="F12" s="56">
        <f t="shared" si="0"/>
        <v>100.00200000000001</v>
      </c>
      <c r="G12" s="53"/>
      <c r="H12" s="53"/>
      <c r="I12" s="53"/>
    </row>
    <row r="13" spans="1:12" x14ac:dyDescent="0.25">
      <c r="A13" s="50" t="s">
        <v>50</v>
      </c>
      <c r="B13" s="51">
        <v>2</v>
      </c>
      <c r="C13" s="51">
        <v>7</v>
      </c>
      <c r="D13" s="51">
        <v>2</v>
      </c>
      <c r="E13" s="51">
        <v>7</v>
      </c>
      <c r="F13" s="52">
        <f t="shared" si="0"/>
        <v>250</v>
      </c>
      <c r="G13" s="53"/>
      <c r="H13" s="53"/>
      <c r="I13" s="53"/>
    </row>
    <row r="14" spans="1:12" x14ac:dyDescent="0.25">
      <c r="A14" s="54" t="s">
        <v>51</v>
      </c>
      <c r="B14" s="55">
        <v>15</v>
      </c>
      <c r="C14" s="55">
        <v>20</v>
      </c>
      <c r="D14" s="55">
        <v>15</v>
      </c>
      <c r="E14" s="55">
        <v>20</v>
      </c>
      <c r="F14" s="56">
        <f t="shared" si="0"/>
        <v>33.333333333333343</v>
      </c>
      <c r="G14" s="53"/>
      <c r="H14" s="53"/>
      <c r="I14" s="53"/>
    </row>
    <row r="15" spans="1:12" x14ac:dyDescent="0.25">
      <c r="A15" s="50" t="s">
        <v>52</v>
      </c>
      <c r="B15" s="51">
        <v>0</v>
      </c>
      <c r="C15" s="51">
        <v>0</v>
      </c>
      <c r="D15" s="51">
        <v>0</v>
      </c>
      <c r="E15" s="51">
        <v>0</v>
      </c>
      <c r="F15" s="52" t="e">
        <f t="shared" si="0"/>
        <v>#DIV/0!</v>
      </c>
      <c r="G15" s="53"/>
      <c r="H15" s="53"/>
      <c r="I15" s="53"/>
    </row>
    <row r="16" spans="1:12" x14ac:dyDescent="0.25">
      <c r="A16" s="54" t="s">
        <v>53</v>
      </c>
      <c r="B16" s="55">
        <v>0</v>
      </c>
      <c r="C16" s="55">
        <v>0</v>
      </c>
      <c r="D16" s="55">
        <v>0</v>
      </c>
      <c r="E16" s="55">
        <v>0</v>
      </c>
      <c r="F16" s="56" t="e">
        <f t="shared" si="0"/>
        <v>#DIV/0!</v>
      </c>
      <c r="G16" s="53"/>
      <c r="H16" s="53"/>
      <c r="I16" s="53"/>
    </row>
    <row r="17" spans="1:9" x14ac:dyDescent="0.25">
      <c r="A17" s="50" t="s">
        <v>54</v>
      </c>
      <c r="B17" s="51">
        <v>0</v>
      </c>
      <c r="C17" s="51">
        <v>0</v>
      </c>
      <c r="D17" s="51">
        <v>0</v>
      </c>
      <c r="E17" s="51">
        <v>0</v>
      </c>
      <c r="F17" s="52" t="e">
        <f t="shared" si="0"/>
        <v>#DIV/0!</v>
      </c>
      <c r="G17" s="53"/>
      <c r="H17" s="53"/>
      <c r="I17" s="53"/>
    </row>
    <row r="18" spans="1:9" x14ac:dyDescent="0.25">
      <c r="A18" s="54" t="s">
        <v>55</v>
      </c>
      <c r="B18" s="55">
        <v>1</v>
      </c>
      <c r="C18" s="55">
        <v>0</v>
      </c>
      <c r="D18" s="55">
        <v>1</v>
      </c>
      <c r="E18" s="55">
        <v>0</v>
      </c>
      <c r="F18" s="56">
        <f t="shared" si="0"/>
        <v>-100</v>
      </c>
      <c r="G18" s="53"/>
      <c r="H18" s="53"/>
      <c r="I18" s="53"/>
    </row>
    <row r="19" spans="1:9" x14ac:dyDescent="0.25">
      <c r="A19" s="50" t="s">
        <v>56</v>
      </c>
      <c r="B19" s="51">
        <v>1</v>
      </c>
      <c r="C19" s="51">
        <v>1</v>
      </c>
      <c r="D19" s="51">
        <v>1</v>
      </c>
      <c r="E19" s="51">
        <v>1.0001</v>
      </c>
      <c r="F19" s="52">
        <f t="shared" si="0"/>
        <v>1.0000000000005116E-2</v>
      </c>
      <c r="G19" s="53"/>
      <c r="H19" s="53"/>
      <c r="I19" s="53"/>
    </row>
    <row r="20" spans="1:9" x14ac:dyDescent="0.25">
      <c r="A20" s="54" t="s">
        <v>57</v>
      </c>
      <c r="B20" s="55">
        <v>0</v>
      </c>
      <c r="C20" s="55">
        <v>0</v>
      </c>
      <c r="D20" s="55">
        <v>0</v>
      </c>
      <c r="E20" s="55">
        <v>0</v>
      </c>
      <c r="F20" s="56" t="e">
        <f t="shared" si="0"/>
        <v>#DIV/0!</v>
      </c>
      <c r="G20" s="53"/>
      <c r="H20" s="53"/>
      <c r="I20" s="53"/>
    </row>
    <row r="21" spans="1:9" x14ac:dyDescent="0.25">
      <c r="A21" s="50" t="s">
        <v>58</v>
      </c>
      <c r="B21" s="51">
        <v>0</v>
      </c>
      <c r="C21" s="51">
        <v>0</v>
      </c>
      <c r="D21" s="51">
        <v>0</v>
      </c>
      <c r="E21" s="51">
        <v>0</v>
      </c>
      <c r="F21" s="57" t="e">
        <f t="shared" si="0"/>
        <v>#DIV/0!</v>
      </c>
      <c r="G21" s="53"/>
      <c r="H21" s="53"/>
      <c r="I21" s="53"/>
    </row>
    <row r="22" spans="1:9" x14ac:dyDescent="0.25">
      <c r="A22" s="54" t="s">
        <v>59</v>
      </c>
      <c r="B22" s="55">
        <v>59</v>
      </c>
      <c r="C22" s="55">
        <v>55</v>
      </c>
      <c r="D22" s="55">
        <v>59</v>
      </c>
      <c r="E22" s="55">
        <v>55</v>
      </c>
      <c r="F22" s="56">
        <f t="shared" si="0"/>
        <v>-6.7796610169491487</v>
      </c>
      <c r="G22" s="53"/>
      <c r="H22" s="53"/>
      <c r="I22" s="53"/>
    </row>
    <row r="23" spans="1:9" x14ac:dyDescent="0.25">
      <c r="A23" s="50" t="s">
        <v>60</v>
      </c>
      <c r="B23" s="51">
        <v>13</v>
      </c>
      <c r="C23" s="51">
        <v>10</v>
      </c>
      <c r="D23" s="51">
        <v>13</v>
      </c>
      <c r="E23" s="51">
        <v>10</v>
      </c>
      <c r="F23" s="52">
        <f t="shared" si="0"/>
        <v>-23.07692307692308</v>
      </c>
      <c r="G23" s="53"/>
      <c r="H23" s="53"/>
      <c r="I23" s="53"/>
    </row>
    <row r="24" spans="1:9" x14ac:dyDescent="0.25">
      <c r="A24" s="54" t="s">
        <v>61</v>
      </c>
      <c r="B24" s="55">
        <v>0</v>
      </c>
      <c r="C24" s="55">
        <v>0</v>
      </c>
      <c r="D24" s="55">
        <v>0</v>
      </c>
      <c r="E24" s="55">
        <v>0</v>
      </c>
      <c r="F24" s="58" t="e">
        <f t="shared" si="0"/>
        <v>#DIV/0!</v>
      </c>
      <c r="G24" s="53"/>
      <c r="H24" s="53"/>
      <c r="I24" s="53"/>
    </row>
    <row r="25" spans="1:9" x14ac:dyDescent="0.25">
      <c r="A25" s="50" t="s">
        <v>62</v>
      </c>
      <c r="B25" s="51">
        <v>0</v>
      </c>
      <c r="C25" s="51">
        <v>0</v>
      </c>
      <c r="D25" s="51">
        <v>0</v>
      </c>
      <c r="E25" s="51">
        <v>0</v>
      </c>
      <c r="F25" s="52" t="e">
        <f t="shared" si="0"/>
        <v>#DIV/0!</v>
      </c>
      <c r="G25" s="53"/>
      <c r="H25" s="53"/>
      <c r="I25" s="53"/>
    </row>
    <row r="26" spans="1:9" x14ac:dyDescent="0.25">
      <c r="A26" s="54" t="s">
        <v>63</v>
      </c>
      <c r="B26" s="55">
        <v>1</v>
      </c>
      <c r="C26" s="55">
        <v>0</v>
      </c>
      <c r="D26" s="55">
        <v>1</v>
      </c>
      <c r="E26" s="55">
        <v>0</v>
      </c>
      <c r="F26" s="56">
        <f t="shared" si="0"/>
        <v>-100</v>
      </c>
      <c r="G26" s="53"/>
      <c r="H26" s="53"/>
      <c r="I26" s="53"/>
    </row>
    <row r="27" spans="1:9" x14ac:dyDescent="0.25">
      <c r="A27" s="50" t="s">
        <v>64</v>
      </c>
      <c r="B27" s="51">
        <v>0</v>
      </c>
      <c r="C27" s="51">
        <v>0</v>
      </c>
      <c r="D27" s="51">
        <v>0</v>
      </c>
      <c r="E27" s="51">
        <v>0</v>
      </c>
      <c r="F27" s="57" t="e">
        <f t="shared" si="0"/>
        <v>#DIV/0!</v>
      </c>
      <c r="G27" s="53"/>
      <c r="H27" s="53"/>
      <c r="I27" s="53"/>
    </row>
    <row r="28" spans="1:9" x14ac:dyDescent="0.25">
      <c r="A28" s="54" t="s">
        <v>65</v>
      </c>
      <c r="B28" s="55">
        <v>59</v>
      </c>
      <c r="C28" s="55">
        <v>63</v>
      </c>
      <c r="D28" s="55">
        <v>59</v>
      </c>
      <c r="E28" s="55">
        <v>63</v>
      </c>
      <c r="F28" s="56">
        <f t="shared" si="0"/>
        <v>6.7796610169491487</v>
      </c>
      <c r="G28" s="53"/>
      <c r="H28" s="53"/>
      <c r="I28" s="53"/>
    </row>
    <row r="29" spans="1:9" x14ac:dyDescent="0.25">
      <c r="A29" s="50" t="s">
        <v>66</v>
      </c>
      <c r="B29" s="51">
        <v>0</v>
      </c>
      <c r="C29" s="51">
        <v>0</v>
      </c>
      <c r="D29" s="51">
        <v>0</v>
      </c>
      <c r="E29" s="51">
        <v>0</v>
      </c>
      <c r="F29" s="52" t="e">
        <f t="shared" si="0"/>
        <v>#DIV/0!</v>
      </c>
      <c r="G29" s="53"/>
      <c r="H29" s="53"/>
      <c r="I29" s="53"/>
    </row>
    <row r="30" spans="1:9" x14ac:dyDescent="0.25">
      <c r="A30" s="54" t="s">
        <v>67</v>
      </c>
      <c r="B30" s="55">
        <v>0</v>
      </c>
      <c r="C30" s="55">
        <v>1</v>
      </c>
      <c r="D30" s="55">
        <v>0</v>
      </c>
      <c r="E30" s="55">
        <v>1.0000009999999999</v>
      </c>
      <c r="F30" s="56" t="e">
        <f t="shared" si="0"/>
        <v>#DIV/0!</v>
      </c>
      <c r="G30" s="53"/>
      <c r="H30" s="53"/>
      <c r="I30" s="53"/>
    </row>
    <row r="31" spans="1:9" x14ac:dyDescent="0.25">
      <c r="A31" s="50" t="s">
        <v>68</v>
      </c>
      <c r="B31" s="51">
        <v>0</v>
      </c>
      <c r="C31" s="51">
        <v>0</v>
      </c>
      <c r="D31" s="51">
        <v>0</v>
      </c>
      <c r="E31" s="51" t="s">
        <v>99</v>
      </c>
      <c r="F31" s="52" t="e">
        <f t="shared" si="0"/>
        <v>#VALUE!</v>
      </c>
      <c r="G31" s="53"/>
      <c r="H31" s="53"/>
      <c r="I31" s="53"/>
    </row>
    <row r="32" spans="1:9" x14ac:dyDescent="0.25">
      <c r="A32" s="54" t="s">
        <v>69</v>
      </c>
      <c r="B32" s="55">
        <v>2</v>
      </c>
      <c r="C32" s="55">
        <v>1</v>
      </c>
      <c r="D32" s="55">
        <v>2</v>
      </c>
      <c r="E32" s="55">
        <v>1.0000100000000001</v>
      </c>
      <c r="F32" s="56">
        <f t="shared" si="0"/>
        <v>-49.999499999999998</v>
      </c>
      <c r="G32" s="53"/>
      <c r="H32" s="53"/>
      <c r="I32" s="53"/>
    </row>
    <row r="33" spans="1:9" x14ac:dyDescent="0.25">
      <c r="A33" s="50" t="s">
        <v>70</v>
      </c>
      <c r="B33" s="51">
        <v>2</v>
      </c>
      <c r="C33" s="51">
        <v>4</v>
      </c>
      <c r="D33" s="51">
        <v>2</v>
      </c>
      <c r="E33" s="51">
        <v>4</v>
      </c>
      <c r="F33" s="52">
        <f t="shared" si="0"/>
        <v>100</v>
      </c>
      <c r="G33" s="53"/>
      <c r="H33" s="53"/>
      <c r="I33" s="53"/>
    </row>
    <row r="34" spans="1:9" x14ac:dyDescent="0.25">
      <c r="A34" s="54" t="s">
        <v>71</v>
      </c>
      <c r="B34" s="55">
        <v>0</v>
      </c>
      <c r="C34" s="55">
        <v>0</v>
      </c>
      <c r="D34" s="55">
        <v>0</v>
      </c>
      <c r="E34" s="55">
        <v>0</v>
      </c>
      <c r="F34" s="56" t="e">
        <f t="shared" si="0"/>
        <v>#DIV/0!</v>
      </c>
      <c r="G34" s="53"/>
      <c r="H34" s="53"/>
      <c r="I34" s="53"/>
    </row>
    <row r="35" spans="1:9" x14ac:dyDescent="0.25">
      <c r="A35" s="59" t="s">
        <v>72</v>
      </c>
      <c r="B35" s="60">
        <f>SUM(B7:B34)</f>
        <v>164</v>
      </c>
      <c r="C35" s="60">
        <f t="shared" ref="C35:E35" si="1">SUM(C7:C34)</f>
        <v>172</v>
      </c>
      <c r="D35" s="60">
        <f t="shared" si="1"/>
        <v>164</v>
      </c>
      <c r="E35" s="60">
        <f t="shared" si="1"/>
        <v>172.00021100000001</v>
      </c>
      <c r="F35" s="61">
        <f t="shared" si="0"/>
        <v>4.8781774390243982</v>
      </c>
      <c r="G35" s="53"/>
      <c r="H35" s="53"/>
      <c r="I35" s="53"/>
    </row>
    <row r="36" spans="1:9" x14ac:dyDescent="0.25">
      <c r="A36" s="62"/>
      <c r="B36" s="62"/>
      <c r="C36" s="62"/>
      <c r="D36" s="62"/>
      <c r="E36" s="62"/>
      <c r="F36" s="62"/>
      <c r="G36" s="62"/>
    </row>
    <row r="37" spans="1:9" x14ac:dyDescent="0.25">
      <c r="A37" s="62"/>
      <c r="B37" s="62">
        <f>E6</f>
        <v>2013</v>
      </c>
      <c r="C37" s="62">
        <f>D6</f>
        <v>2012</v>
      </c>
      <c r="D37" s="62"/>
      <c r="E37" s="62"/>
      <c r="F37" s="62">
        <f>B37</f>
        <v>2013</v>
      </c>
      <c r="G37" s="62">
        <f>C37</f>
        <v>2012</v>
      </c>
    </row>
    <row r="38" spans="1:9" x14ac:dyDescent="0.25">
      <c r="A38" s="62" t="str">
        <f>A7</f>
        <v>A CORUÑA</v>
      </c>
      <c r="B38" s="63">
        <f>E7</f>
        <v>0</v>
      </c>
      <c r="C38" s="63">
        <f>D7</f>
        <v>3</v>
      </c>
      <c r="D38" s="63">
        <f>_xlfn.RANK.EQ(B38,$B$38:$B$65)+COUNTIF($B$38:$B$65,B38)-1</f>
        <v>27</v>
      </c>
      <c r="E38" s="62" t="str">
        <f t="shared" ref="E38:E65" si="2">INDEX($A$38:$B$65,MATCH(ROW()-37,$D$38:$D$65,0),1)</f>
        <v>SANTA CRUZ DE TENERIFE</v>
      </c>
      <c r="F38" s="62">
        <f>LOOKUP(E38,$A$38:$A$65,$B$38:$B$65)</f>
        <v>63</v>
      </c>
      <c r="G38" s="62">
        <f>LOOKUP(E38,$A$38:$A$65,$C$38:$C$65)</f>
        <v>59</v>
      </c>
    </row>
    <row r="39" spans="1:9" x14ac:dyDescent="0.25">
      <c r="A39" s="62" t="str">
        <f t="shared" ref="A39:A65" si="3">A8</f>
        <v>ALICANTE</v>
      </c>
      <c r="B39" s="63">
        <f t="shared" ref="B39:B65" si="4">E8</f>
        <v>0</v>
      </c>
      <c r="C39" s="63">
        <f t="shared" ref="C39:C65" si="5">D8</f>
        <v>1</v>
      </c>
      <c r="D39" s="63">
        <f t="shared" ref="D39:D65" si="6">_xlfn.RANK.EQ(B39,$B$38:$B$65)+COUNTIF($B$38:$B$65,B39)-1</f>
        <v>27</v>
      </c>
      <c r="E39" s="62" t="str">
        <f t="shared" si="2"/>
        <v>LAS PALMAS</v>
      </c>
      <c r="F39" s="62">
        <f t="shared" ref="F39:F54" si="7">LOOKUP(E39,$A$38:$A$65,$B$38:$B$65)</f>
        <v>55</v>
      </c>
      <c r="G39" s="62">
        <f t="shared" ref="G39:G65" si="8">LOOKUP(E39,$A$38:$A$65,$C$38:$C$65)</f>
        <v>59</v>
      </c>
    </row>
    <row r="40" spans="1:9" x14ac:dyDescent="0.25">
      <c r="A40" s="62" t="str">
        <f t="shared" si="3"/>
        <v>ALMERIA</v>
      </c>
      <c r="B40" s="63">
        <f t="shared" si="4"/>
        <v>0</v>
      </c>
      <c r="C40" s="63">
        <f t="shared" si="5"/>
        <v>0</v>
      </c>
      <c r="D40" s="63">
        <f t="shared" si="6"/>
        <v>27</v>
      </c>
      <c r="E40" s="62" t="str">
        <f t="shared" si="2"/>
        <v>BARCELONA</v>
      </c>
      <c r="F40" s="62">
        <f t="shared" si="7"/>
        <v>20</v>
      </c>
      <c r="G40" s="62">
        <f t="shared" si="8"/>
        <v>15</v>
      </c>
    </row>
    <row r="41" spans="1:9" x14ac:dyDescent="0.25">
      <c r="A41" s="62" t="str">
        <f t="shared" si="3"/>
        <v>AVILES</v>
      </c>
      <c r="B41" s="63">
        <f t="shared" si="4"/>
        <v>0</v>
      </c>
      <c r="C41" s="63">
        <f t="shared" si="5"/>
        <v>0</v>
      </c>
      <c r="D41" s="63">
        <f t="shared" si="6"/>
        <v>27</v>
      </c>
      <c r="E41" s="62" t="str">
        <f t="shared" si="2"/>
        <v>BAHIA DE CADIZ</v>
      </c>
      <c r="F41" s="62">
        <f t="shared" si="7"/>
        <v>10.0001</v>
      </c>
      <c r="G41" s="62">
        <f t="shared" si="8"/>
        <v>5</v>
      </c>
    </row>
    <row r="42" spans="1:9" x14ac:dyDescent="0.25">
      <c r="A42" s="62" t="str">
        <f t="shared" si="3"/>
        <v>BAHIA DE ALGECIRAS</v>
      </c>
      <c r="B42" s="63">
        <f t="shared" si="4"/>
        <v>0</v>
      </c>
      <c r="C42" s="63">
        <f t="shared" si="5"/>
        <v>0</v>
      </c>
      <c r="D42" s="63">
        <f t="shared" si="6"/>
        <v>27</v>
      </c>
      <c r="E42" s="62" t="str">
        <f t="shared" si="2"/>
        <v>MALAGA</v>
      </c>
      <c r="F42" s="62">
        <f t="shared" si="7"/>
        <v>10</v>
      </c>
      <c r="G42" s="62">
        <f t="shared" si="8"/>
        <v>13</v>
      </c>
    </row>
    <row r="43" spans="1:9" x14ac:dyDescent="0.25">
      <c r="A43" s="62" t="str">
        <f t="shared" si="3"/>
        <v>BAHIA DE CADIZ</v>
      </c>
      <c r="B43" s="63">
        <f t="shared" si="4"/>
        <v>10.0001</v>
      </c>
      <c r="C43" s="63">
        <f t="shared" si="5"/>
        <v>5</v>
      </c>
      <c r="D43" s="63">
        <f t="shared" si="6"/>
        <v>4</v>
      </c>
      <c r="E43" s="62" t="str">
        <f t="shared" si="2"/>
        <v>BALEARES</v>
      </c>
      <c r="F43" s="62">
        <f t="shared" si="7"/>
        <v>7</v>
      </c>
      <c r="G43" s="62">
        <f t="shared" si="8"/>
        <v>2</v>
      </c>
    </row>
    <row r="44" spans="1:9" x14ac:dyDescent="0.25">
      <c r="A44" s="62" t="str">
        <f t="shared" si="3"/>
        <v>BALEARES</v>
      </c>
      <c r="B44" s="63">
        <f t="shared" si="4"/>
        <v>7</v>
      </c>
      <c r="C44" s="63">
        <f t="shared" si="5"/>
        <v>2</v>
      </c>
      <c r="D44" s="63">
        <f t="shared" si="6"/>
        <v>6</v>
      </c>
      <c r="E44" s="62" t="str">
        <f t="shared" si="2"/>
        <v>VIGO</v>
      </c>
      <c r="F44" s="62">
        <f t="shared" si="7"/>
        <v>4</v>
      </c>
      <c r="G44" s="62">
        <f t="shared" si="8"/>
        <v>2</v>
      </c>
    </row>
    <row r="45" spans="1:9" x14ac:dyDescent="0.25">
      <c r="A45" s="62" t="str">
        <f t="shared" si="3"/>
        <v>BARCELONA</v>
      </c>
      <c r="B45" s="63">
        <f t="shared" si="4"/>
        <v>20</v>
      </c>
      <c r="C45" s="63">
        <f t="shared" si="5"/>
        <v>15</v>
      </c>
      <c r="D45" s="63">
        <f t="shared" si="6"/>
        <v>3</v>
      </c>
      <c r="E45" s="62" t="str">
        <f>INDEX($A$38:$B$65,MATCH(ROW()-37,$D$38:$D$65,0),1)</f>
        <v>FERROL-SAN CIBRAO</v>
      </c>
      <c r="F45" s="62">
        <f t="shared" si="7"/>
        <v>1.0001</v>
      </c>
      <c r="G45" s="62">
        <f t="shared" si="8"/>
        <v>1</v>
      </c>
    </row>
    <row r="46" spans="1:9" x14ac:dyDescent="0.25">
      <c r="A46" s="62" t="str">
        <f t="shared" si="3"/>
        <v>BILBAO</v>
      </c>
      <c r="B46" s="63">
        <f t="shared" si="4"/>
        <v>0</v>
      </c>
      <c r="C46" s="63">
        <f t="shared" si="5"/>
        <v>0</v>
      </c>
      <c r="D46" s="63">
        <f t="shared" si="6"/>
        <v>27</v>
      </c>
      <c r="E46" s="62" t="str">
        <f>A47</f>
        <v>CARTAGENA</v>
      </c>
      <c r="F46" s="62">
        <f>LOOKUP(E46,$A$38:$A$65,$B$38:$B$65)</f>
        <v>0</v>
      </c>
      <c r="G46" s="62">
        <f>LOOKUP(E46,$A$38:$A$65,$C$38:$C$65)</f>
        <v>0</v>
      </c>
    </row>
    <row r="47" spans="1:9" x14ac:dyDescent="0.25">
      <c r="A47" s="62" t="str">
        <f t="shared" si="3"/>
        <v>CARTAGENA</v>
      </c>
      <c r="B47" s="63">
        <f t="shared" si="4"/>
        <v>0</v>
      </c>
      <c r="C47" s="63">
        <f t="shared" si="5"/>
        <v>0</v>
      </c>
      <c r="D47" s="63">
        <f t="shared" si="6"/>
        <v>27</v>
      </c>
      <c r="E47" s="62" t="str">
        <f t="shared" si="2"/>
        <v>SEVILLA</v>
      </c>
      <c r="F47" s="62">
        <f t="shared" si="7"/>
        <v>1.0000009999999999</v>
      </c>
      <c r="G47" s="62">
        <f t="shared" si="8"/>
        <v>0</v>
      </c>
    </row>
    <row r="48" spans="1:9" x14ac:dyDescent="0.25">
      <c r="A48" s="62" t="str">
        <f t="shared" si="3"/>
        <v>CASTELLON</v>
      </c>
      <c r="B48" s="63">
        <f t="shared" si="4"/>
        <v>0</v>
      </c>
      <c r="C48" s="63">
        <f t="shared" si="5"/>
        <v>0</v>
      </c>
      <c r="D48" s="63">
        <f t="shared" si="6"/>
        <v>27</v>
      </c>
      <c r="E48" s="62" t="e">
        <f t="shared" si="2"/>
        <v>#N/A</v>
      </c>
      <c r="F48" s="62" t="e">
        <f t="shared" si="7"/>
        <v>#N/A</v>
      </c>
      <c r="G48" s="62" t="e">
        <f t="shared" si="8"/>
        <v>#N/A</v>
      </c>
    </row>
    <row r="49" spans="1:7" x14ac:dyDescent="0.25">
      <c r="A49" s="62" t="str">
        <f t="shared" si="3"/>
        <v>CEUTA</v>
      </c>
      <c r="B49" s="63">
        <f t="shared" si="4"/>
        <v>0</v>
      </c>
      <c r="C49" s="63">
        <f t="shared" si="5"/>
        <v>1</v>
      </c>
      <c r="D49" s="63">
        <f t="shared" si="6"/>
        <v>27</v>
      </c>
      <c r="E49" s="62" t="e">
        <f t="shared" si="2"/>
        <v>#N/A</v>
      </c>
      <c r="F49" s="62" t="e">
        <f t="shared" si="7"/>
        <v>#N/A</v>
      </c>
      <c r="G49" s="62" t="e">
        <f t="shared" si="8"/>
        <v>#N/A</v>
      </c>
    </row>
    <row r="50" spans="1:7" x14ac:dyDescent="0.25">
      <c r="A50" s="62" t="str">
        <f t="shared" si="3"/>
        <v>FERROL-SAN CIBRAO</v>
      </c>
      <c r="B50" s="63">
        <f t="shared" si="4"/>
        <v>1.0001</v>
      </c>
      <c r="C50" s="63">
        <f t="shared" si="5"/>
        <v>1</v>
      </c>
      <c r="D50" s="63">
        <f t="shared" si="6"/>
        <v>8</v>
      </c>
      <c r="E50" s="62" t="e">
        <f t="shared" si="2"/>
        <v>#N/A</v>
      </c>
      <c r="F50" s="62" t="e">
        <f t="shared" si="7"/>
        <v>#N/A</v>
      </c>
      <c r="G50" s="62" t="e">
        <f t="shared" si="8"/>
        <v>#N/A</v>
      </c>
    </row>
    <row r="51" spans="1:7" x14ac:dyDescent="0.25">
      <c r="A51" s="62" t="str">
        <f t="shared" si="3"/>
        <v>GIJON</v>
      </c>
      <c r="B51" s="63">
        <f t="shared" si="4"/>
        <v>0</v>
      </c>
      <c r="C51" s="63">
        <f t="shared" si="5"/>
        <v>0</v>
      </c>
      <c r="D51" s="63">
        <f t="shared" si="6"/>
        <v>27</v>
      </c>
      <c r="E51" s="62" t="e">
        <f t="shared" si="2"/>
        <v>#N/A</v>
      </c>
      <c r="F51" s="62" t="e">
        <f t="shared" si="7"/>
        <v>#N/A</v>
      </c>
      <c r="G51" s="62" t="e">
        <f t="shared" si="8"/>
        <v>#N/A</v>
      </c>
    </row>
    <row r="52" spans="1:7" x14ac:dyDescent="0.25">
      <c r="A52" s="62" t="str">
        <f t="shared" si="3"/>
        <v>HUELVA</v>
      </c>
      <c r="B52" s="63">
        <f t="shared" si="4"/>
        <v>0</v>
      </c>
      <c r="C52" s="63">
        <f t="shared" si="5"/>
        <v>0</v>
      </c>
      <c r="D52" s="63">
        <f t="shared" si="6"/>
        <v>27</v>
      </c>
      <c r="E52" s="62" t="e">
        <f t="shared" si="2"/>
        <v>#N/A</v>
      </c>
      <c r="F52" s="62" t="e">
        <f t="shared" si="7"/>
        <v>#N/A</v>
      </c>
      <c r="G52" s="62" t="e">
        <f t="shared" si="8"/>
        <v>#N/A</v>
      </c>
    </row>
    <row r="53" spans="1:7" x14ac:dyDescent="0.25">
      <c r="A53" s="62" t="str">
        <f t="shared" si="3"/>
        <v>LAS PALMAS</v>
      </c>
      <c r="B53" s="63">
        <f t="shared" si="4"/>
        <v>55</v>
      </c>
      <c r="C53" s="63">
        <f t="shared" si="5"/>
        <v>59</v>
      </c>
      <c r="D53" s="63">
        <f t="shared" si="6"/>
        <v>2</v>
      </c>
      <c r="E53" s="62" t="e">
        <f t="shared" si="2"/>
        <v>#N/A</v>
      </c>
      <c r="F53" s="62" t="e">
        <f t="shared" si="7"/>
        <v>#N/A</v>
      </c>
      <c r="G53" s="62" t="e">
        <f t="shared" si="8"/>
        <v>#N/A</v>
      </c>
    </row>
    <row r="54" spans="1:7" x14ac:dyDescent="0.25">
      <c r="A54" s="62" t="str">
        <f t="shared" si="3"/>
        <v>MALAGA</v>
      </c>
      <c r="B54" s="63">
        <f t="shared" si="4"/>
        <v>10</v>
      </c>
      <c r="C54" s="63">
        <f t="shared" si="5"/>
        <v>13</v>
      </c>
      <c r="D54" s="63">
        <f t="shared" si="6"/>
        <v>5</v>
      </c>
      <c r="E54" s="62" t="e">
        <f t="shared" si="2"/>
        <v>#N/A</v>
      </c>
      <c r="F54" s="62" t="e">
        <f t="shared" si="7"/>
        <v>#N/A</v>
      </c>
      <c r="G54" s="62" t="e">
        <f t="shared" si="8"/>
        <v>#N/A</v>
      </c>
    </row>
    <row r="55" spans="1:7" x14ac:dyDescent="0.25">
      <c r="A55" s="62" t="str">
        <f t="shared" si="3"/>
        <v>MARIN Y RIA DE PONTEVEDRA</v>
      </c>
      <c r="B55" s="63">
        <f t="shared" si="4"/>
        <v>0</v>
      </c>
      <c r="C55" s="63">
        <f t="shared" si="5"/>
        <v>0</v>
      </c>
      <c r="D55" s="63">
        <f t="shared" si="6"/>
        <v>27</v>
      </c>
      <c r="E55" s="62" t="e">
        <f t="shared" si="2"/>
        <v>#N/A</v>
      </c>
      <c r="F55" s="62" t="e">
        <f t="shared" ref="F55:F65" si="9">LOOKUP(E55,$A$38:$A$65,$B$38:$B$65)</f>
        <v>#N/A</v>
      </c>
      <c r="G55" s="62" t="e">
        <f t="shared" si="8"/>
        <v>#N/A</v>
      </c>
    </row>
    <row r="56" spans="1:7" x14ac:dyDescent="0.25">
      <c r="A56" s="62" t="str">
        <f t="shared" si="3"/>
        <v>MELILLA</v>
      </c>
      <c r="B56" s="63">
        <f t="shared" si="4"/>
        <v>0</v>
      </c>
      <c r="C56" s="63">
        <f t="shared" si="5"/>
        <v>0</v>
      </c>
      <c r="D56" s="63">
        <f t="shared" si="6"/>
        <v>27</v>
      </c>
      <c r="E56" s="62" t="e">
        <f t="shared" si="2"/>
        <v>#N/A</v>
      </c>
      <c r="F56" s="62" t="e">
        <f t="shared" si="9"/>
        <v>#N/A</v>
      </c>
      <c r="G56" s="62" t="e">
        <f t="shared" si="8"/>
        <v>#N/A</v>
      </c>
    </row>
    <row r="57" spans="1:7" x14ac:dyDescent="0.25">
      <c r="A57" s="62" t="str">
        <f t="shared" si="3"/>
        <v>MOTRIL</v>
      </c>
      <c r="B57" s="63">
        <f t="shared" si="4"/>
        <v>0</v>
      </c>
      <c r="C57" s="63">
        <f t="shared" si="5"/>
        <v>1</v>
      </c>
      <c r="D57" s="63">
        <f t="shared" si="6"/>
        <v>27</v>
      </c>
      <c r="E57" s="62" t="e">
        <f t="shared" si="2"/>
        <v>#N/A</v>
      </c>
      <c r="F57" s="62" t="e">
        <f t="shared" si="9"/>
        <v>#N/A</v>
      </c>
      <c r="G57" s="62" t="e">
        <f t="shared" si="8"/>
        <v>#N/A</v>
      </c>
    </row>
    <row r="58" spans="1:7" x14ac:dyDescent="0.25">
      <c r="A58" s="62" t="str">
        <f t="shared" si="3"/>
        <v>PASAIA</v>
      </c>
      <c r="B58" s="63">
        <f t="shared" si="4"/>
        <v>0</v>
      </c>
      <c r="C58" s="63">
        <f t="shared" si="5"/>
        <v>0</v>
      </c>
      <c r="D58" s="63">
        <f t="shared" si="6"/>
        <v>27</v>
      </c>
      <c r="E58" s="62" t="e">
        <f t="shared" si="2"/>
        <v>#N/A</v>
      </c>
      <c r="F58" s="62" t="e">
        <f t="shared" si="9"/>
        <v>#N/A</v>
      </c>
      <c r="G58" s="62" t="e">
        <f t="shared" si="8"/>
        <v>#N/A</v>
      </c>
    </row>
    <row r="59" spans="1:7" x14ac:dyDescent="0.25">
      <c r="A59" s="62" t="str">
        <f t="shared" si="3"/>
        <v>SANTA CRUZ DE TENERIFE</v>
      </c>
      <c r="B59" s="63">
        <f t="shared" si="4"/>
        <v>63</v>
      </c>
      <c r="C59" s="63">
        <f t="shared" si="5"/>
        <v>59</v>
      </c>
      <c r="D59" s="63">
        <f t="shared" si="6"/>
        <v>1</v>
      </c>
      <c r="E59" s="62" t="e">
        <f t="shared" si="2"/>
        <v>#N/A</v>
      </c>
      <c r="F59" s="62" t="e">
        <f t="shared" si="9"/>
        <v>#N/A</v>
      </c>
      <c r="G59" s="62" t="e">
        <f t="shared" si="8"/>
        <v>#N/A</v>
      </c>
    </row>
    <row r="60" spans="1:7" x14ac:dyDescent="0.25">
      <c r="A60" s="62" t="str">
        <f t="shared" si="3"/>
        <v>SANTANDER</v>
      </c>
      <c r="B60" s="63">
        <f t="shared" si="4"/>
        <v>0</v>
      </c>
      <c r="C60" s="63">
        <f t="shared" si="5"/>
        <v>0</v>
      </c>
      <c r="D60" s="63">
        <f t="shared" si="6"/>
        <v>27</v>
      </c>
      <c r="E60" s="62" t="e">
        <f t="shared" si="2"/>
        <v>#N/A</v>
      </c>
      <c r="F60" s="62" t="e">
        <f t="shared" si="9"/>
        <v>#N/A</v>
      </c>
      <c r="G60" s="62" t="e">
        <f t="shared" si="8"/>
        <v>#N/A</v>
      </c>
    </row>
    <row r="61" spans="1:7" x14ac:dyDescent="0.25">
      <c r="A61" s="62" t="str">
        <f t="shared" si="3"/>
        <v>SEVILLA</v>
      </c>
      <c r="B61" s="63">
        <f t="shared" si="4"/>
        <v>1.0000009999999999</v>
      </c>
      <c r="C61" s="63">
        <f t="shared" si="5"/>
        <v>0</v>
      </c>
      <c r="D61" s="63">
        <f t="shared" si="6"/>
        <v>10</v>
      </c>
      <c r="E61" s="62" t="e">
        <f t="shared" si="2"/>
        <v>#N/A</v>
      </c>
      <c r="F61" s="62" t="e">
        <f t="shared" si="9"/>
        <v>#N/A</v>
      </c>
      <c r="G61" s="62" t="e">
        <f t="shared" si="8"/>
        <v>#N/A</v>
      </c>
    </row>
    <row r="62" spans="1:7" x14ac:dyDescent="0.25">
      <c r="A62" s="62" t="str">
        <f t="shared" si="3"/>
        <v>TARRAGONA</v>
      </c>
      <c r="B62" s="63" t="str">
        <f t="shared" si="4"/>
        <v xml:space="preserve"> </v>
      </c>
      <c r="C62" s="63">
        <f t="shared" si="5"/>
        <v>0</v>
      </c>
      <c r="D62" s="63" t="e">
        <f t="shared" si="6"/>
        <v>#VALUE!</v>
      </c>
      <c r="E62" s="62" t="e">
        <f t="shared" si="2"/>
        <v>#N/A</v>
      </c>
      <c r="F62" s="62" t="e">
        <f t="shared" si="9"/>
        <v>#N/A</v>
      </c>
      <c r="G62" s="62" t="e">
        <f t="shared" si="8"/>
        <v>#N/A</v>
      </c>
    </row>
    <row r="63" spans="1:7" x14ac:dyDescent="0.25">
      <c r="A63" s="62" t="str">
        <f t="shared" si="3"/>
        <v>VALENCIA</v>
      </c>
      <c r="B63" s="63">
        <f t="shared" si="4"/>
        <v>1.0000100000000001</v>
      </c>
      <c r="C63" s="63">
        <f t="shared" si="5"/>
        <v>2</v>
      </c>
      <c r="D63" s="63">
        <f t="shared" si="6"/>
        <v>9</v>
      </c>
      <c r="E63" s="62" t="e">
        <f t="shared" si="2"/>
        <v>#N/A</v>
      </c>
      <c r="F63" s="62" t="e">
        <f t="shared" si="9"/>
        <v>#N/A</v>
      </c>
      <c r="G63" s="62" t="e">
        <f t="shared" si="8"/>
        <v>#N/A</v>
      </c>
    </row>
    <row r="64" spans="1:7" x14ac:dyDescent="0.25">
      <c r="A64" s="62" t="str">
        <f t="shared" si="3"/>
        <v>VIGO</v>
      </c>
      <c r="B64" s="63">
        <f t="shared" si="4"/>
        <v>4</v>
      </c>
      <c r="C64" s="63">
        <f t="shared" si="5"/>
        <v>2</v>
      </c>
      <c r="D64" s="63">
        <f t="shared" si="6"/>
        <v>7</v>
      </c>
      <c r="E64" s="62" t="str">
        <f t="shared" si="2"/>
        <v>A CORUÑA</v>
      </c>
      <c r="F64" s="62">
        <f t="shared" si="9"/>
        <v>0</v>
      </c>
      <c r="G64" s="62">
        <f t="shared" si="8"/>
        <v>3</v>
      </c>
    </row>
    <row r="65" spans="1:7" x14ac:dyDescent="0.25">
      <c r="A65" s="62" t="str">
        <f t="shared" si="3"/>
        <v>VILAGARCIA</v>
      </c>
      <c r="B65" s="63">
        <f t="shared" si="4"/>
        <v>0</v>
      </c>
      <c r="C65" s="63">
        <f t="shared" si="5"/>
        <v>0</v>
      </c>
      <c r="D65" s="63">
        <f t="shared" si="6"/>
        <v>27</v>
      </c>
      <c r="E65" s="62" t="e">
        <f t="shared" si="2"/>
        <v>#N/A</v>
      </c>
      <c r="F65" s="62" t="e">
        <f t="shared" si="9"/>
        <v>#N/A</v>
      </c>
      <c r="G65" s="62" t="e">
        <f t="shared" si="8"/>
        <v>#N/A</v>
      </c>
    </row>
    <row r="67" spans="1:7" x14ac:dyDescent="0.25">
      <c r="A67" s="64"/>
      <c r="B67" s="65"/>
      <c r="C67" s="65"/>
      <c r="D67" s="65"/>
      <c r="E67" s="65"/>
      <c r="F67" s="6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8</A_x00f1_o>
  </documentManagement>
</p:properties>
</file>

<file path=customXml/itemProps1.xml><?xml version="1.0" encoding="utf-8"?>
<ds:datastoreItem xmlns:ds="http://schemas.openxmlformats.org/officeDocument/2006/customXml" ds:itemID="{3CD766E0-06DF-4642-AC93-2167960007F4}"/>
</file>

<file path=customXml/itemProps2.xml><?xml version="1.0" encoding="utf-8"?>
<ds:datastoreItem xmlns:ds="http://schemas.openxmlformats.org/officeDocument/2006/customXml" ds:itemID="{79E8988A-145A-4348-A5A2-601F6DB8D3F6}"/>
</file>

<file path=customXml/itemProps3.xml><?xml version="1.0" encoding="utf-8"?>
<ds:datastoreItem xmlns:ds="http://schemas.openxmlformats.org/officeDocument/2006/customXml" ds:itemID="{E4E3F869-4520-4A75-9772-C733921FE7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65</vt:i4>
      </vt:variant>
    </vt:vector>
  </HeadingPairs>
  <TitlesOfParts>
    <vt:vector size="88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2017-09-26T11:14:46Z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