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<sst xmlns="http://schemas.openxmlformats.org/spreadsheetml/2006/main" count="755" uniqueCount="99">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</sst>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12674509</c:v>
                </c:pt>
                <c:pt idx="1">
                  <c:v>10565067</c:v>
                </c:pt>
                <c:pt idx="2">
                  <c:v>6166430</c:v>
                </c:pt>
                <c:pt idx="3">
                  <c:v>5036820</c:v>
                </c:pt>
                <c:pt idx="4">
                  <c:v>4899816</c:v>
                </c:pt>
                <c:pt idx="5">
                  <c:v>4721937</c:v>
                </c:pt>
                <c:pt idx="6">
                  <c:v>3667326</c:v>
                </c:pt>
                <c:pt idx="7">
                  <c:v>3429753</c:v>
                </c:pt>
                <c:pt idx="8">
                  <c:v>2166010</c:v>
                </c:pt>
                <c:pt idx="9">
                  <c:v>2068914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14098786</c:v>
                </c:pt>
                <c:pt idx="1">
                  <c:v>10546147</c:v>
                </c:pt>
                <c:pt idx="2">
                  <c:v>6630868</c:v>
                </c:pt>
                <c:pt idx="3">
                  <c:v>6226897</c:v>
                </c:pt>
                <c:pt idx="4">
                  <c:v>4391482</c:v>
                </c:pt>
                <c:pt idx="5">
                  <c:v>5182591</c:v>
                </c:pt>
                <c:pt idx="6">
                  <c:v>4059621</c:v>
                </c:pt>
                <c:pt idx="7">
                  <c:v>3442788</c:v>
                </c:pt>
                <c:pt idx="8">
                  <c:v>2666455</c:v>
                </c:pt>
                <c:pt idx="9">
                  <c:v>2326971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11937846</c:v>
                </c:pt>
                <c:pt idx="1">
                  <c:v>10488963</c:v>
                </c:pt>
                <c:pt idx="2">
                  <c:v>6077185</c:v>
                </c:pt>
                <c:pt idx="3">
                  <c:v>4954879</c:v>
                </c:pt>
                <c:pt idx="4">
                  <c:v>4814496</c:v>
                </c:pt>
                <c:pt idx="5">
                  <c:v>4642544</c:v>
                </c:pt>
                <c:pt idx="6">
                  <c:v>3407413</c:v>
                </c:pt>
                <c:pt idx="7">
                  <c:v>3249049</c:v>
                </c:pt>
                <c:pt idx="8">
                  <c:v>2053938</c:v>
                </c:pt>
                <c:pt idx="9">
                  <c:v>2038360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13253129</c:v>
                </c:pt>
                <c:pt idx="1">
                  <c:v>10479389</c:v>
                </c:pt>
                <c:pt idx="2">
                  <c:v>6505056</c:v>
                </c:pt>
                <c:pt idx="3">
                  <c:v>6166128</c:v>
                </c:pt>
                <c:pt idx="4">
                  <c:v>4372020</c:v>
                </c:pt>
                <c:pt idx="5">
                  <c:v>5175097</c:v>
                </c:pt>
                <c:pt idx="6">
                  <c:v>3420658</c:v>
                </c:pt>
                <c:pt idx="7">
                  <c:v>3657018</c:v>
                </c:pt>
                <c:pt idx="8">
                  <c:v>2315726</c:v>
                </c:pt>
                <c:pt idx="9">
                  <c:v>1868714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3579306</c:v>
                </c:pt>
                <c:pt idx="1">
                  <c:v>3437872</c:v>
                </c:pt>
                <c:pt idx="2">
                  <c:v>3042525</c:v>
                </c:pt>
                <c:pt idx="3">
                  <c:v>2936671</c:v>
                </c:pt>
                <c:pt idx="4">
                  <c:v>2609721</c:v>
                </c:pt>
                <c:pt idx="5">
                  <c:v>1629461</c:v>
                </c:pt>
                <c:pt idx="6">
                  <c:v>1290108</c:v>
                </c:pt>
                <c:pt idx="7">
                  <c:v>1103310</c:v>
                </c:pt>
                <c:pt idx="8">
                  <c:v>1068355</c:v>
                </c:pt>
                <c:pt idx="9">
                  <c:v>802492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4144323</c:v>
                </c:pt>
                <c:pt idx="1">
                  <c:v>3558632</c:v>
                </c:pt>
                <c:pt idx="2">
                  <c:v>3577194</c:v>
                </c:pt>
                <c:pt idx="3">
                  <c:v>2814044</c:v>
                </c:pt>
                <c:pt idx="4">
                  <c:v>2190847</c:v>
                </c:pt>
                <c:pt idx="5">
                  <c:v>1778651</c:v>
                </c:pt>
                <c:pt idx="6">
                  <c:v>1137214</c:v>
                </c:pt>
                <c:pt idx="7">
                  <c:v>1026204</c:v>
                </c:pt>
                <c:pt idx="8">
                  <c:v>1474255</c:v>
                </c:pt>
                <c:pt idx="9">
                  <c:v>799652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A CORUÑA</c:v>
                </c:pt>
                <c:pt idx="7">
                  <c:v>BARCELONA</c:v>
                </c:pt>
                <c:pt idx="8">
                  <c:v>AVILES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1626550</c:v>
                </c:pt>
                <c:pt idx="1">
                  <c:v>1436495</c:v>
                </c:pt>
                <c:pt idx="2">
                  <c:v>1349680</c:v>
                </c:pt>
                <c:pt idx="3">
                  <c:v>897369</c:v>
                </c:pt>
                <c:pt idx="4">
                  <c:v>792996</c:v>
                </c:pt>
                <c:pt idx="5">
                  <c:v>702556</c:v>
                </c:pt>
                <c:pt idx="6">
                  <c:v>631741</c:v>
                </c:pt>
                <c:pt idx="7">
                  <c:v>597212</c:v>
                </c:pt>
                <c:pt idx="8">
                  <c:v>426271</c:v>
                </c:pt>
                <c:pt idx="9">
                  <c:v>399802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A CORUÑA</c:v>
                </c:pt>
                <c:pt idx="7">
                  <c:v>BARCELONA</c:v>
                </c:pt>
                <c:pt idx="8">
                  <c:v>AVILES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1884788</c:v>
                </c:pt>
                <c:pt idx="1">
                  <c:v>2006033</c:v>
                </c:pt>
                <c:pt idx="2">
                  <c:v>1677903</c:v>
                </c:pt>
                <c:pt idx="3">
                  <c:v>889519</c:v>
                </c:pt>
                <c:pt idx="4">
                  <c:v>750463</c:v>
                </c:pt>
                <c:pt idx="5">
                  <c:v>844427</c:v>
                </c:pt>
                <c:pt idx="6">
                  <c:v>602724</c:v>
                </c:pt>
                <c:pt idx="7">
                  <c:v>660907</c:v>
                </c:pt>
                <c:pt idx="8">
                  <c:v>566414</c:v>
                </c:pt>
                <c:pt idx="9">
                  <c:v>522027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9709558</c:v>
                </c:pt>
                <c:pt idx="1">
                  <c:v>8370594</c:v>
                </c:pt>
                <c:pt idx="2">
                  <c:v>3850512</c:v>
                </c:pt>
                <c:pt idx="3">
                  <c:v>2399096</c:v>
                </c:pt>
                <c:pt idx="4">
                  <c:v>1411779</c:v>
                </c:pt>
                <c:pt idx="5">
                  <c:v>1151111</c:v>
                </c:pt>
                <c:pt idx="6">
                  <c:v>838534</c:v>
                </c:pt>
                <c:pt idx="7">
                  <c:v>517623</c:v>
                </c:pt>
                <c:pt idx="8">
                  <c:v>475859</c:v>
                </c:pt>
                <c:pt idx="9">
                  <c:v>400879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9379795</c:v>
                </c:pt>
                <c:pt idx="1">
                  <c:v>9411109</c:v>
                </c:pt>
                <c:pt idx="2">
                  <c:v>4065498</c:v>
                </c:pt>
                <c:pt idx="3">
                  <c:v>2802832</c:v>
                </c:pt>
                <c:pt idx="4">
                  <c:v>1430710</c:v>
                </c:pt>
                <c:pt idx="5">
                  <c:v>1161037</c:v>
                </c:pt>
                <c:pt idx="6">
                  <c:v>922366</c:v>
                </c:pt>
                <c:pt idx="7">
                  <c:v>509873</c:v>
                </c:pt>
                <c:pt idx="8">
                  <c:v>582901</c:v>
                </c:pt>
                <c:pt idx="9">
                  <c:v>305969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BALEARES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8674</c:v>
                </c:pt>
                <c:pt idx="1">
                  <c:v>6385</c:v>
                </c:pt>
                <c:pt idx="2">
                  <c:v>4721</c:v>
                </c:pt>
                <c:pt idx="3">
                  <c:v>2032</c:v>
                </c:pt>
                <c:pt idx="4">
                  <c:v>1748</c:v>
                </c:pt>
                <c:pt idx="5">
                  <c:v>1352</c:v>
                </c:pt>
                <c:pt idx="6">
                  <c:v>946</c:v>
                </c:pt>
                <c:pt idx="7">
                  <c:v>464</c:v>
                </c:pt>
                <c:pt idx="8">
                  <c:v>451</c:v>
                </c:pt>
                <c:pt idx="9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BALEARES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9067</c:v>
                </c:pt>
                <c:pt idx="1">
                  <c:v>5395</c:v>
                </c:pt>
                <c:pt idx="2">
                  <c:v>5697</c:v>
                </c:pt>
                <c:pt idx="3">
                  <c:v>1676</c:v>
                </c:pt>
                <c:pt idx="4">
                  <c:v>1651</c:v>
                </c:pt>
                <c:pt idx="5">
                  <c:v>1011</c:v>
                </c:pt>
                <c:pt idx="6">
                  <c:v>1247</c:v>
                </c:pt>
                <c:pt idx="7">
                  <c:v>553</c:v>
                </c:pt>
                <c:pt idx="8">
                  <c:v>575</c:v>
                </c:pt>
                <c:pt idx="9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418263</c:v>
                </c:pt>
                <c:pt idx="1">
                  <c:v>409734</c:v>
                </c:pt>
                <c:pt idx="2">
                  <c:v>184489</c:v>
                </c:pt>
                <c:pt idx="3">
                  <c:v>106170</c:v>
                </c:pt>
                <c:pt idx="4">
                  <c:v>89245</c:v>
                </c:pt>
                <c:pt idx="5">
                  <c:v>75937</c:v>
                </c:pt>
                <c:pt idx="6">
                  <c:v>33326</c:v>
                </c:pt>
                <c:pt idx="7">
                  <c:v>21933</c:v>
                </c:pt>
                <c:pt idx="8">
                  <c:v>19320</c:v>
                </c:pt>
                <c:pt idx="9">
                  <c:v>13624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402602</c:v>
                </c:pt>
                <c:pt idx="1">
                  <c:v>490488</c:v>
                </c:pt>
                <c:pt idx="2">
                  <c:v>143502</c:v>
                </c:pt>
                <c:pt idx="3">
                  <c:v>110601</c:v>
                </c:pt>
                <c:pt idx="4">
                  <c:v>125377</c:v>
                </c:pt>
                <c:pt idx="5">
                  <c:v>66443</c:v>
                </c:pt>
                <c:pt idx="6">
                  <c:v>46684</c:v>
                </c:pt>
                <c:pt idx="7">
                  <c:v>21745</c:v>
                </c:pt>
                <c:pt idx="8">
                  <c:v>19462</c:v>
                </c:pt>
                <c:pt idx="9">
                  <c:v>10234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GIJON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7844712</c:v>
                </c:pt>
                <c:pt idx="1">
                  <c:v>5751509</c:v>
                </c:pt>
                <c:pt idx="2">
                  <c:v>1454198</c:v>
                </c:pt>
                <c:pt idx="3">
                  <c:v>772805</c:v>
                </c:pt>
                <c:pt idx="4">
                  <c:v>518817</c:v>
                </c:pt>
                <c:pt idx="5">
                  <c:v>221005</c:v>
                </c:pt>
                <c:pt idx="6">
                  <c:v>57129</c:v>
                </c:pt>
                <c:pt idx="7">
                  <c:v>43446</c:v>
                </c:pt>
                <c:pt idx="8">
                  <c:v>26889</c:v>
                </c:pt>
                <c:pt idx="9">
                  <c:v>12400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GIJON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8232091</c:v>
                </c:pt>
                <c:pt idx="1">
                  <c:v>5267888</c:v>
                </c:pt>
                <c:pt idx="2">
                  <c:v>1778194</c:v>
                </c:pt>
                <c:pt idx="3">
                  <c:v>760105</c:v>
                </c:pt>
                <c:pt idx="4">
                  <c:v>1182638</c:v>
                </c:pt>
                <c:pt idx="5">
                  <c:v>362116</c:v>
                </c:pt>
                <c:pt idx="6">
                  <c:v>32670</c:v>
                </c:pt>
                <c:pt idx="7">
                  <c:v>46001</c:v>
                </c:pt>
                <c:pt idx="8">
                  <c:v>1443373</c:v>
                </c:pt>
                <c:pt idx="9">
                  <c:v>14728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6836658</c:v>
                </c:pt>
                <c:pt idx="1">
                  <c:v>5598748</c:v>
                </c:pt>
                <c:pt idx="2">
                  <c:v>1385053</c:v>
                </c:pt>
                <c:pt idx="3">
                  <c:v>631557</c:v>
                </c:pt>
                <c:pt idx="4">
                  <c:v>147716</c:v>
                </c:pt>
                <c:pt idx="5">
                  <c:v>26889</c:v>
                </c:pt>
                <c:pt idx="6">
                  <c:v>18260</c:v>
                </c:pt>
                <c:pt idx="7">
                  <c:v>7509</c:v>
                </c:pt>
                <c:pt idx="8">
                  <c:v>7150</c:v>
                </c:pt>
                <c:pt idx="9">
                  <c:v>5925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8045416</c:v>
                </c:pt>
                <c:pt idx="1">
                  <c:v>5239631</c:v>
                </c:pt>
                <c:pt idx="2">
                  <c:v>1706259</c:v>
                </c:pt>
                <c:pt idx="3">
                  <c:v>742162</c:v>
                </c:pt>
                <c:pt idx="4">
                  <c:v>270490</c:v>
                </c:pt>
                <c:pt idx="5">
                  <c:v>1443373</c:v>
                </c:pt>
                <c:pt idx="6">
                  <c:v>12506</c:v>
                </c:pt>
                <c:pt idx="7">
                  <c:v>9366</c:v>
                </c:pt>
                <c:pt idx="8">
                  <c:v>8594</c:v>
                </c:pt>
                <c:pt idx="9">
                  <c:v>4934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8408758</c:v>
                </c:pt>
                <c:pt idx="1">
                  <c:v>7359833</c:v>
                </c:pt>
                <c:pt idx="2">
                  <c:v>2562987</c:v>
                </c:pt>
                <c:pt idx="3">
                  <c:v>1848938</c:v>
                </c:pt>
                <c:pt idx="4">
                  <c:v>937713</c:v>
                </c:pt>
                <c:pt idx="5">
                  <c:v>380903</c:v>
                </c:pt>
                <c:pt idx="6">
                  <c:v>357063</c:v>
                </c:pt>
                <c:pt idx="7">
                  <c:v>346461</c:v>
                </c:pt>
                <c:pt idx="8">
                  <c:v>266356</c:v>
                </c:pt>
                <c:pt idx="9">
                  <c:v>180350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8174027</c:v>
                </c:pt>
                <c:pt idx="1">
                  <c:v>8415160</c:v>
                </c:pt>
                <c:pt idx="2">
                  <c:v>2722826</c:v>
                </c:pt>
                <c:pt idx="3">
                  <c:v>2228062</c:v>
                </c:pt>
                <c:pt idx="4">
                  <c:v>907829</c:v>
                </c:pt>
                <c:pt idx="5">
                  <c:v>401882</c:v>
                </c:pt>
                <c:pt idx="6">
                  <c:v>243604</c:v>
                </c:pt>
                <c:pt idx="7">
                  <c:v>344111</c:v>
                </c:pt>
                <c:pt idx="8">
                  <c:v>392139</c:v>
                </c:pt>
                <c:pt idx="9">
                  <c:v>228128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CEUTA</c:v>
                </c:pt>
                <c:pt idx="8">
                  <c:v>SANTANDER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1283095</c:v>
                </c:pt>
                <c:pt idx="1">
                  <c:v>1117395</c:v>
                </c:pt>
                <c:pt idx="2">
                  <c:v>987036</c:v>
                </c:pt>
                <c:pt idx="3">
                  <c:v>853557</c:v>
                </c:pt>
                <c:pt idx="4">
                  <c:v>484772</c:v>
                </c:pt>
                <c:pt idx="5">
                  <c:v>391612</c:v>
                </c:pt>
                <c:pt idx="6">
                  <c:v>161383</c:v>
                </c:pt>
                <c:pt idx="7">
                  <c:v>157000</c:v>
                </c:pt>
                <c:pt idx="8">
                  <c:v>147204</c:v>
                </c:pt>
                <c:pt idx="9">
                  <c:v>135972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CEUTA</c:v>
                </c:pt>
                <c:pt idx="8">
                  <c:v>SANTANDER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1314154</c:v>
                </c:pt>
                <c:pt idx="1">
                  <c:v>1139168</c:v>
                </c:pt>
                <c:pt idx="2">
                  <c:v>946973</c:v>
                </c:pt>
                <c:pt idx="3">
                  <c:v>874033</c:v>
                </c:pt>
                <c:pt idx="4">
                  <c:v>557567</c:v>
                </c:pt>
                <c:pt idx="5">
                  <c:v>429847</c:v>
                </c:pt>
                <c:pt idx="6">
                  <c:v>147339</c:v>
                </c:pt>
                <c:pt idx="7">
                  <c:v>145964</c:v>
                </c:pt>
                <c:pt idx="8">
                  <c:v>202409</c:v>
                </c:pt>
                <c:pt idx="9">
                  <c:v>150653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717401</c:v>
                </c:pt>
                <c:pt idx="1">
                  <c:v>611693</c:v>
                </c:pt>
                <c:pt idx="2">
                  <c:v>251406</c:v>
                </c:pt>
                <c:pt idx="3">
                  <c:v>172942</c:v>
                </c:pt>
                <c:pt idx="4">
                  <c:v>90648.75</c:v>
                </c:pt>
                <c:pt idx="5">
                  <c:v>48024</c:v>
                </c:pt>
                <c:pt idx="6">
                  <c:v>29900.5</c:v>
                </c:pt>
                <c:pt idx="7">
                  <c:v>26047</c:v>
                </c:pt>
                <c:pt idx="8">
                  <c:v>24073</c:v>
                </c:pt>
                <c:pt idx="9">
                  <c:v>23337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696473</c:v>
                </c:pt>
                <c:pt idx="1">
                  <c:v>628376</c:v>
                </c:pt>
                <c:pt idx="2">
                  <c:v>275633.5</c:v>
                </c:pt>
                <c:pt idx="3">
                  <c:v>196747</c:v>
                </c:pt>
                <c:pt idx="4">
                  <c:v>87016.75</c:v>
                </c:pt>
                <c:pt idx="5">
                  <c:v>51648</c:v>
                </c:pt>
                <c:pt idx="6">
                  <c:v>32042.5</c:v>
                </c:pt>
                <c:pt idx="7">
                  <c:v>18816</c:v>
                </c:pt>
                <c:pt idx="8">
                  <c:v>35401</c:v>
                </c:pt>
                <c:pt idx="9">
                  <c:v>26173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553019</c:v>
                </c:pt>
                <c:pt idx="1">
                  <c:v>373621</c:v>
                </c:pt>
                <c:pt idx="2">
                  <c:v>111001</c:v>
                </c:pt>
                <c:pt idx="3">
                  <c:v>49498</c:v>
                </c:pt>
                <c:pt idx="4">
                  <c:v>11765</c:v>
                </c:pt>
                <c:pt idx="5">
                  <c:v>9328</c:v>
                </c:pt>
                <c:pt idx="6">
                  <c:v>1256</c:v>
                </c:pt>
                <c:pt idx="7">
                  <c:v>584</c:v>
                </c:pt>
                <c:pt idx="8">
                  <c:v>564</c:v>
                </c:pt>
                <c:pt idx="9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588904</c:v>
                </c:pt>
                <c:pt idx="1">
                  <c:v>359231</c:v>
                </c:pt>
                <c:pt idx="2">
                  <c:v>127670</c:v>
                </c:pt>
                <c:pt idx="3">
                  <c:v>79518.5</c:v>
                </c:pt>
                <c:pt idx="4">
                  <c:v>20471</c:v>
                </c:pt>
                <c:pt idx="5">
                  <c:v>110124</c:v>
                </c:pt>
                <c:pt idx="6">
                  <c:v>739</c:v>
                </c:pt>
                <c:pt idx="7">
                  <c:v>659</c:v>
                </c:pt>
                <c:pt idx="8">
                  <c:v>609</c:v>
                </c:pt>
                <c:pt idx="9">
                  <c:v>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50567</c:v>
                </c:pt>
                <c:pt idx="1">
                  <c:v>41972</c:v>
                </c:pt>
                <c:pt idx="2">
                  <c:v>24076</c:v>
                </c:pt>
                <c:pt idx="3">
                  <c:v>19673</c:v>
                </c:pt>
                <c:pt idx="4">
                  <c:v>18787</c:v>
                </c:pt>
                <c:pt idx="5">
                  <c:v>18739</c:v>
                </c:pt>
                <c:pt idx="6">
                  <c:v>9153</c:v>
                </c:pt>
                <c:pt idx="7">
                  <c:v>8809</c:v>
                </c:pt>
                <c:pt idx="8">
                  <c:v>7396</c:v>
                </c:pt>
                <c:pt idx="9">
                  <c:v>4753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55946</c:v>
                </c:pt>
                <c:pt idx="1">
                  <c:v>44666</c:v>
                </c:pt>
                <c:pt idx="2">
                  <c:v>24568.5</c:v>
                </c:pt>
                <c:pt idx="3">
                  <c:v>22950</c:v>
                </c:pt>
                <c:pt idx="4">
                  <c:v>22234</c:v>
                </c:pt>
                <c:pt idx="5">
                  <c:v>18472</c:v>
                </c:pt>
                <c:pt idx="6">
                  <c:v>10051.25</c:v>
                </c:pt>
                <c:pt idx="7">
                  <c:v>7254</c:v>
                </c:pt>
                <c:pt idx="8">
                  <c:v>5541</c:v>
                </c:pt>
                <c:pt idx="9">
                  <c:v>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324107</c:v>
                </c:pt>
                <c:pt idx="1">
                  <c:v>177832</c:v>
                </c:pt>
                <c:pt idx="2">
                  <c:v>81428.5</c:v>
                </c:pt>
                <c:pt idx="3">
                  <c:v>54965</c:v>
                </c:pt>
                <c:pt idx="4">
                  <c:v>25298</c:v>
                </c:pt>
                <c:pt idx="5">
                  <c:v>24587.5</c:v>
                </c:pt>
                <c:pt idx="6">
                  <c:v>11373</c:v>
                </c:pt>
                <c:pt idx="7">
                  <c:v>9745</c:v>
                </c:pt>
                <c:pt idx="8">
                  <c:v>8910.5</c:v>
                </c:pt>
                <c:pt idx="9">
                  <c:v>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314292</c:v>
                </c:pt>
                <c:pt idx="1">
                  <c:v>171477.5</c:v>
                </c:pt>
                <c:pt idx="2">
                  <c:v>76836</c:v>
                </c:pt>
                <c:pt idx="3">
                  <c:v>35863</c:v>
                </c:pt>
                <c:pt idx="4">
                  <c:v>16974</c:v>
                </c:pt>
                <c:pt idx="5">
                  <c:v>27256.5</c:v>
                </c:pt>
                <c:pt idx="6">
                  <c:v>13030</c:v>
                </c:pt>
                <c:pt idx="7">
                  <c:v>8042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343780</c:v>
                </c:pt>
                <c:pt idx="1">
                  <c:v>201908</c:v>
                </c:pt>
                <c:pt idx="2">
                  <c:v>90581.5</c:v>
                </c:pt>
                <c:pt idx="3">
                  <c:v>61941</c:v>
                </c:pt>
                <c:pt idx="4">
                  <c:v>58674</c:v>
                </c:pt>
                <c:pt idx="5">
                  <c:v>47440</c:v>
                </c:pt>
                <c:pt idx="6">
                  <c:v>28644.5</c:v>
                </c:pt>
                <c:pt idx="7">
                  <c:v>25818</c:v>
                </c:pt>
                <c:pt idx="8">
                  <c:v>22882</c:v>
                </c:pt>
                <c:pt idx="9">
                  <c:v>20168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337242</c:v>
                </c:pt>
                <c:pt idx="1">
                  <c:v>196115</c:v>
                </c:pt>
                <c:pt idx="2">
                  <c:v>86887.25</c:v>
                </c:pt>
                <c:pt idx="3">
                  <c:v>69077</c:v>
                </c:pt>
                <c:pt idx="4">
                  <c:v>39472</c:v>
                </c:pt>
                <c:pt idx="5">
                  <c:v>50989</c:v>
                </c:pt>
                <c:pt idx="6">
                  <c:v>31303.5</c:v>
                </c:pt>
                <c:pt idx="7">
                  <c:v>18816</c:v>
                </c:pt>
                <c:pt idx="8">
                  <c:v>25763</c:v>
                </c:pt>
                <c:pt idx="9">
                  <c:v>25146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842100</c:v>
                </c:pt>
                <c:pt idx="1">
                  <c:v>604742</c:v>
                </c:pt>
                <c:pt idx="2">
                  <c:v>338968</c:v>
                </c:pt>
                <c:pt idx="3">
                  <c:v>260643</c:v>
                </c:pt>
                <c:pt idx="4">
                  <c:v>251600</c:v>
                </c:pt>
                <c:pt idx="5">
                  <c:v>198183</c:v>
                </c:pt>
                <c:pt idx="6">
                  <c:v>77929</c:v>
                </c:pt>
                <c:pt idx="7">
                  <c:v>72559</c:v>
                </c:pt>
                <c:pt idx="8">
                  <c:v>62195</c:v>
                </c:pt>
                <c:pt idx="9">
                  <c:v>35332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808882</c:v>
                </c:pt>
                <c:pt idx="1">
                  <c:v>583451</c:v>
                </c:pt>
                <c:pt idx="2">
                  <c:v>320516</c:v>
                </c:pt>
                <c:pt idx="3">
                  <c:v>257208</c:v>
                </c:pt>
                <c:pt idx="4">
                  <c:v>266620</c:v>
                </c:pt>
                <c:pt idx="5">
                  <c:v>171891</c:v>
                </c:pt>
                <c:pt idx="6">
                  <c:v>87853</c:v>
                </c:pt>
                <c:pt idx="7">
                  <c:v>93482</c:v>
                </c:pt>
                <c:pt idx="8">
                  <c:v>80171</c:v>
                </c:pt>
                <c:pt idx="9">
                  <c:v>43528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FERROL-SAN CIBRAO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182306</c:v>
                </c:pt>
                <c:pt idx="1">
                  <c:v>168029</c:v>
                </c:pt>
                <c:pt idx="2">
                  <c:v>130380</c:v>
                </c:pt>
                <c:pt idx="3">
                  <c:v>45102</c:v>
                </c:pt>
                <c:pt idx="4">
                  <c:v>34447</c:v>
                </c:pt>
                <c:pt idx="5">
                  <c:v>26066</c:v>
                </c:pt>
                <c:pt idx="6">
                  <c:v>7356</c:v>
                </c:pt>
                <c:pt idx="7">
                  <c:v>5025</c:v>
                </c:pt>
                <c:pt idx="8">
                  <c:v>735</c:v>
                </c:pt>
                <c:pt idx="9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FERROL-SAN CIBRAO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205857</c:v>
                </c:pt>
                <c:pt idx="1">
                  <c:v>212895</c:v>
                </c:pt>
                <c:pt idx="2">
                  <c:v>98650</c:v>
                </c:pt>
                <c:pt idx="3">
                  <c:v>59920</c:v>
                </c:pt>
                <c:pt idx="4">
                  <c:v>7040</c:v>
                </c:pt>
                <c:pt idx="5">
                  <c:v>17265</c:v>
                </c:pt>
                <c:pt idx="6">
                  <c:v>14011</c:v>
                </c:pt>
                <c:pt idx="7">
                  <c:v>18878</c:v>
                </c:pt>
                <c:pt idx="8">
                  <c:v>666</c:v>
                </c:pt>
                <c:pt idx="9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142327</c:v>
                </c:pt>
                <c:pt idx="1">
                  <c:v>141052</c:v>
                </c:pt>
                <c:pt idx="2">
                  <c:v>53582</c:v>
                </c:pt>
                <c:pt idx="3">
                  <c:v>49994</c:v>
                </c:pt>
                <c:pt idx="4">
                  <c:v>28290</c:v>
                </c:pt>
                <c:pt idx="5">
                  <c:v>18023</c:v>
                </c:pt>
                <c:pt idx="6">
                  <c:v>14564</c:v>
                </c:pt>
                <c:pt idx="7">
                  <c:v>12932</c:v>
                </c:pt>
                <c:pt idx="8">
                  <c:v>7790</c:v>
                </c:pt>
                <c:pt idx="9">
                  <c:v>7344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138836</c:v>
                </c:pt>
                <c:pt idx="1">
                  <c:v>110339</c:v>
                </c:pt>
                <c:pt idx="2">
                  <c:v>33883</c:v>
                </c:pt>
                <c:pt idx="3">
                  <c:v>51450</c:v>
                </c:pt>
                <c:pt idx="4">
                  <c:v>28841</c:v>
                </c:pt>
                <c:pt idx="5">
                  <c:v>20797</c:v>
                </c:pt>
                <c:pt idx="6">
                  <c:v>17331</c:v>
                </c:pt>
                <c:pt idx="7">
                  <c:v>18310</c:v>
                </c:pt>
                <c:pt idx="8">
                  <c:v>7517</c:v>
                </c:pt>
                <c:pt idx="9">
                  <c:v>4759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3692</c:v>
                </c:pt>
                <c:pt idx="1">
                  <c:v>2243</c:v>
                </c:pt>
                <c:pt idx="2">
                  <c:v>2064</c:v>
                </c:pt>
                <c:pt idx="3">
                  <c:v>1874</c:v>
                </c:pt>
                <c:pt idx="4">
                  <c:v>1793</c:v>
                </c:pt>
                <c:pt idx="5">
                  <c:v>1052</c:v>
                </c:pt>
                <c:pt idx="6">
                  <c:v>1020</c:v>
                </c:pt>
                <c:pt idx="7">
                  <c:v>450</c:v>
                </c:pt>
                <c:pt idx="8">
                  <c:v>443</c:v>
                </c:pt>
                <c:pt idx="9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4066</c:v>
                </c:pt>
                <c:pt idx="1">
                  <c:v>3093</c:v>
                </c:pt>
                <c:pt idx="2">
                  <c:v>2358</c:v>
                </c:pt>
                <c:pt idx="3">
                  <c:v>2210</c:v>
                </c:pt>
                <c:pt idx="4">
                  <c:v>2043</c:v>
                </c:pt>
                <c:pt idx="5">
                  <c:v>1093</c:v>
                </c:pt>
                <c:pt idx="6">
                  <c:v>1062</c:v>
                </c:pt>
                <c:pt idx="7">
                  <c:v>491</c:v>
                </c:pt>
                <c:pt idx="8">
                  <c:v>449</c:v>
                </c:pt>
                <c:pt idx="9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53822881</c:v>
                </c:pt>
                <c:pt idx="1">
                  <c:v>33629410</c:v>
                </c:pt>
                <c:pt idx="2">
                  <c:v>33453001</c:v>
                </c:pt>
                <c:pt idx="3">
                  <c:v>32490413</c:v>
                </c:pt>
                <c:pt idx="4">
                  <c:v>29117011</c:v>
                </c:pt>
                <c:pt idx="5">
                  <c:v>11627597</c:v>
                </c:pt>
                <c:pt idx="6">
                  <c:v>9985848</c:v>
                </c:pt>
                <c:pt idx="7">
                  <c:v>6788652</c:v>
                </c:pt>
                <c:pt idx="8">
                  <c:v>6264039</c:v>
                </c:pt>
                <c:pt idx="9">
                  <c:v>4848262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52043688</c:v>
                </c:pt>
                <c:pt idx="1">
                  <c:v>33067624</c:v>
                </c:pt>
                <c:pt idx="2">
                  <c:v>35095276</c:v>
                </c:pt>
                <c:pt idx="3">
                  <c:v>41785603</c:v>
                </c:pt>
                <c:pt idx="4">
                  <c:v>31956065</c:v>
                </c:pt>
                <c:pt idx="5">
                  <c:v>15176216</c:v>
                </c:pt>
                <c:pt idx="6">
                  <c:v>10377350</c:v>
                </c:pt>
                <c:pt idx="7">
                  <c:v>7837899</c:v>
                </c:pt>
                <c:pt idx="8">
                  <c:v>6055151</c:v>
                </c:pt>
                <c:pt idx="9">
                  <c:v>5170275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CARTAGENA</c:v>
                </c:pt>
                <c:pt idx="9">
                  <c:v>FERROL-SAN CIBRAO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122</c:v>
                </c:pt>
                <c:pt idx="1">
                  <c:v>106</c:v>
                </c:pt>
                <c:pt idx="2">
                  <c:v>35</c:v>
                </c:pt>
                <c:pt idx="3">
                  <c:v>19</c:v>
                </c:pt>
                <c:pt idx="4">
                  <c:v>17</c:v>
                </c:pt>
                <c:pt idx="5">
                  <c:v>11</c:v>
                </c:pt>
                <c:pt idx="6">
                  <c:v>4</c:v>
                </c:pt>
                <c:pt idx="7">
                  <c:v>3.0001000000000002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VIGO</c:v>
                </c:pt>
                <c:pt idx="7">
                  <c:v>VALENCIA</c:v>
                </c:pt>
                <c:pt idx="8">
                  <c:v>CARTAGENA</c:v>
                </c:pt>
                <c:pt idx="9">
                  <c:v>FERROL-SAN CIBRAO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115</c:v>
                </c:pt>
                <c:pt idx="1">
                  <c:v>112</c:v>
                </c:pt>
                <c:pt idx="2">
                  <c:v>25</c:v>
                </c:pt>
                <c:pt idx="3">
                  <c:v>22</c:v>
                </c:pt>
                <c:pt idx="4">
                  <c:v>10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19050</xdr:rowOff>
    </xdr:from>
    <xdr:to>
      <xdr:col>14</xdr:col>
      <xdr:colOff>95250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41367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12603711</v>
      </c>
      <c r="E8" s="87">
        <v>11439979</v>
      </c>
      <c r="F8" s="87">
        <v>24700869</v>
      </c>
      <c r="G8" s="87">
        <v>23174875</v>
      </c>
      <c r="H8" s="87">
        <v>-1525994</v>
      </c>
      <c r="I8" s="88">
        <f>((G8*100/F8)-100)</f>
        <v>-6.1778960084359795</v>
      </c>
    </row>
    <row r="9" spans="1:9" x14ac:dyDescent="0.25">
      <c r="A9" s="89"/>
      <c r="B9" s="90"/>
      <c r="C9" s="86" t="s">
        <v>15</v>
      </c>
      <c r="D9" s="87">
        <v>7287968</v>
      </c>
      <c r="E9" s="87">
        <v>5377306</v>
      </c>
      <c r="F9" s="87">
        <v>13839135</v>
      </c>
      <c r="G9" s="87">
        <v>11783255</v>
      </c>
      <c r="H9" s="87">
        <v>-2055880</v>
      </c>
      <c r="I9" s="88">
        <f t="shared" ref="I9:I19" si="0">((G9*100/F9)-100)</f>
        <v>-14.855552749503488</v>
      </c>
    </row>
    <row r="10" spans="1:9" x14ac:dyDescent="0.25">
      <c r="A10" s="89"/>
      <c r="B10" s="85" t="s">
        <v>16</v>
      </c>
      <c r="C10" s="86" t="s">
        <v>17</v>
      </c>
      <c r="D10" s="87">
        <v>4620306</v>
      </c>
      <c r="E10" s="87">
        <v>4487805</v>
      </c>
      <c r="F10" s="87">
        <v>8831572</v>
      </c>
      <c r="G10" s="87">
        <v>8912219</v>
      </c>
      <c r="H10" s="87">
        <v>80647</v>
      </c>
      <c r="I10" s="88">
        <f t="shared" si="0"/>
        <v>0.91316698771181848</v>
      </c>
    </row>
    <row r="11" spans="1:9" x14ac:dyDescent="0.25">
      <c r="A11" s="89"/>
      <c r="B11" s="89"/>
      <c r="C11" s="86" t="s">
        <v>18</v>
      </c>
      <c r="D11" s="87">
        <v>12234876</v>
      </c>
      <c r="E11" s="87">
        <v>11524487</v>
      </c>
      <c r="F11" s="87">
        <v>26341091</v>
      </c>
      <c r="G11" s="87">
        <v>23490514</v>
      </c>
      <c r="H11" s="87">
        <v>-2850577</v>
      </c>
      <c r="I11" s="88">
        <f t="shared" si="0"/>
        <v>-10.821787905444012</v>
      </c>
    </row>
    <row r="12" spans="1:9" x14ac:dyDescent="0.25">
      <c r="A12" s="90"/>
      <c r="B12" s="90"/>
      <c r="C12" s="86" t="s">
        <v>2</v>
      </c>
      <c r="D12" s="87">
        <v>16855182</v>
      </c>
      <c r="E12" s="87">
        <v>16012292</v>
      </c>
      <c r="F12" s="87">
        <v>35172663</v>
      </c>
      <c r="G12" s="87">
        <v>32402733</v>
      </c>
      <c r="H12" s="87">
        <v>-2769930</v>
      </c>
      <c r="I12" s="88">
        <f t="shared" si="0"/>
        <v>-7.8752353781116824</v>
      </c>
    </row>
    <row r="13" spans="1:9" x14ac:dyDescent="0.25">
      <c r="A13" s="91"/>
      <c r="B13" s="91"/>
      <c r="C13" s="92" t="s">
        <v>2</v>
      </c>
      <c r="D13" s="93">
        <v>36746861</v>
      </c>
      <c r="E13" s="93">
        <v>32829577</v>
      </c>
      <c r="F13" s="93">
        <v>73712667</v>
      </c>
      <c r="G13" s="93">
        <v>67360863</v>
      </c>
      <c r="H13" s="93">
        <v>-6351804</v>
      </c>
      <c r="I13" s="94">
        <f t="shared" si="0"/>
        <v>-8.6169775949091587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17114</v>
      </c>
      <c r="E14" s="87">
        <v>15297</v>
      </c>
      <c r="F14" s="87">
        <v>30484</v>
      </c>
      <c r="G14" s="87">
        <v>29328</v>
      </c>
      <c r="H14" s="87">
        <v>-1156</v>
      </c>
      <c r="I14" s="88">
        <f t="shared" si="0"/>
        <v>-3.7921532607269341</v>
      </c>
    </row>
    <row r="15" spans="1:9" x14ac:dyDescent="0.25">
      <c r="A15" s="89"/>
      <c r="B15" s="85" t="s">
        <v>7</v>
      </c>
      <c r="C15" s="86" t="s">
        <v>8</v>
      </c>
      <c r="D15" s="87">
        <v>615975</v>
      </c>
      <c r="E15" s="87">
        <v>580957</v>
      </c>
      <c r="F15" s="87">
        <v>1270858</v>
      </c>
      <c r="G15" s="87">
        <v>1212740</v>
      </c>
      <c r="H15" s="87">
        <v>-58118</v>
      </c>
      <c r="I15" s="88">
        <f t="shared" si="0"/>
        <v>-4.5731309084099081</v>
      </c>
    </row>
    <row r="16" spans="1:9" x14ac:dyDescent="0.25">
      <c r="A16" s="89"/>
      <c r="B16" s="90"/>
      <c r="C16" s="86" t="s">
        <v>9</v>
      </c>
      <c r="D16" s="87">
        <v>128506</v>
      </c>
      <c r="E16" s="87">
        <v>117233</v>
      </c>
      <c r="F16" s="87">
        <v>276861</v>
      </c>
      <c r="G16" s="87">
        <v>252342</v>
      </c>
      <c r="H16" s="87">
        <v>-24519</v>
      </c>
      <c r="I16" s="88">
        <f t="shared" si="0"/>
        <v>-8.8560685687041456</v>
      </c>
    </row>
    <row r="17" spans="1:9" x14ac:dyDescent="0.25">
      <c r="A17" s="90"/>
      <c r="B17" s="95" t="s">
        <v>10</v>
      </c>
      <c r="C17" s="86" t="s">
        <v>11</v>
      </c>
      <c r="D17" s="87">
        <v>192904</v>
      </c>
      <c r="E17" s="87">
        <v>269061</v>
      </c>
      <c r="F17" s="87">
        <v>428286</v>
      </c>
      <c r="G17" s="87">
        <v>566959</v>
      </c>
      <c r="H17" s="87">
        <v>138673</v>
      </c>
      <c r="I17" s="88">
        <f t="shared" si="0"/>
        <v>32.378597479254523</v>
      </c>
    </row>
    <row r="18" spans="1:9" x14ac:dyDescent="0.25">
      <c r="A18" s="96"/>
      <c r="B18" s="96"/>
      <c r="C18" s="92" t="s">
        <v>2</v>
      </c>
      <c r="D18" s="93">
        <v>954499</v>
      </c>
      <c r="E18" s="93">
        <v>982548</v>
      </c>
      <c r="F18" s="93">
        <v>2006489</v>
      </c>
      <c r="G18" s="93">
        <v>2061369</v>
      </c>
      <c r="H18" s="93">
        <v>54880</v>
      </c>
      <c r="I18" s="94">
        <f t="shared" si="0"/>
        <v>2.7351258840691344</v>
      </c>
    </row>
    <row r="19" spans="1:9" x14ac:dyDescent="0.25">
      <c r="A19" s="97"/>
      <c r="B19" s="97"/>
      <c r="C19" s="98" t="s">
        <v>1</v>
      </c>
      <c r="D19" s="99">
        <f>+D13+D18</f>
        <v>37701360</v>
      </c>
      <c r="E19" s="99">
        <f t="shared" ref="E19:G19" si="1">+E13+E18</f>
        <v>33812125</v>
      </c>
      <c r="F19" s="99">
        <f t="shared" si="1"/>
        <v>75719156</v>
      </c>
      <c r="G19" s="99">
        <f t="shared" si="1"/>
        <v>69422232</v>
      </c>
      <c r="H19" s="99">
        <f t="shared" ref="H19" si="2">G19-F19</f>
        <v>-6296924</v>
      </c>
      <c r="I19" s="100">
        <f t="shared" si="0"/>
        <v>-8.3161571425862206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8653467</v>
      </c>
      <c r="E21" s="87">
        <v>7489439</v>
      </c>
      <c r="F21" s="87">
        <v>19355259</v>
      </c>
      <c r="G21" s="87">
        <v>16743455</v>
      </c>
      <c r="H21" s="87">
        <v>-2611804</v>
      </c>
      <c r="I21" s="88">
        <f t="shared" ref="I21:I34" si="3">((G21*100/F21)-100)</f>
        <v>-13.494027643856384</v>
      </c>
    </row>
    <row r="22" spans="1:9" x14ac:dyDescent="0.25">
      <c r="A22" s="89"/>
      <c r="B22" s="90"/>
      <c r="C22" s="86" t="s">
        <v>22</v>
      </c>
      <c r="D22" s="87">
        <v>7759194</v>
      </c>
      <c r="E22" s="87">
        <v>6880556</v>
      </c>
      <c r="F22" s="87">
        <v>17486838</v>
      </c>
      <c r="G22" s="87">
        <v>14670062</v>
      </c>
      <c r="H22" s="87">
        <v>-2816776</v>
      </c>
      <c r="I22" s="88">
        <f t="shared" si="3"/>
        <v>-16.107977897433486</v>
      </c>
    </row>
    <row r="23" spans="1:9" x14ac:dyDescent="0.25">
      <c r="A23" s="89"/>
      <c r="B23" s="95" t="s">
        <v>23</v>
      </c>
      <c r="C23" s="86" t="s">
        <v>24</v>
      </c>
      <c r="D23" s="87">
        <v>3437569</v>
      </c>
      <c r="E23" s="87">
        <v>3268884</v>
      </c>
      <c r="F23" s="87">
        <v>6595383</v>
      </c>
      <c r="G23" s="87">
        <v>6512191</v>
      </c>
      <c r="H23" s="87">
        <v>-83192</v>
      </c>
      <c r="I23" s="88">
        <f t="shared" si="3"/>
        <v>-1.2613672321986513</v>
      </c>
    </row>
    <row r="24" spans="1:9" x14ac:dyDescent="0.25">
      <c r="A24" s="89"/>
      <c r="B24" s="85" t="s">
        <v>25</v>
      </c>
      <c r="C24" s="86" t="s">
        <v>26</v>
      </c>
      <c r="D24" s="87">
        <v>1104745</v>
      </c>
      <c r="E24" s="87">
        <v>1025404.75</v>
      </c>
      <c r="F24" s="87">
        <v>2252339.75</v>
      </c>
      <c r="G24" s="87">
        <v>2098375.75</v>
      </c>
      <c r="H24" s="87">
        <v>-153964</v>
      </c>
      <c r="I24" s="88">
        <f t="shared" si="3"/>
        <v>-6.8357360384906372</v>
      </c>
    </row>
    <row r="25" spans="1:9" x14ac:dyDescent="0.25">
      <c r="A25" s="89"/>
      <c r="B25" s="89"/>
      <c r="C25" s="86" t="s">
        <v>21</v>
      </c>
      <c r="D25" s="87">
        <v>624770</v>
      </c>
      <c r="E25" s="87">
        <v>515107.75</v>
      </c>
      <c r="F25" s="87">
        <v>1288728</v>
      </c>
      <c r="G25" s="87">
        <v>1111387.25</v>
      </c>
      <c r="H25" s="87">
        <v>-177340.75</v>
      </c>
      <c r="I25" s="88">
        <f t="shared" si="3"/>
        <v>-13.760913862351089</v>
      </c>
    </row>
    <row r="26" spans="1:9" x14ac:dyDescent="0.25">
      <c r="A26" s="89"/>
      <c r="B26" s="89"/>
      <c r="C26" s="86" t="s">
        <v>27</v>
      </c>
      <c r="D26" s="87">
        <v>123464.5</v>
      </c>
      <c r="E26" s="87">
        <v>122147.75</v>
      </c>
      <c r="F26" s="87">
        <v>244059.75</v>
      </c>
      <c r="G26" s="87">
        <v>229431</v>
      </c>
      <c r="H26" s="87">
        <v>-14628.75</v>
      </c>
      <c r="I26" s="88">
        <f t="shared" si="3"/>
        <v>-5.9939215704351057</v>
      </c>
    </row>
    <row r="27" spans="1:9" x14ac:dyDescent="0.25">
      <c r="A27" s="89"/>
      <c r="B27" s="89"/>
      <c r="C27" s="86" t="s">
        <v>28</v>
      </c>
      <c r="D27" s="87">
        <v>356442.5</v>
      </c>
      <c r="E27" s="87">
        <v>388149.25</v>
      </c>
      <c r="F27" s="87">
        <v>719382</v>
      </c>
      <c r="G27" s="87">
        <v>757556.5</v>
      </c>
      <c r="H27" s="87">
        <v>38174.5</v>
      </c>
      <c r="I27" s="88">
        <f t="shared" si="3"/>
        <v>5.306568693684298</v>
      </c>
    </row>
    <row r="28" spans="1:9" x14ac:dyDescent="0.25">
      <c r="A28" s="89"/>
      <c r="B28" s="90"/>
      <c r="C28" s="86" t="s">
        <v>29</v>
      </c>
      <c r="D28" s="87">
        <v>479975</v>
      </c>
      <c r="E28" s="87">
        <v>510297</v>
      </c>
      <c r="F28" s="87">
        <v>963611.75</v>
      </c>
      <c r="G28" s="87">
        <v>986988.5</v>
      </c>
      <c r="H28" s="87">
        <v>23376.75</v>
      </c>
      <c r="I28" s="88">
        <f t="shared" si="3"/>
        <v>2.4259511156853364</v>
      </c>
    </row>
    <row r="29" spans="1:9" x14ac:dyDescent="0.25">
      <c r="A29" s="89"/>
      <c r="B29" s="85" t="s">
        <v>30</v>
      </c>
      <c r="C29" s="86" t="s">
        <v>31</v>
      </c>
      <c r="D29" s="87">
        <v>1352521</v>
      </c>
      <c r="E29" s="87">
        <v>1369309</v>
      </c>
      <c r="F29" s="87">
        <v>2836985</v>
      </c>
      <c r="G29" s="87">
        <v>2847024</v>
      </c>
      <c r="H29" s="87">
        <v>10039</v>
      </c>
      <c r="I29" s="88">
        <f t="shared" si="3"/>
        <v>0.35386158192588368</v>
      </c>
    </row>
    <row r="30" spans="1:9" x14ac:dyDescent="0.25">
      <c r="A30" s="89"/>
      <c r="B30" s="90"/>
      <c r="C30" s="86" t="s">
        <v>32</v>
      </c>
      <c r="D30" s="87">
        <v>300270</v>
      </c>
      <c r="E30" s="87">
        <v>279979</v>
      </c>
      <c r="F30" s="87">
        <v>657044</v>
      </c>
      <c r="G30" s="87">
        <v>600274</v>
      </c>
      <c r="H30" s="87">
        <v>-56770</v>
      </c>
      <c r="I30" s="88">
        <f t="shared" si="3"/>
        <v>-8.6402128320173404</v>
      </c>
    </row>
    <row r="31" spans="1:9" x14ac:dyDescent="0.25">
      <c r="A31" s="89"/>
      <c r="B31" s="95" t="s">
        <v>33</v>
      </c>
      <c r="C31" s="86" t="s">
        <v>34</v>
      </c>
      <c r="D31" s="87">
        <v>211516</v>
      </c>
      <c r="E31" s="87">
        <v>233676</v>
      </c>
      <c r="F31" s="87">
        <v>453473</v>
      </c>
      <c r="G31" s="87">
        <v>494455</v>
      </c>
      <c r="H31" s="87">
        <v>40982</v>
      </c>
      <c r="I31" s="88">
        <f t="shared" si="3"/>
        <v>9.0373627536810375</v>
      </c>
    </row>
    <row r="32" spans="1:9" x14ac:dyDescent="0.25">
      <c r="A32" s="89"/>
      <c r="B32" s="85" t="s">
        <v>35</v>
      </c>
      <c r="C32" s="86" t="s">
        <v>36</v>
      </c>
      <c r="D32" s="87">
        <v>9788</v>
      </c>
      <c r="E32" s="87">
        <v>8632</v>
      </c>
      <c r="F32" s="87">
        <v>20306</v>
      </c>
      <c r="G32" s="87">
        <v>17819</v>
      </c>
      <c r="H32" s="87">
        <v>-2487</v>
      </c>
      <c r="I32" s="88">
        <f t="shared" si="3"/>
        <v>-12.247611543386185</v>
      </c>
    </row>
    <row r="33" spans="1:9" x14ac:dyDescent="0.25">
      <c r="A33" s="89"/>
      <c r="B33" s="89"/>
      <c r="C33" s="86" t="s">
        <v>37</v>
      </c>
      <c r="D33" s="87">
        <v>136448992</v>
      </c>
      <c r="E33" s="87">
        <v>126867223</v>
      </c>
      <c r="F33" s="87">
        <v>282355900</v>
      </c>
      <c r="G33" s="87">
        <v>261130642</v>
      </c>
      <c r="H33" s="87">
        <v>-21225258</v>
      </c>
      <c r="I33" s="88">
        <f t="shared" si="3"/>
        <v>-7.5172001010072762</v>
      </c>
    </row>
    <row r="34" spans="1:9" x14ac:dyDescent="0.25">
      <c r="A34" s="102"/>
      <c r="B34" s="103"/>
      <c r="C34" s="86" t="s">
        <v>38</v>
      </c>
      <c r="D34" s="87">
        <v>142</v>
      </c>
      <c r="E34" s="87">
        <v>149</v>
      </c>
      <c r="F34" s="87">
        <v>306</v>
      </c>
      <c r="G34" s="87">
        <v>321</v>
      </c>
      <c r="H34" s="87">
        <v>15</v>
      </c>
      <c r="I34" s="88">
        <f t="shared" si="3"/>
        <v>4.9019607843137294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1031193</v>
      </c>
      <c r="C7" s="37">
        <v>1071012</v>
      </c>
      <c r="D7" s="37">
        <v>1908655</v>
      </c>
      <c r="E7" s="37">
        <v>2011890</v>
      </c>
      <c r="F7" s="10">
        <f>((E7*100)/D7)-100</f>
        <v>5.4087826244135329</v>
      </c>
      <c r="G7" s="1"/>
      <c r="H7" s="1"/>
      <c r="I7" s="1"/>
    </row>
    <row r="8" spans="1:12" x14ac:dyDescent="0.25">
      <c r="A8" s="11" t="s">
        <v>45</v>
      </c>
      <c r="B8" s="38">
        <v>187713</v>
      </c>
      <c r="C8" s="38">
        <v>244776</v>
      </c>
      <c r="D8" s="38">
        <v>335973</v>
      </c>
      <c r="E8" s="38">
        <v>368938</v>
      </c>
      <c r="F8" s="13">
        <f t="shared" ref="F8:F35" si="0">((E8*100)/D8)-100</f>
        <v>9.811800353004557</v>
      </c>
      <c r="G8" s="1"/>
      <c r="H8" s="1"/>
      <c r="I8" s="1"/>
    </row>
    <row r="9" spans="1:12" x14ac:dyDescent="0.25">
      <c r="A9" s="8" t="s">
        <v>46</v>
      </c>
      <c r="B9" s="37">
        <v>571504</v>
      </c>
      <c r="C9" s="37">
        <v>411092</v>
      </c>
      <c r="D9" s="37">
        <v>973162</v>
      </c>
      <c r="E9" s="37">
        <v>808787</v>
      </c>
      <c r="F9" s="10">
        <f t="shared" si="0"/>
        <v>-16.890815712080823</v>
      </c>
      <c r="G9" s="1"/>
      <c r="H9" s="1"/>
      <c r="I9" s="1"/>
    </row>
    <row r="10" spans="1:12" x14ac:dyDescent="0.25">
      <c r="A10" s="11" t="s">
        <v>47</v>
      </c>
      <c r="B10" s="38">
        <v>412024</v>
      </c>
      <c r="C10" s="38">
        <v>267404</v>
      </c>
      <c r="D10" s="38">
        <v>804110</v>
      </c>
      <c r="E10" s="38">
        <v>719908</v>
      </c>
      <c r="F10" s="13">
        <f t="shared" si="0"/>
        <v>-10.471452910671431</v>
      </c>
      <c r="G10" s="1"/>
      <c r="H10" s="1"/>
      <c r="I10" s="1"/>
    </row>
    <row r="11" spans="1:12" x14ac:dyDescent="0.25">
      <c r="A11" s="8" t="s">
        <v>48</v>
      </c>
      <c r="B11" s="37">
        <v>6523432</v>
      </c>
      <c r="C11" s="37">
        <v>6088534</v>
      </c>
      <c r="D11" s="37">
        <v>14098786</v>
      </c>
      <c r="E11" s="37">
        <v>12674509</v>
      </c>
      <c r="F11" s="10">
        <f t="shared" si="0"/>
        <v>-10.102125104955846</v>
      </c>
      <c r="G11" s="1"/>
      <c r="H11" s="1"/>
      <c r="I11" s="1"/>
    </row>
    <row r="12" spans="1:12" x14ac:dyDescent="0.25">
      <c r="A12" s="11" t="s">
        <v>49</v>
      </c>
      <c r="B12" s="38">
        <v>271637</v>
      </c>
      <c r="C12" s="38">
        <v>344896</v>
      </c>
      <c r="D12" s="38">
        <v>612964</v>
      </c>
      <c r="E12" s="38">
        <v>602075</v>
      </c>
      <c r="F12" s="13">
        <f t="shared" si="0"/>
        <v>-1.7764501667308394</v>
      </c>
      <c r="G12" s="1"/>
      <c r="H12" s="1"/>
      <c r="I12" s="1"/>
    </row>
    <row r="13" spans="1:12" x14ac:dyDescent="0.25">
      <c r="A13" s="8" t="s">
        <v>50</v>
      </c>
      <c r="B13" s="37">
        <v>839978</v>
      </c>
      <c r="C13" s="37">
        <v>770251</v>
      </c>
      <c r="D13" s="37">
        <v>1660585</v>
      </c>
      <c r="E13" s="37">
        <v>1583039</v>
      </c>
      <c r="F13" s="10">
        <f t="shared" si="0"/>
        <v>-4.6698001005669738</v>
      </c>
      <c r="G13" s="1"/>
      <c r="H13" s="1"/>
      <c r="I13" s="1"/>
    </row>
    <row r="14" spans="1:12" x14ac:dyDescent="0.25">
      <c r="A14" s="11" t="s">
        <v>51</v>
      </c>
      <c r="B14" s="38">
        <v>3353121</v>
      </c>
      <c r="C14" s="38">
        <v>2879497</v>
      </c>
      <c r="D14" s="38">
        <v>6630868</v>
      </c>
      <c r="E14" s="38">
        <v>6166430</v>
      </c>
      <c r="F14" s="13">
        <f t="shared" si="0"/>
        <v>-7.0041810514098586</v>
      </c>
      <c r="G14" s="1"/>
      <c r="H14" s="1"/>
      <c r="I14" s="1"/>
    </row>
    <row r="15" spans="1:12" x14ac:dyDescent="0.25">
      <c r="A15" s="8" t="s">
        <v>52</v>
      </c>
      <c r="B15" s="37">
        <v>2335048</v>
      </c>
      <c r="C15" s="37">
        <v>2562863</v>
      </c>
      <c r="D15" s="37">
        <v>4391482</v>
      </c>
      <c r="E15" s="37">
        <v>4899816</v>
      </c>
      <c r="F15" s="10">
        <f t="shared" si="0"/>
        <v>11.575454482108768</v>
      </c>
      <c r="G15" s="1"/>
      <c r="H15" s="1"/>
      <c r="I15" s="1"/>
    </row>
    <row r="16" spans="1:12" x14ac:dyDescent="0.25">
      <c r="A16" s="11" t="s">
        <v>53</v>
      </c>
      <c r="B16" s="38">
        <v>2710562</v>
      </c>
      <c r="C16" s="38">
        <v>2317259</v>
      </c>
      <c r="D16" s="38">
        <v>5182591</v>
      </c>
      <c r="E16" s="38">
        <v>4721937</v>
      </c>
      <c r="F16" s="13">
        <f t="shared" si="0"/>
        <v>-8.8884884028085622</v>
      </c>
      <c r="G16" s="1"/>
      <c r="H16" s="1"/>
      <c r="I16" s="1"/>
    </row>
    <row r="17" spans="1:9" x14ac:dyDescent="0.25">
      <c r="A17" s="8" t="s">
        <v>54</v>
      </c>
      <c r="B17" s="37">
        <v>923330</v>
      </c>
      <c r="C17" s="37">
        <v>1027157</v>
      </c>
      <c r="D17" s="37">
        <v>1874247</v>
      </c>
      <c r="E17" s="37">
        <v>2042379</v>
      </c>
      <c r="F17" s="10">
        <f t="shared" si="0"/>
        <v>8.9706426100722041</v>
      </c>
      <c r="G17" s="1"/>
      <c r="H17" s="1"/>
      <c r="I17" s="1"/>
    </row>
    <row r="18" spans="1:9" x14ac:dyDescent="0.25">
      <c r="A18" s="11" t="s">
        <v>55</v>
      </c>
      <c r="B18" s="38">
        <v>218737</v>
      </c>
      <c r="C18" s="38">
        <v>201397</v>
      </c>
      <c r="D18" s="38">
        <v>490013</v>
      </c>
      <c r="E18" s="38">
        <v>393680</v>
      </c>
      <c r="F18" s="13">
        <f t="shared" si="0"/>
        <v>-19.659274345782663</v>
      </c>
      <c r="G18" s="1"/>
      <c r="H18" s="1"/>
      <c r="I18" s="1"/>
    </row>
    <row r="19" spans="1:9" x14ac:dyDescent="0.25">
      <c r="A19" s="8" t="s">
        <v>56</v>
      </c>
      <c r="B19" s="37">
        <v>1104874</v>
      </c>
      <c r="C19" s="37">
        <v>762781</v>
      </c>
      <c r="D19" s="37">
        <v>2096522</v>
      </c>
      <c r="E19" s="37">
        <v>1841936</v>
      </c>
      <c r="F19" s="10">
        <f t="shared" si="0"/>
        <v>-12.143254399429154</v>
      </c>
      <c r="G19" s="1"/>
      <c r="H19" s="1"/>
      <c r="I19" s="1"/>
    </row>
    <row r="20" spans="1:9" x14ac:dyDescent="0.25">
      <c r="A20" s="11" t="s">
        <v>57</v>
      </c>
      <c r="B20" s="38">
        <v>1363868</v>
      </c>
      <c r="C20" s="38">
        <v>910947</v>
      </c>
      <c r="D20" s="38">
        <v>2326971</v>
      </c>
      <c r="E20" s="38">
        <v>2068914</v>
      </c>
      <c r="F20" s="13">
        <f t="shared" si="0"/>
        <v>-11.089824497168209</v>
      </c>
      <c r="G20" s="1"/>
      <c r="H20" s="1"/>
      <c r="I20" s="1"/>
    </row>
    <row r="21" spans="1:9" x14ac:dyDescent="0.25">
      <c r="A21" s="8" t="s">
        <v>58</v>
      </c>
      <c r="B21" s="37">
        <v>1933013</v>
      </c>
      <c r="C21" s="37">
        <v>1851633</v>
      </c>
      <c r="D21" s="37">
        <v>3442788</v>
      </c>
      <c r="E21" s="37">
        <v>3429753</v>
      </c>
      <c r="F21" s="10">
        <f t="shared" si="0"/>
        <v>-0.37861756227800925</v>
      </c>
      <c r="G21" s="1"/>
      <c r="H21" s="1"/>
      <c r="I21" s="1"/>
    </row>
    <row r="22" spans="1:9" x14ac:dyDescent="0.25">
      <c r="A22" s="11" t="s">
        <v>59</v>
      </c>
      <c r="B22" s="38">
        <v>1944003</v>
      </c>
      <c r="C22" s="38">
        <v>1721838</v>
      </c>
      <c r="D22" s="38">
        <v>4059621</v>
      </c>
      <c r="E22" s="38">
        <v>3667326</v>
      </c>
      <c r="F22" s="13">
        <f t="shared" si="0"/>
        <v>-9.6633404941003107</v>
      </c>
      <c r="G22" s="1"/>
      <c r="H22" s="1"/>
      <c r="I22" s="1"/>
    </row>
    <row r="23" spans="1:9" x14ac:dyDescent="0.25">
      <c r="A23" s="8" t="s">
        <v>60</v>
      </c>
      <c r="B23" s="37">
        <v>764360</v>
      </c>
      <c r="C23" s="37">
        <v>90838</v>
      </c>
      <c r="D23" s="37">
        <v>1710319</v>
      </c>
      <c r="E23" s="37">
        <v>226739</v>
      </c>
      <c r="F23" s="10">
        <f t="shared" si="0"/>
        <v>-86.742882468124364</v>
      </c>
      <c r="G23" s="1"/>
      <c r="H23" s="1"/>
      <c r="I23" s="1"/>
    </row>
    <row r="24" spans="1:9" x14ac:dyDescent="0.25">
      <c r="A24" s="11" t="s">
        <v>61</v>
      </c>
      <c r="B24" s="38">
        <v>160691</v>
      </c>
      <c r="C24" s="38">
        <v>247161</v>
      </c>
      <c r="D24" s="38">
        <v>317157</v>
      </c>
      <c r="E24" s="38">
        <v>381207</v>
      </c>
      <c r="F24" s="13">
        <f t="shared" si="0"/>
        <v>20.195045356085473</v>
      </c>
      <c r="G24" s="1"/>
      <c r="H24" s="1"/>
      <c r="I24" s="1"/>
    </row>
    <row r="25" spans="1:9" x14ac:dyDescent="0.25">
      <c r="A25" s="8" t="s">
        <v>62</v>
      </c>
      <c r="B25" s="37">
        <v>75389</v>
      </c>
      <c r="C25" s="37">
        <v>72637</v>
      </c>
      <c r="D25" s="37">
        <v>151331</v>
      </c>
      <c r="E25" s="37">
        <v>151769</v>
      </c>
      <c r="F25" s="10">
        <f t="shared" si="0"/>
        <v>0.28943177537979636</v>
      </c>
      <c r="G25" s="1"/>
      <c r="H25" s="1"/>
      <c r="I25" s="1"/>
    </row>
    <row r="26" spans="1:9" x14ac:dyDescent="0.25">
      <c r="A26" s="11" t="s">
        <v>63</v>
      </c>
      <c r="B26" s="38">
        <v>90807</v>
      </c>
      <c r="C26" s="38">
        <v>120412</v>
      </c>
      <c r="D26" s="38">
        <v>282015</v>
      </c>
      <c r="E26" s="38">
        <v>322896</v>
      </c>
      <c r="F26" s="13">
        <f t="shared" si="0"/>
        <v>14.496037444816764</v>
      </c>
      <c r="G26" s="1"/>
      <c r="H26" s="1"/>
      <c r="I26" s="1"/>
    </row>
    <row r="27" spans="1:9" x14ac:dyDescent="0.25">
      <c r="A27" s="8" t="s">
        <v>64</v>
      </c>
      <c r="B27" s="37">
        <v>269953</v>
      </c>
      <c r="C27" s="37">
        <v>225987</v>
      </c>
      <c r="D27" s="37">
        <v>530887</v>
      </c>
      <c r="E27" s="37">
        <v>438869</v>
      </c>
      <c r="F27" s="10">
        <f t="shared" si="0"/>
        <v>-17.332878748208188</v>
      </c>
      <c r="G27" s="1"/>
      <c r="H27" s="1"/>
      <c r="I27" s="1"/>
    </row>
    <row r="28" spans="1:9" x14ac:dyDescent="0.25">
      <c r="A28" s="11" t="s">
        <v>65</v>
      </c>
      <c r="B28" s="38">
        <v>1433168</v>
      </c>
      <c r="C28" s="38">
        <v>1114758</v>
      </c>
      <c r="D28" s="38">
        <v>2666455</v>
      </c>
      <c r="E28" s="38">
        <v>2166010</v>
      </c>
      <c r="F28" s="13">
        <f t="shared" si="0"/>
        <v>-18.768177224067159</v>
      </c>
      <c r="G28" s="1"/>
      <c r="H28" s="1"/>
      <c r="I28" s="1"/>
    </row>
    <row r="29" spans="1:9" x14ac:dyDescent="0.25">
      <c r="A29" s="8" t="s">
        <v>66</v>
      </c>
      <c r="B29" s="37">
        <v>467090</v>
      </c>
      <c r="C29" s="37">
        <v>336945</v>
      </c>
      <c r="D29" s="37">
        <v>819123</v>
      </c>
      <c r="E29" s="37">
        <v>643714</v>
      </c>
      <c r="F29" s="10">
        <f t="shared" si="0"/>
        <v>-21.414244258798746</v>
      </c>
      <c r="G29" s="1"/>
      <c r="H29" s="1"/>
      <c r="I29" s="1"/>
    </row>
    <row r="30" spans="1:9" x14ac:dyDescent="0.25">
      <c r="A30" s="11" t="s">
        <v>67</v>
      </c>
      <c r="B30" s="38">
        <v>384180</v>
      </c>
      <c r="C30" s="38">
        <v>397298</v>
      </c>
      <c r="D30" s="38">
        <v>738457</v>
      </c>
      <c r="E30" s="38">
        <v>731023</v>
      </c>
      <c r="F30" s="13">
        <f t="shared" si="0"/>
        <v>-1.0066936869716159</v>
      </c>
      <c r="G30" s="1"/>
      <c r="H30" s="1"/>
      <c r="I30" s="1"/>
    </row>
    <row r="31" spans="1:9" x14ac:dyDescent="0.25">
      <c r="A31" s="8" t="s">
        <v>68</v>
      </c>
      <c r="B31" s="37">
        <v>2815653</v>
      </c>
      <c r="C31" s="37">
        <v>2275697</v>
      </c>
      <c r="D31" s="37">
        <v>6226897</v>
      </c>
      <c r="E31" s="37">
        <v>5036820</v>
      </c>
      <c r="F31" s="10">
        <f t="shared" si="0"/>
        <v>-19.111878677293035</v>
      </c>
      <c r="G31" s="1"/>
      <c r="H31" s="1"/>
      <c r="I31" s="1"/>
    </row>
    <row r="32" spans="1:9" x14ac:dyDescent="0.25">
      <c r="A32" s="11" t="s">
        <v>69</v>
      </c>
      <c r="B32" s="38">
        <v>5056794</v>
      </c>
      <c r="C32" s="38">
        <v>5111773</v>
      </c>
      <c r="D32" s="38">
        <v>10546147</v>
      </c>
      <c r="E32" s="38">
        <v>10565067</v>
      </c>
      <c r="F32" s="13">
        <f t="shared" si="0"/>
        <v>0.17940201288679702</v>
      </c>
      <c r="G32" s="1"/>
      <c r="H32" s="1"/>
      <c r="I32" s="1"/>
    </row>
    <row r="33" spans="1:9" x14ac:dyDescent="0.25">
      <c r="A33" s="8" t="s">
        <v>70</v>
      </c>
      <c r="B33" s="37">
        <v>342086</v>
      </c>
      <c r="C33" s="37">
        <v>307164</v>
      </c>
      <c r="D33" s="37">
        <v>641524</v>
      </c>
      <c r="E33" s="37">
        <v>612342</v>
      </c>
      <c r="F33" s="10">
        <f t="shared" si="0"/>
        <v>-4.5488555377507254</v>
      </c>
      <c r="G33" s="1"/>
      <c r="H33" s="1"/>
      <c r="I33" s="1"/>
    </row>
    <row r="34" spans="1:9" x14ac:dyDescent="0.25">
      <c r="A34" s="11" t="s">
        <v>71</v>
      </c>
      <c r="B34" s="38">
        <v>117152</v>
      </c>
      <c r="C34" s="38">
        <v>78118</v>
      </c>
      <c r="D34" s="38">
        <v>199506</v>
      </c>
      <c r="E34" s="38">
        <v>144459</v>
      </c>
      <c r="F34" s="13">
        <f t="shared" si="0"/>
        <v>-27.591651378905894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37701360</v>
      </c>
      <c r="C35" s="15">
        <f t="shared" ref="C35:E35" si="1">SUM(C7:C34)</f>
        <v>33812125</v>
      </c>
      <c r="D35" s="15">
        <f t="shared" si="1"/>
        <v>75719156</v>
      </c>
      <c r="E35" s="15">
        <f t="shared" si="1"/>
        <v>69422232</v>
      </c>
      <c r="F35" s="16">
        <f t="shared" si="0"/>
        <v>-8.3161571425862206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2011890</v>
      </c>
      <c r="C38" s="41">
        <f>D7</f>
        <v>1908655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12674509</v>
      </c>
      <c r="G38" s="42">
        <f>LOOKUP(E38,$A$38:$A$65,$C$38:$C$65)</f>
        <v>14098786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368938</v>
      </c>
      <c r="C39" s="41">
        <f t="shared" ref="C39:C65" si="5">D8</f>
        <v>335973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10565067</v>
      </c>
      <c r="G39" s="42">
        <f t="shared" ref="G39:G65" si="8">LOOKUP(E39,$A$38:$A$65,$C$38:$C$65)</f>
        <v>10546147</v>
      </c>
    </row>
    <row r="40" spans="1:9" x14ac:dyDescent="0.25">
      <c r="A40" s="42" t="str">
        <f t="shared" si="3"/>
        <v>ALMERIA</v>
      </c>
      <c r="B40" s="41">
        <f t="shared" si="4"/>
        <v>808787</v>
      </c>
      <c r="C40" s="41">
        <f t="shared" si="5"/>
        <v>973162</v>
      </c>
      <c r="D40" s="41">
        <f t="shared" si="6"/>
        <v>15</v>
      </c>
      <c r="E40" s="42" t="str">
        <f t="shared" si="2"/>
        <v>BARCELONA</v>
      </c>
      <c r="F40" s="42">
        <f t="shared" si="7"/>
        <v>6166430</v>
      </c>
      <c r="G40" s="42">
        <f t="shared" si="8"/>
        <v>6630868</v>
      </c>
    </row>
    <row r="41" spans="1:9" x14ac:dyDescent="0.25">
      <c r="A41" s="42" t="str">
        <f t="shared" si="3"/>
        <v>AVILES</v>
      </c>
      <c r="B41" s="41">
        <f t="shared" si="4"/>
        <v>719908</v>
      </c>
      <c r="C41" s="41">
        <f t="shared" si="5"/>
        <v>804110</v>
      </c>
      <c r="D41" s="41">
        <f t="shared" si="6"/>
        <v>17</v>
      </c>
      <c r="E41" s="42" t="str">
        <f t="shared" si="2"/>
        <v>TARRAGONA</v>
      </c>
      <c r="F41" s="42">
        <f t="shared" si="7"/>
        <v>5036820</v>
      </c>
      <c r="G41" s="42">
        <f t="shared" si="8"/>
        <v>6226897</v>
      </c>
    </row>
    <row r="42" spans="1:9" x14ac:dyDescent="0.25">
      <c r="A42" s="42" t="str">
        <f t="shared" si="3"/>
        <v>BAHIA DE ALGECIRAS</v>
      </c>
      <c r="B42" s="41">
        <f t="shared" si="4"/>
        <v>12674509</v>
      </c>
      <c r="C42" s="41">
        <f t="shared" si="5"/>
        <v>14098786</v>
      </c>
      <c r="D42" s="41">
        <f t="shared" si="6"/>
        <v>1</v>
      </c>
      <c r="E42" s="42" t="str">
        <f t="shared" si="2"/>
        <v>BILBAO</v>
      </c>
      <c r="F42" s="42">
        <f t="shared" si="7"/>
        <v>4899816</v>
      </c>
      <c r="G42" s="42">
        <f t="shared" si="8"/>
        <v>4391482</v>
      </c>
    </row>
    <row r="43" spans="1:9" x14ac:dyDescent="0.25">
      <c r="A43" s="42" t="str">
        <f t="shared" si="3"/>
        <v>BAHIA DE CADIZ</v>
      </c>
      <c r="B43" s="41">
        <f t="shared" si="4"/>
        <v>602075</v>
      </c>
      <c r="C43" s="41">
        <f t="shared" si="5"/>
        <v>612964</v>
      </c>
      <c r="D43" s="41">
        <f t="shared" si="6"/>
        <v>20</v>
      </c>
      <c r="E43" s="42" t="str">
        <f t="shared" si="2"/>
        <v>CARTAGENA</v>
      </c>
      <c r="F43" s="42">
        <f t="shared" si="7"/>
        <v>4721937</v>
      </c>
      <c r="G43" s="42">
        <f t="shared" si="8"/>
        <v>5182591</v>
      </c>
    </row>
    <row r="44" spans="1:9" x14ac:dyDescent="0.25">
      <c r="A44" s="42" t="str">
        <f t="shared" si="3"/>
        <v>BALEARES</v>
      </c>
      <c r="B44" s="41">
        <f t="shared" si="4"/>
        <v>1583039</v>
      </c>
      <c r="C44" s="41">
        <f t="shared" si="5"/>
        <v>1660585</v>
      </c>
      <c r="D44" s="41">
        <f t="shared" si="6"/>
        <v>14</v>
      </c>
      <c r="E44" s="42" t="str">
        <f t="shared" si="2"/>
        <v>LAS PALMAS</v>
      </c>
      <c r="F44" s="42">
        <f t="shared" si="7"/>
        <v>3667326</v>
      </c>
      <c r="G44" s="42">
        <f t="shared" si="8"/>
        <v>4059621</v>
      </c>
    </row>
    <row r="45" spans="1:9" x14ac:dyDescent="0.25">
      <c r="A45" s="42" t="str">
        <f t="shared" si="3"/>
        <v>BARCELONA</v>
      </c>
      <c r="B45" s="41">
        <f t="shared" si="4"/>
        <v>6166430</v>
      </c>
      <c r="C45" s="41">
        <f t="shared" si="5"/>
        <v>6630868</v>
      </c>
      <c r="D45" s="41">
        <f t="shared" si="6"/>
        <v>3</v>
      </c>
      <c r="E45" s="42" t="str">
        <f t="shared" si="2"/>
        <v>HUELVA</v>
      </c>
      <c r="F45" s="42">
        <f t="shared" si="7"/>
        <v>3429753</v>
      </c>
      <c r="G45" s="42">
        <f t="shared" si="8"/>
        <v>3442788</v>
      </c>
    </row>
    <row r="46" spans="1:9" x14ac:dyDescent="0.25">
      <c r="A46" s="42" t="str">
        <f t="shared" si="3"/>
        <v>BILBAO</v>
      </c>
      <c r="B46" s="41">
        <f t="shared" si="4"/>
        <v>4899816</v>
      </c>
      <c r="C46" s="41">
        <f t="shared" si="5"/>
        <v>4391482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2166010</v>
      </c>
      <c r="G46" s="42">
        <f t="shared" si="8"/>
        <v>2666455</v>
      </c>
    </row>
    <row r="47" spans="1:9" x14ac:dyDescent="0.25">
      <c r="A47" s="42" t="str">
        <f t="shared" si="3"/>
        <v>CARTAGENA</v>
      </c>
      <c r="B47" s="41">
        <f t="shared" si="4"/>
        <v>4721937</v>
      </c>
      <c r="C47" s="41">
        <f t="shared" si="5"/>
        <v>5182591</v>
      </c>
      <c r="D47" s="41">
        <f t="shared" si="6"/>
        <v>6</v>
      </c>
      <c r="E47" s="42" t="str">
        <f t="shared" si="2"/>
        <v>GIJON</v>
      </c>
      <c r="F47" s="42">
        <f t="shared" si="7"/>
        <v>2068914</v>
      </c>
      <c r="G47" s="42">
        <f t="shared" si="8"/>
        <v>2326971</v>
      </c>
    </row>
    <row r="48" spans="1:9" x14ac:dyDescent="0.25">
      <c r="A48" s="42" t="str">
        <f t="shared" si="3"/>
        <v>CASTELLON</v>
      </c>
      <c r="B48" s="41">
        <f t="shared" si="4"/>
        <v>2042379</v>
      </c>
      <c r="C48" s="41">
        <f t="shared" si="5"/>
        <v>1874247</v>
      </c>
      <c r="D48" s="41">
        <f t="shared" si="6"/>
        <v>11</v>
      </c>
      <c r="E48" s="42" t="str">
        <f t="shared" si="2"/>
        <v>CASTELLON</v>
      </c>
      <c r="F48" s="42">
        <f t="shared" si="7"/>
        <v>2042379</v>
      </c>
      <c r="G48" s="42">
        <f t="shared" si="8"/>
        <v>1874247</v>
      </c>
    </row>
    <row r="49" spans="1:7" x14ac:dyDescent="0.25">
      <c r="A49" s="42" t="str">
        <f t="shared" si="3"/>
        <v>CEUTA</v>
      </c>
      <c r="B49" s="41">
        <f t="shared" si="4"/>
        <v>393680</v>
      </c>
      <c r="C49" s="41">
        <f t="shared" si="5"/>
        <v>490013</v>
      </c>
      <c r="D49" s="41">
        <f t="shared" si="6"/>
        <v>22</v>
      </c>
      <c r="E49" s="42" t="str">
        <f t="shared" si="2"/>
        <v>A CORUÑA</v>
      </c>
      <c r="F49" s="42">
        <f t="shared" si="7"/>
        <v>2011890</v>
      </c>
      <c r="G49" s="42">
        <f t="shared" si="8"/>
        <v>1908655</v>
      </c>
    </row>
    <row r="50" spans="1:7" x14ac:dyDescent="0.25">
      <c r="A50" s="42" t="str">
        <f t="shared" si="3"/>
        <v>FERROL-SAN CIBRAO</v>
      </c>
      <c r="B50" s="41">
        <f t="shared" si="4"/>
        <v>1841936</v>
      </c>
      <c r="C50" s="41">
        <f t="shared" si="5"/>
        <v>2096522</v>
      </c>
      <c r="D50" s="41">
        <f t="shared" si="6"/>
        <v>13</v>
      </c>
      <c r="E50" s="42" t="str">
        <f t="shared" si="2"/>
        <v>FERROL-SAN CIBRAO</v>
      </c>
      <c r="F50" s="42">
        <f t="shared" si="7"/>
        <v>1841936</v>
      </c>
      <c r="G50" s="42">
        <f t="shared" si="8"/>
        <v>2096522</v>
      </c>
    </row>
    <row r="51" spans="1:7" x14ac:dyDescent="0.25">
      <c r="A51" s="42" t="str">
        <f t="shared" si="3"/>
        <v>GIJON</v>
      </c>
      <c r="B51" s="41">
        <f t="shared" si="4"/>
        <v>2068914</v>
      </c>
      <c r="C51" s="41">
        <f t="shared" si="5"/>
        <v>2326971</v>
      </c>
      <c r="D51" s="41">
        <f t="shared" si="6"/>
        <v>10</v>
      </c>
      <c r="E51" s="42" t="str">
        <f t="shared" si="2"/>
        <v>BALEARES</v>
      </c>
      <c r="F51" s="42">
        <f t="shared" si="7"/>
        <v>1583039</v>
      </c>
      <c r="G51" s="42">
        <f t="shared" si="8"/>
        <v>1660585</v>
      </c>
    </row>
    <row r="52" spans="1:7" x14ac:dyDescent="0.25">
      <c r="A52" s="42" t="str">
        <f t="shared" si="3"/>
        <v>HUELVA</v>
      </c>
      <c r="B52" s="41">
        <f t="shared" si="4"/>
        <v>3429753</v>
      </c>
      <c r="C52" s="41">
        <f t="shared" si="5"/>
        <v>3442788</v>
      </c>
      <c r="D52" s="41">
        <f t="shared" si="6"/>
        <v>8</v>
      </c>
      <c r="E52" s="42" t="str">
        <f t="shared" si="2"/>
        <v>ALMERIA</v>
      </c>
      <c r="F52" s="42">
        <f t="shared" si="7"/>
        <v>808787</v>
      </c>
      <c r="G52" s="42">
        <f t="shared" si="8"/>
        <v>973162</v>
      </c>
    </row>
    <row r="53" spans="1:7" x14ac:dyDescent="0.25">
      <c r="A53" s="42" t="str">
        <f t="shared" si="3"/>
        <v>LAS PALMAS</v>
      </c>
      <c r="B53" s="41">
        <f t="shared" si="4"/>
        <v>3667326</v>
      </c>
      <c r="C53" s="41">
        <f t="shared" si="5"/>
        <v>4059621</v>
      </c>
      <c r="D53" s="41">
        <f t="shared" si="6"/>
        <v>7</v>
      </c>
      <c r="E53" s="42" t="str">
        <f t="shared" si="2"/>
        <v>SEVILLA</v>
      </c>
      <c r="F53" s="42">
        <f t="shared" si="7"/>
        <v>731023</v>
      </c>
      <c r="G53" s="42">
        <f t="shared" si="8"/>
        <v>738457</v>
      </c>
    </row>
    <row r="54" spans="1:7" x14ac:dyDescent="0.25">
      <c r="A54" s="42" t="str">
        <f t="shared" si="3"/>
        <v>MALAGA</v>
      </c>
      <c r="B54" s="41">
        <f t="shared" si="4"/>
        <v>226739</v>
      </c>
      <c r="C54" s="41">
        <f t="shared" si="5"/>
        <v>1710319</v>
      </c>
      <c r="D54" s="41">
        <f t="shared" si="6"/>
        <v>26</v>
      </c>
      <c r="E54" s="42" t="str">
        <f t="shared" si="2"/>
        <v>AVILES</v>
      </c>
      <c r="F54" s="42">
        <f t="shared" si="7"/>
        <v>719908</v>
      </c>
      <c r="G54" s="42">
        <f t="shared" si="8"/>
        <v>804110</v>
      </c>
    </row>
    <row r="55" spans="1:7" x14ac:dyDescent="0.25">
      <c r="A55" s="42" t="str">
        <f t="shared" si="3"/>
        <v>MARIN Y RIA DE PONTEVEDRA</v>
      </c>
      <c r="B55" s="41">
        <f t="shared" si="4"/>
        <v>381207</v>
      </c>
      <c r="C55" s="41">
        <f t="shared" si="5"/>
        <v>317157</v>
      </c>
      <c r="D55" s="41">
        <f t="shared" si="6"/>
        <v>23</v>
      </c>
      <c r="E55" s="42" t="str">
        <f t="shared" si="2"/>
        <v>SANTANDER</v>
      </c>
      <c r="F55" s="42">
        <f t="shared" si="7"/>
        <v>643714</v>
      </c>
      <c r="G55" s="42">
        <f t="shared" si="8"/>
        <v>819123</v>
      </c>
    </row>
    <row r="56" spans="1:7" x14ac:dyDescent="0.25">
      <c r="A56" s="42" t="str">
        <f t="shared" si="3"/>
        <v>MELILLA</v>
      </c>
      <c r="B56" s="41">
        <f t="shared" si="4"/>
        <v>151769</v>
      </c>
      <c r="C56" s="41">
        <f t="shared" si="5"/>
        <v>151331</v>
      </c>
      <c r="D56" s="41">
        <f t="shared" si="6"/>
        <v>27</v>
      </c>
      <c r="E56" s="42" t="str">
        <f t="shared" si="2"/>
        <v>VIGO</v>
      </c>
      <c r="F56" s="42">
        <f t="shared" si="7"/>
        <v>612342</v>
      </c>
      <c r="G56" s="42">
        <f t="shared" si="8"/>
        <v>641524</v>
      </c>
    </row>
    <row r="57" spans="1:7" x14ac:dyDescent="0.25">
      <c r="A57" s="42" t="str">
        <f t="shared" si="3"/>
        <v>MOTRIL</v>
      </c>
      <c r="B57" s="41">
        <f t="shared" si="4"/>
        <v>322896</v>
      </c>
      <c r="C57" s="41">
        <f t="shared" si="5"/>
        <v>282015</v>
      </c>
      <c r="D57" s="41">
        <f t="shared" si="6"/>
        <v>25</v>
      </c>
      <c r="E57" s="42" t="str">
        <f t="shared" si="2"/>
        <v>BAHIA DE CADIZ</v>
      </c>
      <c r="F57" s="42">
        <f t="shared" si="7"/>
        <v>602075</v>
      </c>
      <c r="G57" s="42">
        <f t="shared" si="8"/>
        <v>612964</v>
      </c>
    </row>
    <row r="58" spans="1:7" x14ac:dyDescent="0.25">
      <c r="A58" s="42" t="str">
        <f t="shared" si="3"/>
        <v>PASAIA</v>
      </c>
      <c r="B58" s="41">
        <f t="shared" si="4"/>
        <v>438869</v>
      </c>
      <c r="C58" s="41">
        <f t="shared" si="5"/>
        <v>530887</v>
      </c>
      <c r="D58" s="41">
        <f t="shared" si="6"/>
        <v>21</v>
      </c>
      <c r="E58" s="42" t="str">
        <f t="shared" si="2"/>
        <v>PASAIA</v>
      </c>
      <c r="F58" s="42">
        <f t="shared" si="7"/>
        <v>438869</v>
      </c>
      <c r="G58" s="42">
        <f t="shared" si="8"/>
        <v>530887</v>
      </c>
    </row>
    <row r="59" spans="1:7" x14ac:dyDescent="0.25">
      <c r="A59" s="42" t="str">
        <f t="shared" si="3"/>
        <v>SANTA CRUZ DE TENERIFE</v>
      </c>
      <c r="B59" s="41">
        <f t="shared" si="4"/>
        <v>2166010</v>
      </c>
      <c r="C59" s="41">
        <f t="shared" si="5"/>
        <v>2666455</v>
      </c>
      <c r="D59" s="41">
        <f t="shared" si="6"/>
        <v>9</v>
      </c>
      <c r="E59" s="42" t="str">
        <f t="shared" si="2"/>
        <v>CEUTA</v>
      </c>
      <c r="F59" s="42">
        <f t="shared" si="7"/>
        <v>393680</v>
      </c>
      <c r="G59" s="42">
        <f t="shared" si="8"/>
        <v>490013</v>
      </c>
    </row>
    <row r="60" spans="1:7" x14ac:dyDescent="0.25">
      <c r="A60" s="42" t="str">
        <f t="shared" si="3"/>
        <v>SANTANDER</v>
      </c>
      <c r="B60" s="41">
        <f t="shared" si="4"/>
        <v>643714</v>
      </c>
      <c r="C60" s="41">
        <f t="shared" si="5"/>
        <v>819123</v>
      </c>
      <c r="D60" s="41">
        <f t="shared" si="6"/>
        <v>18</v>
      </c>
      <c r="E60" s="42" t="str">
        <f t="shared" si="2"/>
        <v>MARIN Y RIA DE PONTEVEDRA</v>
      </c>
      <c r="F60" s="42">
        <f t="shared" si="7"/>
        <v>381207</v>
      </c>
      <c r="G60" s="42">
        <f t="shared" si="8"/>
        <v>317157</v>
      </c>
    </row>
    <row r="61" spans="1:7" x14ac:dyDescent="0.25">
      <c r="A61" s="42" t="str">
        <f t="shared" si="3"/>
        <v>SEVILLA</v>
      </c>
      <c r="B61" s="41">
        <f t="shared" si="4"/>
        <v>731023</v>
      </c>
      <c r="C61" s="41">
        <f t="shared" si="5"/>
        <v>738457</v>
      </c>
      <c r="D61" s="41">
        <f t="shared" si="6"/>
        <v>16</v>
      </c>
      <c r="E61" s="42" t="str">
        <f t="shared" si="2"/>
        <v>ALICANTE</v>
      </c>
      <c r="F61" s="42">
        <f t="shared" si="7"/>
        <v>368938</v>
      </c>
      <c r="G61" s="42">
        <f t="shared" si="8"/>
        <v>335973</v>
      </c>
    </row>
    <row r="62" spans="1:7" x14ac:dyDescent="0.25">
      <c r="A62" s="42" t="str">
        <f t="shared" si="3"/>
        <v>TARRAGONA</v>
      </c>
      <c r="B62" s="41">
        <f t="shared" si="4"/>
        <v>5036820</v>
      </c>
      <c r="C62" s="41">
        <f t="shared" si="5"/>
        <v>6226897</v>
      </c>
      <c r="D62" s="41">
        <f t="shared" si="6"/>
        <v>4</v>
      </c>
      <c r="E62" s="42" t="str">
        <f t="shared" si="2"/>
        <v>MOTRIL</v>
      </c>
      <c r="F62" s="42">
        <f t="shared" si="7"/>
        <v>322896</v>
      </c>
      <c r="G62" s="42">
        <f t="shared" si="8"/>
        <v>282015</v>
      </c>
    </row>
    <row r="63" spans="1:7" x14ac:dyDescent="0.25">
      <c r="A63" s="42" t="str">
        <f t="shared" si="3"/>
        <v>VALENCIA</v>
      </c>
      <c r="B63" s="41">
        <f t="shared" si="4"/>
        <v>10565067</v>
      </c>
      <c r="C63" s="41">
        <f t="shared" si="5"/>
        <v>10546147</v>
      </c>
      <c r="D63" s="41">
        <f t="shared" si="6"/>
        <v>2</v>
      </c>
      <c r="E63" s="42" t="str">
        <f t="shared" si="2"/>
        <v>MALAGA</v>
      </c>
      <c r="F63" s="42">
        <f t="shared" si="7"/>
        <v>226739</v>
      </c>
      <c r="G63" s="42">
        <f t="shared" si="8"/>
        <v>1710319</v>
      </c>
    </row>
    <row r="64" spans="1:7" x14ac:dyDescent="0.25">
      <c r="A64" s="42" t="str">
        <f t="shared" si="3"/>
        <v>VIGO</v>
      </c>
      <c r="B64" s="41">
        <f t="shared" si="4"/>
        <v>612342</v>
      </c>
      <c r="C64" s="41">
        <f t="shared" si="5"/>
        <v>641524</v>
      </c>
      <c r="D64" s="41">
        <f t="shared" si="6"/>
        <v>19</v>
      </c>
      <c r="E64" s="42" t="str">
        <f t="shared" si="2"/>
        <v>MELILLA</v>
      </c>
      <c r="F64" s="42">
        <f t="shared" si="7"/>
        <v>151769</v>
      </c>
      <c r="G64" s="42">
        <f t="shared" si="8"/>
        <v>151331</v>
      </c>
    </row>
    <row r="65" spans="1:7" x14ac:dyDescent="0.25">
      <c r="A65" s="42" t="str">
        <f t="shared" si="3"/>
        <v>VILAGARCIA</v>
      </c>
      <c r="B65" s="41">
        <f t="shared" si="4"/>
        <v>144459</v>
      </c>
      <c r="C65" s="41">
        <f t="shared" si="5"/>
        <v>199506</v>
      </c>
      <c r="D65" s="41">
        <f t="shared" si="6"/>
        <v>28</v>
      </c>
      <c r="E65" s="42" t="str">
        <f t="shared" si="2"/>
        <v>VILAGARCIA</v>
      </c>
      <c r="F65" s="42">
        <f t="shared" si="7"/>
        <v>144459</v>
      </c>
      <c r="G65" s="42">
        <f t="shared" si="8"/>
        <v>199506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1008588</v>
      </c>
      <c r="C7" s="37">
        <v>1050544</v>
      </c>
      <c r="D7" s="37">
        <v>1860802</v>
      </c>
      <c r="E7" s="37">
        <v>1967240</v>
      </c>
      <c r="F7" s="10">
        <f>((E7*100)/D7)-100</f>
        <v>5.7200067497777809</v>
      </c>
      <c r="G7" s="1"/>
      <c r="H7" s="1"/>
      <c r="I7" s="1"/>
    </row>
    <row r="8" spans="1:12" x14ac:dyDescent="0.25">
      <c r="A8" s="11" t="s">
        <v>45</v>
      </c>
      <c r="B8" s="38">
        <v>187423</v>
      </c>
      <c r="C8" s="38">
        <v>243977</v>
      </c>
      <c r="D8" s="38">
        <v>334527</v>
      </c>
      <c r="E8" s="38">
        <v>367366</v>
      </c>
      <c r="F8" s="13">
        <f t="shared" ref="F8:F35" si="0">((E8*100)/D8)-100</f>
        <v>9.8165469453885663</v>
      </c>
      <c r="G8" s="1"/>
      <c r="H8" s="1"/>
      <c r="I8" s="1"/>
    </row>
    <row r="9" spans="1:12" x14ac:dyDescent="0.25">
      <c r="A9" s="8" t="s">
        <v>46</v>
      </c>
      <c r="B9" s="37">
        <v>565585</v>
      </c>
      <c r="C9" s="37">
        <v>408343</v>
      </c>
      <c r="D9" s="37">
        <v>961851</v>
      </c>
      <c r="E9" s="37">
        <v>802508</v>
      </c>
      <c r="F9" s="10">
        <f t="shared" si="0"/>
        <v>-16.566287293977965</v>
      </c>
      <c r="G9" s="1"/>
      <c r="H9" s="1"/>
      <c r="I9" s="1"/>
    </row>
    <row r="10" spans="1:12" x14ac:dyDescent="0.25">
      <c r="A10" s="11" t="s">
        <v>47</v>
      </c>
      <c r="B10" s="38">
        <v>408368</v>
      </c>
      <c r="C10" s="38">
        <v>263491</v>
      </c>
      <c r="D10" s="38">
        <v>797144</v>
      </c>
      <c r="E10" s="38">
        <v>712346</v>
      </c>
      <c r="F10" s="13">
        <f t="shared" si="0"/>
        <v>-10.637726684262816</v>
      </c>
      <c r="G10" s="1"/>
      <c r="H10" s="1"/>
      <c r="I10" s="1"/>
    </row>
    <row r="11" spans="1:12" x14ac:dyDescent="0.25">
      <c r="A11" s="8" t="s">
        <v>48</v>
      </c>
      <c r="B11" s="37">
        <v>6131899</v>
      </c>
      <c r="C11" s="37">
        <v>5716798</v>
      </c>
      <c r="D11" s="37">
        <v>13253129</v>
      </c>
      <c r="E11" s="37">
        <v>11937846</v>
      </c>
      <c r="F11" s="10">
        <f t="shared" si="0"/>
        <v>-9.9243205132916188</v>
      </c>
      <c r="G11" s="1"/>
      <c r="H11" s="1"/>
      <c r="I11" s="1"/>
    </row>
    <row r="12" spans="1:12" x14ac:dyDescent="0.25">
      <c r="A12" s="11" t="s">
        <v>49</v>
      </c>
      <c r="B12" s="38">
        <v>265570</v>
      </c>
      <c r="C12" s="38">
        <v>341489</v>
      </c>
      <c r="D12" s="38">
        <v>600512</v>
      </c>
      <c r="E12" s="38">
        <v>591106</v>
      </c>
      <c r="F12" s="13">
        <f t="shared" si="0"/>
        <v>-1.5663300650111864</v>
      </c>
      <c r="G12" s="1"/>
      <c r="H12" s="1"/>
      <c r="I12" s="1"/>
    </row>
    <row r="13" spans="1:12" x14ac:dyDescent="0.25">
      <c r="A13" s="8" t="s">
        <v>50</v>
      </c>
      <c r="B13" s="37">
        <v>838019</v>
      </c>
      <c r="C13" s="37">
        <v>764868</v>
      </c>
      <c r="D13" s="37">
        <v>1654846</v>
      </c>
      <c r="E13" s="37">
        <v>1571193</v>
      </c>
      <c r="F13" s="10">
        <f t="shared" si="0"/>
        <v>-5.0550323111636999</v>
      </c>
      <c r="G13" s="1"/>
      <c r="H13" s="1"/>
      <c r="I13" s="1"/>
    </row>
    <row r="14" spans="1:12" x14ac:dyDescent="0.25">
      <c r="A14" s="11" t="s">
        <v>51</v>
      </c>
      <c r="B14" s="38">
        <v>3292370</v>
      </c>
      <c r="C14" s="38">
        <v>2847929</v>
      </c>
      <c r="D14" s="38">
        <v>6505056</v>
      </c>
      <c r="E14" s="38">
        <v>6077185</v>
      </c>
      <c r="F14" s="13">
        <f t="shared" si="0"/>
        <v>-6.5775144748945991</v>
      </c>
      <c r="G14" s="1"/>
      <c r="H14" s="1"/>
      <c r="I14" s="1"/>
    </row>
    <row r="15" spans="1:12" x14ac:dyDescent="0.25">
      <c r="A15" s="8" t="s">
        <v>52</v>
      </c>
      <c r="B15" s="37">
        <v>2325221</v>
      </c>
      <c r="C15" s="37">
        <v>2487618</v>
      </c>
      <c r="D15" s="37">
        <v>4372020</v>
      </c>
      <c r="E15" s="37">
        <v>4814496</v>
      </c>
      <c r="F15" s="10">
        <f t="shared" si="0"/>
        <v>10.120630738194251</v>
      </c>
      <c r="G15" s="1"/>
      <c r="H15" s="1"/>
      <c r="I15" s="1"/>
    </row>
    <row r="16" spans="1:12" x14ac:dyDescent="0.25">
      <c r="A16" s="11" t="s">
        <v>53</v>
      </c>
      <c r="B16" s="38">
        <v>2706579</v>
      </c>
      <c r="C16" s="38">
        <v>2288612</v>
      </c>
      <c r="D16" s="38">
        <v>5175097</v>
      </c>
      <c r="E16" s="38">
        <v>4642544</v>
      </c>
      <c r="F16" s="13">
        <f t="shared" si="0"/>
        <v>-10.290686338826106</v>
      </c>
      <c r="G16" s="1"/>
      <c r="H16" s="1"/>
      <c r="I16" s="1"/>
    </row>
    <row r="17" spans="1:9" x14ac:dyDescent="0.25">
      <c r="A17" s="8" t="s">
        <v>54</v>
      </c>
      <c r="B17" s="37">
        <v>920677</v>
      </c>
      <c r="C17" s="37">
        <v>1024867</v>
      </c>
      <c r="D17" s="37">
        <v>1868714</v>
      </c>
      <c r="E17" s="37">
        <v>2038360</v>
      </c>
      <c r="F17" s="10">
        <f t="shared" si="0"/>
        <v>9.0782217075486074</v>
      </c>
      <c r="G17" s="1"/>
      <c r="H17" s="1"/>
      <c r="I17" s="1"/>
    </row>
    <row r="18" spans="1:9" x14ac:dyDescent="0.25">
      <c r="A18" s="11" t="s">
        <v>55</v>
      </c>
      <c r="B18" s="38">
        <v>171513</v>
      </c>
      <c r="C18" s="38">
        <v>147918</v>
      </c>
      <c r="D18" s="38">
        <v>379411</v>
      </c>
      <c r="E18" s="38">
        <v>287510</v>
      </c>
      <c r="F18" s="13">
        <f t="shared" si="0"/>
        <v>-24.222017811818844</v>
      </c>
      <c r="G18" s="1"/>
      <c r="H18" s="1"/>
      <c r="I18" s="1"/>
    </row>
    <row r="19" spans="1:9" x14ac:dyDescent="0.25">
      <c r="A19" s="8" t="s">
        <v>56</v>
      </c>
      <c r="B19" s="37">
        <v>1104305</v>
      </c>
      <c r="C19" s="37">
        <v>761653</v>
      </c>
      <c r="D19" s="37">
        <v>2094564</v>
      </c>
      <c r="E19" s="37">
        <v>1839616</v>
      </c>
      <c r="F19" s="10">
        <f t="shared" si="0"/>
        <v>-12.171888755846084</v>
      </c>
      <c r="G19" s="1"/>
      <c r="H19" s="1"/>
      <c r="I19" s="1"/>
    </row>
    <row r="20" spans="1:9" x14ac:dyDescent="0.25">
      <c r="A20" s="11" t="s">
        <v>57</v>
      </c>
      <c r="B20" s="38">
        <v>1355650</v>
      </c>
      <c r="C20" s="38">
        <v>901959</v>
      </c>
      <c r="D20" s="38">
        <v>2315726</v>
      </c>
      <c r="E20" s="38">
        <v>2053938</v>
      </c>
      <c r="F20" s="13">
        <f t="shared" si="0"/>
        <v>-11.304791672244477</v>
      </c>
      <c r="G20" s="1"/>
      <c r="H20" s="1"/>
      <c r="I20" s="1"/>
    </row>
    <row r="21" spans="1:9" x14ac:dyDescent="0.25">
      <c r="A21" s="8" t="s">
        <v>58</v>
      </c>
      <c r="B21" s="37">
        <v>1922729</v>
      </c>
      <c r="C21" s="37">
        <v>1838783</v>
      </c>
      <c r="D21" s="37">
        <v>3420658</v>
      </c>
      <c r="E21" s="37">
        <v>3407413</v>
      </c>
      <c r="F21" s="10">
        <f t="shared" si="0"/>
        <v>-0.38720620418644103</v>
      </c>
      <c r="G21" s="1"/>
      <c r="H21" s="1"/>
      <c r="I21" s="1"/>
    </row>
    <row r="22" spans="1:9" x14ac:dyDescent="0.25">
      <c r="A22" s="11" t="s">
        <v>59</v>
      </c>
      <c r="B22" s="38">
        <v>1767350</v>
      </c>
      <c r="C22" s="38">
        <v>1527175</v>
      </c>
      <c r="D22" s="38">
        <v>3657018</v>
      </c>
      <c r="E22" s="38">
        <v>3249049</v>
      </c>
      <c r="F22" s="13">
        <f t="shared" si="0"/>
        <v>-11.155783209161129</v>
      </c>
      <c r="G22" s="1"/>
      <c r="H22" s="1"/>
      <c r="I22" s="1"/>
    </row>
    <row r="23" spans="1:9" x14ac:dyDescent="0.25">
      <c r="A23" s="8" t="s">
        <v>60</v>
      </c>
      <c r="B23" s="37">
        <v>759917</v>
      </c>
      <c r="C23" s="37">
        <v>85805</v>
      </c>
      <c r="D23" s="37">
        <v>1701963</v>
      </c>
      <c r="E23" s="37">
        <v>219088</v>
      </c>
      <c r="F23" s="10">
        <f t="shared" si="0"/>
        <v>-87.127334730543495</v>
      </c>
      <c r="G23" s="1"/>
      <c r="H23" s="1"/>
      <c r="I23" s="1"/>
    </row>
    <row r="24" spans="1:9" x14ac:dyDescent="0.25">
      <c r="A24" s="11" t="s">
        <v>61</v>
      </c>
      <c r="B24" s="38">
        <v>158575</v>
      </c>
      <c r="C24" s="38">
        <v>246208</v>
      </c>
      <c r="D24" s="38">
        <v>311666</v>
      </c>
      <c r="E24" s="38">
        <v>376909</v>
      </c>
      <c r="F24" s="13">
        <f t="shared" si="0"/>
        <v>20.933627665513725</v>
      </c>
      <c r="G24" s="1"/>
      <c r="H24" s="1"/>
      <c r="I24" s="1"/>
    </row>
    <row r="25" spans="1:9" x14ac:dyDescent="0.25">
      <c r="A25" s="8" t="s">
        <v>62</v>
      </c>
      <c r="B25" s="37">
        <v>74554</v>
      </c>
      <c r="C25" s="37">
        <v>72637</v>
      </c>
      <c r="D25" s="37">
        <v>150493</v>
      </c>
      <c r="E25" s="37">
        <v>151769</v>
      </c>
      <c r="F25" s="10">
        <f t="shared" si="0"/>
        <v>0.84787996783903452</v>
      </c>
      <c r="G25" s="1"/>
      <c r="H25" s="1"/>
      <c r="I25" s="1"/>
    </row>
    <row r="26" spans="1:9" x14ac:dyDescent="0.25">
      <c r="A26" s="11" t="s">
        <v>63</v>
      </c>
      <c r="B26" s="38">
        <v>89404</v>
      </c>
      <c r="C26" s="38">
        <v>118473</v>
      </c>
      <c r="D26" s="38">
        <v>278510</v>
      </c>
      <c r="E26" s="38">
        <v>318019</v>
      </c>
      <c r="F26" s="13">
        <f t="shared" si="0"/>
        <v>14.185846109654946</v>
      </c>
      <c r="G26" s="1"/>
      <c r="H26" s="1"/>
      <c r="I26" s="1"/>
    </row>
    <row r="27" spans="1:9" x14ac:dyDescent="0.25">
      <c r="A27" s="8" t="s">
        <v>64</v>
      </c>
      <c r="B27" s="37">
        <v>263987</v>
      </c>
      <c r="C27" s="37">
        <v>220608</v>
      </c>
      <c r="D27" s="37">
        <v>521105</v>
      </c>
      <c r="E27" s="37">
        <v>429766</v>
      </c>
      <c r="F27" s="10">
        <f t="shared" si="0"/>
        <v>-17.52794542366702</v>
      </c>
      <c r="G27" s="1"/>
      <c r="H27" s="1"/>
      <c r="I27" s="1"/>
    </row>
    <row r="28" spans="1:9" x14ac:dyDescent="0.25">
      <c r="A28" s="11" t="s">
        <v>65</v>
      </c>
      <c r="B28" s="38">
        <v>1363413</v>
      </c>
      <c r="C28" s="38">
        <v>1026579</v>
      </c>
      <c r="D28" s="38">
        <v>2522674</v>
      </c>
      <c r="E28" s="38">
        <v>1981224</v>
      </c>
      <c r="F28" s="13">
        <f t="shared" si="0"/>
        <v>-21.463336126665595</v>
      </c>
      <c r="G28" s="1"/>
      <c r="H28" s="1"/>
      <c r="I28" s="1"/>
    </row>
    <row r="29" spans="1:9" x14ac:dyDescent="0.25">
      <c r="A29" s="8" t="s">
        <v>66</v>
      </c>
      <c r="B29" s="37">
        <v>462582</v>
      </c>
      <c r="C29" s="37">
        <v>333425</v>
      </c>
      <c r="D29" s="37">
        <v>809823</v>
      </c>
      <c r="E29" s="37">
        <v>635438</v>
      </c>
      <c r="F29" s="10">
        <f t="shared" si="0"/>
        <v>-21.533717861804377</v>
      </c>
      <c r="G29" s="1"/>
      <c r="H29" s="1"/>
      <c r="I29" s="1"/>
    </row>
    <row r="30" spans="1:9" x14ac:dyDescent="0.25">
      <c r="A30" s="11" t="s">
        <v>67</v>
      </c>
      <c r="B30" s="38">
        <v>383041</v>
      </c>
      <c r="C30" s="38">
        <v>397298</v>
      </c>
      <c r="D30" s="38">
        <v>735564</v>
      </c>
      <c r="E30" s="38">
        <v>731023</v>
      </c>
      <c r="F30" s="13">
        <f t="shared" si="0"/>
        <v>-0.61734940807326666</v>
      </c>
      <c r="G30" s="1"/>
      <c r="H30" s="1"/>
      <c r="I30" s="1"/>
    </row>
    <row r="31" spans="1:9" x14ac:dyDescent="0.25">
      <c r="A31" s="8" t="s">
        <v>68</v>
      </c>
      <c r="B31" s="37">
        <v>2765941</v>
      </c>
      <c r="C31" s="37">
        <v>2269657</v>
      </c>
      <c r="D31" s="37">
        <v>6166128</v>
      </c>
      <c r="E31" s="37">
        <v>4954879</v>
      </c>
      <c r="F31" s="10">
        <f t="shared" si="0"/>
        <v>-19.643591569944704</v>
      </c>
      <c r="G31" s="1"/>
      <c r="H31" s="1"/>
      <c r="I31" s="1"/>
    </row>
    <row r="32" spans="1:9" x14ac:dyDescent="0.25">
      <c r="A32" s="11" t="s">
        <v>69</v>
      </c>
      <c r="B32" s="38">
        <v>5023407</v>
      </c>
      <c r="C32" s="38">
        <v>5078223</v>
      </c>
      <c r="D32" s="38">
        <v>10479389</v>
      </c>
      <c r="E32" s="38">
        <v>10488963</v>
      </c>
      <c r="F32" s="13">
        <f t="shared" si="0"/>
        <v>9.1360288276348456E-2</v>
      </c>
      <c r="G32" s="1"/>
      <c r="H32" s="1"/>
      <c r="I32" s="1"/>
    </row>
    <row r="33" spans="1:9" x14ac:dyDescent="0.25">
      <c r="A33" s="8" t="s">
        <v>70</v>
      </c>
      <c r="B33" s="37">
        <v>313743</v>
      </c>
      <c r="C33" s="37">
        <v>287087</v>
      </c>
      <c r="D33" s="37">
        <v>585773</v>
      </c>
      <c r="E33" s="37">
        <v>570302</v>
      </c>
      <c r="F33" s="10">
        <f t="shared" si="0"/>
        <v>-2.6411254871767795</v>
      </c>
      <c r="G33" s="1"/>
      <c r="H33" s="1"/>
      <c r="I33" s="1"/>
    </row>
    <row r="34" spans="1:9" x14ac:dyDescent="0.25">
      <c r="A34" s="11" t="s">
        <v>71</v>
      </c>
      <c r="B34" s="38">
        <v>116451</v>
      </c>
      <c r="C34" s="38">
        <v>77553</v>
      </c>
      <c r="D34" s="38">
        <v>198504</v>
      </c>
      <c r="E34" s="38">
        <v>143767</v>
      </c>
      <c r="F34" s="13">
        <f t="shared" si="0"/>
        <v>-27.574759198807072</v>
      </c>
      <c r="G34" s="1"/>
      <c r="H34" s="1"/>
      <c r="I34" s="1"/>
    </row>
    <row r="35" spans="1:9" x14ac:dyDescent="0.25">
      <c r="A35" s="14" t="s">
        <v>72</v>
      </c>
      <c r="B35" s="15">
        <f>SUM(B7:B34)</f>
        <v>36746861</v>
      </c>
      <c r="C35" s="15">
        <f t="shared" ref="C35:E35" si="1">SUM(C7:C34)</f>
        <v>32829577</v>
      </c>
      <c r="D35" s="15">
        <f t="shared" si="1"/>
        <v>73712667</v>
      </c>
      <c r="E35" s="15">
        <f t="shared" si="1"/>
        <v>67360863</v>
      </c>
      <c r="F35" s="16">
        <f t="shared" si="0"/>
        <v>-8.6169775949091587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1967240</v>
      </c>
      <c r="C38" s="41">
        <f>D7</f>
        <v>1860802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11937846</v>
      </c>
      <c r="G38" s="42">
        <f>LOOKUP(E38,$A$38:$A$65,$C$38:$C$65)</f>
        <v>13253129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367366</v>
      </c>
      <c r="C39" s="41">
        <f t="shared" ref="C39:C65" si="5">D8</f>
        <v>334527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10488963</v>
      </c>
      <c r="G39" s="42">
        <f t="shared" ref="G39:G65" si="8">LOOKUP(E39,$A$38:$A$65,$C$38:$C$65)</f>
        <v>10479389</v>
      </c>
    </row>
    <row r="40" spans="1:9" x14ac:dyDescent="0.25">
      <c r="A40" s="42" t="str">
        <f t="shared" si="3"/>
        <v>ALMERIA</v>
      </c>
      <c r="B40" s="41">
        <f t="shared" si="4"/>
        <v>802508</v>
      </c>
      <c r="C40" s="41">
        <f t="shared" si="5"/>
        <v>961851</v>
      </c>
      <c r="D40" s="41">
        <f t="shared" si="6"/>
        <v>15</v>
      </c>
      <c r="E40" s="42" t="str">
        <f t="shared" si="2"/>
        <v>BARCELONA</v>
      </c>
      <c r="F40" s="42">
        <f t="shared" si="7"/>
        <v>6077185</v>
      </c>
      <c r="G40" s="42">
        <f t="shared" si="8"/>
        <v>6505056</v>
      </c>
    </row>
    <row r="41" spans="1:9" x14ac:dyDescent="0.25">
      <c r="A41" s="42" t="str">
        <f t="shared" si="3"/>
        <v>AVILES</v>
      </c>
      <c r="B41" s="41">
        <f t="shared" si="4"/>
        <v>712346</v>
      </c>
      <c r="C41" s="41">
        <f t="shared" si="5"/>
        <v>797144</v>
      </c>
      <c r="D41" s="41">
        <f t="shared" si="6"/>
        <v>17</v>
      </c>
      <c r="E41" s="42" t="str">
        <f t="shared" si="2"/>
        <v>TARRAGONA</v>
      </c>
      <c r="F41" s="42">
        <f t="shared" si="7"/>
        <v>4954879</v>
      </c>
      <c r="G41" s="42">
        <f t="shared" si="8"/>
        <v>6166128</v>
      </c>
    </row>
    <row r="42" spans="1:9" x14ac:dyDescent="0.25">
      <c r="A42" s="42" t="str">
        <f t="shared" si="3"/>
        <v>BAHIA DE ALGECIRAS</v>
      </c>
      <c r="B42" s="41">
        <f t="shared" si="4"/>
        <v>11937846</v>
      </c>
      <c r="C42" s="41">
        <f t="shared" si="5"/>
        <v>13253129</v>
      </c>
      <c r="D42" s="41">
        <f t="shared" si="6"/>
        <v>1</v>
      </c>
      <c r="E42" s="42" t="str">
        <f t="shared" si="2"/>
        <v>BILBAO</v>
      </c>
      <c r="F42" s="42">
        <f t="shared" si="7"/>
        <v>4814496</v>
      </c>
      <c r="G42" s="42">
        <f t="shared" si="8"/>
        <v>4372020</v>
      </c>
    </row>
    <row r="43" spans="1:9" x14ac:dyDescent="0.25">
      <c r="A43" s="42" t="str">
        <f t="shared" si="3"/>
        <v>BAHIA DE CADIZ</v>
      </c>
      <c r="B43" s="41">
        <f t="shared" si="4"/>
        <v>591106</v>
      </c>
      <c r="C43" s="41">
        <f t="shared" si="5"/>
        <v>600512</v>
      </c>
      <c r="D43" s="41">
        <f t="shared" si="6"/>
        <v>19</v>
      </c>
      <c r="E43" s="42" t="str">
        <f t="shared" si="2"/>
        <v>CARTAGENA</v>
      </c>
      <c r="F43" s="42">
        <f t="shared" si="7"/>
        <v>4642544</v>
      </c>
      <c r="G43" s="42">
        <f t="shared" si="8"/>
        <v>5175097</v>
      </c>
    </row>
    <row r="44" spans="1:9" x14ac:dyDescent="0.25">
      <c r="A44" s="42" t="str">
        <f t="shared" si="3"/>
        <v>BALEARES</v>
      </c>
      <c r="B44" s="41">
        <f t="shared" si="4"/>
        <v>1571193</v>
      </c>
      <c r="C44" s="41">
        <f t="shared" si="5"/>
        <v>1654846</v>
      </c>
      <c r="D44" s="41">
        <f t="shared" si="6"/>
        <v>14</v>
      </c>
      <c r="E44" s="42" t="str">
        <f t="shared" si="2"/>
        <v>HUELVA</v>
      </c>
      <c r="F44" s="42">
        <f t="shared" si="7"/>
        <v>3407413</v>
      </c>
      <c r="G44" s="42">
        <f t="shared" si="8"/>
        <v>3420658</v>
      </c>
    </row>
    <row r="45" spans="1:9" x14ac:dyDescent="0.25">
      <c r="A45" s="42" t="str">
        <f t="shared" si="3"/>
        <v>BARCELONA</v>
      </c>
      <c r="B45" s="41">
        <f t="shared" si="4"/>
        <v>6077185</v>
      </c>
      <c r="C45" s="41">
        <f t="shared" si="5"/>
        <v>6505056</v>
      </c>
      <c r="D45" s="41">
        <f t="shared" si="6"/>
        <v>3</v>
      </c>
      <c r="E45" s="42" t="str">
        <f t="shared" si="2"/>
        <v>LAS PALMAS</v>
      </c>
      <c r="F45" s="42">
        <f t="shared" si="7"/>
        <v>3249049</v>
      </c>
      <c r="G45" s="42">
        <f t="shared" si="8"/>
        <v>3657018</v>
      </c>
    </row>
    <row r="46" spans="1:9" x14ac:dyDescent="0.25">
      <c r="A46" s="42" t="str">
        <f t="shared" si="3"/>
        <v>BILBAO</v>
      </c>
      <c r="B46" s="41">
        <f t="shared" si="4"/>
        <v>4814496</v>
      </c>
      <c r="C46" s="41">
        <f t="shared" si="5"/>
        <v>4372020</v>
      </c>
      <c r="D46" s="41">
        <f t="shared" si="6"/>
        <v>5</v>
      </c>
      <c r="E46" s="42" t="str">
        <f t="shared" si="2"/>
        <v>GIJON</v>
      </c>
      <c r="F46" s="42">
        <f t="shared" si="7"/>
        <v>2053938</v>
      </c>
      <c r="G46" s="42">
        <f t="shared" si="8"/>
        <v>2315726</v>
      </c>
    </row>
    <row r="47" spans="1:9" x14ac:dyDescent="0.25">
      <c r="A47" s="42" t="str">
        <f t="shared" si="3"/>
        <v>CARTAGENA</v>
      </c>
      <c r="B47" s="41">
        <f t="shared" si="4"/>
        <v>4642544</v>
      </c>
      <c r="C47" s="41">
        <f t="shared" si="5"/>
        <v>5175097</v>
      </c>
      <c r="D47" s="41">
        <f t="shared" si="6"/>
        <v>6</v>
      </c>
      <c r="E47" s="42" t="str">
        <f t="shared" si="2"/>
        <v>CASTELLON</v>
      </c>
      <c r="F47" s="42">
        <f t="shared" si="7"/>
        <v>2038360</v>
      </c>
      <c r="G47" s="42">
        <f t="shared" si="8"/>
        <v>1868714</v>
      </c>
    </row>
    <row r="48" spans="1:9" x14ac:dyDescent="0.25">
      <c r="A48" s="42" t="str">
        <f t="shared" si="3"/>
        <v>CASTELLON</v>
      </c>
      <c r="B48" s="41">
        <f t="shared" si="4"/>
        <v>2038360</v>
      </c>
      <c r="C48" s="41">
        <f t="shared" si="5"/>
        <v>1868714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1981224</v>
      </c>
      <c r="G48" s="42">
        <f t="shared" si="8"/>
        <v>2522674</v>
      </c>
    </row>
    <row r="49" spans="1:7" x14ac:dyDescent="0.25">
      <c r="A49" s="42" t="str">
        <f t="shared" si="3"/>
        <v>CEUTA</v>
      </c>
      <c r="B49" s="41">
        <f t="shared" si="4"/>
        <v>287510</v>
      </c>
      <c r="C49" s="41">
        <f t="shared" si="5"/>
        <v>379411</v>
      </c>
      <c r="D49" s="41">
        <f t="shared" si="6"/>
        <v>25</v>
      </c>
      <c r="E49" s="42" t="str">
        <f t="shared" si="2"/>
        <v>A CORUÑA</v>
      </c>
      <c r="F49" s="42">
        <f t="shared" si="7"/>
        <v>1967240</v>
      </c>
      <c r="G49" s="42">
        <f t="shared" si="8"/>
        <v>1860802</v>
      </c>
    </row>
    <row r="50" spans="1:7" x14ac:dyDescent="0.25">
      <c r="A50" s="42" t="str">
        <f t="shared" si="3"/>
        <v>FERROL-SAN CIBRAO</v>
      </c>
      <c r="B50" s="41">
        <f t="shared" si="4"/>
        <v>1839616</v>
      </c>
      <c r="C50" s="41">
        <f t="shared" si="5"/>
        <v>2094564</v>
      </c>
      <c r="D50" s="41">
        <f t="shared" si="6"/>
        <v>13</v>
      </c>
      <c r="E50" s="42" t="str">
        <f t="shared" si="2"/>
        <v>FERROL-SAN CIBRAO</v>
      </c>
      <c r="F50" s="42">
        <f t="shared" si="7"/>
        <v>1839616</v>
      </c>
      <c r="G50" s="42">
        <f t="shared" si="8"/>
        <v>2094564</v>
      </c>
    </row>
    <row r="51" spans="1:7" x14ac:dyDescent="0.25">
      <c r="A51" s="42" t="str">
        <f t="shared" si="3"/>
        <v>GIJON</v>
      </c>
      <c r="B51" s="41">
        <f t="shared" si="4"/>
        <v>2053938</v>
      </c>
      <c r="C51" s="41">
        <f t="shared" si="5"/>
        <v>2315726</v>
      </c>
      <c r="D51" s="41">
        <f t="shared" si="6"/>
        <v>9</v>
      </c>
      <c r="E51" s="42" t="str">
        <f t="shared" si="2"/>
        <v>BALEARES</v>
      </c>
      <c r="F51" s="42">
        <f t="shared" si="7"/>
        <v>1571193</v>
      </c>
      <c r="G51" s="42">
        <f t="shared" si="8"/>
        <v>1654846</v>
      </c>
    </row>
    <row r="52" spans="1:7" x14ac:dyDescent="0.25">
      <c r="A52" s="42" t="str">
        <f t="shared" si="3"/>
        <v>HUELVA</v>
      </c>
      <c r="B52" s="41">
        <f t="shared" si="4"/>
        <v>3407413</v>
      </c>
      <c r="C52" s="41">
        <f t="shared" si="5"/>
        <v>3420658</v>
      </c>
      <c r="D52" s="41">
        <f t="shared" si="6"/>
        <v>7</v>
      </c>
      <c r="E52" s="42" t="str">
        <f t="shared" si="2"/>
        <v>ALMERIA</v>
      </c>
      <c r="F52" s="42">
        <f t="shared" si="7"/>
        <v>802508</v>
      </c>
      <c r="G52" s="42">
        <f t="shared" si="8"/>
        <v>961851</v>
      </c>
    </row>
    <row r="53" spans="1:7" x14ac:dyDescent="0.25">
      <c r="A53" s="42" t="str">
        <f t="shared" si="3"/>
        <v>LAS PALMAS</v>
      </c>
      <c r="B53" s="41">
        <f t="shared" si="4"/>
        <v>3249049</v>
      </c>
      <c r="C53" s="41">
        <f t="shared" si="5"/>
        <v>3657018</v>
      </c>
      <c r="D53" s="41">
        <f t="shared" si="6"/>
        <v>8</v>
      </c>
      <c r="E53" s="42" t="str">
        <f t="shared" si="2"/>
        <v>SEVILLA</v>
      </c>
      <c r="F53" s="42">
        <f t="shared" si="7"/>
        <v>731023</v>
      </c>
      <c r="G53" s="42">
        <f t="shared" si="8"/>
        <v>735564</v>
      </c>
    </row>
    <row r="54" spans="1:7" x14ac:dyDescent="0.25">
      <c r="A54" s="42" t="str">
        <f t="shared" si="3"/>
        <v>MALAGA</v>
      </c>
      <c r="B54" s="41">
        <f t="shared" si="4"/>
        <v>219088</v>
      </c>
      <c r="C54" s="41">
        <f t="shared" si="5"/>
        <v>1701963</v>
      </c>
      <c r="D54" s="41">
        <f t="shared" si="6"/>
        <v>26</v>
      </c>
      <c r="E54" s="42" t="str">
        <f t="shared" si="2"/>
        <v>AVILES</v>
      </c>
      <c r="F54" s="42">
        <f t="shared" si="7"/>
        <v>712346</v>
      </c>
      <c r="G54" s="42">
        <f t="shared" si="8"/>
        <v>797144</v>
      </c>
    </row>
    <row r="55" spans="1:7" x14ac:dyDescent="0.25">
      <c r="A55" s="42" t="str">
        <f t="shared" si="3"/>
        <v>MARIN Y RIA DE PONTEVEDRA</v>
      </c>
      <c r="B55" s="41">
        <f t="shared" si="4"/>
        <v>376909</v>
      </c>
      <c r="C55" s="41">
        <f t="shared" si="5"/>
        <v>311666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635438</v>
      </c>
      <c r="G55" s="42">
        <f t="shared" si="8"/>
        <v>809823</v>
      </c>
    </row>
    <row r="56" spans="1:7" x14ac:dyDescent="0.25">
      <c r="A56" s="42" t="str">
        <f t="shared" si="3"/>
        <v>MELILLA</v>
      </c>
      <c r="B56" s="41">
        <f t="shared" si="4"/>
        <v>151769</v>
      </c>
      <c r="C56" s="41">
        <f t="shared" si="5"/>
        <v>150493</v>
      </c>
      <c r="D56" s="41">
        <f t="shared" si="6"/>
        <v>27</v>
      </c>
      <c r="E56" s="42" t="str">
        <f t="shared" si="2"/>
        <v>BAHIA DE CADIZ</v>
      </c>
      <c r="F56" s="42">
        <f t="shared" si="9"/>
        <v>591106</v>
      </c>
      <c r="G56" s="42">
        <f t="shared" si="8"/>
        <v>600512</v>
      </c>
    </row>
    <row r="57" spans="1:7" x14ac:dyDescent="0.25">
      <c r="A57" s="42" t="str">
        <f t="shared" si="3"/>
        <v>MOTRIL</v>
      </c>
      <c r="B57" s="41">
        <f t="shared" si="4"/>
        <v>318019</v>
      </c>
      <c r="C57" s="41">
        <f t="shared" si="5"/>
        <v>278510</v>
      </c>
      <c r="D57" s="41">
        <f t="shared" si="6"/>
        <v>24</v>
      </c>
      <c r="E57" s="42" t="str">
        <f t="shared" si="2"/>
        <v>VIGO</v>
      </c>
      <c r="F57" s="42">
        <f t="shared" si="9"/>
        <v>570302</v>
      </c>
      <c r="G57" s="42">
        <f t="shared" si="8"/>
        <v>585773</v>
      </c>
    </row>
    <row r="58" spans="1:7" x14ac:dyDescent="0.25">
      <c r="A58" s="42" t="str">
        <f t="shared" si="3"/>
        <v>PASAIA</v>
      </c>
      <c r="B58" s="41">
        <f t="shared" si="4"/>
        <v>429766</v>
      </c>
      <c r="C58" s="41">
        <f t="shared" si="5"/>
        <v>521105</v>
      </c>
      <c r="D58" s="41">
        <f t="shared" si="6"/>
        <v>21</v>
      </c>
      <c r="E58" s="42" t="str">
        <f t="shared" si="2"/>
        <v>PASAIA</v>
      </c>
      <c r="F58" s="42">
        <f t="shared" si="9"/>
        <v>429766</v>
      </c>
      <c r="G58" s="42">
        <f t="shared" si="8"/>
        <v>521105</v>
      </c>
    </row>
    <row r="59" spans="1:7" x14ac:dyDescent="0.25">
      <c r="A59" s="42" t="str">
        <f t="shared" si="3"/>
        <v>SANTA CRUZ DE TENERIFE</v>
      </c>
      <c r="B59" s="41">
        <f t="shared" si="4"/>
        <v>1981224</v>
      </c>
      <c r="C59" s="41">
        <f t="shared" si="5"/>
        <v>2522674</v>
      </c>
      <c r="D59" s="41">
        <f t="shared" si="6"/>
        <v>11</v>
      </c>
      <c r="E59" s="42" t="str">
        <f t="shared" si="2"/>
        <v>MARIN Y RIA DE PONTEVEDRA</v>
      </c>
      <c r="F59" s="42">
        <f t="shared" si="9"/>
        <v>376909</v>
      </c>
      <c r="G59" s="42">
        <f t="shared" si="8"/>
        <v>311666</v>
      </c>
    </row>
    <row r="60" spans="1:7" x14ac:dyDescent="0.25">
      <c r="A60" s="42" t="str">
        <f t="shared" si="3"/>
        <v>SANTANDER</v>
      </c>
      <c r="B60" s="41">
        <f t="shared" si="4"/>
        <v>635438</v>
      </c>
      <c r="C60" s="41">
        <f t="shared" si="5"/>
        <v>809823</v>
      </c>
      <c r="D60" s="41">
        <f t="shared" si="6"/>
        <v>18</v>
      </c>
      <c r="E60" s="42" t="str">
        <f t="shared" si="2"/>
        <v>ALICANTE</v>
      </c>
      <c r="F60" s="42">
        <f t="shared" si="9"/>
        <v>367366</v>
      </c>
      <c r="G60" s="42">
        <f t="shared" si="8"/>
        <v>334527</v>
      </c>
    </row>
    <row r="61" spans="1:7" x14ac:dyDescent="0.25">
      <c r="A61" s="42" t="str">
        <f t="shared" si="3"/>
        <v>SEVILLA</v>
      </c>
      <c r="B61" s="41">
        <f t="shared" si="4"/>
        <v>731023</v>
      </c>
      <c r="C61" s="41">
        <f t="shared" si="5"/>
        <v>735564</v>
      </c>
      <c r="D61" s="41">
        <f t="shared" si="6"/>
        <v>16</v>
      </c>
      <c r="E61" s="42" t="str">
        <f t="shared" si="2"/>
        <v>MOTRIL</v>
      </c>
      <c r="F61" s="42">
        <f t="shared" si="9"/>
        <v>318019</v>
      </c>
      <c r="G61" s="42">
        <f t="shared" si="8"/>
        <v>278510</v>
      </c>
    </row>
    <row r="62" spans="1:7" x14ac:dyDescent="0.25">
      <c r="A62" s="42" t="str">
        <f t="shared" si="3"/>
        <v>TARRAGONA</v>
      </c>
      <c r="B62" s="41">
        <f t="shared" si="4"/>
        <v>4954879</v>
      </c>
      <c r="C62" s="41">
        <f t="shared" si="5"/>
        <v>6166128</v>
      </c>
      <c r="D62" s="41">
        <f t="shared" si="6"/>
        <v>4</v>
      </c>
      <c r="E62" s="42" t="str">
        <f t="shared" si="2"/>
        <v>CEUTA</v>
      </c>
      <c r="F62" s="42">
        <f t="shared" si="9"/>
        <v>287510</v>
      </c>
      <c r="G62" s="42">
        <f t="shared" si="8"/>
        <v>379411</v>
      </c>
    </row>
    <row r="63" spans="1:7" x14ac:dyDescent="0.25">
      <c r="A63" s="42" t="str">
        <f t="shared" si="3"/>
        <v>VALENCIA</v>
      </c>
      <c r="B63" s="41">
        <f t="shared" si="4"/>
        <v>10488963</v>
      </c>
      <c r="C63" s="41">
        <f t="shared" si="5"/>
        <v>10479389</v>
      </c>
      <c r="D63" s="41">
        <f t="shared" si="6"/>
        <v>2</v>
      </c>
      <c r="E63" s="42" t="str">
        <f t="shared" si="2"/>
        <v>MALAGA</v>
      </c>
      <c r="F63" s="42">
        <f t="shared" si="9"/>
        <v>219088</v>
      </c>
      <c r="G63" s="42">
        <f t="shared" si="8"/>
        <v>1701963</v>
      </c>
    </row>
    <row r="64" spans="1:7" x14ac:dyDescent="0.25">
      <c r="A64" s="42" t="str">
        <f t="shared" si="3"/>
        <v>VIGO</v>
      </c>
      <c r="B64" s="41">
        <f t="shared" si="4"/>
        <v>570302</v>
      </c>
      <c r="C64" s="41">
        <f t="shared" si="5"/>
        <v>585773</v>
      </c>
      <c r="D64" s="41">
        <f t="shared" si="6"/>
        <v>20</v>
      </c>
      <c r="E64" s="42" t="str">
        <f t="shared" si="2"/>
        <v>MELILLA</v>
      </c>
      <c r="F64" s="42">
        <f t="shared" si="9"/>
        <v>151769</v>
      </c>
      <c r="G64" s="42">
        <f t="shared" si="8"/>
        <v>150493</v>
      </c>
    </row>
    <row r="65" spans="1:7" x14ac:dyDescent="0.25">
      <c r="A65" s="42" t="str">
        <f t="shared" si="3"/>
        <v>VILAGARCIA</v>
      </c>
      <c r="B65" s="41">
        <f t="shared" si="4"/>
        <v>143767</v>
      </c>
      <c r="C65" s="41">
        <f t="shared" si="5"/>
        <v>198504</v>
      </c>
      <c r="D65" s="41">
        <f t="shared" si="6"/>
        <v>28</v>
      </c>
      <c r="E65" s="42" t="str">
        <f t="shared" si="2"/>
        <v>VILAGARCIA</v>
      </c>
      <c r="F65" s="42">
        <f t="shared" si="9"/>
        <v>143767</v>
      </c>
      <c r="G65" s="42">
        <f t="shared" si="8"/>
        <v>198504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584060</v>
      </c>
      <c r="C7" s="37">
        <v>600443</v>
      </c>
      <c r="D7" s="37">
        <v>1026204</v>
      </c>
      <c r="E7" s="37">
        <v>1103310</v>
      </c>
      <c r="F7" s="10">
        <f>((E7*100)/D7)-100</f>
        <v>7.5137107241834968</v>
      </c>
      <c r="G7" s="1"/>
      <c r="H7" s="1"/>
      <c r="I7" s="1"/>
    </row>
    <row r="8" spans="1:12" x14ac:dyDescent="0.25">
      <c r="A8" s="11" t="s">
        <v>45</v>
      </c>
      <c r="B8" s="38">
        <v>5340</v>
      </c>
      <c r="C8" s="38">
        <v>5504</v>
      </c>
      <c r="D8" s="38">
        <v>10425</v>
      </c>
      <c r="E8" s="38">
        <v>10022</v>
      </c>
      <c r="F8" s="13">
        <f t="shared" ref="F8:F35" si="0">((E8*100)/D8)-100</f>
        <v>-3.8657074340527515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3150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38">
        <v>40500</v>
      </c>
      <c r="C10" s="38">
        <v>33422</v>
      </c>
      <c r="D10" s="38">
        <v>79536</v>
      </c>
      <c r="E10" s="38">
        <v>95454</v>
      </c>
      <c r="F10" s="13">
        <f t="shared" si="0"/>
        <v>20.013578756789371</v>
      </c>
      <c r="G10" s="1"/>
      <c r="H10" s="1"/>
      <c r="I10" s="1"/>
    </row>
    <row r="11" spans="1:12" x14ac:dyDescent="0.25">
      <c r="A11" s="8" t="s">
        <v>48</v>
      </c>
      <c r="B11" s="37">
        <v>1759032</v>
      </c>
      <c r="C11" s="37">
        <v>1621575</v>
      </c>
      <c r="D11" s="37">
        <v>3558632</v>
      </c>
      <c r="E11" s="37">
        <v>3437872</v>
      </c>
      <c r="F11" s="10">
        <f t="shared" si="0"/>
        <v>-3.3934388270548936</v>
      </c>
      <c r="G11" s="1"/>
      <c r="H11" s="1"/>
      <c r="I11" s="1"/>
    </row>
    <row r="12" spans="1:12" x14ac:dyDescent="0.25">
      <c r="A12" s="11" t="s">
        <v>49</v>
      </c>
      <c r="B12" s="38">
        <v>7380</v>
      </c>
      <c r="C12" s="38">
        <v>9846</v>
      </c>
      <c r="D12" s="38">
        <v>15003</v>
      </c>
      <c r="E12" s="38">
        <v>14037</v>
      </c>
      <c r="F12" s="13">
        <f t="shared" si="0"/>
        <v>-6.4387122575484881</v>
      </c>
      <c r="G12" s="1"/>
      <c r="H12" s="1"/>
      <c r="I12" s="1"/>
    </row>
    <row r="13" spans="1:12" x14ac:dyDescent="0.25">
      <c r="A13" s="8" t="s">
        <v>50</v>
      </c>
      <c r="B13" s="37">
        <v>69258</v>
      </c>
      <c r="C13" s="37">
        <v>71046</v>
      </c>
      <c r="D13" s="37">
        <v>202068</v>
      </c>
      <c r="E13" s="37">
        <v>177480</v>
      </c>
      <c r="F13" s="10">
        <f t="shared" si="0"/>
        <v>-12.168181008373423</v>
      </c>
      <c r="G13" s="1"/>
      <c r="H13" s="1"/>
      <c r="I13" s="1"/>
    </row>
    <row r="14" spans="1:12" x14ac:dyDescent="0.25">
      <c r="A14" s="11" t="s">
        <v>51</v>
      </c>
      <c r="B14" s="38">
        <v>942985</v>
      </c>
      <c r="C14" s="38">
        <v>647030</v>
      </c>
      <c r="D14" s="38">
        <v>1778651</v>
      </c>
      <c r="E14" s="38">
        <v>1629461</v>
      </c>
      <c r="F14" s="13">
        <f t="shared" si="0"/>
        <v>-8.3878175088873519</v>
      </c>
      <c r="G14" s="1"/>
      <c r="H14" s="1"/>
      <c r="I14" s="1"/>
    </row>
    <row r="15" spans="1:12" x14ac:dyDescent="0.25">
      <c r="A15" s="8" t="s">
        <v>52</v>
      </c>
      <c r="B15" s="37">
        <v>1091706</v>
      </c>
      <c r="C15" s="37">
        <v>1276797</v>
      </c>
      <c r="D15" s="37">
        <v>2190847</v>
      </c>
      <c r="E15" s="37">
        <v>2609721</v>
      </c>
      <c r="F15" s="10">
        <f t="shared" si="0"/>
        <v>19.119272135388726</v>
      </c>
      <c r="G15" s="1"/>
      <c r="H15" s="1"/>
      <c r="I15" s="1"/>
    </row>
    <row r="16" spans="1:12" x14ac:dyDescent="0.25">
      <c r="A16" s="11" t="s">
        <v>53</v>
      </c>
      <c r="B16" s="38">
        <v>2220995</v>
      </c>
      <c r="C16" s="38">
        <v>1911087</v>
      </c>
      <c r="D16" s="38">
        <v>4144323</v>
      </c>
      <c r="E16" s="38">
        <v>3579306</v>
      </c>
      <c r="F16" s="13">
        <f t="shared" si="0"/>
        <v>-13.633517464734282</v>
      </c>
      <c r="G16" s="1"/>
      <c r="H16" s="1"/>
      <c r="I16" s="1"/>
    </row>
    <row r="17" spans="1:9" x14ac:dyDescent="0.25">
      <c r="A17" s="8" t="s">
        <v>54</v>
      </c>
      <c r="B17" s="37">
        <v>585518</v>
      </c>
      <c r="C17" s="37">
        <v>651523</v>
      </c>
      <c r="D17" s="37">
        <v>1137214</v>
      </c>
      <c r="E17" s="37">
        <v>1290108</v>
      </c>
      <c r="F17" s="10">
        <f t="shared" si="0"/>
        <v>13.444611128600243</v>
      </c>
      <c r="G17" s="1"/>
      <c r="H17" s="1"/>
      <c r="I17" s="1"/>
    </row>
    <row r="18" spans="1:9" x14ac:dyDescent="0.25">
      <c r="A18" s="11" t="s">
        <v>55</v>
      </c>
      <c r="B18" s="38">
        <v>87856</v>
      </c>
      <c r="C18" s="38">
        <v>64762</v>
      </c>
      <c r="D18" s="38">
        <v>209774</v>
      </c>
      <c r="E18" s="38">
        <v>109382</v>
      </c>
      <c r="F18" s="13">
        <f t="shared" si="0"/>
        <v>-47.857217767692852</v>
      </c>
      <c r="G18" s="1"/>
      <c r="H18" s="1"/>
      <c r="I18" s="1"/>
    </row>
    <row r="19" spans="1:9" x14ac:dyDescent="0.25">
      <c r="A19" s="8" t="s">
        <v>56</v>
      </c>
      <c r="B19" s="37">
        <v>179208</v>
      </c>
      <c r="C19" s="37">
        <v>124401</v>
      </c>
      <c r="D19" s="37">
        <v>301763</v>
      </c>
      <c r="E19" s="37">
        <v>347411</v>
      </c>
      <c r="F19" s="10">
        <f t="shared" si="0"/>
        <v>15.127103057697596</v>
      </c>
      <c r="G19" s="1"/>
      <c r="H19" s="1"/>
      <c r="I19" s="1"/>
    </row>
    <row r="20" spans="1:9" x14ac:dyDescent="0.25">
      <c r="A20" s="11" t="s">
        <v>57</v>
      </c>
      <c r="B20" s="38">
        <v>116971</v>
      </c>
      <c r="C20" s="38">
        <v>62059</v>
      </c>
      <c r="D20" s="38">
        <v>177379</v>
      </c>
      <c r="E20" s="38">
        <v>110464</v>
      </c>
      <c r="F20" s="13">
        <f t="shared" si="0"/>
        <v>-37.724307838019158</v>
      </c>
      <c r="G20" s="1"/>
      <c r="H20" s="1"/>
      <c r="I20" s="1"/>
    </row>
    <row r="21" spans="1:9" x14ac:dyDescent="0.25">
      <c r="A21" s="8" t="s">
        <v>58</v>
      </c>
      <c r="B21" s="37">
        <v>1585064</v>
      </c>
      <c r="C21" s="37">
        <v>1551695</v>
      </c>
      <c r="D21" s="37">
        <v>2814044</v>
      </c>
      <c r="E21" s="37">
        <v>2936671</v>
      </c>
      <c r="F21" s="10">
        <f t="shared" si="0"/>
        <v>4.357678842264022</v>
      </c>
      <c r="G21" s="1"/>
      <c r="H21" s="1"/>
      <c r="I21" s="1"/>
    </row>
    <row r="22" spans="1:9" x14ac:dyDescent="0.25">
      <c r="A22" s="11" t="s">
        <v>59</v>
      </c>
      <c r="B22" s="38">
        <v>384717</v>
      </c>
      <c r="C22" s="38">
        <v>342751</v>
      </c>
      <c r="D22" s="38">
        <v>799652</v>
      </c>
      <c r="E22" s="38">
        <v>802492</v>
      </c>
      <c r="F22" s="13">
        <f t="shared" si="0"/>
        <v>0.35515449220410744</v>
      </c>
      <c r="G22" s="1"/>
      <c r="H22" s="1"/>
      <c r="I22" s="1"/>
    </row>
    <row r="23" spans="1:9" x14ac:dyDescent="0.25">
      <c r="A23" s="8" t="s">
        <v>60</v>
      </c>
      <c r="B23" s="37">
        <v>11016</v>
      </c>
      <c r="C23" s="37">
        <v>2752</v>
      </c>
      <c r="D23" s="37">
        <v>23721</v>
      </c>
      <c r="E23" s="37">
        <v>6938</v>
      </c>
      <c r="F23" s="10">
        <f t="shared" si="0"/>
        <v>-70.75165465199612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3331</v>
      </c>
      <c r="C25" s="37">
        <v>3254</v>
      </c>
      <c r="D25" s="37">
        <v>12566</v>
      </c>
      <c r="E25" s="37">
        <v>5757</v>
      </c>
      <c r="F25" s="10">
        <f t="shared" si="0"/>
        <v>-54.18589845615152</v>
      </c>
      <c r="G25" s="1"/>
      <c r="H25" s="1"/>
      <c r="I25" s="1"/>
    </row>
    <row r="26" spans="1:9" x14ac:dyDescent="0.25">
      <c r="A26" s="11" t="s">
        <v>63</v>
      </c>
      <c r="B26" s="38">
        <v>38103</v>
      </c>
      <c r="C26" s="38">
        <v>65801</v>
      </c>
      <c r="D26" s="38">
        <v>166827</v>
      </c>
      <c r="E26" s="38">
        <v>189864</v>
      </c>
      <c r="F26" s="13">
        <f t="shared" si="0"/>
        <v>13.808915822978292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813701</v>
      </c>
      <c r="C28" s="38">
        <v>565154</v>
      </c>
      <c r="D28" s="38">
        <v>1474255</v>
      </c>
      <c r="E28" s="38">
        <v>1068355</v>
      </c>
      <c r="F28" s="13">
        <f t="shared" si="0"/>
        <v>-27.532550338984777</v>
      </c>
      <c r="G28" s="1"/>
      <c r="H28" s="1"/>
      <c r="I28" s="1"/>
    </row>
    <row r="29" spans="1:9" x14ac:dyDescent="0.25">
      <c r="A29" s="8" t="s">
        <v>66</v>
      </c>
      <c r="B29" s="37">
        <v>26039</v>
      </c>
      <c r="C29" s="37">
        <v>14843</v>
      </c>
      <c r="D29" s="37">
        <v>37094</v>
      </c>
      <c r="E29" s="37">
        <v>27815</v>
      </c>
      <c r="F29" s="10">
        <f t="shared" si="0"/>
        <v>-25.014827195772895</v>
      </c>
      <c r="G29" s="1"/>
      <c r="H29" s="1"/>
      <c r="I29" s="1"/>
    </row>
    <row r="30" spans="1:9" x14ac:dyDescent="0.25">
      <c r="A30" s="11" t="s">
        <v>67</v>
      </c>
      <c r="B30" s="38">
        <v>47101</v>
      </c>
      <c r="C30" s="38">
        <v>18610</v>
      </c>
      <c r="D30" s="38">
        <v>87003</v>
      </c>
      <c r="E30" s="38">
        <v>53904</v>
      </c>
      <c r="F30" s="13">
        <f t="shared" si="0"/>
        <v>-38.043515740836526</v>
      </c>
      <c r="G30" s="1"/>
      <c r="H30" s="1"/>
      <c r="I30" s="1"/>
    </row>
    <row r="31" spans="1:9" x14ac:dyDescent="0.25">
      <c r="A31" s="8" t="s">
        <v>68</v>
      </c>
      <c r="B31" s="37">
        <v>1569584</v>
      </c>
      <c r="C31" s="37">
        <v>1529226</v>
      </c>
      <c r="D31" s="37">
        <v>3577194</v>
      </c>
      <c r="E31" s="37">
        <v>3042525</v>
      </c>
      <c r="F31" s="10">
        <f t="shared" si="0"/>
        <v>-14.946603399200598</v>
      </c>
      <c r="G31" s="1"/>
      <c r="H31" s="1"/>
      <c r="I31" s="1"/>
    </row>
    <row r="32" spans="1:9" x14ac:dyDescent="0.25">
      <c r="A32" s="11" t="s">
        <v>69</v>
      </c>
      <c r="B32" s="38">
        <v>390608</v>
      </c>
      <c r="C32" s="38">
        <v>241199</v>
      </c>
      <c r="D32" s="38">
        <v>790800</v>
      </c>
      <c r="E32" s="38">
        <v>481063</v>
      </c>
      <c r="F32" s="13">
        <f t="shared" si="0"/>
        <v>-39.167551846231667</v>
      </c>
      <c r="G32" s="1"/>
      <c r="H32" s="1"/>
      <c r="I32" s="1"/>
    </row>
    <row r="33" spans="1:9" x14ac:dyDescent="0.25">
      <c r="A33" s="8" t="s">
        <v>70</v>
      </c>
      <c r="B33" s="37">
        <v>10385</v>
      </c>
      <c r="C33" s="37">
        <v>4988</v>
      </c>
      <c r="D33" s="37">
        <v>24192</v>
      </c>
      <c r="E33" s="37">
        <v>14984</v>
      </c>
      <c r="F33" s="10">
        <f t="shared" si="0"/>
        <v>-38.06216931216931</v>
      </c>
      <c r="G33" s="1"/>
      <c r="H33" s="1"/>
      <c r="I33" s="1"/>
    </row>
    <row r="34" spans="1:9" x14ac:dyDescent="0.25">
      <c r="A34" s="11" t="s">
        <v>71</v>
      </c>
      <c r="B34" s="38">
        <v>33253</v>
      </c>
      <c r="C34" s="38">
        <v>20211</v>
      </c>
      <c r="D34" s="38">
        <v>58552</v>
      </c>
      <c r="E34" s="38">
        <v>30479</v>
      </c>
      <c r="F34" s="13">
        <f t="shared" si="0"/>
        <v>-47.94541604044268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12603711</v>
      </c>
      <c r="C35" s="15">
        <f t="shared" ref="C35:E35" si="1">SUM(C7:C34)</f>
        <v>11439979</v>
      </c>
      <c r="D35" s="15">
        <f t="shared" si="1"/>
        <v>24700869</v>
      </c>
      <c r="E35" s="15">
        <f t="shared" si="1"/>
        <v>23174875</v>
      </c>
      <c r="F35" s="16">
        <f t="shared" si="0"/>
        <v>-6.1778960084359795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1103310</v>
      </c>
      <c r="C38" s="41">
        <f>D7</f>
        <v>1026204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3579306</v>
      </c>
      <c r="G38" s="42">
        <f>LOOKUP(E38,$A$38:$A$65,$C$38:$C$65)</f>
        <v>4144323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10022</v>
      </c>
      <c r="C39" s="41">
        <f t="shared" ref="C39:C65" si="5">D8</f>
        <v>10425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3437872</v>
      </c>
      <c r="G39" s="42">
        <f t="shared" ref="G39:G65" si="8">LOOKUP(E39,$A$38:$A$65,$C$38:$C$65)</f>
        <v>3558632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3150</v>
      </c>
      <c r="D40" s="41">
        <f t="shared" si="6"/>
        <v>28</v>
      </c>
      <c r="E40" s="42" t="str">
        <f t="shared" si="2"/>
        <v>TARRAGONA</v>
      </c>
      <c r="F40" s="42">
        <f t="shared" si="7"/>
        <v>3042525</v>
      </c>
      <c r="G40" s="42">
        <f t="shared" si="8"/>
        <v>3577194</v>
      </c>
    </row>
    <row r="41" spans="1:9" x14ac:dyDescent="0.25">
      <c r="A41" s="42" t="str">
        <f t="shared" si="3"/>
        <v>AVILES</v>
      </c>
      <c r="B41" s="41">
        <f t="shared" si="4"/>
        <v>95454</v>
      </c>
      <c r="C41" s="41">
        <f t="shared" si="5"/>
        <v>79536</v>
      </c>
      <c r="D41" s="41">
        <f t="shared" si="6"/>
        <v>17</v>
      </c>
      <c r="E41" s="42" t="str">
        <f t="shared" si="2"/>
        <v>HUELVA</v>
      </c>
      <c r="F41" s="42">
        <f t="shared" si="7"/>
        <v>2936671</v>
      </c>
      <c r="G41" s="42">
        <f t="shared" si="8"/>
        <v>2814044</v>
      </c>
    </row>
    <row r="42" spans="1:9" x14ac:dyDescent="0.25">
      <c r="A42" s="42" t="str">
        <f t="shared" si="3"/>
        <v>BAHIA DE ALGECIRAS</v>
      </c>
      <c r="B42" s="41">
        <f t="shared" si="4"/>
        <v>3437872</v>
      </c>
      <c r="C42" s="41">
        <f t="shared" si="5"/>
        <v>3558632</v>
      </c>
      <c r="D42" s="41">
        <f t="shared" si="6"/>
        <v>2</v>
      </c>
      <c r="E42" s="42" t="str">
        <f t="shared" si="2"/>
        <v>BILBAO</v>
      </c>
      <c r="F42" s="42">
        <f t="shared" si="7"/>
        <v>2609721</v>
      </c>
      <c r="G42" s="42">
        <f t="shared" si="8"/>
        <v>2190847</v>
      </c>
    </row>
    <row r="43" spans="1:9" x14ac:dyDescent="0.25">
      <c r="A43" s="42" t="str">
        <f t="shared" si="3"/>
        <v>BAHIA DE CADIZ</v>
      </c>
      <c r="B43" s="41">
        <f t="shared" si="4"/>
        <v>14037</v>
      </c>
      <c r="C43" s="41">
        <f t="shared" si="5"/>
        <v>15003</v>
      </c>
      <c r="D43" s="41">
        <f t="shared" si="6"/>
        <v>22</v>
      </c>
      <c r="E43" s="42" t="str">
        <f t="shared" si="2"/>
        <v>BARCELONA</v>
      </c>
      <c r="F43" s="42">
        <f t="shared" si="7"/>
        <v>1629461</v>
      </c>
      <c r="G43" s="42">
        <f t="shared" si="8"/>
        <v>1778651</v>
      </c>
    </row>
    <row r="44" spans="1:9" x14ac:dyDescent="0.25">
      <c r="A44" s="42" t="str">
        <f t="shared" si="3"/>
        <v>BALEARES</v>
      </c>
      <c r="B44" s="41">
        <f t="shared" si="4"/>
        <v>177480</v>
      </c>
      <c r="C44" s="41">
        <f t="shared" si="5"/>
        <v>202068</v>
      </c>
      <c r="D44" s="41">
        <f t="shared" si="6"/>
        <v>14</v>
      </c>
      <c r="E44" s="42" t="str">
        <f t="shared" si="2"/>
        <v>CASTELLON</v>
      </c>
      <c r="F44" s="42">
        <f t="shared" si="7"/>
        <v>1290108</v>
      </c>
      <c r="G44" s="42">
        <f t="shared" si="8"/>
        <v>1137214</v>
      </c>
    </row>
    <row r="45" spans="1:9" x14ac:dyDescent="0.25">
      <c r="A45" s="42" t="str">
        <f t="shared" si="3"/>
        <v>BARCELONA</v>
      </c>
      <c r="B45" s="41">
        <f t="shared" si="4"/>
        <v>1629461</v>
      </c>
      <c r="C45" s="41">
        <f t="shared" si="5"/>
        <v>1778651</v>
      </c>
      <c r="D45" s="41">
        <f t="shared" si="6"/>
        <v>6</v>
      </c>
      <c r="E45" s="42" t="str">
        <f t="shared" si="2"/>
        <v>A CORUÑA</v>
      </c>
      <c r="F45" s="42">
        <f t="shared" si="7"/>
        <v>1103310</v>
      </c>
      <c r="G45" s="42">
        <f t="shared" si="8"/>
        <v>1026204</v>
      </c>
    </row>
    <row r="46" spans="1:9" x14ac:dyDescent="0.25">
      <c r="A46" s="42" t="str">
        <f t="shared" si="3"/>
        <v>BILBAO</v>
      </c>
      <c r="B46" s="41">
        <f t="shared" si="4"/>
        <v>2609721</v>
      </c>
      <c r="C46" s="41">
        <f t="shared" si="5"/>
        <v>2190847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1068355</v>
      </c>
      <c r="G46" s="42">
        <f t="shared" si="8"/>
        <v>1474255</v>
      </c>
    </row>
    <row r="47" spans="1:9" x14ac:dyDescent="0.25">
      <c r="A47" s="42" t="str">
        <f t="shared" si="3"/>
        <v>CARTAGENA</v>
      </c>
      <c r="B47" s="41">
        <f t="shared" si="4"/>
        <v>3579306</v>
      </c>
      <c r="C47" s="41">
        <f t="shared" si="5"/>
        <v>4144323</v>
      </c>
      <c r="D47" s="41">
        <f t="shared" si="6"/>
        <v>1</v>
      </c>
      <c r="E47" s="42" t="str">
        <f t="shared" si="2"/>
        <v>LAS PALMAS</v>
      </c>
      <c r="F47" s="42">
        <f t="shared" si="7"/>
        <v>802492</v>
      </c>
      <c r="G47" s="42">
        <f t="shared" si="8"/>
        <v>799652</v>
      </c>
    </row>
    <row r="48" spans="1:9" x14ac:dyDescent="0.25">
      <c r="A48" s="42" t="str">
        <f t="shared" si="3"/>
        <v>CASTELLON</v>
      </c>
      <c r="B48" s="41">
        <f t="shared" si="4"/>
        <v>1290108</v>
      </c>
      <c r="C48" s="41">
        <f t="shared" si="5"/>
        <v>1137214</v>
      </c>
      <c r="D48" s="41">
        <f t="shared" si="6"/>
        <v>7</v>
      </c>
      <c r="E48" s="42" t="str">
        <f t="shared" si="2"/>
        <v>VALENCIA</v>
      </c>
      <c r="F48" s="42">
        <f t="shared" si="7"/>
        <v>481063</v>
      </c>
      <c r="G48" s="42">
        <f t="shared" si="8"/>
        <v>790800</v>
      </c>
    </row>
    <row r="49" spans="1:7" x14ac:dyDescent="0.25">
      <c r="A49" s="42" t="str">
        <f t="shared" si="3"/>
        <v>CEUTA</v>
      </c>
      <c r="B49" s="41">
        <f t="shared" si="4"/>
        <v>109382</v>
      </c>
      <c r="C49" s="41">
        <f t="shared" si="5"/>
        <v>209774</v>
      </c>
      <c r="D49" s="41">
        <f t="shared" si="6"/>
        <v>16</v>
      </c>
      <c r="E49" s="42" t="str">
        <f t="shared" si="2"/>
        <v>FERROL-SAN CIBRAO</v>
      </c>
      <c r="F49" s="42">
        <f t="shared" si="7"/>
        <v>347411</v>
      </c>
      <c r="G49" s="42">
        <f t="shared" si="8"/>
        <v>301763</v>
      </c>
    </row>
    <row r="50" spans="1:7" x14ac:dyDescent="0.25">
      <c r="A50" s="42" t="str">
        <f t="shared" si="3"/>
        <v>FERROL-SAN CIBRAO</v>
      </c>
      <c r="B50" s="41">
        <f t="shared" si="4"/>
        <v>347411</v>
      </c>
      <c r="C50" s="41">
        <f t="shared" si="5"/>
        <v>301763</v>
      </c>
      <c r="D50" s="41">
        <f t="shared" si="6"/>
        <v>12</v>
      </c>
      <c r="E50" s="42" t="str">
        <f t="shared" si="2"/>
        <v>MOTRIL</v>
      </c>
      <c r="F50" s="42">
        <f t="shared" si="7"/>
        <v>189864</v>
      </c>
      <c r="G50" s="42">
        <f t="shared" si="8"/>
        <v>166827</v>
      </c>
    </row>
    <row r="51" spans="1:7" x14ac:dyDescent="0.25">
      <c r="A51" s="42" t="str">
        <f t="shared" si="3"/>
        <v>GIJON</v>
      </c>
      <c r="B51" s="41">
        <f t="shared" si="4"/>
        <v>110464</v>
      </c>
      <c r="C51" s="41">
        <f t="shared" si="5"/>
        <v>177379</v>
      </c>
      <c r="D51" s="41">
        <f t="shared" si="6"/>
        <v>15</v>
      </c>
      <c r="E51" s="42" t="str">
        <f t="shared" si="2"/>
        <v>BALEARES</v>
      </c>
      <c r="F51" s="42">
        <f t="shared" si="7"/>
        <v>177480</v>
      </c>
      <c r="G51" s="42">
        <f t="shared" si="8"/>
        <v>202068</v>
      </c>
    </row>
    <row r="52" spans="1:7" x14ac:dyDescent="0.25">
      <c r="A52" s="42" t="str">
        <f t="shared" si="3"/>
        <v>HUELVA</v>
      </c>
      <c r="B52" s="41">
        <f t="shared" si="4"/>
        <v>2936671</v>
      </c>
      <c r="C52" s="41">
        <f t="shared" si="5"/>
        <v>2814044</v>
      </c>
      <c r="D52" s="41">
        <f t="shared" si="6"/>
        <v>4</v>
      </c>
      <c r="E52" s="42" t="str">
        <f t="shared" si="2"/>
        <v>GIJON</v>
      </c>
      <c r="F52" s="42">
        <f t="shared" si="7"/>
        <v>110464</v>
      </c>
      <c r="G52" s="42">
        <f t="shared" si="8"/>
        <v>177379</v>
      </c>
    </row>
    <row r="53" spans="1:7" x14ac:dyDescent="0.25">
      <c r="A53" s="42" t="str">
        <f t="shared" si="3"/>
        <v>LAS PALMAS</v>
      </c>
      <c r="B53" s="41">
        <f t="shared" si="4"/>
        <v>802492</v>
      </c>
      <c r="C53" s="41">
        <f t="shared" si="5"/>
        <v>799652</v>
      </c>
      <c r="D53" s="41">
        <f t="shared" si="6"/>
        <v>10</v>
      </c>
      <c r="E53" s="42" t="str">
        <f t="shared" si="2"/>
        <v>CEUTA</v>
      </c>
      <c r="F53" s="42">
        <f t="shared" si="7"/>
        <v>109382</v>
      </c>
      <c r="G53" s="42">
        <f t="shared" si="8"/>
        <v>209774</v>
      </c>
    </row>
    <row r="54" spans="1:7" x14ac:dyDescent="0.25">
      <c r="A54" s="42" t="str">
        <f t="shared" si="3"/>
        <v>MALAGA</v>
      </c>
      <c r="B54" s="41">
        <f t="shared" si="4"/>
        <v>6938</v>
      </c>
      <c r="C54" s="41">
        <f t="shared" si="5"/>
        <v>23721</v>
      </c>
      <c r="D54" s="41">
        <f t="shared" si="6"/>
        <v>24</v>
      </c>
      <c r="E54" s="42" t="str">
        <f t="shared" si="2"/>
        <v>AVILES</v>
      </c>
      <c r="F54" s="42">
        <f t="shared" si="7"/>
        <v>95454</v>
      </c>
      <c r="G54" s="42">
        <f t="shared" si="8"/>
        <v>79536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53904</v>
      </c>
      <c r="G55" s="42">
        <f t="shared" si="8"/>
        <v>87003</v>
      </c>
    </row>
    <row r="56" spans="1:7" x14ac:dyDescent="0.25">
      <c r="A56" s="42" t="str">
        <f t="shared" si="3"/>
        <v>MELILLA</v>
      </c>
      <c r="B56" s="41">
        <f t="shared" si="4"/>
        <v>5757</v>
      </c>
      <c r="C56" s="41">
        <f t="shared" si="5"/>
        <v>12566</v>
      </c>
      <c r="D56" s="41">
        <f t="shared" si="6"/>
        <v>25</v>
      </c>
      <c r="E56" s="42" t="str">
        <f t="shared" si="2"/>
        <v>VILAGARCIA</v>
      </c>
      <c r="F56" s="42">
        <f t="shared" si="9"/>
        <v>30479</v>
      </c>
      <c r="G56" s="42">
        <f t="shared" si="8"/>
        <v>58552</v>
      </c>
    </row>
    <row r="57" spans="1:7" x14ac:dyDescent="0.25">
      <c r="A57" s="42" t="str">
        <f t="shared" si="3"/>
        <v>MOTRIL</v>
      </c>
      <c r="B57" s="41">
        <f t="shared" si="4"/>
        <v>189864</v>
      </c>
      <c r="C57" s="41">
        <f t="shared" si="5"/>
        <v>166827</v>
      </c>
      <c r="D57" s="41">
        <f t="shared" si="6"/>
        <v>13</v>
      </c>
      <c r="E57" s="42" t="str">
        <f t="shared" si="2"/>
        <v>SANTANDER</v>
      </c>
      <c r="F57" s="42">
        <f t="shared" si="9"/>
        <v>27815</v>
      </c>
      <c r="G57" s="42">
        <f t="shared" si="8"/>
        <v>37094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14984</v>
      </c>
      <c r="G58" s="42">
        <f t="shared" si="8"/>
        <v>24192</v>
      </c>
    </row>
    <row r="59" spans="1:7" x14ac:dyDescent="0.25">
      <c r="A59" s="42" t="str">
        <f t="shared" si="3"/>
        <v>SANTA CRUZ DE TENERIFE</v>
      </c>
      <c r="B59" s="41">
        <f t="shared" si="4"/>
        <v>1068355</v>
      </c>
      <c r="C59" s="41">
        <f t="shared" si="5"/>
        <v>1474255</v>
      </c>
      <c r="D59" s="41">
        <f t="shared" si="6"/>
        <v>9</v>
      </c>
      <c r="E59" s="42" t="str">
        <f t="shared" si="2"/>
        <v>BAHIA DE CADIZ</v>
      </c>
      <c r="F59" s="42">
        <f t="shared" si="9"/>
        <v>14037</v>
      </c>
      <c r="G59" s="42">
        <f t="shared" si="8"/>
        <v>15003</v>
      </c>
    </row>
    <row r="60" spans="1:7" x14ac:dyDescent="0.25">
      <c r="A60" s="42" t="str">
        <f t="shared" si="3"/>
        <v>SANTANDER</v>
      </c>
      <c r="B60" s="41">
        <f t="shared" si="4"/>
        <v>27815</v>
      </c>
      <c r="C60" s="41">
        <f t="shared" si="5"/>
        <v>37094</v>
      </c>
      <c r="D60" s="41">
        <f t="shared" si="6"/>
        <v>20</v>
      </c>
      <c r="E60" s="42" t="str">
        <f t="shared" si="2"/>
        <v>ALICANTE</v>
      </c>
      <c r="F60" s="42">
        <f t="shared" si="9"/>
        <v>10022</v>
      </c>
      <c r="G60" s="42">
        <f t="shared" si="8"/>
        <v>10425</v>
      </c>
    </row>
    <row r="61" spans="1:7" x14ac:dyDescent="0.25">
      <c r="A61" s="42" t="str">
        <f t="shared" si="3"/>
        <v>SEVILLA</v>
      </c>
      <c r="B61" s="41">
        <f t="shared" si="4"/>
        <v>53904</v>
      </c>
      <c r="C61" s="41">
        <f t="shared" si="5"/>
        <v>87003</v>
      </c>
      <c r="D61" s="41">
        <f t="shared" si="6"/>
        <v>18</v>
      </c>
      <c r="E61" s="42" t="str">
        <f t="shared" si="2"/>
        <v>MALAGA</v>
      </c>
      <c r="F61" s="42">
        <f t="shared" si="9"/>
        <v>6938</v>
      </c>
      <c r="G61" s="42">
        <f t="shared" si="8"/>
        <v>23721</v>
      </c>
    </row>
    <row r="62" spans="1:7" x14ac:dyDescent="0.25">
      <c r="A62" s="42" t="str">
        <f t="shared" si="3"/>
        <v>TARRAGONA</v>
      </c>
      <c r="B62" s="41">
        <f t="shared" si="4"/>
        <v>3042525</v>
      </c>
      <c r="C62" s="41">
        <f t="shared" si="5"/>
        <v>3577194</v>
      </c>
      <c r="D62" s="41">
        <f t="shared" si="6"/>
        <v>3</v>
      </c>
      <c r="E62" s="42" t="str">
        <f t="shared" si="2"/>
        <v>MELILLA</v>
      </c>
      <c r="F62" s="42">
        <f t="shared" si="9"/>
        <v>5757</v>
      </c>
      <c r="G62" s="42">
        <f t="shared" si="8"/>
        <v>12566</v>
      </c>
    </row>
    <row r="63" spans="1:7" x14ac:dyDescent="0.25">
      <c r="A63" s="42" t="str">
        <f t="shared" si="3"/>
        <v>VALENCIA</v>
      </c>
      <c r="B63" s="41">
        <f t="shared" si="4"/>
        <v>481063</v>
      </c>
      <c r="C63" s="41">
        <f t="shared" si="5"/>
        <v>790800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14984</v>
      </c>
      <c r="C64" s="41">
        <f t="shared" si="5"/>
        <v>24192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30479</v>
      </c>
      <c r="C65" s="41">
        <f t="shared" si="5"/>
        <v>58552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3150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292819</v>
      </c>
      <c r="C7" s="19">
        <v>335456</v>
      </c>
      <c r="D7" s="19">
        <v>602724</v>
      </c>
      <c r="E7" s="19">
        <v>631741</v>
      </c>
      <c r="F7" s="10">
        <f>((E7*100)/D7)-100</f>
        <v>4.8143097006258273</v>
      </c>
      <c r="G7" s="1"/>
      <c r="H7" s="1"/>
      <c r="I7" s="1"/>
    </row>
    <row r="8" spans="1:12" x14ac:dyDescent="0.25">
      <c r="A8" s="11" t="s">
        <v>45</v>
      </c>
      <c r="B8" s="20">
        <v>61215</v>
      </c>
      <c r="C8" s="20">
        <v>126809</v>
      </c>
      <c r="D8" s="20">
        <v>80370</v>
      </c>
      <c r="E8" s="20">
        <v>143696</v>
      </c>
      <c r="F8" s="13">
        <f t="shared" ref="F8:F35" si="0">((E8*100)/D8)-100</f>
        <v>78.793081995769569</v>
      </c>
      <c r="G8" s="1"/>
      <c r="H8" s="1"/>
      <c r="I8" s="1"/>
    </row>
    <row r="9" spans="1:12" x14ac:dyDescent="0.25">
      <c r="A9" s="8" t="s">
        <v>46</v>
      </c>
      <c r="B9" s="19">
        <v>509218</v>
      </c>
      <c r="C9" s="19">
        <v>357671</v>
      </c>
      <c r="D9" s="19">
        <v>844427</v>
      </c>
      <c r="E9" s="19">
        <v>702556</v>
      </c>
      <c r="F9" s="10">
        <f t="shared" si="0"/>
        <v>-16.800860228296827</v>
      </c>
      <c r="G9" s="1"/>
      <c r="H9" s="1"/>
      <c r="I9" s="1"/>
    </row>
    <row r="10" spans="1:12" x14ac:dyDescent="0.25">
      <c r="A10" s="11" t="s">
        <v>47</v>
      </c>
      <c r="B10" s="20">
        <v>282865</v>
      </c>
      <c r="C10" s="20">
        <v>161499</v>
      </c>
      <c r="D10" s="20">
        <v>566414</v>
      </c>
      <c r="E10" s="20">
        <v>426271</v>
      </c>
      <c r="F10" s="13">
        <f t="shared" si="0"/>
        <v>-24.742149734999487</v>
      </c>
      <c r="G10" s="1"/>
      <c r="H10" s="1"/>
      <c r="I10" s="1"/>
    </row>
    <row r="11" spans="1:12" x14ac:dyDescent="0.25">
      <c r="A11" s="8" t="s">
        <v>48</v>
      </c>
      <c r="B11" s="19">
        <v>221216</v>
      </c>
      <c r="C11" s="19">
        <v>81588</v>
      </c>
      <c r="D11" s="19">
        <v>283388</v>
      </c>
      <c r="E11" s="19">
        <v>129380</v>
      </c>
      <c r="F11" s="10">
        <f t="shared" si="0"/>
        <v>-54.345279263765576</v>
      </c>
      <c r="G11" s="1"/>
      <c r="H11" s="1"/>
      <c r="I11" s="1"/>
    </row>
    <row r="12" spans="1:12" x14ac:dyDescent="0.25">
      <c r="A12" s="11" t="s">
        <v>49</v>
      </c>
      <c r="B12" s="20">
        <v>120583</v>
      </c>
      <c r="C12" s="20">
        <v>165983</v>
      </c>
      <c r="D12" s="20">
        <v>298239</v>
      </c>
      <c r="E12" s="20">
        <v>295852</v>
      </c>
      <c r="F12" s="13">
        <f t="shared" si="0"/>
        <v>-0.80036480809015131</v>
      </c>
      <c r="G12" s="1"/>
      <c r="H12" s="1"/>
      <c r="I12" s="1"/>
    </row>
    <row r="13" spans="1:12" x14ac:dyDescent="0.25">
      <c r="A13" s="8" t="s">
        <v>50</v>
      </c>
      <c r="B13" s="19">
        <v>147216</v>
      </c>
      <c r="C13" s="19">
        <v>112256</v>
      </c>
      <c r="D13" s="19">
        <v>291741</v>
      </c>
      <c r="E13" s="19">
        <v>242602</v>
      </c>
      <c r="F13" s="10">
        <f t="shared" si="0"/>
        <v>-16.84336449110684</v>
      </c>
      <c r="G13" s="1"/>
      <c r="H13" s="1"/>
      <c r="I13" s="1"/>
    </row>
    <row r="14" spans="1:12" x14ac:dyDescent="0.25">
      <c r="A14" s="11" t="s">
        <v>51</v>
      </c>
      <c r="B14" s="20">
        <v>310056</v>
      </c>
      <c r="C14" s="20">
        <v>254141</v>
      </c>
      <c r="D14" s="20">
        <v>660907</v>
      </c>
      <c r="E14" s="20">
        <v>597212</v>
      </c>
      <c r="F14" s="13">
        <f t="shared" si="0"/>
        <v>-9.6375132961218384</v>
      </c>
      <c r="G14" s="1"/>
      <c r="H14" s="1"/>
      <c r="I14" s="1"/>
    </row>
    <row r="15" spans="1:12" x14ac:dyDescent="0.25">
      <c r="A15" s="8" t="s">
        <v>52</v>
      </c>
      <c r="B15" s="19">
        <v>422174</v>
      </c>
      <c r="C15" s="19">
        <v>409793</v>
      </c>
      <c r="D15" s="19">
        <v>750463</v>
      </c>
      <c r="E15" s="19">
        <v>792996</v>
      </c>
      <c r="F15" s="10">
        <f t="shared" si="0"/>
        <v>5.6675678880904172</v>
      </c>
      <c r="G15" s="1"/>
      <c r="H15" s="1"/>
      <c r="I15" s="1"/>
    </row>
    <row r="16" spans="1:12" x14ac:dyDescent="0.25">
      <c r="A16" s="11" t="s">
        <v>53</v>
      </c>
      <c r="B16" s="20">
        <v>417200</v>
      </c>
      <c r="C16" s="20">
        <v>301364</v>
      </c>
      <c r="D16" s="20">
        <v>889519</v>
      </c>
      <c r="E16" s="20">
        <v>897369</v>
      </c>
      <c r="F16" s="13">
        <f t="shared" si="0"/>
        <v>0.88249941822490996</v>
      </c>
      <c r="G16" s="1"/>
      <c r="H16" s="1"/>
      <c r="I16" s="1"/>
    </row>
    <row r="17" spans="1:9" x14ac:dyDescent="0.25">
      <c r="A17" s="8" t="s">
        <v>54</v>
      </c>
      <c r="B17" s="19">
        <v>188840</v>
      </c>
      <c r="C17" s="19">
        <v>164630</v>
      </c>
      <c r="D17" s="19">
        <v>425531</v>
      </c>
      <c r="E17" s="19">
        <v>347373</v>
      </c>
      <c r="F17" s="10">
        <f t="shared" si="0"/>
        <v>-18.367169489414408</v>
      </c>
      <c r="G17" s="1"/>
      <c r="H17" s="1"/>
      <c r="I17" s="1"/>
    </row>
    <row r="18" spans="1:9" x14ac:dyDescent="0.25">
      <c r="A18" s="11" t="s">
        <v>55</v>
      </c>
      <c r="B18" s="20">
        <v>10300</v>
      </c>
      <c r="C18" s="20">
        <v>6500</v>
      </c>
      <c r="D18" s="20">
        <v>21500</v>
      </c>
      <c r="E18" s="20">
        <v>19000</v>
      </c>
      <c r="F18" s="13">
        <f t="shared" si="0"/>
        <v>-11.627906976744185</v>
      </c>
      <c r="G18" s="1"/>
      <c r="H18" s="1"/>
      <c r="I18" s="1"/>
    </row>
    <row r="19" spans="1:9" x14ac:dyDescent="0.25">
      <c r="A19" s="8" t="s">
        <v>56</v>
      </c>
      <c r="B19" s="19">
        <v>864285</v>
      </c>
      <c r="C19" s="19">
        <v>569200</v>
      </c>
      <c r="D19" s="19">
        <v>1677903</v>
      </c>
      <c r="E19" s="19">
        <v>1349680</v>
      </c>
      <c r="F19" s="10">
        <f t="shared" si="0"/>
        <v>-19.56150027742963</v>
      </c>
      <c r="G19" s="1"/>
      <c r="H19" s="1"/>
      <c r="I19" s="1"/>
    </row>
    <row r="20" spans="1:9" x14ac:dyDescent="0.25">
      <c r="A20" s="11" t="s">
        <v>57</v>
      </c>
      <c r="B20" s="20">
        <v>1129900</v>
      </c>
      <c r="C20" s="20">
        <v>682468</v>
      </c>
      <c r="D20" s="20">
        <v>1884788</v>
      </c>
      <c r="E20" s="20">
        <v>1626550</v>
      </c>
      <c r="F20" s="13">
        <f t="shared" si="0"/>
        <v>-13.70116957450918</v>
      </c>
      <c r="G20" s="1"/>
      <c r="H20" s="1"/>
      <c r="I20" s="1"/>
    </row>
    <row r="21" spans="1:9" x14ac:dyDescent="0.25">
      <c r="A21" s="8" t="s">
        <v>58</v>
      </c>
      <c r="B21" s="19">
        <v>300440</v>
      </c>
      <c r="C21" s="19">
        <v>225923</v>
      </c>
      <c r="D21" s="19">
        <v>539261</v>
      </c>
      <c r="E21" s="19">
        <v>364689</v>
      </c>
      <c r="F21" s="10">
        <f t="shared" si="0"/>
        <v>-32.372450446073429</v>
      </c>
      <c r="G21" s="1"/>
      <c r="H21" s="1"/>
      <c r="I21" s="1"/>
    </row>
    <row r="22" spans="1:9" x14ac:dyDescent="0.25">
      <c r="A22" s="11" t="s">
        <v>59</v>
      </c>
      <c r="B22" s="20">
        <v>26644</v>
      </c>
      <c r="C22" s="20">
        <v>12299</v>
      </c>
      <c r="D22" s="20">
        <v>54534</v>
      </c>
      <c r="E22" s="20">
        <v>47461</v>
      </c>
      <c r="F22" s="13">
        <f t="shared" si="0"/>
        <v>-12.969890343638838</v>
      </c>
      <c r="G22" s="1"/>
      <c r="H22" s="1"/>
      <c r="I22" s="1"/>
    </row>
    <row r="23" spans="1:9" x14ac:dyDescent="0.25">
      <c r="A23" s="8" t="s">
        <v>60</v>
      </c>
      <c r="B23" s="19">
        <v>44399</v>
      </c>
      <c r="C23" s="19">
        <v>27791</v>
      </c>
      <c r="D23" s="19">
        <v>118380</v>
      </c>
      <c r="E23" s="19">
        <v>80251</v>
      </c>
      <c r="F23" s="10">
        <f t="shared" si="0"/>
        <v>-32.208988004730529</v>
      </c>
      <c r="G23" s="1"/>
      <c r="H23" s="1"/>
      <c r="I23" s="1"/>
    </row>
    <row r="24" spans="1:9" x14ac:dyDescent="0.25">
      <c r="A24" s="11" t="s">
        <v>61</v>
      </c>
      <c r="B24" s="20">
        <v>71952</v>
      </c>
      <c r="C24" s="20">
        <v>161687</v>
      </c>
      <c r="D24" s="20">
        <v>146318</v>
      </c>
      <c r="E24" s="20">
        <v>204272</v>
      </c>
      <c r="F24" s="13">
        <f t="shared" si="0"/>
        <v>39.608250522833828</v>
      </c>
      <c r="G24" s="1"/>
      <c r="H24" s="1"/>
      <c r="I24" s="1"/>
    </row>
    <row r="25" spans="1:9" x14ac:dyDescent="0.25">
      <c r="A25" s="8" t="s">
        <v>62</v>
      </c>
      <c r="B25" s="19">
        <v>2002</v>
      </c>
      <c r="C25" s="19">
        <v>0</v>
      </c>
      <c r="D25" s="19">
        <v>2002</v>
      </c>
      <c r="E25" s="19">
        <v>1350</v>
      </c>
      <c r="F25" s="10">
        <f t="shared" si="0"/>
        <v>-32.567432567432562</v>
      </c>
      <c r="G25" s="1"/>
      <c r="H25" s="1"/>
      <c r="I25" s="1"/>
    </row>
    <row r="26" spans="1:9" x14ac:dyDescent="0.25">
      <c r="A26" s="11" t="s">
        <v>63</v>
      </c>
      <c r="B26" s="20">
        <v>33334</v>
      </c>
      <c r="C26" s="20">
        <v>34982</v>
      </c>
      <c r="D26" s="20">
        <v>72833</v>
      </c>
      <c r="E26" s="20">
        <v>81481</v>
      </c>
      <c r="F26" s="13">
        <f t="shared" si="0"/>
        <v>11.873738552579184</v>
      </c>
      <c r="G26" s="1"/>
      <c r="H26" s="1"/>
      <c r="I26" s="1"/>
    </row>
    <row r="27" spans="1:9" x14ac:dyDescent="0.25">
      <c r="A27" s="8" t="s">
        <v>64</v>
      </c>
      <c r="B27" s="19">
        <v>105278</v>
      </c>
      <c r="C27" s="19">
        <v>81193</v>
      </c>
      <c r="D27" s="19">
        <v>263847</v>
      </c>
      <c r="E27" s="19">
        <v>197269</v>
      </c>
      <c r="F27" s="10">
        <f t="shared" si="0"/>
        <v>-25.233563390904578</v>
      </c>
      <c r="G27" s="1"/>
      <c r="H27" s="1"/>
      <c r="I27" s="1"/>
    </row>
    <row r="28" spans="1:9" x14ac:dyDescent="0.25">
      <c r="A28" s="11" t="s">
        <v>65</v>
      </c>
      <c r="B28" s="20">
        <v>91701</v>
      </c>
      <c r="C28" s="20">
        <v>45557</v>
      </c>
      <c r="D28" s="20">
        <v>126053</v>
      </c>
      <c r="E28" s="20">
        <v>74335</v>
      </c>
      <c r="F28" s="13">
        <f t="shared" si="0"/>
        <v>-41.028773611100092</v>
      </c>
      <c r="G28" s="1"/>
      <c r="H28" s="1"/>
      <c r="I28" s="1"/>
    </row>
    <row r="29" spans="1:9" x14ac:dyDescent="0.25">
      <c r="A29" s="8" t="s">
        <v>66</v>
      </c>
      <c r="B29" s="19">
        <v>297693</v>
      </c>
      <c r="C29" s="19">
        <v>188222</v>
      </c>
      <c r="D29" s="19">
        <v>522027</v>
      </c>
      <c r="E29" s="19">
        <v>399802</v>
      </c>
      <c r="F29" s="10">
        <f t="shared" si="0"/>
        <v>-23.413539912686502</v>
      </c>
      <c r="G29" s="1"/>
      <c r="H29" s="1"/>
      <c r="I29" s="1"/>
    </row>
    <row r="30" spans="1:9" x14ac:dyDescent="0.25">
      <c r="A30" s="11" t="s">
        <v>67</v>
      </c>
      <c r="B30" s="20">
        <v>161051</v>
      </c>
      <c r="C30" s="20">
        <v>198366</v>
      </c>
      <c r="D30" s="20">
        <v>283475</v>
      </c>
      <c r="E30" s="20">
        <v>321524</v>
      </c>
      <c r="F30" s="13">
        <f t="shared" si="0"/>
        <v>13.422347649704562</v>
      </c>
      <c r="G30" s="1"/>
      <c r="H30" s="1"/>
      <c r="I30" s="1"/>
    </row>
    <row r="31" spans="1:9" x14ac:dyDescent="0.25">
      <c r="A31" s="8" t="s">
        <v>68</v>
      </c>
      <c r="B31" s="19">
        <v>928663</v>
      </c>
      <c r="C31" s="19">
        <v>524686</v>
      </c>
      <c r="D31" s="19">
        <v>2006033</v>
      </c>
      <c r="E31" s="19">
        <v>1436495</v>
      </c>
      <c r="F31" s="10">
        <f t="shared" si="0"/>
        <v>-28.391257770933976</v>
      </c>
      <c r="G31" s="1"/>
      <c r="H31" s="1"/>
      <c r="I31" s="1"/>
    </row>
    <row r="32" spans="1:9" x14ac:dyDescent="0.25">
      <c r="A32" s="11" t="s">
        <v>69</v>
      </c>
      <c r="B32" s="20">
        <v>166552</v>
      </c>
      <c r="C32" s="20">
        <v>114522</v>
      </c>
      <c r="D32" s="20">
        <v>308794</v>
      </c>
      <c r="E32" s="20">
        <v>298342</v>
      </c>
      <c r="F32" s="13">
        <f t="shared" si="0"/>
        <v>-3.3847807923729079</v>
      </c>
      <c r="G32" s="1"/>
      <c r="H32" s="1"/>
      <c r="I32" s="1"/>
    </row>
    <row r="33" spans="1:9" x14ac:dyDescent="0.25">
      <c r="A33" s="8" t="s">
        <v>70</v>
      </c>
      <c r="B33" s="19">
        <v>28999</v>
      </c>
      <c r="C33" s="19">
        <v>17061</v>
      </c>
      <c r="D33" s="19">
        <v>51708</v>
      </c>
      <c r="E33" s="19">
        <v>37695</v>
      </c>
      <c r="F33" s="10">
        <f t="shared" si="0"/>
        <v>-27.100255279647243</v>
      </c>
      <c r="G33" s="1"/>
      <c r="H33" s="1"/>
      <c r="I33" s="1"/>
    </row>
    <row r="34" spans="1:9" x14ac:dyDescent="0.25">
      <c r="A34" s="11" t="s">
        <v>71</v>
      </c>
      <c r="B34" s="20">
        <v>51373</v>
      </c>
      <c r="C34" s="20">
        <v>15659</v>
      </c>
      <c r="D34" s="20">
        <v>65956</v>
      </c>
      <c r="E34" s="20">
        <v>36011</v>
      </c>
      <c r="F34" s="13">
        <f t="shared" si="0"/>
        <v>-45.40147977439505</v>
      </c>
      <c r="G34" s="1"/>
      <c r="H34" s="1"/>
      <c r="I34" s="1"/>
    </row>
    <row r="35" spans="1:9" x14ac:dyDescent="0.25">
      <c r="A35" s="14" t="s">
        <v>72</v>
      </c>
      <c r="B35" s="15">
        <f>SUM(B7:B34)</f>
        <v>7287968</v>
      </c>
      <c r="C35" s="15">
        <f t="shared" ref="C35:E35" si="1">SUM(C7:C34)</f>
        <v>5377306</v>
      </c>
      <c r="D35" s="15">
        <f t="shared" si="1"/>
        <v>13839135</v>
      </c>
      <c r="E35" s="15">
        <f t="shared" si="1"/>
        <v>11783255</v>
      </c>
      <c r="F35" s="16">
        <f t="shared" si="0"/>
        <v>-14.855552749503488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631741</v>
      </c>
      <c r="C38" s="41">
        <f>D7</f>
        <v>602724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1626550</v>
      </c>
      <c r="G38" s="42">
        <f>LOOKUP(E38,$A$38:$A$65,$C$38:$C$65)</f>
        <v>1884788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143696</v>
      </c>
      <c r="C39" s="41">
        <f t="shared" ref="C39:C65" si="5">D8</f>
        <v>80370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1436495</v>
      </c>
      <c r="G39" s="42">
        <f t="shared" ref="G39:G65" si="8">LOOKUP(E39,$A$38:$A$65,$C$38:$C$65)</f>
        <v>2006033</v>
      </c>
    </row>
    <row r="40" spans="1:9" x14ac:dyDescent="0.25">
      <c r="A40" s="42" t="str">
        <f t="shared" si="3"/>
        <v>ALMERIA</v>
      </c>
      <c r="B40" s="41">
        <f t="shared" si="4"/>
        <v>702556</v>
      </c>
      <c r="C40" s="41">
        <f t="shared" si="5"/>
        <v>844427</v>
      </c>
      <c r="D40" s="41">
        <f t="shared" si="6"/>
        <v>6</v>
      </c>
      <c r="E40" s="42" t="str">
        <f t="shared" si="2"/>
        <v>FERROL-SAN CIBRAO</v>
      </c>
      <c r="F40" s="42">
        <f t="shared" si="7"/>
        <v>1349680</v>
      </c>
      <c r="G40" s="42">
        <f t="shared" si="8"/>
        <v>1677903</v>
      </c>
    </row>
    <row r="41" spans="1:9" x14ac:dyDescent="0.25">
      <c r="A41" s="42" t="str">
        <f t="shared" si="3"/>
        <v>AVILES</v>
      </c>
      <c r="B41" s="41">
        <f t="shared" si="4"/>
        <v>426271</v>
      </c>
      <c r="C41" s="41">
        <f t="shared" si="5"/>
        <v>566414</v>
      </c>
      <c r="D41" s="41">
        <f t="shared" si="6"/>
        <v>9</v>
      </c>
      <c r="E41" s="42" t="str">
        <f t="shared" si="2"/>
        <v>CARTAGENA</v>
      </c>
      <c r="F41" s="42">
        <f t="shared" si="7"/>
        <v>897369</v>
      </c>
      <c r="G41" s="42">
        <f t="shared" si="8"/>
        <v>889519</v>
      </c>
    </row>
    <row r="42" spans="1:9" x14ac:dyDescent="0.25">
      <c r="A42" s="42" t="str">
        <f t="shared" si="3"/>
        <v>BAHIA DE ALGECIRAS</v>
      </c>
      <c r="B42" s="41">
        <f t="shared" si="4"/>
        <v>129380</v>
      </c>
      <c r="C42" s="41">
        <f t="shared" si="5"/>
        <v>283388</v>
      </c>
      <c r="D42" s="41">
        <f t="shared" si="6"/>
        <v>20</v>
      </c>
      <c r="E42" s="42" t="str">
        <f t="shared" si="2"/>
        <v>BILBAO</v>
      </c>
      <c r="F42" s="42">
        <f t="shared" si="7"/>
        <v>792996</v>
      </c>
      <c r="G42" s="42">
        <f t="shared" si="8"/>
        <v>750463</v>
      </c>
    </row>
    <row r="43" spans="1:9" x14ac:dyDescent="0.25">
      <c r="A43" s="42" t="str">
        <f t="shared" si="3"/>
        <v>BAHIA DE CADIZ</v>
      </c>
      <c r="B43" s="41">
        <f t="shared" si="4"/>
        <v>295852</v>
      </c>
      <c r="C43" s="41">
        <f t="shared" si="5"/>
        <v>298239</v>
      </c>
      <c r="D43" s="41">
        <f t="shared" si="6"/>
        <v>15</v>
      </c>
      <c r="E43" s="42" t="str">
        <f t="shared" si="2"/>
        <v>ALMERIA</v>
      </c>
      <c r="F43" s="42">
        <f t="shared" si="7"/>
        <v>702556</v>
      </c>
      <c r="G43" s="42">
        <f t="shared" si="8"/>
        <v>844427</v>
      </c>
    </row>
    <row r="44" spans="1:9" x14ac:dyDescent="0.25">
      <c r="A44" s="42" t="str">
        <f t="shared" si="3"/>
        <v>BALEARES</v>
      </c>
      <c r="B44" s="41">
        <f t="shared" si="4"/>
        <v>242602</v>
      </c>
      <c r="C44" s="41">
        <f t="shared" si="5"/>
        <v>291741</v>
      </c>
      <c r="D44" s="41">
        <f t="shared" si="6"/>
        <v>16</v>
      </c>
      <c r="E44" s="42" t="str">
        <f t="shared" si="2"/>
        <v>A CORUÑA</v>
      </c>
      <c r="F44" s="42">
        <f t="shared" si="7"/>
        <v>631741</v>
      </c>
      <c r="G44" s="42">
        <f t="shared" si="8"/>
        <v>602724</v>
      </c>
    </row>
    <row r="45" spans="1:9" x14ac:dyDescent="0.25">
      <c r="A45" s="42" t="str">
        <f t="shared" si="3"/>
        <v>BARCELONA</v>
      </c>
      <c r="B45" s="41">
        <f t="shared" si="4"/>
        <v>597212</v>
      </c>
      <c r="C45" s="41">
        <f t="shared" si="5"/>
        <v>660907</v>
      </c>
      <c r="D45" s="41">
        <f t="shared" si="6"/>
        <v>8</v>
      </c>
      <c r="E45" s="42" t="str">
        <f t="shared" si="2"/>
        <v>BARCELONA</v>
      </c>
      <c r="F45" s="42">
        <f t="shared" si="7"/>
        <v>597212</v>
      </c>
      <c r="G45" s="42">
        <f t="shared" si="8"/>
        <v>660907</v>
      </c>
    </row>
    <row r="46" spans="1:9" x14ac:dyDescent="0.25">
      <c r="A46" s="42" t="str">
        <f t="shared" si="3"/>
        <v>BILBAO</v>
      </c>
      <c r="B46" s="41">
        <f t="shared" si="4"/>
        <v>792996</v>
      </c>
      <c r="C46" s="41">
        <f t="shared" si="5"/>
        <v>750463</v>
      </c>
      <c r="D46" s="41">
        <f t="shared" si="6"/>
        <v>5</v>
      </c>
      <c r="E46" s="42" t="str">
        <f t="shared" si="2"/>
        <v>AVILES</v>
      </c>
      <c r="F46" s="42">
        <f t="shared" si="7"/>
        <v>426271</v>
      </c>
      <c r="G46" s="42">
        <f t="shared" si="8"/>
        <v>566414</v>
      </c>
    </row>
    <row r="47" spans="1:9" x14ac:dyDescent="0.25">
      <c r="A47" s="42" t="str">
        <f t="shared" si="3"/>
        <v>CARTAGENA</v>
      </c>
      <c r="B47" s="41">
        <f t="shared" si="4"/>
        <v>897369</v>
      </c>
      <c r="C47" s="41">
        <f t="shared" si="5"/>
        <v>889519</v>
      </c>
      <c r="D47" s="41">
        <f t="shared" si="6"/>
        <v>4</v>
      </c>
      <c r="E47" s="42" t="str">
        <f t="shared" si="2"/>
        <v>SANTANDER</v>
      </c>
      <c r="F47" s="42">
        <f t="shared" si="7"/>
        <v>399802</v>
      </c>
      <c r="G47" s="42">
        <f t="shared" si="8"/>
        <v>522027</v>
      </c>
    </row>
    <row r="48" spans="1:9" x14ac:dyDescent="0.25">
      <c r="A48" s="42" t="str">
        <f t="shared" si="3"/>
        <v>CASTELLON</v>
      </c>
      <c r="B48" s="41">
        <f t="shared" si="4"/>
        <v>347373</v>
      </c>
      <c r="C48" s="41">
        <f t="shared" si="5"/>
        <v>425531</v>
      </c>
      <c r="D48" s="41">
        <f t="shared" si="6"/>
        <v>12</v>
      </c>
      <c r="E48" s="42" t="str">
        <f t="shared" si="2"/>
        <v>HUELVA</v>
      </c>
      <c r="F48" s="42">
        <f t="shared" si="7"/>
        <v>364689</v>
      </c>
      <c r="G48" s="42">
        <f t="shared" si="8"/>
        <v>539261</v>
      </c>
    </row>
    <row r="49" spans="1:7" x14ac:dyDescent="0.25">
      <c r="A49" s="42" t="str">
        <f t="shared" si="3"/>
        <v>CEUTA</v>
      </c>
      <c r="B49" s="41">
        <f t="shared" si="4"/>
        <v>19000</v>
      </c>
      <c r="C49" s="41">
        <f t="shared" si="5"/>
        <v>21500</v>
      </c>
      <c r="D49" s="41">
        <f t="shared" si="6"/>
        <v>27</v>
      </c>
      <c r="E49" s="42" t="str">
        <f t="shared" si="2"/>
        <v>CASTELLON</v>
      </c>
      <c r="F49" s="42">
        <f t="shared" si="7"/>
        <v>347373</v>
      </c>
      <c r="G49" s="42">
        <f t="shared" si="8"/>
        <v>425531</v>
      </c>
    </row>
    <row r="50" spans="1:7" x14ac:dyDescent="0.25">
      <c r="A50" s="42" t="str">
        <f t="shared" si="3"/>
        <v>FERROL-SAN CIBRAO</v>
      </c>
      <c r="B50" s="41">
        <f t="shared" si="4"/>
        <v>1349680</v>
      </c>
      <c r="C50" s="41">
        <f t="shared" si="5"/>
        <v>1677903</v>
      </c>
      <c r="D50" s="41">
        <f t="shared" si="6"/>
        <v>3</v>
      </c>
      <c r="E50" s="42" t="str">
        <f t="shared" si="2"/>
        <v>SEVILLA</v>
      </c>
      <c r="F50" s="42">
        <f t="shared" si="7"/>
        <v>321524</v>
      </c>
      <c r="G50" s="42">
        <f t="shared" si="8"/>
        <v>283475</v>
      </c>
    </row>
    <row r="51" spans="1:7" x14ac:dyDescent="0.25">
      <c r="A51" s="42" t="str">
        <f t="shared" si="3"/>
        <v>GIJON</v>
      </c>
      <c r="B51" s="41">
        <f t="shared" si="4"/>
        <v>1626550</v>
      </c>
      <c r="C51" s="41">
        <f t="shared" si="5"/>
        <v>1884788</v>
      </c>
      <c r="D51" s="41">
        <f t="shared" si="6"/>
        <v>1</v>
      </c>
      <c r="E51" s="42" t="str">
        <f t="shared" si="2"/>
        <v>VALENCIA</v>
      </c>
      <c r="F51" s="42">
        <f t="shared" si="7"/>
        <v>298342</v>
      </c>
      <c r="G51" s="42">
        <f t="shared" si="8"/>
        <v>308794</v>
      </c>
    </row>
    <row r="52" spans="1:7" x14ac:dyDescent="0.25">
      <c r="A52" s="42" t="str">
        <f t="shared" si="3"/>
        <v>HUELVA</v>
      </c>
      <c r="B52" s="41">
        <f t="shared" si="4"/>
        <v>364689</v>
      </c>
      <c r="C52" s="41">
        <f t="shared" si="5"/>
        <v>539261</v>
      </c>
      <c r="D52" s="41">
        <f t="shared" si="6"/>
        <v>11</v>
      </c>
      <c r="E52" s="42" t="str">
        <f t="shared" si="2"/>
        <v>BAHIA DE CADIZ</v>
      </c>
      <c r="F52" s="42">
        <f t="shared" si="7"/>
        <v>295852</v>
      </c>
      <c r="G52" s="42">
        <f t="shared" si="8"/>
        <v>298239</v>
      </c>
    </row>
    <row r="53" spans="1:7" x14ac:dyDescent="0.25">
      <c r="A53" s="42" t="str">
        <f t="shared" si="3"/>
        <v>LAS PALMAS</v>
      </c>
      <c r="B53" s="41">
        <f t="shared" si="4"/>
        <v>47461</v>
      </c>
      <c r="C53" s="41">
        <f t="shared" si="5"/>
        <v>54534</v>
      </c>
      <c r="D53" s="41">
        <f t="shared" si="6"/>
        <v>24</v>
      </c>
      <c r="E53" s="42" t="str">
        <f t="shared" si="2"/>
        <v>BALEARES</v>
      </c>
      <c r="F53" s="42">
        <f t="shared" si="7"/>
        <v>242602</v>
      </c>
      <c r="G53" s="42">
        <f t="shared" si="8"/>
        <v>291741</v>
      </c>
    </row>
    <row r="54" spans="1:7" x14ac:dyDescent="0.25">
      <c r="A54" s="42" t="str">
        <f t="shared" si="3"/>
        <v>MALAGA</v>
      </c>
      <c r="B54" s="41">
        <f t="shared" si="4"/>
        <v>80251</v>
      </c>
      <c r="C54" s="41">
        <f t="shared" si="5"/>
        <v>118380</v>
      </c>
      <c r="D54" s="41">
        <f t="shared" si="6"/>
        <v>22</v>
      </c>
      <c r="E54" s="42" t="str">
        <f t="shared" si="2"/>
        <v>MARIN Y RIA DE PONTEVEDRA</v>
      </c>
      <c r="F54" s="42">
        <f t="shared" si="7"/>
        <v>204272</v>
      </c>
      <c r="G54" s="42">
        <f t="shared" si="8"/>
        <v>146318</v>
      </c>
    </row>
    <row r="55" spans="1:7" x14ac:dyDescent="0.25">
      <c r="A55" s="42" t="str">
        <f t="shared" si="3"/>
        <v>MARIN Y RIA DE PONTEVEDRA</v>
      </c>
      <c r="B55" s="41">
        <f t="shared" si="4"/>
        <v>204272</v>
      </c>
      <c r="C55" s="41">
        <f t="shared" si="5"/>
        <v>146318</v>
      </c>
      <c r="D55" s="41">
        <f t="shared" si="6"/>
        <v>17</v>
      </c>
      <c r="E55" s="42" t="str">
        <f t="shared" si="2"/>
        <v>PASAIA</v>
      </c>
      <c r="F55" s="42">
        <f t="shared" ref="F55:F65" si="9">LOOKUP(E55,$A$38:$A$65,$B$38:$B$65)</f>
        <v>197269</v>
      </c>
      <c r="G55" s="42">
        <f t="shared" si="8"/>
        <v>263847</v>
      </c>
    </row>
    <row r="56" spans="1:7" x14ac:dyDescent="0.25">
      <c r="A56" s="42" t="str">
        <f t="shared" si="3"/>
        <v>MELILLA</v>
      </c>
      <c r="B56" s="41">
        <f t="shared" si="4"/>
        <v>1350</v>
      </c>
      <c r="C56" s="41">
        <f t="shared" si="5"/>
        <v>2002</v>
      </c>
      <c r="D56" s="41">
        <f t="shared" si="6"/>
        <v>28</v>
      </c>
      <c r="E56" s="42" t="str">
        <f t="shared" si="2"/>
        <v>ALICANTE</v>
      </c>
      <c r="F56" s="42">
        <f t="shared" si="9"/>
        <v>143696</v>
      </c>
      <c r="G56" s="42">
        <f t="shared" si="8"/>
        <v>80370</v>
      </c>
    </row>
    <row r="57" spans="1:7" x14ac:dyDescent="0.25">
      <c r="A57" s="42" t="str">
        <f t="shared" si="3"/>
        <v>MOTRIL</v>
      </c>
      <c r="B57" s="41">
        <f t="shared" si="4"/>
        <v>81481</v>
      </c>
      <c r="C57" s="41">
        <f t="shared" si="5"/>
        <v>72833</v>
      </c>
      <c r="D57" s="41">
        <f t="shared" si="6"/>
        <v>21</v>
      </c>
      <c r="E57" s="42" t="str">
        <f t="shared" si="2"/>
        <v>BAHIA DE ALGECIRAS</v>
      </c>
      <c r="F57" s="42">
        <f t="shared" si="9"/>
        <v>129380</v>
      </c>
      <c r="G57" s="42">
        <f t="shared" si="8"/>
        <v>283388</v>
      </c>
    </row>
    <row r="58" spans="1:7" x14ac:dyDescent="0.25">
      <c r="A58" s="42" t="str">
        <f t="shared" si="3"/>
        <v>PASAIA</v>
      </c>
      <c r="B58" s="41">
        <f t="shared" si="4"/>
        <v>197269</v>
      </c>
      <c r="C58" s="41">
        <f t="shared" si="5"/>
        <v>263847</v>
      </c>
      <c r="D58" s="41">
        <f t="shared" si="6"/>
        <v>18</v>
      </c>
      <c r="E58" s="42" t="str">
        <f t="shared" si="2"/>
        <v>MOTRIL</v>
      </c>
      <c r="F58" s="42">
        <f t="shared" si="9"/>
        <v>81481</v>
      </c>
      <c r="G58" s="42">
        <f t="shared" si="8"/>
        <v>72833</v>
      </c>
    </row>
    <row r="59" spans="1:7" x14ac:dyDescent="0.25">
      <c r="A59" s="42" t="str">
        <f t="shared" si="3"/>
        <v>SANTA CRUZ DE TENERIFE</v>
      </c>
      <c r="B59" s="41">
        <f t="shared" si="4"/>
        <v>74335</v>
      </c>
      <c r="C59" s="41">
        <f t="shared" si="5"/>
        <v>126053</v>
      </c>
      <c r="D59" s="41">
        <f t="shared" si="6"/>
        <v>23</v>
      </c>
      <c r="E59" s="42" t="str">
        <f t="shared" si="2"/>
        <v>MALAGA</v>
      </c>
      <c r="F59" s="42">
        <f t="shared" si="9"/>
        <v>80251</v>
      </c>
      <c r="G59" s="42">
        <f t="shared" si="8"/>
        <v>118380</v>
      </c>
    </row>
    <row r="60" spans="1:7" x14ac:dyDescent="0.25">
      <c r="A60" s="42" t="str">
        <f t="shared" si="3"/>
        <v>SANTANDER</v>
      </c>
      <c r="B60" s="41">
        <f t="shared" si="4"/>
        <v>399802</v>
      </c>
      <c r="C60" s="41">
        <f t="shared" si="5"/>
        <v>522027</v>
      </c>
      <c r="D60" s="41">
        <f t="shared" si="6"/>
        <v>10</v>
      </c>
      <c r="E60" s="42" t="str">
        <f t="shared" si="2"/>
        <v>SANTA CRUZ DE TENERIFE</v>
      </c>
      <c r="F60" s="42">
        <f t="shared" si="9"/>
        <v>74335</v>
      </c>
      <c r="G60" s="42">
        <f t="shared" si="8"/>
        <v>126053</v>
      </c>
    </row>
    <row r="61" spans="1:7" x14ac:dyDescent="0.25">
      <c r="A61" s="42" t="str">
        <f t="shared" si="3"/>
        <v>SEVILLA</v>
      </c>
      <c r="B61" s="41">
        <f t="shared" si="4"/>
        <v>321524</v>
      </c>
      <c r="C61" s="41">
        <f t="shared" si="5"/>
        <v>283475</v>
      </c>
      <c r="D61" s="41">
        <f t="shared" si="6"/>
        <v>13</v>
      </c>
      <c r="E61" s="42" t="str">
        <f t="shared" si="2"/>
        <v>LAS PALMAS</v>
      </c>
      <c r="F61" s="42">
        <f t="shared" si="9"/>
        <v>47461</v>
      </c>
      <c r="G61" s="42">
        <f t="shared" si="8"/>
        <v>54534</v>
      </c>
    </row>
    <row r="62" spans="1:7" x14ac:dyDescent="0.25">
      <c r="A62" s="42" t="str">
        <f t="shared" si="3"/>
        <v>TARRAGONA</v>
      </c>
      <c r="B62" s="41">
        <f t="shared" si="4"/>
        <v>1436495</v>
      </c>
      <c r="C62" s="41">
        <f t="shared" si="5"/>
        <v>2006033</v>
      </c>
      <c r="D62" s="41">
        <f t="shared" si="6"/>
        <v>2</v>
      </c>
      <c r="E62" s="42" t="str">
        <f t="shared" si="2"/>
        <v>VIGO</v>
      </c>
      <c r="F62" s="42">
        <f t="shared" si="9"/>
        <v>37695</v>
      </c>
      <c r="G62" s="42">
        <f t="shared" si="8"/>
        <v>51708</v>
      </c>
    </row>
    <row r="63" spans="1:7" x14ac:dyDescent="0.25">
      <c r="A63" s="42" t="str">
        <f t="shared" si="3"/>
        <v>VALENCIA</v>
      </c>
      <c r="B63" s="41">
        <f t="shared" si="4"/>
        <v>298342</v>
      </c>
      <c r="C63" s="41">
        <f t="shared" si="5"/>
        <v>308794</v>
      </c>
      <c r="D63" s="41">
        <f t="shared" si="6"/>
        <v>14</v>
      </c>
      <c r="E63" s="42" t="str">
        <f t="shared" si="2"/>
        <v>VILAGARCIA</v>
      </c>
      <c r="F63" s="42">
        <f t="shared" si="9"/>
        <v>36011</v>
      </c>
      <c r="G63" s="42">
        <f t="shared" si="8"/>
        <v>65956</v>
      </c>
    </row>
    <row r="64" spans="1:7" x14ac:dyDescent="0.25">
      <c r="A64" s="42" t="str">
        <f t="shared" si="3"/>
        <v>VIGO</v>
      </c>
      <c r="B64" s="41">
        <f t="shared" si="4"/>
        <v>37695</v>
      </c>
      <c r="C64" s="41">
        <f t="shared" si="5"/>
        <v>51708</v>
      </c>
      <c r="D64" s="41">
        <f t="shared" si="6"/>
        <v>25</v>
      </c>
      <c r="E64" s="42" t="str">
        <f t="shared" si="2"/>
        <v>CEUTA</v>
      </c>
      <c r="F64" s="42">
        <f t="shared" si="9"/>
        <v>19000</v>
      </c>
      <c r="G64" s="42">
        <f t="shared" si="8"/>
        <v>21500</v>
      </c>
    </row>
    <row r="65" spans="1:7" x14ac:dyDescent="0.25">
      <c r="A65" s="42" t="str">
        <f t="shared" si="3"/>
        <v>VILAGARCIA</v>
      </c>
      <c r="B65" s="41">
        <f t="shared" si="4"/>
        <v>36011</v>
      </c>
      <c r="C65" s="41">
        <f t="shared" si="5"/>
        <v>65956</v>
      </c>
      <c r="D65" s="41">
        <f t="shared" si="6"/>
        <v>26</v>
      </c>
      <c r="E65" s="42" t="str">
        <f t="shared" si="2"/>
        <v>MELILLA</v>
      </c>
      <c r="F65" s="42">
        <f t="shared" si="9"/>
        <v>1350</v>
      </c>
      <c r="G65" s="42">
        <f t="shared" si="8"/>
        <v>2002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131709</v>
      </c>
      <c r="C7" s="21">
        <v>114645</v>
      </c>
      <c r="D7" s="21">
        <v>231874</v>
      </c>
      <c r="E7" s="21">
        <v>232189</v>
      </c>
      <c r="F7" s="10">
        <f>((E7*100)/D7)-100</f>
        <v>0.13584964247824871</v>
      </c>
      <c r="G7" s="1"/>
      <c r="H7" s="1"/>
      <c r="I7" s="1"/>
    </row>
    <row r="8" spans="1:12" x14ac:dyDescent="0.25">
      <c r="A8" s="11" t="s">
        <v>45</v>
      </c>
      <c r="B8" s="22">
        <v>120868</v>
      </c>
      <c r="C8" s="22">
        <v>111664</v>
      </c>
      <c r="D8" s="22">
        <v>243732</v>
      </c>
      <c r="E8" s="22">
        <v>213648</v>
      </c>
      <c r="F8" s="13">
        <f t="shared" ref="F8:F35" si="0">((E8*100)/D8)-100</f>
        <v>-12.343065334055439</v>
      </c>
      <c r="G8" s="1"/>
      <c r="H8" s="1"/>
      <c r="I8" s="1"/>
    </row>
    <row r="9" spans="1:12" x14ac:dyDescent="0.25">
      <c r="A9" s="8" t="s">
        <v>46</v>
      </c>
      <c r="B9" s="21">
        <v>56367</v>
      </c>
      <c r="C9" s="21">
        <v>50672</v>
      </c>
      <c r="D9" s="21">
        <v>114274</v>
      </c>
      <c r="E9" s="21">
        <v>99952</v>
      </c>
      <c r="F9" s="10">
        <f t="shared" si="0"/>
        <v>-12.533034636050189</v>
      </c>
      <c r="G9" s="1"/>
      <c r="H9" s="1"/>
      <c r="I9" s="1"/>
    </row>
    <row r="10" spans="1:12" x14ac:dyDescent="0.25">
      <c r="A10" s="11" t="s">
        <v>47</v>
      </c>
      <c r="B10" s="22">
        <v>85003</v>
      </c>
      <c r="C10" s="22">
        <v>68570</v>
      </c>
      <c r="D10" s="22">
        <v>151194</v>
      </c>
      <c r="E10" s="22">
        <v>190621</v>
      </c>
      <c r="F10" s="13">
        <f t="shared" si="0"/>
        <v>26.077093006336227</v>
      </c>
      <c r="G10" s="1"/>
      <c r="H10" s="1"/>
      <c r="I10" s="1"/>
    </row>
    <row r="11" spans="1:12" x14ac:dyDescent="0.25">
      <c r="A11" s="8" t="s">
        <v>48</v>
      </c>
      <c r="B11" s="21">
        <v>4151651</v>
      </c>
      <c r="C11" s="21">
        <v>4013635</v>
      </c>
      <c r="D11" s="21">
        <v>9411109</v>
      </c>
      <c r="E11" s="21">
        <v>8370594</v>
      </c>
      <c r="F11" s="10">
        <f t="shared" si="0"/>
        <v>-11.056242149570252</v>
      </c>
      <c r="G11" s="1"/>
      <c r="H11" s="1"/>
      <c r="I11" s="1"/>
    </row>
    <row r="12" spans="1:12" x14ac:dyDescent="0.25">
      <c r="A12" s="11" t="s">
        <v>49</v>
      </c>
      <c r="B12" s="22">
        <v>137607</v>
      </c>
      <c r="C12" s="22">
        <v>165660</v>
      </c>
      <c r="D12" s="22">
        <v>287270</v>
      </c>
      <c r="E12" s="22">
        <v>281217</v>
      </c>
      <c r="F12" s="13">
        <f t="shared" si="0"/>
        <v>-2.1070769659205695</v>
      </c>
      <c r="G12" s="1"/>
      <c r="H12" s="1"/>
      <c r="I12" s="1"/>
    </row>
    <row r="13" spans="1:12" x14ac:dyDescent="0.25">
      <c r="A13" s="8" t="s">
        <v>50</v>
      </c>
      <c r="B13" s="21">
        <v>621545</v>
      </c>
      <c r="C13" s="21">
        <v>581566</v>
      </c>
      <c r="D13" s="21">
        <v>1161037</v>
      </c>
      <c r="E13" s="21">
        <v>1151111</v>
      </c>
      <c r="F13" s="10">
        <f t="shared" si="0"/>
        <v>-0.85492538136166729</v>
      </c>
      <c r="G13" s="1"/>
      <c r="H13" s="1"/>
      <c r="I13" s="1"/>
    </row>
    <row r="14" spans="1:12" x14ac:dyDescent="0.25">
      <c r="A14" s="11" t="s">
        <v>51</v>
      </c>
      <c r="B14" s="22">
        <v>2039329</v>
      </c>
      <c r="C14" s="22">
        <v>1946758</v>
      </c>
      <c r="D14" s="22">
        <v>4065498</v>
      </c>
      <c r="E14" s="22">
        <v>3850512</v>
      </c>
      <c r="F14" s="13">
        <f t="shared" si="0"/>
        <v>-5.2880606508722963</v>
      </c>
      <c r="G14" s="1"/>
      <c r="H14" s="1"/>
      <c r="I14" s="1"/>
    </row>
    <row r="15" spans="1:12" x14ac:dyDescent="0.25">
      <c r="A15" s="8" t="s">
        <v>52</v>
      </c>
      <c r="B15" s="21">
        <v>811341</v>
      </c>
      <c r="C15" s="21">
        <v>801028</v>
      </c>
      <c r="D15" s="21">
        <v>1430710</v>
      </c>
      <c r="E15" s="21">
        <v>1411779</v>
      </c>
      <c r="F15" s="10">
        <f t="shared" si="0"/>
        <v>-1.3231891857888769</v>
      </c>
      <c r="G15" s="1"/>
      <c r="H15" s="1"/>
      <c r="I15" s="1"/>
    </row>
    <row r="16" spans="1:12" x14ac:dyDescent="0.25">
      <c r="A16" s="11" t="s">
        <v>53</v>
      </c>
      <c r="B16" s="22">
        <v>68384</v>
      </c>
      <c r="C16" s="22">
        <v>76161</v>
      </c>
      <c r="D16" s="22">
        <v>141255</v>
      </c>
      <c r="E16" s="22">
        <v>165869</v>
      </c>
      <c r="F16" s="13">
        <f t="shared" si="0"/>
        <v>17.425223885880143</v>
      </c>
      <c r="G16" s="1"/>
      <c r="H16" s="1"/>
      <c r="I16" s="1"/>
    </row>
    <row r="17" spans="1:9" x14ac:dyDescent="0.25">
      <c r="A17" s="8" t="s">
        <v>54</v>
      </c>
      <c r="B17" s="21">
        <v>146319</v>
      </c>
      <c r="C17" s="21">
        <v>208714</v>
      </c>
      <c r="D17" s="21">
        <v>305969</v>
      </c>
      <c r="E17" s="21">
        <v>400879</v>
      </c>
      <c r="F17" s="10">
        <f t="shared" si="0"/>
        <v>31.019482365860597</v>
      </c>
      <c r="G17" s="1"/>
      <c r="H17" s="1"/>
      <c r="I17" s="1"/>
    </row>
    <row r="18" spans="1:9" x14ac:dyDescent="0.25">
      <c r="A18" s="11" t="s">
        <v>55</v>
      </c>
      <c r="B18" s="22">
        <v>73357</v>
      </c>
      <c r="C18" s="22">
        <v>76656</v>
      </c>
      <c r="D18" s="22">
        <v>148137</v>
      </c>
      <c r="E18" s="22">
        <v>159128</v>
      </c>
      <c r="F18" s="13">
        <f t="shared" si="0"/>
        <v>7.419483316119539</v>
      </c>
      <c r="G18" s="1"/>
      <c r="H18" s="1"/>
      <c r="I18" s="1"/>
    </row>
    <row r="19" spans="1:9" x14ac:dyDescent="0.25">
      <c r="A19" s="8" t="s">
        <v>56</v>
      </c>
      <c r="B19" s="21">
        <v>60812</v>
      </c>
      <c r="C19" s="21">
        <v>68052</v>
      </c>
      <c r="D19" s="21">
        <v>114898</v>
      </c>
      <c r="E19" s="21">
        <v>142525</v>
      </c>
      <c r="F19" s="10">
        <f t="shared" si="0"/>
        <v>24.044804957440519</v>
      </c>
      <c r="G19" s="1"/>
      <c r="H19" s="1"/>
      <c r="I19" s="1"/>
    </row>
    <row r="20" spans="1:9" x14ac:dyDescent="0.25">
      <c r="A20" s="11" t="s">
        <v>57</v>
      </c>
      <c r="B20" s="22">
        <v>108779</v>
      </c>
      <c r="C20" s="22">
        <v>157432</v>
      </c>
      <c r="D20" s="22">
        <v>253559</v>
      </c>
      <c r="E20" s="22">
        <v>316924</v>
      </c>
      <c r="F20" s="13">
        <f t="shared" si="0"/>
        <v>24.990238958191185</v>
      </c>
      <c r="G20" s="1"/>
      <c r="H20" s="1"/>
      <c r="I20" s="1"/>
    </row>
    <row r="21" spans="1:9" x14ac:dyDescent="0.25">
      <c r="A21" s="8" t="s">
        <v>58</v>
      </c>
      <c r="B21" s="21">
        <v>37225</v>
      </c>
      <c r="C21" s="21">
        <v>61165</v>
      </c>
      <c r="D21" s="21">
        <v>67353</v>
      </c>
      <c r="E21" s="21">
        <v>106053</v>
      </c>
      <c r="F21" s="10">
        <f t="shared" si="0"/>
        <v>57.458465101777193</v>
      </c>
      <c r="G21" s="1"/>
      <c r="H21" s="1"/>
      <c r="I21" s="1"/>
    </row>
    <row r="22" spans="1:9" x14ac:dyDescent="0.25">
      <c r="A22" s="11" t="s">
        <v>59</v>
      </c>
      <c r="B22" s="22">
        <v>1355989</v>
      </c>
      <c r="C22" s="22">
        <v>1172125</v>
      </c>
      <c r="D22" s="22">
        <v>2802832</v>
      </c>
      <c r="E22" s="22">
        <v>2399096</v>
      </c>
      <c r="F22" s="13">
        <f t="shared" si="0"/>
        <v>-14.404573659784106</v>
      </c>
      <c r="G22" s="1"/>
      <c r="H22" s="1"/>
      <c r="I22" s="1"/>
    </row>
    <row r="23" spans="1:9" x14ac:dyDescent="0.25">
      <c r="A23" s="8" t="s">
        <v>60</v>
      </c>
      <c r="B23" s="21">
        <v>704502</v>
      </c>
      <c r="C23" s="21">
        <v>55262</v>
      </c>
      <c r="D23" s="21">
        <v>1559862</v>
      </c>
      <c r="E23" s="21">
        <v>131899</v>
      </c>
      <c r="F23" s="10">
        <f t="shared" si="0"/>
        <v>-91.544187883287108</v>
      </c>
      <c r="G23" s="1"/>
      <c r="H23" s="1"/>
      <c r="I23" s="1"/>
    </row>
    <row r="24" spans="1:9" x14ac:dyDescent="0.25">
      <c r="A24" s="11" t="s">
        <v>61</v>
      </c>
      <c r="B24" s="22">
        <v>86623</v>
      </c>
      <c r="C24" s="22">
        <v>84521</v>
      </c>
      <c r="D24" s="22">
        <v>165348</v>
      </c>
      <c r="E24" s="22">
        <v>172637</v>
      </c>
      <c r="F24" s="13">
        <f t="shared" si="0"/>
        <v>4.4082782978929345</v>
      </c>
      <c r="G24" s="1"/>
      <c r="H24" s="1"/>
      <c r="I24" s="1"/>
    </row>
    <row r="25" spans="1:9" x14ac:dyDescent="0.25">
      <c r="A25" s="8" t="s">
        <v>62</v>
      </c>
      <c r="B25" s="21">
        <v>69221</v>
      </c>
      <c r="C25" s="21">
        <v>69383</v>
      </c>
      <c r="D25" s="21">
        <v>135925</v>
      </c>
      <c r="E25" s="21">
        <v>144662</v>
      </c>
      <c r="F25" s="10">
        <f t="shared" si="0"/>
        <v>6.4278094537428672</v>
      </c>
      <c r="G25" s="1"/>
      <c r="H25" s="1"/>
      <c r="I25" s="1"/>
    </row>
    <row r="26" spans="1:9" x14ac:dyDescent="0.25">
      <c r="A26" s="11" t="s">
        <v>63</v>
      </c>
      <c r="B26" s="22">
        <v>17967</v>
      </c>
      <c r="C26" s="22">
        <v>17690</v>
      </c>
      <c r="D26" s="22">
        <v>38850</v>
      </c>
      <c r="E26" s="22">
        <v>46674</v>
      </c>
      <c r="F26" s="13">
        <f t="shared" si="0"/>
        <v>20.138996138996134</v>
      </c>
      <c r="G26" s="1"/>
      <c r="H26" s="1"/>
      <c r="I26" s="1"/>
    </row>
    <row r="27" spans="1:9" x14ac:dyDescent="0.25">
      <c r="A27" s="8" t="s">
        <v>64</v>
      </c>
      <c r="B27" s="21">
        <v>158709</v>
      </c>
      <c r="C27" s="21">
        <v>139415</v>
      </c>
      <c r="D27" s="21">
        <v>257258</v>
      </c>
      <c r="E27" s="21">
        <v>232497</v>
      </c>
      <c r="F27" s="10">
        <f t="shared" si="0"/>
        <v>-9.6249679310264469</v>
      </c>
      <c r="G27" s="1"/>
      <c r="H27" s="1"/>
      <c r="I27" s="1"/>
    </row>
    <row r="28" spans="1:9" x14ac:dyDescent="0.25">
      <c r="A28" s="11" t="s">
        <v>65</v>
      </c>
      <c r="B28" s="22">
        <v>458011</v>
      </c>
      <c r="C28" s="22">
        <v>415868</v>
      </c>
      <c r="D28" s="22">
        <v>922366</v>
      </c>
      <c r="E28" s="22">
        <v>838534</v>
      </c>
      <c r="F28" s="13">
        <f t="shared" si="0"/>
        <v>-9.0887998907158334</v>
      </c>
      <c r="G28" s="1"/>
      <c r="H28" s="1"/>
      <c r="I28" s="1"/>
    </row>
    <row r="29" spans="1:9" x14ac:dyDescent="0.25">
      <c r="A29" s="8" t="s">
        <v>66</v>
      </c>
      <c r="B29" s="21">
        <v>138850</v>
      </c>
      <c r="C29" s="21">
        <v>130360</v>
      </c>
      <c r="D29" s="21">
        <v>250702</v>
      </c>
      <c r="E29" s="21">
        <v>207821</v>
      </c>
      <c r="F29" s="10">
        <f t="shared" si="0"/>
        <v>-17.104370926438563</v>
      </c>
      <c r="G29" s="1"/>
      <c r="H29" s="1"/>
      <c r="I29" s="1"/>
    </row>
    <row r="30" spans="1:9" x14ac:dyDescent="0.25">
      <c r="A30" s="11" t="s">
        <v>67</v>
      </c>
      <c r="B30" s="22">
        <v>174889</v>
      </c>
      <c r="C30" s="22">
        <v>180322</v>
      </c>
      <c r="D30" s="22">
        <v>365086</v>
      </c>
      <c r="E30" s="22">
        <v>355595</v>
      </c>
      <c r="F30" s="13">
        <f t="shared" si="0"/>
        <v>-2.5996614496310428</v>
      </c>
      <c r="G30" s="1"/>
      <c r="H30" s="1"/>
      <c r="I30" s="1"/>
    </row>
    <row r="31" spans="1:9" x14ac:dyDescent="0.25">
      <c r="A31" s="8" t="s">
        <v>68</v>
      </c>
      <c r="B31" s="21">
        <v>267694</v>
      </c>
      <c r="C31" s="21">
        <v>215745</v>
      </c>
      <c r="D31" s="21">
        <v>582901</v>
      </c>
      <c r="E31" s="21">
        <v>475859</v>
      </c>
      <c r="F31" s="10">
        <f t="shared" si="0"/>
        <v>-18.363667243665731</v>
      </c>
      <c r="G31" s="1"/>
      <c r="H31" s="1"/>
      <c r="I31" s="1"/>
    </row>
    <row r="32" spans="1:9" x14ac:dyDescent="0.25">
      <c r="A32" s="11" t="s">
        <v>69</v>
      </c>
      <c r="B32" s="22">
        <v>4466247</v>
      </c>
      <c r="C32" s="22">
        <v>4722502</v>
      </c>
      <c r="D32" s="22">
        <v>9379795</v>
      </c>
      <c r="E32" s="22">
        <v>9709558</v>
      </c>
      <c r="F32" s="13">
        <f t="shared" si="0"/>
        <v>3.5156738500148492</v>
      </c>
      <c r="G32" s="1"/>
      <c r="H32" s="1"/>
      <c r="I32" s="1"/>
    </row>
    <row r="33" spans="1:9" x14ac:dyDescent="0.25">
      <c r="A33" s="8" t="s">
        <v>70</v>
      </c>
      <c r="B33" s="21">
        <v>274359</v>
      </c>
      <c r="C33" s="21">
        <v>265038</v>
      </c>
      <c r="D33" s="21">
        <v>509873</v>
      </c>
      <c r="E33" s="21">
        <v>517623</v>
      </c>
      <c r="F33" s="10">
        <f t="shared" si="0"/>
        <v>1.5199863495419379</v>
      </c>
      <c r="G33" s="1"/>
      <c r="H33" s="1"/>
      <c r="I33" s="1"/>
    </row>
    <row r="34" spans="1:9" x14ac:dyDescent="0.25">
      <c r="A34" s="11" t="s">
        <v>71</v>
      </c>
      <c r="B34" s="22">
        <v>31825</v>
      </c>
      <c r="C34" s="22">
        <v>41683</v>
      </c>
      <c r="D34" s="22">
        <v>73996</v>
      </c>
      <c r="E34" s="22">
        <v>77277</v>
      </c>
      <c r="F34" s="13">
        <f t="shared" si="0"/>
        <v>4.4340234607276017</v>
      </c>
      <c r="G34" s="1"/>
      <c r="H34" s="1"/>
      <c r="I34" s="1"/>
    </row>
    <row r="35" spans="1:9" x14ac:dyDescent="0.25">
      <c r="A35" s="14" t="s">
        <v>72</v>
      </c>
      <c r="B35" s="15">
        <f>SUM(B7:B34)</f>
        <v>16855182</v>
      </c>
      <c r="C35" s="15">
        <f t="shared" ref="C35:E35" si="1">SUM(C7:C34)</f>
        <v>16012292</v>
      </c>
      <c r="D35" s="15">
        <f t="shared" si="1"/>
        <v>35172663</v>
      </c>
      <c r="E35" s="15">
        <f t="shared" si="1"/>
        <v>32402733</v>
      </c>
      <c r="F35" s="16">
        <f t="shared" si="0"/>
        <v>-7.8752353781116824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232189</v>
      </c>
      <c r="C38" s="41">
        <f>D7</f>
        <v>231874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VALENCIA</v>
      </c>
      <c r="F38" s="42">
        <f>LOOKUP(E38,$A$38:$A$65,$B$38:$B$65)</f>
        <v>9709558</v>
      </c>
      <c r="G38" s="42">
        <f>LOOKUP(E38,$A$38:$A$65,$C$38:$C$65)</f>
        <v>9379795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213648</v>
      </c>
      <c r="C39" s="41">
        <f t="shared" ref="C39:C65" si="5">D8</f>
        <v>243732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8370594</v>
      </c>
      <c r="G39" s="42">
        <f t="shared" ref="G39:G65" si="8">LOOKUP(E39,$A$38:$A$65,$C$38:$C$65)</f>
        <v>9411109</v>
      </c>
    </row>
    <row r="40" spans="1:9" x14ac:dyDescent="0.25">
      <c r="A40" s="42" t="str">
        <f t="shared" si="3"/>
        <v>ALMERIA</v>
      </c>
      <c r="B40" s="41">
        <f t="shared" si="4"/>
        <v>99952</v>
      </c>
      <c r="C40" s="41">
        <f t="shared" si="5"/>
        <v>114274</v>
      </c>
      <c r="D40" s="41">
        <f t="shared" si="6"/>
        <v>26</v>
      </c>
      <c r="E40" s="42" t="str">
        <f t="shared" si="2"/>
        <v>BARCELONA</v>
      </c>
      <c r="F40" s="42">
        <f t="shared" si="7"/>
        <v>3850512</v>
      </c>
      <c r="G40" s="42">
        <f t="shared" si="8"/>
        <v>4065498</v>
      </c>
    </row>
    <row r="41" spans="1:9" x14ac:dyDescent="0.25">
      <c r="A41" s="42" t="str">
        <f t="shared" si="3"/>
        <v>AVILES</v>
      </c>
      <c r="B41" s="41">
        <f t="shared" si="4"/>
        <v>190621</v>
      </c>
      <c r="C41" s="41">
        <f t="shared" si="5"/>
        <v>151194</v>
      </c>
      <c r="D41" s="41">
        <f t="shared" si="6"/>
        <v>18</v>
      </c>
      <c r="E41" s="42" t="str">
        <f t="shared" si="2"/>
        <v>LAS PALMAS</v>
      </c>
      <c r="F41" s="42">
        <f t="shared" si="7"/>
        <v>2399096</v>
      </c>
      <c r="G41" s="42">
        <f t="shared" si="8"/>
        <v>2802832</v>
      </c>
    </row>
    <row r="42" spans="1:9" x14ac:dyDescent="0.25">
      <c r="A42" s="42" t="str">
        <f t="shared" si="3"/>
        <v>BAHIA DE ALGECIRAS</v>
      </c>
      <c r="B42" s="41">
        <f t="shared" si="4"/>
        <v>8370594</v>
      </c>
      <c r="C42" s="41">
        <f t="shared" si="5"/>
        <v>9411109</v>
      </c>
      <c r="D42" s="41">
        <f t="shared" si="6"/>
        <v>2</v>
      </c>
      <c r="E42" s="42" t="str">
        <f t="shared" si="2"/>
        <v>BILBAO</v>
      </c>
      <c r="F42" s="42">
        <f t="shared" si="7"/>
        <v>1411779</v>
      </c>
      <c r="G42" s="42">
        <f t="shared" si="8"/>
        <v>1430710</v>
      </c>
    </row>
    <row r="43" spans="1:9" x14ac:dyDescent="0.25">
      <c r="A43" s="42" t="str">
        <f t="shared" si="3"/>
        <v>BAHIA DE CADIZ</v>
      </c>
      <c r="B43" s="41">
        <f t="shared" si="4"/>
        <v>281217</v>
      </c>
      <c r="C43" s="41">
        <f t="shared" si="5"/>
        <v>287270</v>
      </c>
      <c r="D43" s="41">
        <f t="shared" si="6"/>
        <v>13</v>
      </c>
      <c r="E43" s="42" t="str">
        <f t="shared" si="2"/>
        <v>BALEARES</v>
      </c>
      <c r="F43" s="42">
        <f t="shared" si="7"/>
        <v>1151111</v>
      </c>
      <c r="G43" s="42">
        <f t="shared" si="8"/>
        <v>1161037</v>
      </c>
    </row>
    <row r="44" spans="1:9" x14ac:dyDescent="0.25">
      <c r="A44" s="42" t="str">
        <f t="shared" si="3"/>
        <v>BALEARES</v>
      </c>
      <c r="B44" s="41">
        <f t="shared" si="4"/>
        <v>1151111</v>
      </c>
      <c r="C44" s="41">
        <f t="shared" si="5"/>
        <v>1161037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838534</v>
      </c>
      <c r="G44" s="42">
        <f t="shared" si="8"/>
        <v>922366</v>
      </c>
    </row>
    <row r="45" spans="1:9" x14ac:dyDescent="0.25">
      <c r="A45" s="42" t="str">
        <f t="shared" si="3"/>
        <v>BARCELONA</v>
      </c>
      <c r="B45" s="41">
        <f t="shared" si="4"/>
        <v>3850512</v>
      </c>
      <c r="C45" s="41">
        <f t="shared" si="5"/>
        <v>4065498</v>
      </c>
      <c r="D45" s="41">
        <f t="shared" si="6"/>
        <v>3</v>
      </c>
      <c r="E45" s="42" t="str">
        <f t="shared" si="2"/>
        <v>VIGO</v>
      </c>
      <c r="F45" s="42">
        <f t="shared" si="7"/>
        <v>517623</v>
      </c>
      <c r="G45" s="42">
        <f t="shared" si="8"/>
        <v>509873</v>
      </c>
    </row>
    <row r="46" spans="1:9" x14ac:dyDescent="0.25">
      <c r="A46" s="42" t="str">
        <f t="shared" si="3"/>
        <v>BILBAO</v>
      </c>
      <c r="B46" s="41">
        <f t="shared" si="4"/>
        <v>1411779</v>
      </c>
      <c r="C46" s="41">
        <f t="shared" si="5"/>
        <v>1430710</v>
      </c>
      <c r="D46" s="41">
        <f t="shared" si="6"/>
        <v>5</v>
      </c>
      <c r="E46" s="42" t="str">
        <f t="shared" si="2"/>
        <v>TARRAGONA</v>
      </c>
      <c r="F46" s="42">
        <f t="shared" si="7"/>
        <v>475859</v>
      </c>
      <c r="G46" s="42">
        <f t="shared" si="8"/>
        <v>582901</v>
      </c>
    </row>
    <row r="47" spans="1:9" x14ac:dyDescent="0.25">
      <c r="A47" s="42" t="str">
        <f t="shared" si="3"/>
        <v>CARTAGENA</v>
      </c>
      <c r="B47" s="41">
        <f t="shared" si="4"/>
        <v>165869</v>
      </c>
      <c r="C47" s="41">
        <f t="shared" si="5"/>
        <v>141255</v>
      </c>
      <c r="D47" s="41">
        <f t="shared" si="6"/>
        <v>20</v>
      </c>
      <c r="E47" s="42" t="str">
        <f t="shared" si="2"/>
        <v>CASTELLON</v>
      </c>
      <c r="F47" s="42">
        <f t="shared" si="7"/>
        <v>400879</v>
      </c>
      <c r="G47" s="42">
        <f t="shared" si="8"/>
        <v>305969</v>
      </c>
    </row>
    <row r="48" spans="1:9" x14ac:dyDescent="0.25">
      <c r="A48" s="42" t="str">
        <f t="shared" si="3"/>
        <v>CASTELLON</v>
      </c>
      <c r="B48" s="41">
        <f t="shared" si="4"/>
        <v>400879</v>
      </c>
      <c r="C48" s="41">
        <f t="shared" si="5"/>
        <v>305969</v>
      </c>
      <c r="D48" s="41">
        <f t="shared" si="6"/>
        <v>10</v>
      </c>
      <c r="E48" s="42" t="str">
        <f t="shared" si="2"/>
        <v>SEVILLA</v>
      </c>
      <c r="F48" s="42">
        <f t="shared" si="7"/>
        <v>355595</v>
      </c>
      <c r="G48" s="42">
        <f t="shared" si="8"/>
        <v>365086</v>
      </c>
    </row>
    <row r="49" spans="1:7" x14ac:dyDescent="0.25">
      <c r="A49" s="42" t="str">
        <f t="shared" si="3"/>
        <v>CEUTA</v>
      </c>
      <c r="B49" s="41">
        <f t="shared" si="4"/>
        <v>159128</v>
      </c>
      <c r="C49" s="41">
        <f t="shared" si="5"/>
        <v>148137</v>
      </c>
      <c r="D49" s="41">
        <f t="shared" si="6"/>
        <v>21</v>
      </c>
      <c r="E49" s="42" t="str">
        <f t="shared" si="2"/>
        <v>GIJON</v>
      </c>
      <c r="F49" s="42">
        <f t="shared" si="7"/>
        <v>316924</v>
      </c>
      <c r="G49" s="42">
        <f t="shared" si="8"/>
        <v>253559</v>
      </c>
    </row>
    <row r="50" spans="1:7" x14ac:dyDescent="0.25">
      <c r="A50" s="42" t="str">
        <f t="shared" si="3"/>
        <v>FERROL-SAN CIBRAO</v>
      </c>
      <c r="B50" s="41">
        <f t="shared" si="4"/>
        <v>142525</v>
      </c>
      <c r="C50" s="41">
        <f t="shared" si="5"/>
        <v>114898</v>
      </c>
      <c r="D50" s="41">
        <f t="shared" si="6"/>
        <v>23</v>
      </c>
      <c r="E50" s="42" t="str">
        <f t="shared" si="2"/>
        <v>BAHIA DE CADIZ</v>
      </c>
      <c r="F50" s="42">
        <f t="shared" si="7"/>
        <v>281217</v>
      </c>
      <c r="G50" s="42">
        <f t="shared" si="8"/>
        <v>287270</v>
      </c>
    </row>
    <row r="51" spans="1:7" x14ac:dyDescent="0.25">
      <c r="A51" s="42" t="str">
        <f t="shared" si="3"/>
        <v>GIJON</v>
      </c>
      <c r="B51" s="41">
        <f t="shared" si="4"/>
        <v>316924</v>
      </c>
      <c r="C51" s="41">
        <f t="shared" si="5"/>
        <v>253559</v>
      </c>
      <c r="D51" s="41">
        <f t="shared" si="6"/>
        <v>12</v>
      </c>
      <c r="E51" s="42" t="str">
        <f t="shared" si="2"/>
        <v>PASAIA</v>
      </c>
      <c r="F51" s="42">
        <f t="shared" si="7"/>
        <v>232497</v>
      </c>
      <c r="G51" s="42">
        <f t="shared" si="8"/>
        <v>257258</v>
      </c>
    </row>
    <row r="52" spans="1:7" x14ac:dyDescent="0.25">
      <c r="A52" s="42" t="str">
        <f t="shared" si="3"/>
        <v>HUELVA</v>
      </c>
      <c r="B52" s="41">
        <f t="shared" si="4"/>
        <v>106053</v>
      </c>
      <c r="C52" s="41">
        <f t="shared" si="5"/>
        <v>67353</v>
      </c>
      <c r="D52" s="41">
        <f t="shared" si="6"/>
        <v>25</v>
      </c>
      <c r="E52" s="42" t="str">
        <f t="shared" si="2"/>
        <v>A CORUÑA</v>
      </c>
      <c r="F52" s="42">
        <f t="shared" si="7"/>
        <v>232189</v>
      </c>
      <c r="G52" s="42">
        <f t="shared" si="8"/>
        <v>231874</v>
      </c>
    </row>
    <row r="53" spans="1:7" x14ac:dyDescent="0.25">
      <c r="A53" s="42" t="str">
        <f t="shared" si="3"/>
        <v>LAS PALMAS</v>
      </c>
      <c r="B53" s="41">
        <f t="shared" si="4"/>
        <v>2399096</v>
      </c>
      <c r="C53" s="41">
        <f t="shared" si="5"/>
        <v>2802832</v>
      </c>
      <c r="D53" s="41">
        <f t="shared" si="6"/>
        <v>4</v>
      </c>
      <c r="E53" s="42" t="str">
        <f t="shared" si="2"/>
        <v>ALICANTE</v>
      </c>
      <c r="F53" s="42">
        <f t="shared" si="7"/>
        <v>213648</v>
      </c>
      <c r="G53" s="42">
        <f t="shared" si="8"/>
        <v>243732</v>
      </c>
    </row>
    <row r="54" spans="1:7" x14ac:dyDescent="0.25">
      <c r="A54" s="42" t="str">
        <f t="shared" si="3"/>
        <v>MALAGA</v>
      </c>
      <c r="B54" s="41">
        <f t="shared" si="4"/>
        <v>131899</v>
      </c>
      <c r="C54" s="41">
        <f t="shared" si="5"/>
        <v>1559862</v>
      </c>
      <c r="D54" s="41">
        <f t="shared" si="6"/>
        <v>24</v>
      </c>
      <c r="E54" s="42" t="str">
        <f t="shared" si="2"/>
        <v>SANTANDER</v>
      </c>
      <c r="F54" s="42">
        <f t="shared" si="7"/>
        <v>207821</v>
      </c>
      <c r="G54" s="42">
        <f t="shared" si="8"/>
        <v>250702</v>
      </c>
    </row>
    <row r="55" spans="1:7" x14ac:dyDescent="0.25">
      <c r="A55" s="42" t="str">
        <f t="shared" si="3"/>
        <v>MARIN Y RIA DE PONTEVEDRA</v>
      </c>
      <c r="B55" s="41">
        <f t="shared" si="4"/>
        <v>172637</v>
      </c>
      <c r="C55" s="41">
        <f t="shared" si="5"/>
        <v>165348</v>
      </c>
      <c r="D55" s="41">
        <f t="shared" si="6"/>
        <v>19</v>
      </c>
      <c r="E55" s="42" t="str">
        <f t="shared" si="2"/>
        <v>AVILES</v>
      </c>
      <c r="F55" s="42">
        <f t="shared" ref="F55:F65" si="9">LOOKUP(E55,$A$38:$A$65,$B$38:$B$65)</f>
        <v>190621</v>
      </c>
      <c r="G55" s="42">
        <f t="shared" si="8"/>
        <v>151194</v>
      </c>
    </row>
    <row r="56" spans="1:7" x14ac:dyDescent="0.25">
      <c r="A56" s="42" t="str">
        <f t="shared" si="3"/>
        <v>MELILLA</v>
      </c>
      <c r="B56" s="41">
        <f t="shared" si="4"/>
        <v>144662</v>
      </c>
      <c r="C56" s="41">
        <f t="shared" si="5"/>
        <v>135925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172637</v>
      </c>
      <c r="G56" s="42">
        <f t="shared" si="8"/>
        <v>165348</v>
      </c>
    </row>
    <row r="57" spans="1:7" x14ac:dyDescent="0.25">
      <c r="A57" s="42" t="str">
        <f t="shared" si="3"/>
        <v>MOTRIL</v>
      </c>
      <c r="B57" s="41">
        <f t="shared" si="4"/>
        <v>46674</v>
      </c>
      <c r="C57" s="41">
        <f t="shared" si="5"/>
        <v>38850</v>
      </c>
      <c r="D57" s="41">
        <f t="shared" si="6"/>
        <v>28</v>
      </c>
      <c r="E57" s="42" t="str">
        <f t="shared" si="2"/>
        <v>CARTAGENA</v>
      </c>
      <c r="F57" s="42">
        <f t="shared" si="9"/>
        <v>165869</v>
      </c>
      <c r="G57" s="42">
        <f t="shared" si="8"/>
        <v>141255</v>
      </c>
    </row>
    <row r="58" spans="1:7" x14ac:dyDescent="0.25">
      <c r="A58" s="42" t="str">
        <f t="shared" si="3"/>
        <v>PASAIA</v>
      </c>
      <c r="B58" s="41">
        <f t="shared" si="4"/>
        <v>232497</v>
      </c>
      <c r="C58" s="41">
        <f t="shared" si="5"/>
        <v>257258</v>
      </c>
      <c r="D58" s="41">
        <f t="shared" si="6"/>
        <v>14</v>
      </c>
      <c r="E58" s="42" t="str">
        <f t="shared" si="2"/>
        <v>CEUTA</v>
      </c>
      <c r="F58" s="42">
        <f t="shared" si="9"/>
        <v>159128</v>
      </c>
      <c r="G58" s="42">
        <f t="shared" si="8"/>
        <v>148137</v>
      </c>
    </row>
    <row r="59" spans="1:7" x14ac:dyDescent="0.25">
      <c r="A59" s="42" t="str">
        <f t="shared" si="3"/>
        <v>SANTA CRUZ DE TENERIFE</v>
      </c>
      <c r="B59" s="41">
        <f t="shared" si="4"/>
        <v>838534</v>
      </c>
      <c r="C59" s="41">
        <f t="shared" si="5"/>
        <v>922366</v>
      </c>
      <c r="D59" s="41">
        <f t="shared" si="6"/>
        <v>7</v>
      </c>
      <c r="E59" s="42" t="str">
        <f t="shared" si="2"/>
        <v>MELILLA</v>
      </c>
      <c r="F59" s="42">
        <f t="shared" si="9"/>
        <v>144662</v>
      </c>
      <c r="G59" s="42">
        <f t="shared" si="8"/>
        <v>135925</v>
      </c>
    </row>
    <row r="60" spans="1:7" x14ac:dyDescent="0.25">
      <c r="A60" s="42" t="str">
        <f t="shared" si="3"/>
        <v>SANTANDER</v>
      </c>
      <c r="B60" s="41">
        <f t="shared" si="4"/>
        <v>207821</v>
      </c>
      <c r="C60" s="41">
        <f t="shared" si="5"/>
        <v>250702</v>
      </c>
      <c r="D60" s="41">
        <f t="shared" si="6"/>
        <v>17</v>
      </c>
      <c r="E60" s="42" t="str">
        <f t="shared" si="2"/>
        <v>FERROL-SAN CIBRAO</v>
      </c>
      <c r="F60" s="42">
        <f t="shared" si="9"/>
        <v>142525</v>
      </c>
      <c r="G60" s="42">
        <f t="shared" si="8"/>
        <v>114898</v>
      </c>
    </row>
    <row r="61" spans="1:7" x14ac:dyDescent="0.25">
      <c r="A61" s="42" t="str">
        <f t="shared" si="3"/>
        <v>SEVILLA</v>
      </c>
      <c r="B61" s="41">
        <f t="shared" si="4"/>
        <v>355595</v>
      </c>
      <c r="C61" s="41">
        <f t="shared" si="5"/>
        <v>365086</v>
      </c>
      <c r="D61" s="41">
        <f t="shared" si="6"/>
        <v>11</v>
      </c>
      <c r="E61" s="42" t="str">
        <f t="shared" si="2"/>
        <v>MALAGA</v>
      </c>
      <c r="F61" s="42">
        <f t="shared" si="9"/>
        <v>131899</v>
      </c>
      <c r="G61" s="42">
        <f t="shared" si="8"/>
        <v>1559862</v>
      </c>
    </row>
    <row r="62" spans="1:7" x14ac:dyDescent="0.25">
      <c r="A62" s="42" t="str">
        <f t="shared" si="3"/>
        <v>TARRAGONA</v>
      </c>
      <c r="B62" s="41">
        <f t="shared" si="4"/>
        <v>475859</v>
      </c>
      <c r="C62" s="41">
        <f t="shared" si="5"/>
        <v>582901</v>
      </c>
      <c r="D62" s="41">
        <f t="shared" si="6"/>
        <v>9</v>
      </c>
      <c r="E62" s="42" t="str">
        <f t="shared" si="2"/>
        <v>HUELVA</v>
      </c>
      <c r="F62" s="42">
        <f t="shared" si="9"/>
        <v>106053</v>
      </c>
      <c r="G62" s="42">
        <f t="shared" si="8"/>
        <v>67353</v>
      </c>
    </row>
    <row r="63" spans="1:7" x14ac:dyDescent="0.25">
      <c r="A63" s="42" t="str">
        <f t="shared" si="3"/>
        <v>VALENCIA</v>
      </c>
      <c r="B63" s="41">
        <f t="shared" si="4"/>
        <v>9709558</v>
      </c>
      <c r="C63" s="41">
        <f t="shared" si="5"/>
        <v>9379795</v>
      </c>
      <c r="D63" s="41">
        <f t="shared" si="6"/>
        <v>1</v>
      </c>
      <c r="E63" s="42" t="str">
        <f t="shared" si="2"/>
        <v>ALMERIA</v>
      </c>
      <c r="F63" s="42">
        <f t="shared" si="9"/>
        <v>99952</v>
      </c>
      <c r="G63" s="42">
        <f t="shared" si="8"/>
        <v>114274</v>
      </c>
    </row>
    <row r="64" spans="1:7" x14ac:dyDescent="0.25">
      <c r="A64" s="42" t="str">
        <f t="shared" si="3"/>
        <v>VIGO</v>
      </c>
      <c r="B64" s="41">
        <f t="shared" si="4"/>
        <v>517623</v>
      </c>
      <c r="C64" s="41">
        <f t="shared" si="5"/>
        <v>509873</v>
      </c>
      <c r="D64" s="41">
        <f t="shared" si="6"/>
        <v>8</v>
      </c>
      <c r="E64" s="42" t="str">
        <f t="shared" si="2"/>
        <v>VILAGARCIA</v>
      </c>
      <c r="F64" s="42">
        <f t="shared" si="9"/>
        <v>77277</v>
      </c>
      <c r="G64" s="42">
        <f t="shared" si="8"/>
        <v>73996</v>
      </c>
    </row>
    <row r="65" spans="1:7" x14ac:dyDescent="0.25">
      <c r="A65" s="42" t="str">
        <f t="shared" si="3"/>
        <v>VILAGARCIA</v>
      </c>
      <c r="B65" s="41">
        <f t="shared" si="4"/>
        <v>77277</v>
      </c>
      <c r="C65" s="41">
        <f t="shared" si="5"/>
        <v>73996</v>
      </c>
      <c r="D65" s="41">
        <f t="shared" si="6"/>
        <v>27</v>
      </c>
      <c r="E65" s="42" t="str">
        <f t="shared" si="2"/>
        <v>MOTRIL</v>
      </c>
      <c r="F65" s="42">
        <f t="shared" si="9"/>
        <v>46674</v>
      </c>
      <c r="G65" s="42">
        <f t="shared" si="8"/>
        <v>38850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2566</v>
      </c>
      <c r="C7" s="23">
        <v>2930</v>
      </c>
      <c r="D7" s="23">
        <v>5395</v>
      </c>
      <c r="E7" s="23">
        <v>6385</v>
      </c>
      <c r="F7" s="10">
        <f>((E7*100)/D7)-100</f>
        <v>18.350324374420765</v>
      </c>
      <c r="G7" s="1"/>
      <c r="H7" s="1"/>
      <c r="I7" s="1"/>
    </row>
    <row r="8" spans="1:12" x14ac:dyDescent="0.25">
      <c r="A8" s="11" t="s">
        <v>45</v>
      </c>
      <c r="B8" s="24">
        <v>26</v>
      </c>
      <c r="C8" s="24">
        <v>24</v>
      </c>
      <c r="D8" s="24">
        <v>51</v>
      </c>
      <c r="E8" s="24">
        <v>47</v>
      </c>
      <c r="F8" s="13">
        <f t="shared" ref="F8:F35" si="0">((E8*100)/D8)-100</f>
        <v>-7.8431372549019613</v>
      </c>
      <c r="G8" s="1"/>
      <c r="H8" s="1"/>
      <c r="I8" s="1"/>
    </row>
    <row r="9" spans="1:12" x14ac:dyDescent="0.25">
      <c r="A9" s="8" t="s">
        <v>46</v>
      </c>
      <c r="B9" s="23">
        <v>391</v>
      </c>
      <c r="C9" s="23">
        <v>163</v>
      </c>
      <c r="D9" s="23">
        <v>796</v>
      </c>
      <c r="E9" s="23">
        <v>420</v>
      </c>
      <c r="F9" s="10">
        <f t="shared" si="0"/>
        <v>-47.236180904522612</v>
      </c>
      <c r="G9" s="1"/>
      <c r="H9" s="1"/>
      <c r="I9" s="1"/>
    </row>
    <row r="10" spans="1:12" x14ac:dyDescent="0.25">
      <c r="A10" s="11" t="s">
        <v>47</v>
      </c>
      <c r="B10" s="24">
        <v>1010</v>
      </c>
      <c r="C10" s="24">
        <v>1062</v>
      </c>
      <c r="D10" s="24">
        <v>1651</v>
      </c>
      <c r="E10" s="24">
        <v>1748</v>
      </c>
      <c r="F10" s="13">
        <f t="shared" si="0"/>
        <v>5.8752271350696503</v>
      </c>
      <c r="G10" s="1"/>
      <c r="H10" s="1"/>
      <c r="I10" s="1"/>
    </row>
    <row r="11" spans="1:12" x14ac:dyDescent="0.25">
      <c r="A11" s="8" t="s">
        <v>48</v>
      </c>
      <c r="B11" s="23">
        <v>61</v>
      </c>
      <c r="C11" s="23">
        <v>25</v>
      </c>
      <c r="D11" s="23">
        <v>126</v>
      </c>
      <c r="E11" s="23">
        <v>95</v>
      </c>
      <c r="F11" s="10">
        <f t="shared" si="0"/>
        <v>-24.603174603174608</v>
      </c>
      <c r="G11" s="1"/>
      <c r="H11" s="1"/>
      <c r="I11" s="1"/>
    </row>
    <row r="12" spans="1:12" x14ac:dyDescent="0.25">
      <c r="A12" s="11" t="s">
        <v>49</v>
      </c>
      <c r="B12" s="24">
        <v>861</v>
      </c>
      <c r="C12" s="24">
        <v>1112</v>
      </c>
      <c r="D12" s="24">
        <v>1676</v>
      </c>
      <c r="E12" s="24">
        <v>2032</v>
      </c>
      <c r="F12" s="13">
        <f t="shared" si="0"/>
        <v>21.241050119331746</v>
      </c>
      <c r="G12" s="1"/>
      <c r="H12" s="1"/>
      <c r="I12" s="1"/>
    </row>
    <row r="13" spans="1:12" x14ac:dyDescent="0.25">
      <c r="A13" s="8" t="s">
        <v>50</v>
      </c>
      <c r="B13" s="23">
        <v>207</v>
      </c>
      <c r="C13" s="23">
        <v>240</v>
      </c>
      <c r="D13" s="23">
        <v>553</v>
      </c>
      <c r="E13" s="23">
        <v>464</v>
      </c>
      <c r="F13" s="10">
        <f t="shared" si="0"/>
        <v>-16.094032549728752</v>
      </c>
      <c r="G13" s="1"/>
      <c r="H13" s="1"/>
      <c r="I13" s="1"/>
    </row>
    <row r="14" spans="1:12" x14ac:dyDescent="0.25">
      <c r="A14" s="11" t="s">
        <v>51</v>
      </c>
      <c r="B14" s="24">
        <v>361</v>
      </c>
      <c r="C14" s="24">
        <v>0</v>
      </c>
      <c r="D14" s="24">
        <v>435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45</v>
      </c>
      <c r="C16" s="24">
        <v>48</v>
      </c>
      <c r="D16" s="24">
        <v>91</v>
      </c>
      <c r="E16" s="24">
        <v>104</v>
      </c>
      <c r="F16" s="13">
        <f t="shared" si="0"/>
        <v>14.285714285714292</v>
      </c>
      <c r="G16" s="1"/>
      <c r="H16" s="1"/>
      <c r="I16" s="1"/>
    </row>
    <row r="17" spans="1:9" x14ac:dyDescent="0.25">
      <c r="A17" s="8" t="s">
        <v>54</v>
      </c>
      <c r="B17" s="23">
        <v>390</v>
      </c>
      <c r="C17" s="23">
        <v>265</v>
      </c>
      <c r="D17" s="23">
        <v>575</v>
      </c>
      <c r="E17" s="23">
        <v>451</v>
      </c>
      <c r="F17" s="10">
        <f t="shared" si="0"/>
        <v>-21.565217391304344</v>
      </c>
      <c r="G17" s="1"/>
      <c r="H17" s="1"/>
      <c r="I17" s="1"/>
    </row>
    <row r="18" spans="1:9" x14ac:dyDescent="0.25">
      <c r="A18" s="11" t="s">
        <v>55</v>
      </c>
      <c r="B18" s="24">
        <v>1</v>
      </c>
      <c r="C18" s="24">
        <v>0</v>
      </c>
      <c r="D18" s="24">
        <v>1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24</v>
      </c>
      <c r="C19" s="23">
        <v>20</v>
      </c>
      <c r="D19" s="23">
        <v>44</v>
      </c>
      <c r="E19" s="23">
        <v>41</v>
      </c>
      <c r="F19" s="10">
        <f t="shared" si="0"/>
        <v>-6.818181818181813</v>
      </c>
      <c r="G19" s="1"/>
      <c r="H19" s="1"/>
      <c r="I19" s="1"/>
    </row>
    <row r="20" spans="1:9" x14ac:dyDescent="0.25">
      <c r="A20" s="11" t="s">
        <v>57</v>
      </c>
      <c r="B20" s="24">
        <v>583</v>
      </c>
      <c r="C20" s="24">
        <v>846</v>
      </c>
      <c r="D20" s="24">
        <v>1011</v>
      </c>
      <c r="E20" s="24">
        <v>1352</v>
      </c>
      <c r="F20" s="13">
        <f t="shared" si="0"/>
        <v>33.728981206726019</v>
      </c>
      <c r="G20" s="1"/>
      <c r="H20" s="1"/>
      <c r="I20" s="1"/>
    </row>
    <row r="21" spans="1:9" x14ac:dyDescent="0.25">
      <c r="A21" s="8" t="s">
        <v>58</v>
      </c>
      <c r="B21" s="23">
        <v>192</v>
      </c>
      <c r="C21" s="23">
        <v>199</v>
      </c>
      <c r="D21" s="23">
        <v>385</v>
      </c>
      <c r="E21" s="23">
        <v>407</v>
      </c>
      <c r="F21" s="10">
        <f t="shared" si="0"/>
        <v>5.7142857142857082</v>
      </c>
      <c r="G21" s="1"/>
      <c r="H21" s="1"/>
      <c r="I21" s="1"/>
    </row>
    <row r="22" spans="1:9" x14ac:dyDescent="0.25">
      <c r="A22" s="11" t="s">
        <v>59</v>
      </c>
      <c r="B22" s="24">
        <v>0</v>
      </c>
      <c r="C22" s="24">
        <v>4</v>
      </c>
      <c r="D22" s="24">
        <v>1</v>
      </c>
      <c r="E22" s="24">
        <v>14</v>
      </c>
      <c r="F22" s="13">
        <f t="shared" si="0"/>
        <v>1300</v>
      </c>
      <c r="G22" s="1"/>
      <c r="H22" s="1"/>
      <c r="I22" s="1"/>
    </row>
    <row r="23" spans="1:9" x14ac:dyDescent="0.25">
      <c r="A23" s="8" t="s">
        <v>60</v>
      </c>
      <c r="B23" s="23">
        <v>25</v>
      </c>
      <c r="C23" s="23">
        <v>27</v>
      </c>
      <c r="D23" s="23">
        <v>72</v>
      </c>
      <c r="E23" s="23">
        <v>56</v>
      </c>
      <c r="F23" s="10">
        <f t="shared" si="0"/>
        <v>-22.222222222222229</v>
      </c>
      <c r="G23" s="1"/>
      <c r="H23" s="1"/>
      <c r="I23" s="1"/>
    </row>
    <row r="24" spans="1:9" x14ac:dyDescent="0.25">
      <c r="A24" s="11" t="s">
        <v>61</v>
      </c>
      <c r="B24" s="24">
        <v>140</v>
      </c>
      <c r="C24" s="24">
        <v>150</v>
      </c>
      <c r="D24" s="24">
        <v>318</v>
      </c>
      <c r="E24" s="24">
        <v>284</v>
      </c>
      <c r="F24" s="13">
        <f t="shared" si="0"/>
        <v>-10.691823899371073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147</v>
      </c>
      <c r="C26" s="24">
        <v>161</v>
      </c>
      <c r="D26" s="24">
        <v>453</v>
      </c>
      <c r="E26" s="24">
        <v>395</v>
      </c>
      <c r="F26" s="13">
        <f t="shared" si="0"/>
        <v>-12.803532008830018</v>
      </c>
      <c r="G26" s="1"/>
      <c r="H26" s="1"/>
      <c r="I26" s="1"/>
    </row>
    <row r="27" spans="1:9" x14ac:dyDescent="0.25">
      <c r="A27" s="8" t="s">
        <v>64</v>
      </c>
      <c r="B27" s="23">
        <v>3728</v>
      </c>
      <c r="C27" s="23">
        <v>2732</v>
      </c>
      <c r="D27" s="23">
        <v>5697</v>
      </c>
      <c r="E27" s="23">
        <v>4721</v>
      </c>
      <c r="F27" s="10">
        <f t="shared" si="0"/>
        <v>-17.131823766894854</v>
      </c>
      <c r="G27" s="1"/>
      <c r="H27" s="1"/>
      <c r="I27" s="1"/>
    </row>
    <row r="28" spans="1:9" x14ac:dyDescent="0.25">
      <c r="A28" s="11" t="s">
        <v>65</v>
      </c>
      <c r="B28" s="24">
        <v>128</v>
      </c>
      <c r="C28" s="24">
        <v>148</v>
      </c>
      <c r="D28" s="24">
        <v>279</v>
      </c>
      <c r="E28" s="24">
        <v>297</v>
      </c>
      <c r="F28" s="13">
        <f t="shared" si="0"/>
        <v>6.4516129032258078</v>
      </c>
      <c r="G28" s="1"/>
      <c r="H28" s="1"/>
      <c r="I28" s="1"/>
    </row>
    <row r="29" spans="1:9" x14ac:dyDescent="0.25">
      <c r="A29" s="8" t="s">
        <v>66</v>
      </c>
      <c r="B29" s="23">
        <v>1050</v>
      </c>
      <c r="C29" s="23">
        <v>544</v>
      </c>
      <c r="D29" s="23">
        <v>1247</v>
      </c>
      <c r="E29" s="23">
        <v>946</v>
      </c>
      <c r="F29" s="10">
        <f t="shared" si="0"/>
        <v>-24.137931034482762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136</v>
      </c>
      <c r="C31" s="23">
        <v>125</v>
      </c>
      <c r="D31" s="23">
        <v>245</v>
      </c>
      <c r="E31" s="23">
        <v>228</v>
      </c>
      <c r="F31" s="10">
        <f t="shared" si="0"/>
        <v>-6.9387755102040813</v>
      </c>
      <c r="G31" s="1"/>
      <c r="H31" s="1"/>
      <c r="I31" s="1"/>
    </row>
    <row r="32" spans="1:9" x14ac:dyDescent="0.25">
      <c r="A32" s="11" t="s">
        <v>69</v>
      </c>
      <c r="B32" s="24">
        <v>227</v>
      </c>
      <c r="C32" s="24">
        <v>120</v>
      </c>
      <c r="D32" s="24">
        <v>315</v>
      </c>
      <c r="E32" s="24">
        <v>167</v>
      </c>
      <c r="F32" s="13">
        <f t="shared" si="0"/>
        <v>-46.984126984126981</v>
      </c>
      <c r="G32" s="1"/>
      <c r="H32" s="1"/>
      <c r="I32" s="1"/>
    </row>
    <row r="33" spans="1:9" x14ac:dyDescent="0.25">
      <c r="A33" s="8" t="s">
        <v>70</v>
      </c>
      <c r="B33" s="23">
        <v>4815</v>
      </c>
      <c r="C33" s="23">
        <v>4352</v>
      </c>
      <c r="D33" s="23">
        <v>9067</v>
      </c>
      <c r="E33" s="23">
        <v>8674</v>
      </c>
      <c r="F33" s="10">
        <f t="shared" si="0"/>
        <v>-4.3343994706076927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17114</v>
      </c>
      <c r="C35" s="15">
        <f t="shared" ref="C35:E35" si="1">SUM(C7:C34)</f>
        <v>15297</v>
      </c>
      <c r="D35" s="15">
        <f t="shared" si="1"/>
        <v>30484</v>
      </c>
      <c r="E35" s="15">
        <f t="shared" si="1"/>
        <v>29328</v>
      </c>
      <c r="F35" s="16">
        <f t="shared" si="0"/>
        <v>-3.7921532607269341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6385</v>
      </c>
      <c r="C38" s="41">
        <f>D7</f>
        <v>5395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8674</v>
      </c>
      <c r="G38" s="42">
        <f>LOOKUP(E38,$A$38:$A$65,$C$38:$C$65)</f>
        <v>9067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</v>
      </c>
      <c r="C39" s="41">
        <f t="shared" ref="C39:C65" si="5">D8</f>
        <v>51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6385</v>
      </c>
      <c r="G39" s="42">
        <f t="shared" ref="G39:G65" si="8">LOOKUP(E39,$A$38:$A$65,$C$38:$C$65)</f>
        <v>5395</v>
      </c>
    </row>
    <row r="40" spans="1:9" x14ac:dyDescent="0.25">
      <c r="A40" s="42" t="str">
        <f t="shared" si="3"/>
        <v>ALMERIA</v>
      </c>
      <c r="B40" s="41">
        <f t="shared" si="4"/>
        <v>420</v>
      </c>
      <c r="C40" s="41">
        <f t="shared" si="5"/>
        <v>796</v>
      </c>
      <c r="D40" s="41">
        <f t="shared" si="6"/>
        <v>10</v>
      </c>
      <c r="E40" s="42" t="str">
        <f t="shared" si="2"/>
        <v>PASAIA</v>
      </c>
      <c r="F40" s="42">
        <f t="shared" si="7"/>
        <v>4721</v>
      </c>
      <c r="G40" s="42">
        <f t="shared" si="8"/>
        <v>5697</v>
      </c>
    </row>
    <row r="41" spans="1:9" x14ac:dyDescent="0.25">
      <c r="A41" s="42" t="str">
        <f t="shared" si="3"/>
        <v>AVILES</v>
      </c>
      <c r="B41" s="41">
        <f t="shared" si="4"/>
        <v>1748</v>
      </c>
      <c r="C41" s="41">
        <f t="shared" si="5"/>
        <v>1651</v>
      </c>
      <c r="D41" s="41">
        <f t="shared" si="6"/>
        <v>5</v>
      </c>
      <c r="E41" s="42" t="str">
        <f t="shared" si="2"/>
        <v>BAHIA DE CADIZ</v>
      </c>
      <c r="F41" s="42">
        <f t="shared" si="7"/>
        <v>2032</v>
      </c>
      <c r="G41" s="42">
        <f t="shared" si="8"/>
        <v>1676</v>
      </c>
    </row>
    <row r="42" spans="1:9" x14ac:dyDescent="0.25">
      <c r="A42" s="42" t="str">
        <f t="shared" si="3"/>
        <v>BAHIA DE ALGECIRAS</v>
      </c>
      <c r="B42" s="41">
        <f t="shared" si="4"/>
        <v>95</v>
      </c>
      <c r="C42" s="41">
        <f t="shared" si="5"/>
        <v>126</v>
      </c>
      <c r="D42" s="41">
        <f t="shared" si="6"/>
        <v>18</v>
      </c>
      <c r="E42" s="42" t="str">
        <f t="shared" si="2"/>
        <v>AVILES</v>
      </c>
      <c r="F42" s="42">
        <f t="shared" si="7"/>
        <v>1748</v>
      </c>
      <c r="G42" s="42">
        <f t="shared" si="8"/>
        <v>1651</v>
      </c>
    </row>
    <row r="43" spans="1:9" x14ac:dyDescent="0.25">
      <c r="A43" s="42" t="str">
        <f t="shared" si="3"/>
        <v>BAHIA DE CADIZ</v>
      </c>
      <c r="B43" s="41">
        <f t="shared" si="4"/>
        <v>2032</v>
      </c>
      <c r="C43" s="41">
        <f t="shared" si="5"/>
        <v>1676</v>
      </c>
      <c r="D43" s="41">
        <f t="shared" si="6"/>
        <v>4</v>
      </c>
      <c r="E43" s="42" t="str">
        <f t="shared" si="2"/>
        <v>GIJON</v>
      </c>
      <c r="F43" s="42">
        <f t="shared" si="7"/>
        <v>1352</v>
      </c>
      <c r="G43" s="42">
        <f t="shared" si="8"/>
        <v>1011</v>
      </c>
    </row>
    <row r="44" spans="1:9" x14ac:dyDescent="0.25">
      <c r="A44" s="42" t="str">
        <f t="shared" si="3"/>
        <v>BALEARES</v>
      </c>
      <c r="B44" s="41">
        <f t="shared" si="4"/>
        <v>464</v>
      </c>
      <c r="C44" s="41">
        <f t="shared" si="5"/>
        <v>553</v>
      </c>
      <c r="D44" s="41">
        <f t="shared" si="6"/>
        <v>8</v>
      </c>
      <c r="E44" s="42" t="str">
        <f t="shared" si="2"/>
        <v>SANTANDER</v>
      </c>
      <c r="F44" s="42">
        <f t="shared" si="7"/>
        <v>946</v>
      </c>
      <c r="G44" s="42">
        <f t="shared" si="8"/>
        <v>1247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435</v>
      </c>
      <c r="D45" s="41">
        <f t="shared" si="6"/>
        <v>28</v>
      </c>
      <c r="E45" s="42" t="str">
        <f t="shared" si="2"/>
        <v>BALEARES</v>
      </c>
      <c r="F45" s="42">
        <f t="shared" si="7"/>
        <v>464</v>
      </c>
      <c r="G45" s="42">
        <f t="shared" si="8"/>
        <v>553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451</v>
      </c>
      <c r="G46" s="42">
        <f t="shared" si="8"/>
        <v>575</v>
      </c>
    </row>
    <row r="47" spans="1:9" x14ac:dyDescent="0.25">
      <c r="A47" s="42" t="str">
        <f t="shared" si="3"/>
        <v>CARTAGENA</v>
      </c>
      <c r="B47" s="41">
        <f t="shared" si="4"/>
        <v>104</v>
      </c>
      <c r="C47" s="41">
        <f t="shared" si="5"/>
        <v>91</v>
      </c>
      <c r="D47" s="41">
        <f t="shared" si="6"/>
        <v>17</v>
      </c>
      <c r="E47" s="42" t="str">
        <f t="shared" si="2"/>
        <v>ALMERIA</v>
      </c>
      <c r="F47" s="42">
        <f t="shared" si="7"/>
        <v>420</v>
      </c>
      <c r="G47" s="42">
        <f t="shared" si="8"/>
        <v>796</v>
      </c>
    </row>
    <row r="48" spans="1:9" x14ac:dyDescent="0.25">
      <c r="A48" s="42" t="str">
        <f t="shared" si="3"/>
        <v>CASTELLON</v>
      </c>
      <c r="B48" s="41">
        <f t="shared" si="4"/>
        <v>451</v>
      </c>
      <c r="C48" s="41">
        <f t="shared" si="5"/>
        <v>575</v>
      </c>
      <c r="D48" s="41">
        <f t="shared" si="6"/>
        <v>9</v>
      </c>
      <c r="E48" s="42" t="str">
        <f t="shared" si="2"/>
        <v>HUELVA</v>
      </c>
      <c r="F48" s="42">
        <f t="shared" si="7"/>
        <v>407</v>
      </c>
      <c r="G48" s="42">
        <f t="shared" si="8"/>
        <v>385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</v>
      </c>
      <c r="D49" s="41">
        <f t="shared" si="6"/>
        <v>28</v>
      </c>
      <c r="E49" s="42" t="str">
        <f t="shared" si="2"/>
        <v>MOTRIL</v>
      </c>
      <c r="F49" s="42">
        <f t="shared" si="7"/>
        <v>395</v>
      </c>
      <c r="G49" s="42">
        <f t="shared" si="8"/>
        <v>453</v>
      </c>
    </row>
    <row r="50" spans="1:7" x14ac:dyDescent="0.25">
      <c r="A50" s="42" t="str">
        <f t="shared" si="3"/>
        <v>FERROL-SAN CIBRAO</v>
      </c>
      <c r="B50" s="41">
        <f t="shared" si="4"/>
        <v>41</v>
      </c>
      <c r="C50" s="41">
        <f t="shared" si="5"/>
        <v>44</v>
      </c>
      <c r="D50" s="41">
        <f t="shared" si="6"/>
        <v>21</v>
      </c>
      <c r="E50" s="42" t="str">
        <f t="shared" si="2"/>
        <v>SANTA CRUZ DE TENERIFE</v>
      </c>
      <c r="F50" s="42">
        <f t="shared" si="7"/>
        <v>297</v>
      </c>
      <c r="G50" s="42">
        <f t="shared" si="8"/>
        <v>279</v>
      </c>
    </row>
    <row r="51" spans="1:7" x14ac:dyDescent="0.25">
      <c r="A51" s="42" t="str">
        <f t="shared" si="3"/>
        <v>GIJON</v>
      </c>
      <c r="B51" s="41">
        <f t="shared" si="4"/>
        <v>1352</v>
      </c>
      <c r="C51" s="41">
        <f t="shared" si="5"/>
        <v>1011</v>
      </c>
      <c r="D51" s="41">
        <f t="shared" si="6"/>
        <v>6</v>
      </c>
      <c r="E51" s="42" t="str">
        <f t="shared" si="2"/>
        <v>MARIN Y RIA DE PONTEVEDRA</v>
      </c>
      <c r="F51" s="42">
        <f t="shared" si="7"/>
        <v>284</v>
      </c>
      <c r="G51" s="42">
        <f t="shared" si="8"/>
        <v>318</v>
      </c>
    </row>
    <row r="52" spans="1:7" x14ac:dyDescent="0.25">
      <c r="A52" s="42" t="str">
        <f t="shared" si="3"/>
        <v>HUELVA</v>
      </c>
      <c r="B52" s="41">
        <f t="shared" si="4"/>
        <v>407</v>
      </c>
      <c r="C52" s="41">
        <f t="shared" si="5"/>
        <v>385</v>
      </c>
      <c r="D52" s="41">
        <f t="shared" si="6"/>
        <v>11</v>
      </c>
      <c r="E52" s="42" t="str">
        <f t="shared" si="2"/>
        <v>TARRAGONA</v>
      </c>
      <c r="F52" s="42">
        <f t="shared" si="7"/>
        <v>228</v>
      </c>
      <c r="G52" s="42">
        <f t="shared" si="8"/>
        <v>245</v>
      </c>
    </row>
    <row r="53" spans="1:7" x14ac:dyDescent="0.25">
      <c r="A53" s="42" t="str">
        <f t="shared" si="3"/>
        <v>LAS PALMAS</v>
      </c>
      <c r="B53" s="41">
        <f t="shared" si="4"/>
        <v>14</v>
      </c>
      <c r="C53" s="41">
        <f t="shared" si="5"/>
        <v>1</v>
      </c>
      <c r="D53" s="41">
        <f t="shared" si="6"/>
        <v>22</v>
      </c>
      <c r="E53" s="42" t="str">
        <f t="shared" si="2"/>
        <v>VALENCIA</v>
      </c>
      <c r="F53" s="42">
        <f t="shared" si="7"/>
        <v>167</v>
      </c>
      <c r="G53" s="42">
        <f t="shared" si="8"/>
        <v>315</v>
      </c>
    </row>
    <row r="54" spans="1:7" x14ac:dyDescent="0.25">
      <c r="A54" s="42" t="str">
        <f t="shared" si="3"/>
        <v>MALAGA</v>
      </c>
      <c r="B54" s="41">
        <f t="shared" si="4"/>
        <v>56</v>
      </c>
      <c r="C54" s="41">
        <f t="shared" si="5"/>
        <v>72</v>
      </c>
      <c r="D54" s="41">
        <f t="shared" si="6"/>
        <v>19</v>
      </c>
      <c r="E54" s="42" t="str">
        <f t="shared" si="2"/>
        <v>CARTAGENA</v>
      </c>
      <c r="F54" s="42">
        <f t="shared" si="7"/>
        <v>104</v>
      </c>
      <c r="G54" s="42">
        <f t="shared" si="8"/>
        <v>91</v>
      </c>
    </row>
    <row r="55" spans="1:7" x14ac:dyDescent="0.25">
      <c r="A55" s="42" t="str">
        <f t="shared" si="3"/>
        <v>MARIN Y RIA DE PONTEVEDRA</v>
      </c>
      <c r="B55" s="41">
        <f t="shared" si="4"/>
        <v>284</v>
      </c>
      <c r="C55" s="41">
        <f t="shared" si="5"/>
        <v>318</v>
      </c>
      <c r="D55" s="41">
        <f t="shared" si="6"/>
        <v>14</v>
      </c>
      <c r="E55" s="42" t="str">
        <f t="shared" si="2"/>
        <v>BAHIA DE ALGECIRAS</v>
      </c>
      <c r="F55" s="42">
        <f t="shared" ref="F55:F65" si="9">LOOKUP(E55,$A$38:$A$65,$B$38:$B$65)</f>
        <v>95</v>
      </c>
      <c r="G55" s="42">
        <f t="shared" si="8"/>
        <v>126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56</v>
      </c>
      <c r="G56" s="42">
        <f t="shared" si="8"/>
        <v>72</v>
      </c>
    </row>
    <row r="57" spans="1:7" x14ac:dyDescent="0.25">
      <c r="A57" s="42" t="str">
        <f t="shared" si="3"/>
        <v>MOTRIL</v>
      </c>
      <c r="B57" s="41">
        <f t="shared" si="4"/>
        <v>395</v>
      </c>
      <c r="C57" s="41">
        <f t="shared" si="5"/>
        <v>453</v>
      </c>
      <c r="D57" s="41">
        <f t="shared" si="6"/>
        <v>12</v>
      </c>
      <c r="E57" s="42" t="str">
        <f t="shared" si="2"/>
        <v>ALICANTE</v>
      </c>
      <c r="F57" s="42">
        <f t="shared" si="9"/>
        <v>47</v>
      </c>
      <c r="G57" s="42">
        <f t="shared" si="8"/>
        <v>51</v>
      </c>
    </row>
    <row r="58" spans="1:7" x14ac:dyDescent="0.25">
      <c r="A58" s="42" t="str">
        <f t="shared" si="3"/>
        <v>PASAIA</v>
      </c>
      <c r="B58" s="41">
        <f t="shared" si="4"/>
        <v>4721</v>
      </c>
      <c r="C58" s="41">
        <f t="shared" si="5"/>
        <v>5697</v>
      </c>
      <c r="D58" s="41">
        <f t="shared" si="6"/>
        <v>3</v>
      </c>
      <c r="E58" s="42" t="str">
        <f t="shared" si="2"/>
        <v>FERROL-SAN CIBRAO</v>
      </c>
      <c r="F58" s="42">
        <f t="shared" si="9"/>
        <v>41</v>
      </c>
      <c r="G58" s="42">
        <f t="shared" si="8"/>
        <v>44</v>
      </c>
    </row>
    <row r="59" spans="1:7" x14ac:dyDescent="0.25">
      <c r="A59" s="42" t="str">
        <f t="shared" si="3"/>
        <v>SANTA CRUZ DE TENERIFE</v>
      </c>
      <c r="B59" s="41">
        <f t="shared" si="4"/>
        <v>297</v>
      </c>
      <c r="C59" s="41">
        <f t="shared" si="5"/>
        <v>279</v>
      </c>
      <c r="D59" s="41">
        <f t="shared" si="6"/>
        <v>13</v>
      </c>
      <c r="E59" s="42" t="str">
        <f t="shared" si="2"/>
        <v>LAS PALMAS</v>
      </c>
      <c r="F59" s="42">
        <f t="shared" si="9"/>
        <v>14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946</v>
      </c>
      <c r="C60" s="41">
        <f t="shared" si="5"/>
        <v>1247</v>
      </c>
      <c r="D60" s="41">
        <f t="shared" si="6"/>
        <v>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228</v>
      </c>
      <c r="C62" s="41">
        <f t="shared" si="5"/>
        <v>245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</v>
      </c>
      <c r="C63" s="41">
        <f t="shared" si="5"/>
        <v>315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8674</v>
      </c>
      <c r="C64" s="41">
        <f t="shared" si="5"/>
        <v>9067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435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3316</v>
      </c>
      <c r="C7" s="25">
        <v>2682</v>
      </c>
      <c r="D7" s="25">
        <v>7769</v>
      </c>
      <c r="E7" s="25">
        <v>6787</v>
      </c>
      <c r="F7" s="10">
        <f>((E7*100)/D7)-100</f>
        <v>-12.639979405328873</v>
      </c>
      <c r="G7" s="1"/>
      <c r="H7" s="1"/>
      <c r="I7" s="1"/>
    </row>
    <row r="8" spans="1:12" x14ac:dyDescent="0.25">
      <c r="A8" s="11" t="s">
        <v>45</v>
      </c>
      <c r="B8" s="26">
        <v>264</v>
      </c>
      <c r="C8" s="26">
        <v>775</v>
      </c>
      <c r="D8" s="26">
        <v>1395</v>
      </c>
      <c r="E8" s="26">
        <v>1525</v>
      </c>
      <c r="F8" s="13">
        <f t="shared" ref="F8:F35" si="0">((E8*100)/D8)-100</f>
        <v>9.3189964157706129</v>
      </c>
      <c r="G8" s="1"/>
      <c r="H8" s="1"/>
      <c r="I8" s="1"/>
    </row>
    <row r="9" spans="1:12" x14ac:dyDescent="0.25">
      <c r="A9" s="8" t="s">
        <v>46</v>
      </c>
      <c r="B9" s="25">
        <v>5528</v>
      </c>
      <c r="C9" s="25">
        <v>2586</v>
      </c>
      <c r="D9" s="25">
        <v>10515</v>
      </c>
      <c r="E9" s="25">
        <v>5859</v>
      </c>
      <c r="F9" s="10">
        <f t="shared" si="0"/>
        <v>-44.279600570613411</v>
      </c>
      <c r="G9" s="1"/>
      <c r="H9" s="1"/>
      <c r="I9" s="1"/>
    </row>
    <row r="10" spans="1:12" x14ac:dyDescent="0.25">
      <c r="A10" s="11" t="s">
        <v>47</v>
      </c>
      <c r="B10" s="26">
        <v>2646</v>
      </c>
      <c r="C10" s="26">
        <v>2851</v>
      </c>
      <c r="D10" s="26">
        <v>5315</v>
      </c>
      <c r="E10" s="26">
        <v>5814</v>
      </c>
      <c r="F10" s="13">
        <f t="shared" si="0"/>
        <v>9.3885230479774293</v>
      </c>
      <c r="G10" s="1"/>
      <c r="H10" s="1"/>
      <c r="I10" s="1"/>
    </row>
    <row r="11" spans="1:12" x14ac:dyDescent="0.25">
      <c r="A11" s="8" t="s">
        <v>48</v>
      </c>
      <c r="B11" s="25">
        <v>253845</v>
      </c>
      <c r="C11" s="25">
        <v>210054</v>
      </c>
      <c r="D11" s="25">
        <v>490488</v>
      </c>
      <c r="E11" s="25">
        <v>409734</v>
      </c>
      <c r="F11" s="10">
        <f t="shared" si="0"/>
        <v>-16.464011351959684</v>
      </c>
      <c r="G11" s="1"/>
      <c r="H11" s="1"/>
      <c r="I11" s="1"/>
    </row>
    <row r="12" spans="1:12" x14ac:dyDescent="0.25">
      <c r="A12" s="11" t="s">
        <v>49</v>
      </c>
      <c r="B12" s="26">
        <v>5206</v>
      </c>
      <c r="C12" s="26">
        <v>2295</v>
      </c>
      <c r="D12" s="26">
        <v>10776</v>
      </c>
      <c r="E12" s="26">
        <v>8937</v>
      </c>
      <c r="F12" s="13">
        <f t="shared" si="0"/>
        <v>-17.065701559020042</v>
      </c>
      <c r="G12" s="1"/>
      <c r="H12" s="1"/>
      <c r="I12" s="1"/>
    </row>
    <row r="13" spans="1:12" x14ac:dyDescent="0.25">
      <c r="A13" s="8" t="s">
        <v>50</v>
      </c>
      <c r="B13" s="25">
        <v>1752</v>
      </c>
      <c r="C13" s="25">
        <v>5143</v>
      </c>
      <c r="D13" s="25">
        <v>5186</v>
      </c>
      <c r="E13" s="25">
        <v>11382</v>
      </c>
      <c r="F13" s="10">
        <f t="shared" si="0"/>
        <v>119.47551099112997</v>
      </c>
      <c r="G13" s="1"/>
      <c r="H13" s="1"/>
      <c r="I13" s="1"/>
    </row>
    <row r="14" spans="1:12" x14ac:dyDescent="0.25">
      <c r="A14" s="11" t="s">
        <v>51</v>
      </c>
      <c r="B14" s="26">
        <v>60390</v>
      </c>
      <c r="C14" s="26">
        <v>31568</v>
      </c>
      <c r="D14" s="26">
        <v>125377</v>
      </c>
      <c r="E14" s="26">
        <v>89245</v>
      </c>
      <c r="F14" s="13">
        <f t="shared" si="0"/>
        <v>-28.818682852516815</v>
      </c>
      <c r="G14" s="1"/>
      <c r="H14" s="1"/>
      <c r="I14" s="1"/>
    </row>
    <row r="15" spans="1:12" x14ac:dyDescent="0.25">
      <c r="A15" s="8" t="s">
        <v>52</v>
      </c>
      <c r="B15" s="25">
        <v>9827</v>
      </c>
      <c r="C15" s="25">
        <v>9245</v>
      </c>
      <c r="D15" s="25">
        <v>19462</v>
      </c>
      <c r="E15" s="25">
        <v>19320</v>
      </c>
      <c r="F15" s="10">
        <f t="shared" si="0"/>
        <v>-0.72962696536841065</v>
      </c>
      <c r="G15" s="1"/>
      <c r="H15" s="1"/>
      <c r="I15" s="1"/>
    </row>
    <row r="16" spans="1:12" x14ac:dyDescent="0.25">
      <c r="A16" s="11" t="s">
        <v>53</v>
      </c>
      <c r="B16" s="26">
        <v>3938</v>
      </c>
      <c r="C16" s="26">
        <v>2091</v>
      </c>
      <c r="D16" s="26">
        <v>7403</v>
      </c>
      <c r="E16" s="26">
        <v>6377</v>
      </c>
      <c r="F16" s="13">
        <f t="shared" si="0"/>
        <v>-13.85924625151965</v>
      </c>
      <c r="G16" s="1"/>
      <c r="H16" s="1"/>
      <c r="I16" s="1"/>
    </row>
    <row r="17" spans="1:9" x14ac:dyDescent="0.25">
      <c r="A17" s="8" t="s">
        <v>54</v>
      </c>
      <c r="B17" s="25">
        <v>2263</v>
      </c>
      <c r="C17" s="25">
        <v>2025</v>
      </c>
      <c r="D17" s="25">
        <v>4958</v>
      </c>
      <c r="E17" s="25">
        <v>3568</v>
      </c>
      <c r="F17" s="10">
        <f t="shared" si="0"/>
        <v>-28.035498184751916</v>
      </c>
      <c r="G17" s="1"/>
      <c r="H17" s="1"/>
      <c r="I17" s="1"/>
    </row>
    <row r="18" spans="1:9" x14ac:dyDescent="0.25">
      <c r="A18" s="11" t="s">
        <v>55</v>
      </c>
      <c r="B18" s="26">
        <v>47223</v>
      </c>
      <c r="C18" s="26">
        <v>53479</v>
      </c>
      <c r="D18" s="26">
        <v>110601</v>
      </c>
      <c r="E18" s="26">
        <v>106170</v>
      </c>
      <c r="F18" s="13">
        <f t="shared" si="0"/>
        <v>-4.0062928906610296</v>
      </c>
      <c r="G18" s="1"/>
      <c r="H18" s="1"/>
      <c r="I18" s="1"/>
    </row>
    <row r="19" spans="1:9" x14ac:dyDescent="0.25">
      <c r="A19" s="8" t="s">
        <v>56</v>
      </c>
      <c r="B19" s="25">
        <v>545</v>
      </c>
      <c r="C19" s="25">
        <v>1108</v>
      </c>
      <c r="D19" s="25">
        <v>1914</v>
      </c>
      <c r="E19" s="25">
        <v>2269</v>
      </c>
      <c r="F19" s="10">
        <f t="shared" si="0"/>
        <v>18.54754440961338</v>
      </c>
      <c r="G19" s="1"/>
      <c r="H19" s="1"/>
      <c r="I19" s="1"/>
    </row>
    <row r="20" spans="1:9" x14ac:dyDescent="0.25">
      <c r="A20" s="11" t="s">
        <v>57</v>
      </c>
      <c r="B20" s="26">
        <v>7635</v>
      </c>
      <c r="C20" s="26">
        <v>8142</v>
      </c>
      <c r="D20" s="26">
        <v>10234</v>
      </c>
      <c r="E20" s="26">
        <v>13624</v>
      </c>
      <c r="F20" s="13">
        <f t="shared" si="0"/>
        <v>33.124877858119987</v>
      </c>
      <c r="G20" s="1"/>
      <c r="H20" s="1"/>
      <c r="I20" s="1"/>
    </row>
    <row r="21" spans="1:9" x14ac:dyDescent="0.25">
      <c r="A21" s="8" t="s">
        <v>58</v>
      </c>
      <c r="B21" s="25">
        <v>10092</v>
      </c>
      <c r="C21" s="25">
        <v>12651</v>
      </c>
      <c r="D21" s="25">
        <v>21745</v>
      </c>
      <c r="E21" s="25">
        <v>21933</v>
      </c>
      <c r="F21" s="10">
        <f t="shared" si="0"/>
        <v>0.86456656702689827</v>
      </c>
      <c r="G21" s="1"/>
      <c r="H21" s="1"/>
      <c r="I21" s="1"/>
    </row>
    <row r="22" spans="1:9" x14ac:dyDescent="0.25">
      <c r="A22" s="11" t="s">
        <v>59</v>
      </c>
      <c r="B22" s="26">
        <v>176653</v>
      </c>
      <c r="C22" s="26">
        <v>194659</v>
      </c>
      <c r="D22" s="26">
        <v>402602</v>
      </c>
      <c r="E22" s="26">
        <v>418263</v>
      </c>
      <c r="F22" s="13">
        <f t="shared" si="0"/>
        <v>3.8899459019080922</v>
      </c>
      <c r="G22" s="1"/>
      <c r="H22" s="1"/>
      <c r="I22" s="1"/>
    </row>
    <row r="23" spans="1:9" x14ac:dyDescent="0.25">
      <c r="A23" s="8" t="s">
        <v>60</v>
      </c>
      <c r="B23" s="25">
        <v>4418</v>
      </c>
      <c r="C23" s="25">
        <v>5006</v>
      </c>
      <c r="D23" s="25">
        <v>8284</v>
      </c>
      <c r="E23" s="25">
        <v>7595</v>
      </c>
      <c r="F23" s="10">
        <f t="shared" si="0"/>
        <v>-8.3172380492515714</v>
      </c>
      <c r="G23" s="1"/>
      <c r="H23" s="1"/>
      <c r="I23" s="1"/>
    </row>
    <row r="24" spans="1:9" x14ac:dyDescent="0.25">
      <c r="A24" s="11" t="s">
        <v>61</v>
      </c>
      <c r="B24" s="26">
        <v>1976</v>
      </c>
      <c r="C24" s="26">
        <v>803</v>
      </c>
      <c r="D24" s="26">
        <v>5173</v>
      </c>
      <c r="E24" s="26">
        <v>4014</v>
      </c>
      <c r="F24" s="13">
        <f t="shared" si="0"/>
        <v>-22.404794123332692</v>
      </c>
      <c r="G24" s="1"/>
      <c r="H24" s="1"/>
      <c r="I24" s="1"/>
    </row>
    <row r="25" spans="1:9" x14ac:dyDescent="0.25">
      <c r="A25" s="8" t="s">
        <v>62</v>
      </c>
      <c r="B25" s="25">
        <v>835</v>
      </c>
      <c r="C25" s="25">
        <v>0</v>
      </c>
      <c r="D25" s="25">
        <v>838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6">
        <v>1256</v>
      </c>
      <c r="C26" s="26">
        <v>1778</v>
      </c>
      <c r="D26" s="26">
        <v>3052</v>
      </c>
      <c r="E26" s="26">
        <v>4482</v>
      </c>
      <c r="F26" s="13">
        <f t="shared" si="0"/>
        <v>46.854521625163841</v>
      </c>
      <c r="G26" s="1"/>
      <c r="H26" s="1"/>
      <c r="I26" s="1"/>
    </row>
    <row r="27" spans="1:9" x14ac:dyDescent="0.25">
      <c r="A27" s="8" t="s">
        <v>64</v>
      </c>
      <c r="B27" s="25">
        <v>2238</v>
      </c>
      <c r="C27" s="25">
        <v>2647</v>
      </c>
      <c r="D27" s="25">
        <v>4085</v>
      </c>
      <c r="E27" s="25">
        <v>4382</v>
      </c>
      <c r="F27" s="10">
        <f t="shared" si="0"/>
        <v>7.2705018359853142</v>
      </c>
      <c r="G27" s="1"/>
      <c r="H27" s="1"/>
      <c r="I27" s="1"/>
    </row>
    <row r="28" spans="1:9" x14ac:dyDescent="0.25">
      <c r="A28" s="11" t="s">
        <v>65</v>
      </c>
      <c r="B28" s="26">
        <v>69627</v>
      </c>
      <c r="C28" s="26">
        <v>88031</v>
      </c>
      <c r="D28" s="26">
        <v>143502</v>
      </c>
      <c r="E28" s="26">
        <v>184489</v>
      </c>
      <c r="F28" s="13">
        <f t="shared" si="0"/>
        <v>28.56197126172458</v>
      </c>
      <c r="G28" s="1"/>
      <c r="H28" s="1"/>
      <c r="I28" s="1"/>
    </row>
    <row r="29" spans="1:9" x14ac:dyDescent="0.25">
      <c r="A29" s="8" t="s">
        <v>66</v>
      </c>
      <c r="B29" s="25">
        <v>3458</v>
      </c>
      <c r="C29" s="25">
        <v>2976</v>
      </c>
      <c r="D29" s="25">
        <v>8053</v>
      </c>
      <c r="E29" s="25">
        <v>7330</v>
      </c>
      <c r="F29" s="10">
        <f t="shared" si="0"/>
        <v>-8.9780206134359872</v>
      </c>
      <c r="G29" s="1"/>
      <c r="H29" s="1"/>
      <c r="I29" s="1"/>
    </row>
    <row r="30" spans="1:9" x14ac:dyDescent="0.25">
      <c r="A30" s="11" t="s">
        <v>67</v>
      </c>
      <c r="B30" s="26">
        <v>1139</v>
      </c>
      <c r="C30" s="26">
        <v>0</v>
      </c>
      <c r="D30" s="26">
        <v>2893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11022</v>
      </c>
      <c r="C31" s="25">
        <v>5915</v>
      </c>
      <c r="D31" s="25">
        <v>21970</v>
      </c>
      <c r="E31" s="25">
        <v>12028</v>
      </c>
      <c r="F31" s="10">
        <f t="shared" si="0"/>
        <v>-45.252617205279925</v>
      </c>
      <c r="G31" s="1"/>
      <c r="H31" s="1"/>
      <c r="I31" s="1"/>
    </row>
    <row r="32" spans="1:9" x14ac:dyDescent="0.25">
      <c r="A32" s="11" t="s">
        <v>69</v>
      </c>
      <c r="B32" s="26">
        <v>33160</v>
      </c>
      <c r="C32" s="26">
        <v>33430</v>
      </c>
      <c r="D32" s="26">
        <v>66443</v>
      </c>
      <c r="E32" s="26">
        <v>75937</v>
      </c>
      <c r="F32" s="13">
        <f t="shared" si="0"/>
        <v>14.288939391659014</v>
      </c>
      <c r="G32" s="1"/>
      <c r="H32" s="1"/>
      <c r="I32" s="1"/>
    </row>
    <row r="33" spans="1:9" x14ac:dyDescent="0.25">
      <c r="A33" s="8" t="s">
        <v>70</v>
      </c>
      <c r="B33" s="25">
        <v>23528</v>
      </c>
      <c r="C33" s="25">
        <v>15685</v>
      </c>
      <c r="D33" s="25">
        <v>46684</v>
      </c>
      <c r="E33" s="25">
        <v>33326</v>
      </c>
      <c r="F33" s="10">
        <f t="shared" si="0"/>
        <v>-28.613657784251558</v>
      </c>
      <c r="G33" s="1"/>
      <c r="H33" s="1"/>
      <c r="I33" s="1"/>
    </row>
    <row r="34" spans="1:9" x14ac:dyDescent="0.25">
      <c r="A34" s="11" t="s">
        <v>71</v>
      </c>
      <c r="B34" s="26">
        <v>701</v>
      </c>
      <c r="C34" s="26">
        <v>565</v>
      </c>
      <c r="D34" s="26">
        <v>1002</v>
      </c>
      <c r="E34" s="26">
        <v>692</v>
      </c>
      <c r="F34" s="13">
        <f t="shared" si="0"/>
        <v>-30.938123752495017</v>
      </c>
      <c r="G34" s="1"/>
      <c r="H34" s="1"/>
      <c r="I34" s="1"/>
    </row>
    <row r="35" spans="1:9" x14ac:dyDescent="0.25">
      <c r="A35" s="14" t="s">
        <v>72</v>
      </c>
      <c r="B35" s="15">
        <f>SUM(B7:B34)</f>
        <v>744481</v>
      </c>
      <c r="C35" s="15">
        <f t="shared" ref="C35:E35" si="1">SUM(C7:C34)</f>
        <v>698190</v>
      </c>
      <c r="D35" s="15">
        <f t="shared" si="1"/>
        <v>1547719</v>
      </c>
      <c r="E35" s="15">
        <f t="shared" si="1"/>
        <v>1465082</v>
      </c>
      <c r="F35" s="16">
        <f t="shared" si="0"/>
        <v>-5.3392767033292188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6787</v>
      </c>
      <c r="C38" s="41">
        <f>D7</f>
        <v>7769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LAS PALMAS</v>
      </c>
      <c r="F38" s="42">
        <f>LOOKUP(E38,$A$38:$A$65,$B$38:$B$65)</f>
        <v>418263</v>
      </c>
      <c r="G38" s="42">
        <f>LOOKUP(E38,$A$38:$A$65,$C$38:$C$65)</f>
        <v>402602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1525</v>
      </c>
      <c r="C39" s="41">
        <f t="shared" ref="C39:C65" si="5">D8</f>
        <v>1395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409734</v>
      </c>
      <c r="G39" s="42">
        <f t="shared" ref="G39:G65" si="8">LOOKUP(E39,$A$38:$A$65,$C$38:$C$65)</f>
        <v>490488</v>
      </c>
    </row>
    <row r="40" spans="1:9" x14ac:dyDescent="0.25">
      <c r="A40" s="42" t="str">
        <f t="shared" si="3"/>
        <v>ALMERIA</v>
      </c>
      <c r="B40" s="41">
        <f t="shared" si="4"/>
        <v>5859</v>
      </c>
      <c r="C40" s="41">
        <f t="shared" si="5"/>
        <v>10515</v>
      </c>
      <c r="D40" s="41">
        <f t="shared" si="6"/>
        <v>18</v>
      </c>
      <c r="E40" s="42" t="str">
        <f t="shared" si="2"/>
        <v>SANTA CRUZ DE TENERIFE</v>
      </c>
      <c r="F40" s="42">
        <f t="shared" si="7"/>
        <v>184489</v>
      </c>
      <c r="G40" s="42">
        <f t="shared" si="8"/>
        <v>143502</v>
      </c>
    </row>
    <row r="41" spans="1:9" x14ac:dyDescent="0.25">
      <c r="A41" s="42" t="str">
        <f t="shared" si="3"/>
        <v>AVILES</v>
      </c>
      <c r="B41" s="41">
        <f t="shared" si="4"/>
        <v>5814</v>
      </c>
      <c r="C41" s="41">
        <f t="shared" si="5"/>
        <v>5315</v>
      </c>
      <c r="D41" s="41">
        <f t="shared" si="6"/>
        <v>19</v>
      </c>
      <c r="E41" s="42" t="str">
        <f t="shared" si="2"/>
        <v>CEUTA</v>
      </c>
      <c r="F41" s="42">
        <f t="shared" si="7"/>
        <v>106170</v>
      </c>
      <c r="G41" s="42">
        <f t="shared" si="8"/>
        <v>110601</v>
      </c>
    </row>
    <row r="42" spans="1:9" x14ac:dyDescent="0.25">
      <c r="A42" s="42" t="str">
        <f t="shared" si="3"/>
        <v>BAHIA DE ALGECIRAS</v>
      </c>
      <c r="B42" s="41">
        <f t="shared" si="4"/>
        <v>409734</v>
      </c>
      <c r="C42" s="41">
        <f t="shared" si="5"/>
        <v>490488</v>
      </c>
      <c r="D42" s="41">
        <f t="shared" si="6"/>
        <v>2</v>
      </c>
      <c r="E42" s="42" t="str">
        <f t="shared" si="2"/>
        <v>BARCELONA</v>
      </c>
      <c r="F42" s="42">
        <f t="shared" si="7"/>
        <v>89245</v>
      </c>
      <c r="G42" s="42">
        <f t="shared" si="8"/>
        <v>125377</v>
      </c>
    </row>
    <row r="43" spans="1:9" x14ac:dyDescent="0.25">
      <c r="A43" s="42" t="str">
        <f t="shared" si="3"/>
        <v>BAHIA DE CADIZ</v>
      </c>
      <c r="B43" s="41">
        <f t="shared" si="4"/>
        <v>8937</v>
      </c>
      <c r="C43" s="41">
        <f t="shared" si="5"/>
        <v>10776</v>
      </c>
      <c r="D43" s="41">
        <f t="shared" si="6"/>
        <v>13</v>
      </c>
      <c r="E43" s="42" t="str">
        <f t="shared" si="2"/>
        <v>VALENCIA</v>
      </c>
      <c r="F43" s="42">
        <f t="shared" si="7"/>
        <v>75937</v>
      </c>
      <c r="G43" s="42">
        <f t="shared" si="8"/>
        <v>66443</v>
      </c>
    </row>
    <row r="44" spans="1:9" x14ac:dyDescent="0.25">
      <c r="A44" s="42" t="str">
        <f t="shared" si="3"/>
        <v>BALEARES</v>
      </c>
      <c r="B44" s="41">
        <f t="shared" si="4"/>
        <v>11382</v>
      </c>
      <c r="C44" s="41">
        <f t="shared" si="5"/>
        <v>5186</v>
      </c>
      <c r="D44" s="41">
        <f t="shared" si="6"/>
        <v>12</v>
      </c>
      <c r="E44" s="42" t="str">
        <f t="shared" si="2"/>
        <v>VIGO</v>
      </c>
      <c r="F44" s="42">
        <f t="shared" si="7"/>
        <v>33326</v>
      </c>
      <c r="G44" s="42">
        <f t="shared" si="8"/>
        <v>46684</v>
      </c>
    </row>
    <row r="45" spans="1:9" x14ac:dyDescent="0.25">
      <c r="A45" s="42" t="str">
        <f t="shared" si="3"/>
        <v>BARCELONA</v>
      </c>
      <c r="B45" s="41">
        <f t="shared" si="4"/>
        <v>89245</v>
      </c>
      <c r="C45" s="41">
        <f t="shared" si="5"/>
        <v>125377</v>
      </c>
      <c r="D45" s="41">
        <f t="shared" si="6"/>
        <v>5</v>
      </c>
      <c r="E45" s="42" t="str">
        <f t="shared" si="2"/>
        <v>HUELVA</v>
      </c>
      <c r="F45" s="42">
        <f t="shared" si="7"/>
        <v>21933</v>
      </c>
      <c r="G45" s="42">
        <f t="shared" si="8"/>
        <v>21745</v>
      </c>
    </row>
    <row r="46" spans="1:9" x14ac:dyDescent="0.25">
      <c r="A46" s="42" t="str">
        <f t="shared" si="3"/>
        <v>BILBAO</v>
      </c>
      <c r="B46" s="41">
        <f t="shared" si="4"/>
        <v>19320</v>
      </c>
      <c r="C46" s="41">
        <f t="shared" si="5"/>
        <v>19462</v>
      </c>
      <c r="D46" s="41">
        <f t="shared" si="6"/>
        <v>9</v>
      </c>
      <c r="E46" s="42" t="str">
        <f t="shared" si="2"/>
        <v>BILBAO</v>
      </c>
      <c r="F46" s="42">
        <f t="shared" si="7"/>
        <v>19320</v>
      </c>
      <c r="G46" s="42">
        <f t="shared" si="8"/>
        <v>19462</v>
      </c>
    </row>
    <row r="47" spans="1:9" x14ac:dyDescent="0.25">
      <c r="A47" s="42" t="str">
        <f t="shared" si="3"/>
        <v>CARTAGENA</v>
      </c>
      <c r="B47" s="41">
        <f t="shared" si="4"/>
        <v>6377</v>
      </c>
      <c r="C47" s="41">
        <f t="shared" si="5"/>
        <v>7403</v>
      </c>
      <c r="D47" s="41">
        <f t="shared" si="6"/>
        <v>17</v>
      </c>
      <c r="E47" s="42" t="str">
        <f t="shared" si="2"/>
        <v>GIJON</v>
      </c>
      <c r="F47" s="42">
        <f t="shared" si="7"/>
        <v>13624</v>
      </c>
      <c r="G47" s="42">
        <f t="shared" si="8"/>
        <v>10234</v>
      </c>
    </row>
    <row r="48" spans="1:9" x14ac:dyDescent="0.25">
      <c r="A48" s="42" t="str">
        <f t="shared" si="3"/>
        <v>CASTELLON</v>
      </c>
      <c r="B48" s="41">
        <f t="shared" si="4"/>
        <v>3568</v>
      </c>
      <c r="C48" s="41">
        <f t="shared" si="5"/>
        <v>4958</v>
      </c>
      <c r="D48" s="41">
        <f t="shared" si="6"/>
        <v>23</v>
      </c>
      <c r="E48" s="42" t="str">
        <f t="shared" si="2"/>
        <v>TARRAGONA</v>
      </c>
      <c r="F48" s="42">
        <f t="shared" si="7"/>
        <v>12028</v>
      </c>
      <c r="G48" s="42">
        <f t="shared" si="8"/>
        <v>21970</v>
      </c>
    </row>
    <row r="49" spans="1:7" x14ac:dyDescent="0.25">
      <c r="A49" s="42" t="str">
        <f t="shared" si="3"/>
        <v>CEUTA</v>
      </c>
      <c r="B49" s="41">
        <f t="shared" si="4"/>
        <v>106170</v>
      </c>
      <c r="C49" s="41">
        <f t="shared" si="5"/>
        <v>110601</v>
      </c>
      <c r="D49" s="41">
        <f t="shared" si="6"/>
        <v>4</v>
      </c>
      <c r="E49" s="42" t="str">
        <f t="shared" si="2"/>
        <v>BALEARES</v>
      </c>
      <c r="F49" s="42">
        <f t="shared" si="7"/>
        <v>11382</v>
      </c>
      <c r="G49" s="42">
        <f t="shared" si="8"/>
        <v>5186</v>
      </c>
    </row>
    <row r="50" spans="1:7" x14ac:dyDescent="0.25">
      <c r="A50" s="42" t="str">
        <f t="shared" si="3"/>
        <v>FERROL-SAN CIBRAO</v>
      </c>
      <c r="B50" s="41">
        <f t="shared" si="4"/>
        <v>2269</v>
      </c>
      <c r="C50" s="41">
        <f t="shared" si="5"/>
        <v>1914</v>
      </c>
      <c r="D50" s="41">
        <f t="shared" si="6"/>
        <v>24</v>
      </c>
      <c r="E50" s="42" t="str">
        <f t="shared" si="2"/>
        <v>BAHIA DE CADIZ</v>
      </c>
      <c r="F50" s="42">
        <f t="shared" si="7"/>
        <v>8937</v>
      </c>
      <c r="G50" s="42">
        <f t="shared" si="8"/>
        <v>10776</v>
      </c>
    </row>
    <row r="51" spans="1:7" x14ac:dyDescent="0.25">
      <c r="A51" s="42" t="str">
        <f t="shared" si="3"/>
        <v>GIJON</v>
      </c>
      <c r="B51" s="41">
        <f t="shared" si="4"/>
        <v>13624</v>
      </c>
      <c r="C51" s="41">
        <f t="shared" si="5"/>
        <v>10234</v>
      </c>
      <c r="D51" s="41">
        <f t="shared" si="6"/>
        <v>10</v>
      </c>
      <c r="E51" s="42" t="str">
        <f t="shared" si="2"/>
        <v>MALAGA</v>
      </c>
      <c r="F51" s="42">
        <f t="shared" si="7"/>
        <v>7595</v>
      </c>
      <c r="G51" s="42">
        <f t="shared" si="8"/>
        <v>8284</v>
      </c>
    </row>
    <row r="52" spans="1:7" x14ac:dyDescent="0.25">
      <c r="A52" s="42" t="str">
        <f t="shared" si="3"/>
        <v>HUELVA</v>
      </c>
      <c r="B52" s="41">
        <f t="shared" si="4"/>
        <v>21933</v>
      </c>
      <c r="C52" s="41">
        <f t="shared" si="5"/>
        <v>21745</v>
      </c>
      <c r="D52" s="41">
        <f t="shared" si="6"/>
        <v>8</v>
      </c>
      <c r="E52" s="42" t="str">
        <f t="shared" si="2"/>
        <v>SANTANDER</v>
      </c>
      <c r="F52" s="42">
        <f t="shared" si="7"/>
        <v>7330</v>
      </c>
      <c r="G52" s="42">
        <f t="shared" si="8"/>
        <v>8053</v>
      </c>
    </row>
    <row r="53" spans="1:7" x14ac:dyDescent="0.25">
      <c r="A53" s="42" t="str">
        <f t="shared" si="3"/>
        <v>LAS PALMAS</v>
      </c>
      <c r="B53" s="41">
        <f t="shared" si="4"/>
        <v>418263</v>
      </c>
      <c r="C53" s="41">
        <f t="shared" si="5"/>
        <v>402602</v>
      </c>
      <c r="D53" s="41">
        <f t="shared" si="6"/>
        <v>1</v>
      </c>
      <c r="E53" s="42" t="str">
        <f t="shared" si="2"/>
        <v>A CORUÑA</v>
      </c>
      <c r="F53" s="42">
        <f t="shared" si="7"/>
        <v>6787</v>
      </c>
      <c r="G53" s="42">
        <f t="shared" si="8"/>
        <v>7769</v>
      </c>
    </row>
    <row r="54" spans="1:7" x14ac:dyDescent="0.25">
      <c r="A54" s="42" t="str">
        <f t="shared" si="3"/>
        <v>MALAGA</v>
      </c>
      <c r="B54" s="41">
        <f t="shared" si="4"/>
        <v>7595</v>
      </c>
      <c r="C54" s="41">
        <f t="shared" si="5"/>
        <v>8284</v>
      </c>
      <c r="D54" s="41">
        <f t="shared" si="6"/>
        <v>14</v>
      </c>
      <c r="E54" s="42" t="str">
        <f t="shared" si="2"/>
        <v>CARTAGENA</v>
      </c>
      <c r="F54" s="42">
        <f t="shared" si="7"/>
        <v>6377</v>
      </c>
      <c r="G54" s="42">
        <f t="shared" si="8"/>
        <v>7403</v>
      </c>
    </row>
    <row r="55" spans="1:7" x14ac:dyDescent="0.25">
      <c r="A55" s="42" t="str">
        <f t="shared" si="3"/>
        <v>MARIN Y RIA DE PONTEVEDRA</v>
      </c>
      <c r="B55" s="41">
        <f t="shared" si="4"/>
        <v>4014</v>
      </c>
      <c r="C55" s="41">
        <f t="shared" si="5"/>
        <v>5173</v>
      </c>
      <c r="D55" s="41">
        <f t="shared" si="6"/>
        <v>22</v>
      </c>
      <c r="E55" s="42" t="str">
        <f t="shared" si="2"/>
        <v>ALMERIA</v>
      </c>
      <c r="F55" s="42">
        <f t="shared" ref="F55:F65" si="9">LOOKUP(E55,$A$38:$A$65,$B$38:$B$65)</f>
        <v>5859</v>
      </c>
      <c r="G55" s="42">
        <f t="shared" si="8"/>
        <v>10515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838</v>
      </c>
      <c r="D56" s="41">
        <f t="shared" si="6"/>
        <v>28</v>
      </c>
      <c r="E56" s="42" t="str">
        <f t="shared" si="2"/>
        <v>AVILES</v>
      </c>
      <c r="F56" s="42">
        <f t="shared" si="9"/>
        <v>5814</v>
      </c>
      <c r="G56" s="42">
        <f t="shared" si="8"/>
        <v>5315</v>
      </c>
    </row>
    <row r="57" spans="1:7" x14ac:dyDescent="0.25">
      <c r="A57" s="42" t="str">
        <f t="shared" si="3"/>
        <v>MOTRIL</v>
      </c>
      <c r="B57" s="41">
        <f t="shared" si="4"/>
        <v>4482</v>
      </c>
      <c r="C57" s="41">
        <f t="shared" si="5"/>
        <v>3052</v>
      </c>
      <c r="D57" s="41">
        <f t="shared" si="6"/>
        <v>20</v>
      </c>
      <c r="E57" s="42" t="str">
        <f t="shared" si="2"/>
        <v>MOTRIL</v>
      </c>
      <c r="F57" s="42">
        <f t="shared" si="9"/>
        <v>4482</v>
      </c>
      <c r="G57" s="42">
        <f t="shared" si="8"/>
        <v>3052</v>
      </c>
    </row>
    <row r="58" spans="1:7" x14ac:dyDescent="0.25">
      <c r="A58" s="42" t="str">
        <f t="shared" si="3"/>
        <v>PASAIA</v>
      </c>
      <c r="B58" s="41">
        <f t="shared" si="4"/>
        <v>4382</v>
      </c>
      <c r="C58" s="41">
        <f t="shared" si="5"/>
        <v>4085</v>
      </c>
      <c r="D58" s="41">
        <f t="shared" si="6"/>
        <v>21</v>
      </c>
      <c r="E58" s="42" t="str">
        <f t="shared" si="2"/>
        <v>PASAIA</v>
      </c>
      <c r="F58" s="42">
        <f t="shared" si="9"/>
        <v>4382</v>
      </c>
      <c r="G58" s="42">
        <f t="shared" si="8"/>
        <v>4085</v>
      </c>
    </row>
    <row r="59" spans="1:7" x14ac:dyDescent="0.25">
      <c r="A59" s="42" t="str">
        <f t="shared" si="3"/>
        <v>SANTA CRUZ DE TENERIFE</v>
      </c>
      <c r="B59" s="41">
        <f t="shared" si="4"/>
        <v>184489</v>
      </c>
      <c r="C59" s="41">
        <f t="shared" si="5"/>
        <v>143502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4014</v>
      </c>
      <c r="G59" s="42">
        <f t="shared" si="8"/>
        <v>5173</v>
      </c>
    </row>
    <row r="60" spans="1:7" x14ac:dyDescent="0.25">
      <c r="A60" s="42" t="str">
        <f t="shared" si="3"/>
        <v>SANTANDER</v>
      </c>
      <c r="B60" s="41">
        <f t="shared" si="4"/>
        <v>7330</v>
      </c>
      <c r="C60" s="41">
        <f t="shared" si="5"/>
        <v>8053</v>
      </c>
      <c r="D60" s="41">
        <f t="shared" si="6"/>
        <v>15</v>
      </c>
      <c r="E60" s="42" t="str">
        <f t="shared" si="2"/>
        <v>CASTELLON</v>
      </c>
      <c r="F60" s="42">
        <f t="shared" si="9"/>
        <v>3568</v>
      </c>
      <c r="G60" s="42">
        <f t="shared" si="8"/>
        <v>4958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2893</v>
      </c>
      <c r="D61" s="41">
        <f t="shared" si="6"/>
        <v>28</v>
      </c>
      <c r="E61" s="42" t="str">
        <f t="shared" si="2"/>
        <v>FERROL-SAN CIBRAO</v>
      </c>
      <c r="F61" s="42">
        <f t="shared" si="9"/>
        <v>2269</v>
      </c>
      <c r="G61" s="42">
        <f t="shared" si="8"/>
        <v>1914</v>
      </c>
    </row>
    <row r="62" spans="1:7" x14ac:dyDescent="0.25">
      <c r="A62" s="42" t="str">
        <f t="shared" si="3"/>
        <v>TARRAGONA</v>
      </c>
      <c r="B62" s="41">
        <f t="shared" si="4"/>
        <v>12028</v>
      </c>
      <c r="C62" s="41">
        <f t="shared" si="5"/>
        <v>21970</v>
      </c>
      <c r="D62" s="41">
        <f t="shared" si="6"/>
        <v>11</v>
      </c>
      <c r="E62" s="42" t="str">
        <f t="shared" si="2"/>
        <v>ALICANTE</v>
      </c>
      <c r="F62" s="42">
        <f t="shared" si="9"/>
        <v>1525</v>
      </c>
      <c r="G62" s="42">
        <f t="shared" si="8"/>
        <v>1395</v>
      </c>
    </row>
    <row r="63" spans="1:7" x14ac:dyDescent="0.25">
      <c r="A63" s="42" t="str">
        <f t="shared" si="3"/>
        <v>VALENCIA</v>
      </c>
      <c r="B63" s="41">
        <f t="shared" si="4"/>
        <v>75937</v>
      </c>
      <c r="C63" s="41">
        <f t="shared" si="5"/>
        <v>66443</v>
      </c>
      <c r="D63" s="41">
        <f t="shared" si="6"/>
        <v>6</v>
      </c>
      <c r="E63" s="42" t="str">
        <f t="shared" si="2"/>
        <v>VILAGARCIA</v>
      </c>
      <c r="F63" s="42">
        <f t="shared" si="9"/>
        <v>692</v>
      </c>
      <c r="G63" s="42">
        <f t="shared" si="8"/>
        <v>1002</v>
      </c>
    </row>
    <row r="64" spans="1:7" x14ac:dyDescent="0.25">
      <c r="A64" s="42" t="str">
        <f t="shared" si="3"/>
        <v>VIGO</v>
      </c>
      <c r="B64" s="41">
        <f t="shared" si="4"/>
        <v>33326</v>
      </c>
      <c r="C64" s="41">
        <f t="shared" si="5"/>
        <v>46684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692</v>
      </c>
      <c r="C65" s="41">
        <f t="shared" si="5"/>
        <v>1002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838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2152</v>
      </c>
      <c r="C8" s="28">
        <v>2740</v>
      </c>
      <c r="D8" s="28">
        <v>8594</v>
      </c>
      <c r="E8" s="28">
        <v>7150</v>
      </c>
      <c r="F8" s="13">
        <f t="shared" ref="F8:F35" si="0">((E8*100)/D8)-100</f>
        <v>-16.80242029322784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422</v>
      </c>
      <c r="C10" s="28">
        <v>0</v>
      </c>
      <c r="D10" s="28">
        <v>422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27">
        <v>3476131</v>
      </c>
      <c r="C11" s="27">
        <v>3207315</v>
      </c>
      <c r="D11" s="27">
        <v>8232091</v>
      </c>
      <c r="E11" s="27">
        <v>7844712</v>
      </c>
      <c r="F11" s="10">
        <f t="shared" si="0"/>
        <v>-4.7057181462158297</v>
      </c>
      <c r="G11" s="1"/>
      <c r="H11" s="1"/>
      <c r="I11" s="1"/>
    </row>
    <row r="12" spans="1:12" x14ac:dyDescent="0.25">
      <c r="A12" s="11" t="s">
        <v>49</v>
      </c>
      <c r="B12" s="28">
        <v>10116</v>
      </c>
      <c r="C12" s="28">
        <v>8209</v>
      </c>
      <c r="D12" s="28">
        <v>14728</v>
      </c>
      <c r="E12" s="28">
        <v>12400</v>
      </c>
      <c r="F12" s="13">
        <f t="shared" si="0"/>
        <v>-15.806626833242802</v>
      </c>
      <c r="G12" s="1"/>
      <c r="H12" s="1"/>
      <c r="I12" s="1"/>
    </row>
    <row r="13" spans="1:12" x14ac:dyDescent="0.25">
      <c r="A13" s="8" t="s">
        <v>50</v>
      </c>
      <c r="B13" s="27">
        <v>8820</v>
      </c>
      <c r="C13" s="27">
        <v>322</v>
      </c>
      <c r="D13" s="27">
        <v>20677</v>
      </c>
      <c r="E13" s="27">
        <v>322</v>
      </c>
      <c r="F13" s="10">
        <f t="shared" si="0"/>
        <v>-98.442714126807559</v>
      </c>
      <c r="G13" s="1"/>
      <c r="H13" s="1"/>
      <c r="I13" s="1"/>
    </row>
    <row r="14" spans="1:12" x14ac:dyDescent="0.25">
      <c r="A14" s="11" t="s">
        <v>51</v>
      </c>
      <c r="B14" s="28">
        <v>344524</v>
      </c>
      <c r="C14" s="28">
        <v>337045</v>
      </c>
      <c r="D14" s="28">
        <v>760105</v>
      </c>
      <c r="E14" s="28">
        <v>772805</v>
      </c>
      <c r="F14" s="13">
        <f t="shared" si="0"/>
        <v>1.6708217943573516</v>
      </c>
      <c r="G14" s="1"/>
      <c r="H14" s="1"/>
      <c r="I14" s="1"/>
    </row>
    <row r="15" spans="1:12" x14ac:dyDescent="0.25">
      <c r="A15" s="8" t="s">
        <v>52</v>
      </c>
      <c r="B15" s="27">
        <v>55660</v>
      </c>
      <c r="C15" s="27">
        <v>919</v>
      </c>
      <c r="D15" s="27">
        <v>139464</v>
      </c>
      <c r="E15" s="27">
        <v>1080</v>
      </c>
      <c r="F15" s="10">
        <f t="shared" si="0"/>
        <v>-99.225606608156937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11868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558</v>
      </c>
      <c r="D17" s="27">
        <v>0</v>
      </c>
      <c r="E17" s="27">
        <v>4072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9262</v>
      </c>
      <c r="E18" s="28">
        <v>2750</v>
      </c>
      <c r="F18" s="13">
        <f t="shared" si="0"/>
        <v>-70.308788598574822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13695</v>
      </c>
      <c r="C20" s="28">
        <v>24975</v>
      </c>
      <c r="D20" s="28">
        <v>46001</v>
      </c>
      <c r="E20" s="28">
        <v>43446</v>
      </c>
      <c r="F20" s="13">
        <f t="shared" si="0"/>
        <v>-5.5542270820199491</v>
      </c>
      <c r="G20" s="1"/>
      <c r="H20" s="1"/>
      <c r="I20" s="1"/>
    </row>
    <row r="21" spans="1:9" x14ac:dyDescent="0.25">
      <c r="A21" s="8" t="s">
        <v>58</v>
      </c>
      <c r="B21" s="27">
        <v>207579</v>
      </c>
      <c r="C21" s="27">
        <v>181528</v>
      </c>
      <c r="D21" s="27">
        <v>362116</v>
      </c>
      <c r="E21" s="27">
        <v>221005</v>
      </c>
      <c r="F21" s="10">
        <f t="shared" si="0"/>
        <v>-38.96845209822267</v>
      </c>
      <c r="G21" s="1"/>
      <c r="H21" s="1"/>
      <c r="I21" s="1"/>
    </row>
    <row r="22" spans="1:9" x14ac:dyDescent="0.25">
      <c r="A22" s="11" t="s">
        <v>59</v>
      </c>
      <c r="B22" s="28">
        <v>840743</v>
      </c>
      <c r="C22" s="28">
        <v>724316</v>
      </c>
      <c r="D22" s="28">
        <v>1778194</v>
      </c>
      <c r="E22" s="28">
        <v>1454198</v>
      </c>
      <c r="F22" s="13">
        <f t="shared" si="0"/>
        <v>-18.220509123301511</v>
      </c>
      <c r="G22" s="1"/>
      <c r="H22" s="1"/>
      <c r="I22" s="1"/>
    </row>
    <row r="23" spans="1:9" x14ac:dyDescent="0.25">
      <c r="A23" s="8" t="s">
        <v>60</v>
      </c>
      <c r="B23" s="27">
        <v>645847</v>
      </c>
      <c r="C23" s="27">
        <v>7298</v>
      </c>
      <c r="D23" s="27">
        <v>1443373</v>
      </c>
      <c r="E23" s="27">
        <v>26889</v>
      </c>
      <c r="F23" s="10">
        <f t="shared" si="0"/>
        <v>-98.137071983472055</v>
      </c>
      <c r="G23" s="1"/>
      <c r="H23" s="1"/>
      <c r="I23" s="1"/>
    </row>
    <row r="24" spans="1:9" x14ac:dyDescent="0.25">
      <c r="A24" s="11" t="s">
        <v>61</v>
      </c>
      <c r="B24" s="28">
        <v>738</v>
      </c>
      <c r="C24" s="28">
        <v>3879</v>
      </c>
      <c r="D24" s="28">
        <v>4934</v>
      </c>
      <c r="E24" s="28">
        <v>5925</v>
      </c>
      <c r="F24" s="13">
        <f t="shared" si="0"/>
        <v>20.085123631941627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976</v>
      </c>
      <c r="C27" s="27">
        <v>528</v>
      </c>
      <c r="D27" s="27">
        <v>1111</v>
      </c>
      <c r="E27" s="27">
        <v>2040</v>
      </c>
      <c r="F27" s="10">
        <f t="shared" si="0"/>
        <v>83.618361836183624</v>
      </c>
      <c r="G27" s="1"/>
      <c r="H27" s="1"/>
      <c r="I27" s="1"/>
    </row>
    <row r="28" spans="1:9" x14ac:dyDescent="0.25">
      <c r="A28" s="11" t="s">
        <v>65</v>
      </c>
      <c r="B28" s="28">
        <v>12741</v>
      </c>
      <c r="C28" s="28">
        <v>4876</v>
      </c>
      <c r="D28" s="28">
        <v>25006</v>
      </c>
      <c r="E28" s="28">
        <v>7882</v>
      </c>
      <c r="F28" s="13">
        <f t="shared" si="0"/>
        <v>-68.479564904422944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578749</v>
      </c>
      <c r="C31" s="27">
        <v>288967</v>
      </c>
      <c r="D31" s="27">
        <v>1182638</v>
      </c>
      <c r="E31" s="27">
        <v>518817</v>
      </c>
      <c r="F31" s="10">
        <f t="shared" si="0"/>
        <v>-56.130531912554815</v>
      </c>
      <c r="G31" s="1"/>
      <c r="H31" s="1"/>
      <c r="I31" s="1"/>
    </row>
    <row r="32" spans="1:9" x14ac:dyDescent="0.25">
      <c r="A32" s="11" t="s">
        <v>69</v>
      </c>
      <c r="B32" s="28">
        <v>2432377</v>
      </c>
      <c r="C32" s="28">
        <v>2663581</v>
      </c>
      <c r="D32" s="28">
        <v>5267888</v>
      </c>
      <c r="E32" s="28">
        <v>5751509</v>
      </c>
      <c r="F32" s="13">
        <f t="shared" si="0"/>
        <v>9.1805482576698694</v>
      </c>
      <c r="G32" s="1"/>
      <c r="H32" s="1"/>
      <c r="I32" s="1"/>
    </row>
    <row r="33" spans="1:9" x14ac:dyDescent="0.25">
      <c r="A33" s="8" t="s">
        <v>70</v>
      </c>
      <c r="B33" s="27">
        <v>17479</v>
      </c>
      <c r="C33" s="27">
        <v>26167</v>
      </c>
      <c r="D33" s="27">
        <v>32670</v>
      </c>
      <c r="E33" s="27">
        <v>57129</v>
      </c>
      <c r="F33" s="10">
        <f t="shared" si="0"/>
        <v>74.866850321395788</v>
      </c>
      <c r="G33" s="1"/>
      <c r="H33" s="1"/>
      <c r="I33" s="1"/>
    </row>
    <row r="34" spans="1:9" x14ac:dyDescent="0.25">
      <c r="A34" s="11" t="s">
        <v>71</v>
      </c>
      <c r="B34" s="28">
        <v>4718</v>
      </c>
      <c r="C34" s="28">
        <v>6216</v>
      </c>
      <c r="D34" s="28">
        <v>14094</v>
      </c>
      <c r="E34" s="28">
        <v>9324</v>
      </c>
      <c r="F34" s="13">
        <f t="shared" si="0"/>
        <v>-33.844189016602812</v>
      </c>
      <c r="G34" s="1"/>
      <c r="H34" s="1"/>
      <c r="I34" s="1"/>
    </row>
    <row r="35" spans="1:9" x14ac:dyDescent="0.25">
      <c r="A35" s="14" t="s">
        <v>72</v>
      </c>
      <c r="B35" s="15">
        <f>SUM(B7:B34)</f>
        <v>8653467</v>
      </c>
      <c r="C35" s="15">
        <f t="shared" ref="C35:E35" si="1">SUM(C7:C34)</f>
        <v>7489439</v>
      </c>
      <c r="D35" s="15">
        <f t="shared" si="1"/>
        <v>19355259</v>
      </c>
      <c r="E35" s="15">
        <f t="shared" si="1"/>
        <v>16743455</v>
      </c>
      <c r="F35" s="16">
        <f t="shared" si="0"/>
        <v>-13.494027643856384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7844712</v>
      </c>
      <c r="G38" s="42">
        <f>LOOKUP(E38,$A$38:$A$65,$C$38:$C$65)</f>
        <v>8232091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7150</v>
      </c>
      <c r="C39" s="41">
        <f t="shared" ref="C39:C65" si="5">D8</f>
        <v>8594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5751509</v>
      </c>
      <c r="G39" s="42">
        <f t="shared" ref="G39:G65" si="8">LOOKUP(E39,$A$38:$A$65,$C$38:$C$65)</f>
        <v>5267888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1454198</v>
      </c>
      <c r="G40" s="42">
        <f t="shared" si="8"/>
        <v>1778194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422</v>
      </c>
      <c r="D41" s="41">
        <f t="shared" si="6"/>
        <v>28</v>
      </c>
      <c r="E41" s="42" t="str">
        <f t="shared" si="2"/>
        <v>BARCELONA</v>
      </c>
      <c r="F41" s="42">
        <f t="shared" si="7"/>
        <v>772805</v>
      </c>
      <c r="G41" s="42">
        <f t="shared" si="8"/>
        <v>760105</v>
      </c>
    </row>
    <row r="42" spans="1:9" x14ac:dyDescent="0.25">
      <c r="A42" s="42" t="str">
        <f t="shared" si="3"/>
        <v>BAHIA DE ALGECIRAS</v>
      </c>
      <c r="B42" s="41">
        <f t="shared" si="4"/>
        <v>7844712</v>
      </c>
      <c r="C42" s="41">
        <f t="shared" si="5"/>
        <v>8232091</v>
      </c>
      <c r="D42" s="41">
        <f t="shared" si="6"/>
        <v>1</v>
      </c>
      <c r="E42" s="42" t="str">
        <f t="shared" si="2"/>
        <v>TARRAGONA</v>
      </c>
      <c r="F42" s="42">
        <f t="shared" si="7"/>
        <v>518817</v>
      </c>
      <c r="G42" s="42">
        <f t="shared" si="8"/>
        <v>1182638</v>
      </c>
    </row>
    <row r="43" spans="1:9" x14ac:dyDescent="0.25">
      <c r="A43" s="42" t="str">
        <f t="shared" si="3"/>
        <v>BAHIA DE CADIZ</v>
      </c>
      <c r="B43" s="41">
        <f t="shared" si="4"/>
        <v>12400</v>
      </c>
      <c r="C43" s="41">
        <f t="shared" si="5"/>
        <v>14728</v>
      </c>
      <c r="D43" s="41">
        <f t="shared" si="6"/>
        <v>10</v>
      </c>
      <c r="E43" s="42" t="str">
        <f t="shared" si="2"/>
        <v>HUELVA</v>
      </c>
      <c r="F43" s="42">
        <f t="shared" si="7"/>
        <v>221005</v>
      </c>
      <c r="G43" s="42">
        <f t="shared" si="8"/>
        <v>362116</v>
      </c>
    </row>
    <row r="44" spans="1:9" x14ac:dyDescent="0.25">
      <c r="A44" s="42" t="str">
        <f t="shared" si="3"/>
        <v>BALEARES</v>
      </c>
      <c r="B44" s="41">
        <f t="shared" si="4"/>
        <v>322</v>
      </c>
      <c r="C44" s="41">
        <f t="shared" si="5"/>
        <v>20677</v>
      </c>
      <c r="D44" s="41">
        <f t="shared" si="6"/>
        <v>19</v>
      </c>
      <c r="E44" s="42" t="str">
        <f t="shared" si="2"/>
        <v>VIGO</v>
      </c>
      <c r="F44" s="42">
        <f t="shared" si="7"/>
        <v>57129</v>
      </c>
      <c r="G44" s="42">
        <f t="shared" si="8"/>
        <v>32670</v>
      </c>
    </row>
    <row r="45" spans="1:9" x14ac:dyDescent="0.25">
      <c r="A45" s="42" t="str">
        <f t="shared" si="3"/>
        <v>BARCELONA</v>
      </c>
      <c r="B45" s="41">
        <f t="shared" si="4"/>
        <v>772805</v>
      </c>
      <c r="C45" s="41">
        <f t="shared" si="5"/>
        <v>760105</v>
      </c>
      <c r="D45" s="41">
        <f t="shared" si="6"/>
        <v>4</v>
      </c>
      <c r="E45" s="42" t="str">
        <f t="shared" si="2"/>
        <v>GIJON</v>
      </c>
      <c r="F45" s="42">
        <f t="shared" si="7"/>
        <v>43446</v>
      </c>
      <c r="G45" s="42">
        <f t="shared" si="8"/>
        <v>46001</v>
      </c>
    </row>
    <row r="46" spans="1:9" x14ac:dyDescent="0.25">
      <c r="A46" s="42" t="str">
        <f t="shared" si="3"/>
        <v>BILBAO</v>
      </c>
      <c r="B46" s="41">
        <f t="shared" si="4"/>
        <v>1080</v>
      </c>
      <c r="C46" s="41">
        <f t="shared" si="5"/>
        <v>139464</v>
      </c>
      <c r="D46" s="41">
        <f t="shared" si="6"/>
        <v>18</v>
      </c>
      <c r="E46" s="42" t="str">
        <f t="shared" si="2"/>
        <v>MALAGA</v>
      </c>
      <c r="F46" s="42">
        <f t="shared" si="7"/>
        <v>26889</v>
      </c>
      <c r="G46" s="42">
        <f t="shared" si="8"/>
        <v>1443373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11868</v>
      </c>
      <c r="D47" s="41">
        <f t="shared" si="6"/>
        <v>28</v>
      </c>
      <c r="E47" s="42" t="str">
        <f t="shared" si="2"/>
        <v>BAHIA DE CADIZ</v>
      </c>
      <c r="F47" s="42">
        <f t="shared" si="7"/>
        <v>12400</v>
      </c>
      <c r="G47" s="42">
        <f t="shared" si="8"/>
        <v>14728</v>
      </c>
    </row>
    <row r="48" spans="1:9" x14ac:dyDescent="0.25">
      <c r="A48" s="42" t="str">
        <f t="shared" si="3"/>
        <v>CASTELLON</v>
      </c>
      <c r="B48" s="41">
        <f t="shared" si="4"/>
        <v>4072</v>
      </c>
      <c r="C48" s="41">
        <f t="shared" si="5"/>
        <v>0</v>
      </c>
      <c r="D48" s="41">
        <f t="shared" si="6"/>
        <v>15</v>
      </c>
      <c r="E48" s="42" t="str">
        <f t="shared" si="2"/>
        <v>VILAGARCIA</v>
      </c>
      <c r="F48" s="42">
        <f t="shared" si="7"/>
        <v>9324</v>
      </c>
      <c r="G48" s="42">
        <f t="shared" si="8"/>
        <v>14094</v>
      </c>
    </row>
    <row r="49" spans="1:7" x14ac:dyDescent="0.25">
      <c r="A49" s="42" t="str">
        <f t="shared" si="3"/>
        <v>CEUTA</v>
      </c>
      <c r="B49" s="41">
        <f t="shared" si="4"/>
        <v>2750</v>
      </c>
      <c r="C49" s="41">
        <f t="shared" si="5"/>
        <v>9262</v>
      </c>
      <c r="D49" s="41">
        <f t="shared" si="6"/>
        <v>16</v>
      </c>
      <c r="E49" s="42" t="str">
        <f t="shared" si="2"/>
        <v>SANTA CRUZ DE TENERIFE</v>
      </c>
      <c r="F49" s="42">
        <f t="shared" si="7"/>
        <v>7882</v>
      </c>
      <c r="G49" s="42">
        <f t="shared" si="8"/>
        <v>25006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7150</v>
      </c>
      <c r="G50" s="42">
        <f t="shared" si="8"/>
        <v>8594</v>
      </c>
    </row>
    <row r="51" spans="1:7" x14ac:dyDescent="0.25">
      <c r="A51" s="42" t="str">
        <f t="shared" si="3"/>
        <v>GIJON</v>
      </c>
      <c r="B51" s="41">
        <f t="shared" si="4"/>
        <v>43446</v>
      </c>
      <c r="C51" s="41">
        <f t="shared" si="5"/>
        <v>46001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5925</v>
      </c>
      <c r="G51" s="42">
        <f t="shared" si="8"/>
        <v>4934</v>
      </c>
    </row>
    <row r="52" spans="1:7" x14ac:dyDescent="0.25">
      <c r="A52" s="42" t="str">
        <f t="shared" si="3"/>
        <v>HUELVA</v>
      </c>
      <c r="B52" s="41">
        <f t="shared" si="4"/>
        <v>221005</v>
      </c>
      <c r="C52" s="41">
        <f t="shared" si="5"/>
        <v>362116</v>
      </c>
      <c r="D52" s="41">
        <f t="shared" si="6"/>
        <v>6</v>
      </c>
      <c r="E52" s="42" t="str">
        <f t="shared" si="2"/>
        <v>CASTELLON</v>
      </c>
      <c r="F52" s="42">
        <f t="shared" si="7"/>
        <v>4072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1454198</v>
      </c>
      <c r="C53" s="41">
        <f t="shared" si="5"/>
        <v>1778194</v>
      </c>
      <c r="D53" s="41">
        <f t="shared" si="6"/>
        <v>3</v>
      </c>
      <c r="E53" s="42" t="str">
        <f t="shared" si="2"/>
        <v>CEUTA</v>
      </c>
      <c r="F53" s="42">
        <f t="shared" si="7"/>
        <v>2750</v>
      </c>
      <c r="G53" s="42">
        <f t="shared" si="8"/>
        <v>9262</v>
      </c>
    </row>
    <row r="54" spans="1:7" x14ac:dyDescent="0.25">
      <c r="A54" s="42" t="str">
        <f t="shared" si="3"/>
        <v>MALAGA</v>
      </c>
      <c r="B54" s="41">
        <f t="shared" si="4"/>
        <v>26889</v>
      </c>
      <c r="C54" s="41">
        <f t="shared" si="5"/>
        <v>1443373</v>
      </c>
      <c r="D54" s="41">
        <f t="shared" si="6"/>
        <v>9</v>
      </c>
      <c r="E54" s="42" t="str">
        <f t="shared" si="2"/>
        <v>PASAIA</v>
      </c>
      <c r="F54" s="42">
        <f t="shared" si="7"/>
        <v>2040</v>
      </c>
      <c r="G54" s="42">
        <f t="shared" si="8"/>
        <v>1111</v>
      </c>
    </row>
    <row r="55" spans="1:7" x14ac:dyDescent="0.25">
      <c r="A55" s="42" t="str">
        <f t="shared" si="3"/>
        <v>MARIN Y RIA DE PONTEVEDRA</v>
      </c>
      <c r="B55" s="41">
        <f t="shared" si="4"/>
        <v>5925</v>
      </c>
      <c r="C55" s="41">
        <f t="shared" si="5"/>
        <v>4934</v>
      </c>
      <c r="D55" s="41">
        <f t="shared" si="6"/>
        <v>14</v>
      </c>
      <c r="E55" s="42" t="str">
        <f t="shared" si="2"/>
        <v>BILBAO</v>
      </c>
      <c r="F55" s="42">
        <f t="shared" ref="F55:F65" si="9">LOOKUP(E55,$A$38:$A$65,$B$38:$B$65)</f>
        <v>1080</v>
      </c>
      <c r="G55" s="42">
        <f t="shared" si="8"/>
        <v>139464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322</v>
      </c>
      <c r="G56" s="42">
        <f t="shared" si="8"/>
        <v>20677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2040</v>
      </c>
      <c r="C58" s="41">
        <f t="shared" si="5"/>
        <v>1111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7882</v>
      </c>
      <c r="C59" s="41">
        <f t="shared" si="5"/>
        <v>25006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518817</v>
      </c>
      <c r="C62" s="41">
        <f t="shared" si="5"/>
        <v>1182638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5751509</v>
      </c>
      <c r="C63" s="41">
        <f t="shared" si="5"/>
        <v>5267888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57129</v>
      </c>
      <c r="C64" s="41">
        <f t="shared" si="5"/>
        <v>32670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9324</v>
      </c>
      <c r="C65" s="41">
        <f t="shared" si="5"/>
        <v>14094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2152</v>
      </c>
      <c r="C8" s="30">
        <v>2740</v>
      </c>
      <c r="D8" s="30">
        <v>8594</v>
      </c>
      <c r="E8" s="30">
        <v>7150</v>
      </c>
      <c r="F8" s="13">
        <f t="shared" ref="F8:F35" si="0">((E8*100)/D8)-100</f>
        <v>-16.80242029322784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3431145</v>
      </c>
      <c r="C11" s="29">
        <v>3199735</v>
      </c>
      <c r="D11" s="29">
        <v>8045416</v>
      </c>
      <c r="E11" s="29">
        <v>6836658</v>
      </c>
      <c r="F11" s="10">
        <f t="shared" si="0"/>
        <v>-15.024182714728482</v>
      </c>
      <c r="G11" s="1"/>
      <c r="H11" s="1"/>
      <c r="I11" s="1"/>
    </row>
    <row r="12" spans="1:12" x14ac:dyDescent="0.25">
      <c r="A12" s="11" t="s">
        <v>49</v>
      </c>
      <c r="B12" s="30">
        <v>2543</v>
      </c>
      <c r="C12" s="30">
        <v>0</v>
      </c>
      <c r="D12" s="30">
        <v>2543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331324</v>
      </c>
      <c r="C14" s="30">
        <v>264400</v>
      </c>
      <c r="D14" s="30">
        <v>742162</v>
      </c>
      <c r="E14" s="30">
        <v>631557</v>
      </c>
      <c r="F14" s="13">
        <f t="shared" si="0"/>
        <v>-14.903080459522315</v>
      </c>
      <c r="G14" s="1"/>
      <c r="H14" s="1"/>
      <c r="I14" s="1"/>
    </row>
    <row r="15" spans="1:12" x14ac:dyDescent="0.25">
      <c r="A15" s="8" t="s">
        <v>52</v>
      </c>
      <c r="B15" s="29">
        <v>1007</v>
      </c>
      <c r="C15" s="29">
        <v>789</v>
      </c>
      <c r="D15" s="29">
        <v>1485</v>
      </c>
      <c r="E15" s="29">
        <v>950</v>
      </c>
      <c r="F15" s="10">
        <f t="shared" si="0"/>
        <v>-36.026936026936028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511</v>
      </c>
      <c r="D17" s="29">
        <v>0</v>
      </c>
      <c r="E17" s="29">
        <v>3647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808711</v>
      </c>
      <c r="C22" s="30">
        <v>686220</v>
      </c>
      <c r="D22" s="30">
        <v>1706259</v>
      </c>
      <c r="E22" s="30">
        <v>1385053</v>
      </c>
      <c r="F22" s="13">
        <f t="shared" si="0"/>
        <v>-18.825160775708724</v>
      </c>
      <c r="G22" s="1"/>
      <c r="H22" s="1"/>
      <c r="I22" s="1"/>
    </row>
    <row r="23" spans="1:9" x14ac:dyDescent="0.25">
      <c r="A23" s="8" t="s">
        <v>60</v>
      </c>
      <c r="B23" s="29">
        <v>645847</v>
      </c>
      <c r="C23" s="29">
        <v>7298</v>
      </c>
      <c r="D23" s="29">
        <v>1443373</v>
      </c>
      <c r="E23" s="29">
        <v>26889</v>
      </c>
      <c r="F23" s="10">
        <f t="shared" si="0"/>
        <v>-98.137071983472055</v>
      </c>
      <c r="G23" s="1"/>
      <c r="H23" s="1"/>
      <c r="I23" s="1"/>
    </row>
    <row r="24" spans="1:9" x14ac:dyDescent="0.25">
      <c r="A24" s="11" t="s">
        <v>61</v>
      </c>
      <c r="B24" s="30">
        <v>738</v>
      </c>
      <c r="C24" s="30">
        <v>3879</v>
      </c>
      <c r="D24" s="30">
        <v>4934</v>
      </c>
      <c r="E24" s="30">
        <v>5925</v>
      </c>
      <c r="F24" s="13">
        <f t="shared" si="0"/>
        <v>20.085123631941627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5089</v>
      </c>
      <c r="C28" s="30">
        <v>4575</v>
      </c>
      <c r="D28" s="30">
        <v>9366</v>
      </c>
      <c r="E28" s="30">
        <v>7509</v>
      </c>
      <c r="F28" s="13">
        <f t="shared" si="0"/>
        <v>-19.827033952594491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112462</v>
      </c>
      <c r="C31" s="29">
        <v>66454</v>
      </c>
      <c r="D31" s="29">
        <v>270490</v>
      </c>
      <c r="E31" s="29">
        <v>147716</v>
      </c>
      <c r="F31" s="10">
        <f t="shared" si="0"/>
        <v>-45.389478354098117</v>
      </c>
      <c r="G31" s="1"/>
      <c r="H31" s="1"/>
      <c r="I31" s="1"/>
    </row>
    <row r="32" spans="1:9" x14ac:dyDescent="0.25">
      <c r="A32" s="11" t="s">
        <v>69</v>
      </c>
      <c r="B32" s="30">
        <v>2413644</v>
      </c>
      <c r="C32" s="30">
        <v>2637421</v>
      </c>
      <c r="D32" s="30">
        <v>5239631</v>
      </c>
      <c r="E32" s="30">
        <v>5598748</v>
      </c>
      <c r="F32" s="13">
        <f t="shared" si="0"/>
        <v>6.8538605104061787</v>
      </c>
      <c r="G32" s="1"/>
      <c r="H32" s="1"/>
      <c r="I32" s="1"/>
    </row>
    <row r="33" spans="1:9" x14ac:dyDescent="0.25">
      <c r="A33" s="8" t="s">
        <v>70</v>
      </c>
      <c r="B33" s="29">
        <v>4532</v>
      </c>
      <c r="C33" s="29">
        <v>6534</v>
      </c>
      <c r="D33" s="29">
        <v>12506</v>
      </c>
      <c r="E33" s="29">
        <v>18260</v>
      </c>
      <c r="F33" s="10">
        <f t="shared" si="0"/>
        <v>46.009915240684478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7759194</v>
      </c>
      <c r="C35" s="15">
        <f t="shared" ref="C35:E35" si="1">SUM(C7:C34)</f>
        <v>6880556</v>
      </c>
      <c r="D35" s="15">
        <f t="shared" si="1"/>
        <v>17486838</v>
      </c>
      <c r="E35" s="15">
        <f t="shared" si="1"/>
        <v>14670062</v>
      </c>
      <c r="F35" s="16">
        <f t="shared" si="0"/>
        <v>-16.107977897433486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6836658</v>
      </c>
      <c r="G38" s="42">
        <f>LOOKUP(E38,$A$38:$A$65,$C$38:$C$65)</f>
        <v>8045416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7150</v>
      </c>
      <c r="C39" s="41">
        <f t="shared" ref="C39:C65" si="5">D8</f>
        <v>8594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5598748</v>
      </c>
      <c r="G39" s="42">
        <f t="shared" ref="G39:G65" si="8">LOOKUP(E39,$A$38:$A$65,$C$38:$C$65)</f>
        <v>5239631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1385053</v>
      </c>
      <c r="G40" s="42">
        <f t="shared" si="8"/>
        <v>1706259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631557</v>
      </c>
      <c r="G41" s="42">
        <f t="shared" si="8"/>
        <v>742162</v>
      </c>
    </row>
    <row r="42" spans="1:9" x14ac:dyDescent="0.25">
      <c r="A42" s="42" t="str">
        <f t="shared" si="3"/>
        <v>BAHIA DE ALGECIRAS</v>
      </c>
      <c r="B42" s="41">
        <f t="shared" si="4"/>
        <v>6836658</v>
      </c>
      <c r="C42" s="41">
        <f t="shared" si="5"/>
        <v>8045416</v>
      </c>
      <c r="D42" s="41">
        <f t="shared" si="6"/>
        <v>1</v>
      </c>
      <c r="E42" s="42" t="str">
        <f t="shared" si="2"/>
        <v>TARRAGONA</v>
      </c>
      <c r="F42" s="42">
        <f t="shared" si="7"/>
        <v>147716</v>
      </c>
      <c r="G42" s="42">
        <f t="shared" si="8"/>
        <v>270490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2543</v>
      </c>
      <c r="D43" s="41">
        <f t="shared" si="6"/>
        <v>28</v>
      </c>
      <c r="E43" s="42" t="str">
        <f t="shared" si="2"/>
        <v>MALAGA</v>
      </c>
      <c r="F43" s="42">
        <f t="shared" si="7"/>
        <v>26889</v>
      </c>
      <c r="G43" s="42">
        <f t="shared" si="8"/>
        <v>1443373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18260</v>
      </c>
      <c r="G44" s="42">
        <f t="shared" si="8"/>
        <v>12506</v>
      </c>
    </row>
    <row r="45" spans="1:9" x14ac:dyDescent="0.25">
      <c r="A45" s="42" t="str">
        <f t="shared" si="3"/>
        <v>BARCELONA</v>
      </c>
      <c r="B45" s="41">
        <f t="shared" si="4"/>
        <v>631557</v>
      </c>
      <c r="C45" s="41">
        <f t="shared" si="5"/>
        <v>742162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7509</v>
      </c>
      <c r="G45" s="42">
        <f t="shared" si="8"/>
        <v>9366</v>
      </c>
    </row>
    <row r="46" spans="1:9" x14ac:dyDescent="0.25">
      <c r="A46" s="42" t="str">
        <f t="shared" si="3"/>
        <v>BILBAO</v>
      </c>
      <c r="B46" s="41">
        <f t="shared" si="4"/>
        <v>950</v>
      </c>
      <c r="C46" s="41">
        <f t="shared" si="5"/>
        <v>1485</v>
      </c>
      <c r="D46" s="41">
        <f t="shared" si="6"/>
        <v>12</v>
      </c>
      <c r="E46" s="42" t="str">
        <f t="shared" si="2"/>
        <v>ALICANTE</v>
      </c>
      <c r="F46" s="42">
        <f t="shared" si="7"/>
        <v>7150</v>
      </c>
      <c r="G46" s="42">
        <f t="shared" si="8"/>
        <v>8594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5925</v>
      </c>
      <c r="G47" s="42">
        <f t="shared" si="8"/>
        <v>4934</v>
      </c>
    </row>
    <row r="48" spans="1:9" x14ac:dyDescent="0.25">
      <c r="A48" s="42" t="str">
        <f t="shared" si="3"/>
        <v>CASTELLON</v>
      </c>
      <c r="B48" s="41">
        <f t="shared" si="4"/>
        <v>3647</v>
      </c>
      <c r="C48" s="41">
        <f t="shared" si="5"/>
        <v>0</v>
      </c>
      <c r="D48" s="41">
        <f t="shared" si="6"/>
        <v>11</v>
      </c>
      <c r="E48" s="42" t="str">
        <f t="shared" si="2"/>
        <v>CASTELLON</v>
      </c>
      <c r="F48" s="42">
        <f t="shared" si="7"/>
        <v>3647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950</v>
      </c>
      <c r="G49" s="42">
        <f t="shared" si="8"/>
        <v>1485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1385053</v>
      </c>
      <c r="C53" s="41">
        <f t="shared" si="5"/>
        <v>1706259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26889</v>
      </c>
      <c r="C54" s="41">
        <f t="shared" si="5"/>
        <v>1443373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5925</v>
      </c>
      <c r="C55" s="41">
        <f t="shared" si="5"/>
        <v>4934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7509</v>
      </c>
      <c r="C59" s="41">
        <f t="shared" si="5"/>
        <v>9366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147716</v>
      </c>
      <c r="C62" s="41">
        <f t="shared" si="5"/>
        <v>270490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5598748</v>
      </c>
      <c r="C63" s="41">
        <f t="shared" si="5"/>
        <v>5239631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18260</v>
      </c>
      <c r="C64" s="41">
        <f t="shared" si="5"/>
        <v>12506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4576</v>
      </c>
      <c r="C7" s="31">
        <v>2666</v>
      </c>
      <c r="D7" s="31">
        <v>9408</v>
      </c>
      <c r="E7" s="31">
        <v>4730</v>
      </c>
      <c r="F7" s="10">
        <f>((E7*100)/D7)-100</f>
        <v>-49.723639455782312</v>
      </c>
      <c r="G7" s="1"/>
      <c r="H7" s="1"/>
      <c r="I7" s="1"/>
    </row>
    <row r="8" spans="1:12" x14ac:dyDescent="0.25">
      <c r="A8" s="11" t="s">
        <v>45</v>
      </c>
      <c r="B8" s="32">
        <v>114410</v>
      </c>
      <c r="C8" s="32">
        <v>97727</v>
      </c>
      <c r="D8" s="32">
        <v>228128</v>
      </c>
      <c r="E8" s="32">
        <v>180350</v>
      </c>
      <c r="F8" s="13">
        <f t="shared" ref="F8:F35" si="0">((E8*100)/D8)-100</f>
        <v>-20.943505400476923</v>
      </c>
      <c r="G8" s="1"/>
      <c r="H8" s="1"/>
      <c r="I8" s="1"/>
    </row>
    <row r="9" spans="1:12" x14ac:dyDescent="0.25">
      <c r="A9" s="8" t="s">
        <v>46</v>
      </c>
      <c r="B9" s="31">
        <v>4881</v>
      </c>
      <c r="C9" s="31">
        <v>6565</v>
      </c>
      <c r="D9" s="31">
        <v>13576</v>
      </c>
      <c r="E9" s="31">
        <v>9972</v>
      </c>
      <c r="F9" s="10">
        <f t="shared" si="0"/>
        <v>-26.546847377725399</v>
      </c>
      <c r="G9" s="1"/>
      <c r="H9" s="1"/>
      <c r="I9" s="1"/>
    </row>
    <row r="10" spans="1:12" x14ac:dyDescent="0.25">
      <c r="A10" s="11" t="s">
        <v>47</v>
      </c>
      <c r="B10" s="32">
        <v>17</v>
      </c>
      <c r="C10" s="32">
        <v>0</v>
      </c>
      <c r="D10" s="32">
        <v>17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3663845</v>
      </c>
      <c r="C11" s="31">
        <v>3506079</v>
      </c>
      <c r="D11" s="31">
        <v>8415160</v>
      </c>
      <c r="E11" s="31">
        <v>7359833</v>
      </c>
      <c r="F11" s="10">
        <f t="shared" si="0"/>
        <v>-12.540783538280905</v>
      </c>
      <c r="G11" s="1"/>
      <c r="H11" s="1"/>
      <c r="I11" s="1"/>
    </row>
    <row r="12" spans="1:12" x14ac:dyDescent="0.25">
      <c r="A12" s="11" t="s">
        <v>49</v>
      </c>
      <c r="B12" s="32">
        <v>77988</v>
      </c>
      <c r="C12" s="32">
        <v>92662</v>
      </c>
      <c r="D12" s="32">
        <v>141673</v>
      </c>
      <c r="E12" s="32">
        <v>151924</v>
      </c>
      <c r="F12" s="13">
        <f t="shared" si="0"/>
        <v>7.235676522696636</v>
      </c>
      <c r="G12" s="1"/>
      <c r="H12" s="1"/>
      <c r="I12" s="1"/>
    </row>
    <row r="13" spans="1:12" x14ac:dyDescent="0.25">
      <c r="A13" s="8" t="s">
        <v>50</v>
      </c>
      <c r="B13" s="31">
        <v>22169</v>
      </c>
      <c r="C13" s="31">
        <v>17745</v>
      </c>
      <c r="D13" s="31">
        <v>37933</v>
      </c>
      <c r="E13" s="31">
        <v>35306</v>
      </c>
      <c r="F13" s="10">
        <f t="shared" si="0"/>
        <v>-6.9253684127277069</v>
      </c>
      <c r="G13" s="1"/>
      <c r="H13" s="1"/>
      <c r="I13" s="1"/>
    </row>
    <row r="14" spans="1:12" x14ac:dyDescent="0.25">
      <c r="A14" s="11" t="s">
        <v>51</v>
      </c>
      <c r="B14" s="32">
        <v>1314076</v>
      </c>
      <c r="C14" s="32">
        <v>1271207</v>
      </c>
      <c r="D14" s="32">
        <v>2722826</v>
      </c>
      <c r="E14" s="32">
        <v>2562987</v>
      </c>
      <c r="F14" s="13">
        <f t="shared" si="0"/>
        <v>-5.8703347184138863</v>
      </c>
      <c r="G14" s="1"/>
      <c r="H14" s="1"/>
      <c r="I14" s="1"/>
    </row>
    <row r="15" spans="1:12" x14ac:dyDescent="0.25">
      <c r="A15" s="8" t="s">
        <v>52</v>
      </c>
      <c r="B15" s="31">
        <v>510111</v>
      </c>
      <c r="C15" s="31">
        <v>520797</v>
      </c>
      <c r="D15" s="31">
        <v>907829</v>
      </c>
      <c r="E15" s="31">
        <v>937713</v>
      </c>
      <c r="F15" s="10">
        <f t="shared" si="0"/>
        <v>3.29180936057341</v>
      </c>
      <c r="G15" s="1"/>
      <c r="H15" s="1"/>
      <c r="I15" s="1"/>
    </row>
    <row r="16" spans="1:12" x14ac:dyDescent="0.25">
      <c r="A16" s="11" t="s">
        <v>53</v>
      </c>
      <c r="B16" s="32">
        <v>58235</v>
      </c>
      <c r="C16" s="32">
        <v>69457</v>
      </c>
      <c r="D16" s="32">
        <v>129148</v>
      </c>
      <c r="E16" s="32">
        <v>141448</v>
      </c>
      <c r="F16" s="13">
        <f t="shared" si="0"/>
        <v>9.5239570105615314</v>
      </c>
      <c r="G16" s="1"/>
      <c r="H16" s="1"/>
      <c r="I16" s="1"/>
    </row>
    <row r="17" spans="1:9" x14ac:dyDescent="0.25">
      <c r="A17" s="8" t="s">
        <v>54</v>
      </c>
      <c r="B17" s="31">
        <v>120451</v>
      </c>
      <c r="C17" s="31">
        <v>190350</v>
      </c>
      <c r="D17" s="31">
        <v>243604</v>
      </c>
      <c r="E17" s="31">
        <v>357063</v>
      </c>
      <c r="F17" s="10">
        <f t="shared" si="0"/>
        <v>46.575179389500988</v>
      </c>
      <c r="G17" s="1"/>
      <c r="H17" s="1"/>
      <c r="I17" s="1"/>
    </row>
    <row r="18" spans="1:9" x14ac:dyDescent="0.25">
      <c r="A18" s="11" t="s">
        <v>55</v>
      </c>
      <c r="B18" s="32">
        <v>5210</v>
      </c>
      <c r="C18" s="32">
        <v>6846</v>
      </c>
      <c r="D18" s="32">
        <v>10740</v>
      </c>
      <c r="E18" s="32">
        <v>14747</v>
      </c>
      <c r="F18" s="13">
        <f t="shared" si="0"/>
        <v>37.309124767225313</v>
      </c>
      <c r="G18" s="1"/>
      <c r="H18" s="1"/>
      <c r="I18" s="1"/>
    </row>
    <row r="19" spans="1:9" x14ac:dyDescent="0.25">
      <c r="A19" s="8" t="s">
        <v>56</v>
      </c>
      <c r="B19" s="31">
        <v>468</v>
      </c>
      <c r="C19" s="31">
        <v>785</v>
      </c>
      <c r="D19" s="31">
        <v>1041</v>
      </c>
      <c r="E19" s="31">
        <v>1951</v>
      </c>
      <c r="F19" s="10">
        <f t="shared" si="0"/>
        <v>87.415946205571572</v>
      </c>
      <c r="G19" s="1"/>
      <c r="H19" s="1"/>
      <c r="I19" s="1"/>
    </row>
    <row r="20" spans="1:9" x14ac:dyDescent="0.25">
      <c r="A20" s="11" t="s">
        <v>57</v>
      </c>
      <c r="B20" s="32">
        <v>49484</v>
      </c>
      <c r="C20" s="32">
        <v>61513</v>
      </c>
      <c r="D20" s="32">
        <v>98680</v>
      </c>
      <c r="E20" s="32">
        <v>117425</v>
      </c>
      <c r="F20" s="13">
        <f t="shared" si="0"/>
        <v>18.995743818402914</v>
      </c>
      <c r="G20" s="1"/>
      <c r="H20" s="1"/>
      <c r="I20" s="1"/>
    </row>
    <row r="21" spans="1:9" x14ac:dyDescent="0.25">
      <c r="A21" s="8" t="s">
        <v>58</v>
      </c>
      <c r="B21" s="31">
        <v>781</v>
      </c>
      <c r="C21" s="31">
        <v>55</v>
      </c>
      <c r="D21" s="31">
        <v>1896</v>
      </c>
      <c r="E21" s="31">
        <v>75</v>
      </c>
      <c r="F21" s="10">
        <f t="shared" si="0"/>
        <v>-96.044303797468359</v>
      </c>
      <c r="G21" s="1"/>
      <c r="H21" s="1"/>
      <c r="I21" s="1"/>
    </row>
    <row r="22" spans="1:9" x14ac:dyDescent="0.25">
      <c r="A22" s="11" t="s">
        <v>59</v>
      </c>
      <c r="B22" s="32">
        <v>1068320</v>
      </c>
      <c r="C22" s="32">
        <v>929636</v>
      </c>
      <c r="D22" s="32">
        <v>2228062</v>
      </c>
      <c r="E22" s="32">
        <v>1848938</v>
      </c>
      <c r="F22" s="13">
        <f t="shared" si="0"/>
        <v>-17.015864010965586</v>
      </c>
      <c r="G22" s="1"/>
      <c r="H22" s="1"/>
      <c r="I22" s="1"/>
    </row>
    <row r="23" spans="1:9" x14ac:dyDescent="0.25">
      <c r="A23" s="8" t="s">
        <v>60</v>
      </c>
      <c r="B23" s="31">
        <v>672706</v>
      </c>
      <c r="C23" s="31">
        <v>21066</v>
      </c>
      <c r="D23" s="31">
        <v>1496142</v>
      </c>
      <c r="E23" s="31">
        <v>62799</v>
      </c>
      <c r="F23" s="10">
        <f t="shared" si="0"/>
        <v>-95.802604298255119</v>
      </c>
      <c r="G23" s="1"/>
      <c r="H23" s="1"/>
      <c r="I23" s="1"/>
    </row>
    <row r="24" spans="1:9" x14ac:dyDescent="0.25">
      <c r="A24" s="11" t="s">
        <v>61</v>
      </c>
      <c r="B24" s="32">
        <v>22940</v>
      </c>
      <c r="C24" s="32">
        <v>24617</v>
      </c>
      <c r="D24" s="32">
        <v>53955</v>
      </c>
      <c r="E24" s="32">
        <v>50158</v>
      </c>
      <c r="F24" s="13">
        <f t="shared" si="0"/>
        <v>-7.0373459364285083</v>
      </c>
      <c r="G24" s="1"/>
      <c r="H24" s="1"/>
      <c r="I24" s="1"/>
    </row>
    <row r="25" spans="1:9" x14ac:dyDescent="0.25">
      <c r="A25" s="8" t="s">
        <v>62</v>
      </c>
      <c r="B25" s="31">
        <v>21027</v>
      </c>
      <c r="C25" s="31">
        <v>20324</v>
      </c>
      <c r="D25" s="31">
        <v>42081</v>
      </c>
      <c r="E25" s="31">
        <v>43001</v>
      </c>
      <c r="F25" s="10">
        <f t="shared" si="0"/>
        <v>2.1862598322283162</v>
      </c>
      <c r="G25" s="1"/>
      <c r="H25" s="1"/>
      <c r="I25" s="1"/>
    </row>
    <row r="26" spans="1:9" x14ac:dyDescent="0.25">
      <c r="A26" s="11" t="s">
        <v>63</v>
      </c>
      <c r="B26" s="32">
        <v>5550</v>
      </c>
      <c r="C26" s="32">
        <v>4260</v>
      </c>
      <c r="D26" s="32">
        <v>11075</v>
      </c>
      <c r="E26" s="32">
        <v>10588</v>
      </c>
      <c r="F26" s="13">
        <f t="shared" si="0"/>
        <v>-4.3972911963882666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202277</v>
      </c>
      <c r="C28" s="32">
        <v>195718</v>
      </c>
      <c r="D28" s="32">
        <v>401882</v>
      </c>
      <c r="E28" s="32">
        <v>380903</v>
      </c>
      <c r="F28" s="13">
        <f t="shared" si="0"/>
        <v>-5.2201890107046296</v>
      </c>
      <c r="G28" s="1"/>
      <c r="H28" s="1"/>
      <c r="I28" s="1"/>
    </row>
    <row r="29" spans="1:9" x14ac:dyDescent="0.25">
      <c r="A29" s="8" t="s">
        <v>66</v>
      </c>
      <c r="B29" s="31">
        <v>937</v>
      </c>
      <c r="C29" s="31">
        <v>2118</v>
      </c>
      <c r="D29" s="31">
        <v>1481</v>
      </c>
      <c r="E29" s="31">
        <v>2556</v>
      </c>
      <c r="F29" s="10">
        <f t="shared" si="0"/>
        <v>72.586090479405811</v>
      </c>
      <c r="G29" s="1"/>
      <c r="H29" s="1"/>
      <c r="I29" s="1"/>
    </row>
    <row r="30" spans="1:9" x14ac:dyDescent="0.25">
      <c r="A30" s="11" t="s">
        <v>67</v>
      </c>
      <c r="B30" s="32">
        <v>99140</v>
      </c>
      <c r="C30" s="32">
        <v>81356</v>
      </c>
      <c r="D30" s="32">
        <v>194127</v>
      </c>
      <c r="E30" s="32">
        <v>155284</v>
      </c>
      <c r="F30" s="13">
        <f t="shared" si="0"/>
        <v>-20.009066229839235</v>
      </c>
      <c r="G30" s="1"/>
      <c r="H30" s="1"/>
      <c r="I30" s="1"/>
    </row>
    <row r="31" spans="1:9" x14ac:dyDescent="0.25">
      <c r="A31" s="8" t="s">
        <v>68</v>
      </c>
      <c r="B31" s="31">
        <v>177075</v>
      </c>
      <c r="C31" s="31">
        <v>119383</v>
      </c>
      <c r="D31" s="31">
        <v>392139</v>
      </c>
      <c r="E31" s="31">
        <v>266356</v>
      </c>
      <c r="F31" s="10">
        <f t="shared" si="0"/>
        <v>-32.076126067542376</v>
      </c>
      <c r="G31" s="1"/>
      <c r="H31" s="1"/>
      <c r="I31" s="1"/>
    </row>
    <row r="32" spans="1:9" x14ac:dyDescent="0.25">
      <c r="A32" s="11" t="s">
        <v>69</v>
      </c>
      <c r="B32" s="32">
        <v>3816516</v>
      </c>
      <c r="C32" s="32">
        <v>4079852</v>
      </c>
      <c r="D32" s="32">
        <v>8174027</v>
      </c>
      <c r="E32" s="32">
        <v>8408758</v>
      </c>
      <c r="F32" s="13">
        <f t="shared" si="0"/>
        <v>2.8716690072102722</v>
      </c>
      <c r="G32" s="1"/>
      <c r="H32" s="1"/>
      <c r="I32" s="1"/>
    </row>
    <row r="33" spans="1:9" x14ac:dyDescent="0.25">
      <c r="A33" s="8" t="s">
        <v>70</v>
      </c>
      <c r="B33" s="31">
        <v>182797</v>
      </c>
      <c r="C33" s="31">
        <v>181257</v>
      </c>
      <c r="D33" s="31">
        <v>344111</v>
      </c>
      <c r="E33" s="31">
        <v>346461</v>
      </c>
      <c r="F33" s="10">
        <f t="shared" si="0"/>
        <v>0.68291917433619176</v>
      </c>
      <c r="G33" s="1"/>
      <c r="H33" s="1"/>
      <c r="I33" s="1"/>
    </row>
    <row r="34" spans="1:9" x14ac:dyDescent="0.25">
      <c r="A34" s="11" t="s">
        <v>71</v>
      </c>
      <c r="B34" s="32">
        <v>18889</v>
      </c>
      <c r="C34" s="32">
        <v>20446</v>
      </c>
      <c r="D34" s="32">
        <v>40350</v>
      </c>
      <c r="E34" s="32">
        <v>39188</v>
      </c>
      <c r="F34" s="13">
        <f t="shared" si="0"/>
        <v>-2.8798017348203189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12234876</v>
      </c>
      <c r="C35" s="15">
        <f t="shared" ref="C35:E35" si="1">SUM(C7:C34)</f>
        <v>11524487</v>
      </c>
      <c r="D35" s="15">
        <f t="shared" si="1"/>
        <v>26341091</v>
      </c>
      <c r="E35" s="15">
        <f t="shared" si="1"/>
        <v>23490514</v>
      </c>
      <c r="F35" s="16">
        <f t="shared" si="0"/>
        <v>-10.821787905444012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4730</v>
      </c>
      <c r="C38" s="41">
        <f>D7</f>
        <v>9408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8408758</v>
      </c>
      <c r="G38" s="42">
        <f>LOOKUP(E38,$A$38:$A$65,$C$38:$C$65)</f>
        <v>8174027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180350</v>
      </c>
      <c r="C39" s="41">
        <f t="shared" ref="C39:C65" si="5">D8</f>
        <v>228128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7359833</v>
      </c>
      <c r="G39" s="42">
        <f t="shared" ref="G39:G65" si="8">LOOKUP(E39,$A$38:$A$65,$C$38:$C$65)</f>
        <v>8415160</v>
      </c>
    </row>
    <row r="40" spans="1:9" x14ac:dyDescent="0.25">
      <c r="A40" s="42" t="str">
        <f t="shared" si="3"/>
        <v>ALMERIA</v>
      </c>
      <c r="B40" s="41">
        <f t="shared" si="4"/>
        <v>9972</v>
      </c>
      <c r="C40" s="41">
        <f t="shared" si="5"/>
        <v>13576</v>
      </c>
      <c r="D40" s="41">
        <f t="shared" si="6"/>
        <v>22</v>
      </c>
      <c r="E40" s="42" t="str">
        <f t="shared" si="2"/>
        <v>BARCELONA</v>
      </c>
      <c r="F40" s="42">
        <f t="shared" si="7"/>
        <v>2562987</v>
      </c>
      <c r="G40" s="42">
        <f t="shared" si="8"/>
        <v>2722826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17</v>
      </c>
      <c r="D41" s="41">
        <f t="shared" si="6"/>
        <v>28</v>
      </c>
      <c r="E41" s="42" t="str">
        <f t="shared" si="2"/>
        <v>LAS PALMAS</v>
      </c>
      <c r="F41" s="42">
        <f t="shared" si="7"/>
        <v>1848938</v>
      </c>
      <c r="G41" s="42">
        <f t="shared" si="8"/>
        <v>2228062</v>
      </c>
    </row>
    <row r="42" spans="1:9" x14ac:dyDescent="0.25">
      <c r="A42" s="42" t="str">
        <f t="shared" si="3"/>
        <v>BAHIA DE ALGECIRAS</v>
      </c>
      <c r="B42" s="41">
        <f t="shared" si="4"/>
        <v>7359833</v>
      </c>
      <c r="C42" s="41">
        <f t="shared" si="5"/>
        <v>8415160</v>
      </c>
      <c r="D42" s="41">
        <f t="shared" si="6"/>
        <v>2</v>
      </c>
      <c r="E42" s="42" t="str">
        <f t="shared" si="2"/>
        <v>BILBAO</v>
      </c>
      <c r="F42" s="42">
        <f t="shared" si="7"/>
        <v>937713</v>
      </c>
      <c r="G42" s="42">
        <f t="shared" si="8"/>
        <v>907829</v>
      </c>
    </row>
    <row r="43" spans="1:9" x14ac:dyDescent="0.25">
      <c r="A43" s="42" t="str">
        <f t="shared" si="3"/>
        <v>BAHIA DE CADIZ</v>
      </c>
      <c r="B43" s="41">
        <f t="shared" si="4"/>
        <v>151924</v>
      </c>
      <c r="C43" s="41">
        <f t="shared" si="5"/>
        <v>141673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380903</v>
      </c>
      <c r="G43" s="42">
        <f t="shared" si="8"/>
        <v>401882</v>
      </c>
    </row>
    <row r="44" spans="1:9" x14ac:dyDescent="0.25">
      <c r="A44" s="42" t="str">
        <f t="shared" si="3"/>
        <v>BALEARES</v>
      </c>
      <c r="B44" s="41">
        <f t="shared" si="4"/>
        <v>35306</v>
      </c>
      <c r="C44" s="41">
        <f t="shared" si="5"/>
        <v>37933</v>
      </c>
      <c r="D44" s="41">
        <f t="shared" si="6"/>
        <v>19</v>
      </c>
      <c r="E44" s="42" t="str">
        <f t="shared" si="2"/>
        <v>CASTELLON</v>
      </c>
      <c r="F44" s="42">
        <f t="shared" si="7"/>
        <v>357063</v>
      </c>
      <c r="G44" s="42">
        <f t="shared" si="8"/>
        <v>243604</v>
      </c>
    </row>
    <row r="45" spans="1:9" x14ac:dyDescent="0.25">
      <c r="A45" s="42" t="str">
        <f t="shared" si="3"/>
        <v>BARCELONA</v>
      </c>
      <c r="B45" s="41">
        <f t="shared" si="4"/>
        <v>2562987</v>
      </c>
      <c r="C45" s="41">
        <f t="shared" si="5"/>
        <v>2722826</v>
      </c>
      <c r="D45" s="41">
        <f t="shared" si="6"/>
        <v>3</v>
      </c>
      <c r="E45" s="42" t="str">
        <f t="shared" si="2"/>
        <v>VIGO</v>
      </c>
      <c r="F45" s="42">
        <f t="shared" si="7"/>
        <v>346461</v>
      </c>
      <c r="G45" s="42">
        <f t="shared" si="8"/>
        <v>344111</v>
      </c>
    </row>
    <row r="46" spans="1:9" x14ac:dyDescent="0.25">
      <c r="A46" s="42" t="str">
        <f t="shared" si="3"/>
        <v>BILBAO</v>
      </c>
      <c r="B46" s="41">
        <f t="shared" si="4"/>
        <v>937713</v>
      </c>
      <c r="C46" s="41">
        <f t="shared" si="5"/>
        <v>907829</v>
      </c>
      <c r="D46" s="41">
        <f t="shared" si="6"/>
        <v>5</v>
      </c>
      <c r="E46" s="42" t="str">
        <f t="shared" si="2"/>
        <v>TARRAGONA</v>
      </c>
      <c r="F46" s="42">
        <f t="shared" si="7"/>
        <v>266356</v>
      </c>
      <c r="G46" s="42">
        <f t="shared" si="8"/>
        <v>392139</v>
      </c>
    </row>
    <row r="47" spans="1:9" x14ac:dyDescent="0.25">
      <c r="A47" s="42" t="str">
        <f t="shared" si="3"/>
        <v>CARTAGENA</v>
      </c>
      <c r="B47" s="41">
        <f t="shared" si="4"/>
        <v>141448</v>
      </c>
      <c r="C47" s="41">
        <f t="shared" si="5"/>
        <v>129148</v>
      </c>
      <c r="D47" s="41">
        <f t="shared" si="6"/>
        <v>13</v>
      </c>
      <c r="E47" s="42" t="str">
        <f t="shared" si="2"/>
        <v>ALICANTE</v>
      </c>
      <c r="F47" s="42">
        <f t="shared" si="7"/>
        <v>180350</v>
      </c>
      <c r="G47" s="42">
        <f t="shared" si="8"/>
        <v>228128</v>
      </c>
    </row>
    <row r="48" spans="1:9" x14ac:dyDescent="0.25">
      <c r="A48" s="42" t="str">
        <f t="shared" si="3"/>
        <v>CASTELLON</v>
      </c>
      <c r="B48" s="41">
        <f t="shared" si="4"/>
        <v>357063</v>
      </c>
      <c r="C48" s="41">
        <f t="shared" si="5"/>
        <v>243604</v>
      </c>
      <c r="D48" s="41">
        <f t="shared" si="6"/>
        <v>7</v>
      </c>
      <c r="E48" s="42" t="str">
        <f t="shared" si="2"/>
        <v>SEVILLA</v>
      </c>
      <c r="F48" s="42">
        <f t="shared" si="7"/>
        <v>155284</v>
      </c>
      <c r="G48" s="42">
        <f t="shared" si="8"/>
        <v>194127</v>
      </c>
    </row>
    <row r="49" spans="1:7" x14ac:dyDescent="0.25">
      <c r="A49" s="42" t="str">
        <f t="shared" si="3"/>
        <v>CEUTA</v>
      </c>
      <c r="B49" s="41">
        <f t="shared" si="4"/>
        <v>14747</v>
      </c>
      <c r="C49" s="41">
        <f t="shared" si="5"/>
        <v>10740</v>
      </c>
      <c r="D49" s="41">
        <f t="shared" si="6"/>
        <v>20</v>
      </c>
      <c r="E49" s="42" t="str">
        <f t="shared" si="2"/>
        <v>BAHIA DE CADIZ</v>
      </c>
      <c r="F49" s="42">
        <f t="shared" si="7"/>
        <v>151924</v>
      </c>
      <c r="G49" s="42">
        <f t="shared" si="8"/>
        <v>141673</v>
      </c>
    </row>
    <row r="50" spans="1:7" x14ac:dyDescent="0.25">
      <c r="A50" s="42" t="str">
        <f t="shared" si="3"/>
        <v>FERROL-SAN CIBRAO</v>
      </c>
      <c r="B50" s="41">
        <f t="shared" si="4"/>
        <v>1951</v>
      </c>
      <c r="C50" s="41">
        <f t="shared" si="5"/>
        <v>1041</v>
      </c>
      <c r="D50" s="41">
        <f t="shared" si="6"/>
        <v>25</v>
      </c>
      <c r="E50" s="42" t="str">
        <f t="shared" si="2"/>
        <v>CARTAGENA</v>
      </c>
      <c r="F50" s="42">
        <f t="shared" si="7"/>
        <v>141448</v>
      </c>
      <c r="G50" s="42">
        <f t="shared" si="8"/>
        <v>129148</v>
      </c>
    </row>
    <row r="51" spans="1:7" x14ac:dyDescent="0.25">
      <c r="A51" s="42" t="str">
        <f t="shared" si="3"/>
        <v>GIJON</v>
      </c>
      <c r="B51" s="41">
        <f t="shared" si="4"/>
        <v>117425</v>
      </c>
      <c r="C51" s="41">
        <f t="shared" si="5"/>
        <v>98680</v>
      </c>
      <c r="D51" s="41">
        <f t="shared" si="6"/>
        <v>14</v>
      </c>
      <c r="E51" s="42" t="str">
        <f t="shared" si="2"/>
        <v>GIJON</v>
      </c>
      <c r="F51" s="42">
        <f t="shared" si="7"/>
        <v>117425</v>
      </c>
      <c r="G51" s="42">
        <f t="shared" si="8"/>
        <v>98680</v>
      </c>
    </row>
    <row r="52" spans="1:7" x14ac:dyDescent="0.25">
      <c r="A52" s="42" t="str">
        <f t="shared" si="3"/>
        <v>HUELVA</v>
      </c>
      <c r="B52" s="41">
        <f t="shared" si="4"/>
        <v>75</v>
      </c>
      <c r="C52" s="41">
        <f t="shared" si="5"/>
        <v>1896</v>
      </c>
      <c r="D52" s="41">
        <f t="shared" si="6"/>
        <v>26</v>
      </c>
      <c r="E52" s="42" t="str">
        <f t="shared" si="2"/>
        <v>MALAGA</v>
      </c>
      <c r="F52" s="42">
        <f t="shared" si="7"/>
        <v>62799</v>
      </c>
      <c r="G52" s="42">
        <f t="shared" si="8"/>
        <v>1496142</v>
      </c>
    </row>
    <row r="53" spans="1:7" x14ac:dyDescent="0.25">
      <c r="A53" s="42" t="str">
        <f t="shared" si="3"/>
        <v>LAS PALMAS</v>
      </c>
      <c r="B53" s="41">
        <f t="shared" si="4"/>
        <v>1848938</v>
      </c>
      <c r="C53" s="41">
        <f t="shared" si="5"/>
        <v>2228062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50158</v>
      </c>
      <c r="G53" s="42">
        <f t="shared" si="8"/>
        <v>53955</v>
      </c>
    </row>
    <row r="54" spans="1:7" x14ac:dyDescent="0.25">
      <c r="A54" s="42" t="str">
        <f t="shared" si="3"/>
        <v>MALAGA</v>
      </c>
      <c r="B54" s="41">
        <f t="shared" si="4"/>
        <v>62799</v>
      </c>
      <c r="C54" s="41">
        <f t="shared" si="5"/>
        <v>1496142</v>
      </c>
      <c r="D54" s="41">
        <f t="shared" si="6"/>
        <v>15</v>
      </c>
      <c r="E54" s="42" t="str">
        <f t="shared" si="2"/>
        <v>MELILLA</v>
      </c>
      <c r="F54" s="42">
        <f t="shared" si="7"/>
        <v>43001</v>
      </c>
      <c r="G54" s="42">
        <f t="shared" si="8"/>
        <v>42081</v>
      </c>
    </row>
    <row r="55" spans="1:7" x14ac:dyDescent="0.25">
      <c r="A55" s="42" t="str">
        <f t="shared" si="3"/>
        <v>MARIN Y RIA DE PONTEVEDRA</v>
      </c>
      <c r="B55" s="41">
        <f t="shared" si="4"/>
        <v>50158</v>
      </c>
      <c r="C55" s="41">
        <f t="shared" si="5"/>
        <v>53955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39188</v>
      </c>
      <c r="G55" s="42">
        <f t="shared" si="8"/>
        <v>40350</v>
      </c>
    </row>
    <row r="56" spans="1:7" x14ac:dyDescent="0.25">
      <c r="A56" s="42" t="str">
        <f t="shared" si="3"/>
        <v>MELILLA</v>
      </c>
      <c r="B56" s="41">
        <f t="shared" si="4"/>
        <v>43001</v>
      </c>
      <c r="C56" s="41">
        <f t="shared" si="5"/>
        <v>42081</v>
      </c>
      <c r="D56" s="41">
        <f t="shared" si="6"/>
        <v>17</v>
      </c>
      <c r="E56" s="42" t="str">
        <f t="shared" si="2"/>
        <v>BALEARES</v>
      </c>
      <c r="F56" s="42">
        <f t="shared" si="9"/>
        <v>35306</v>
      </c>
      <c r="G56" s="42">
        <f t="shared" si="8"/>
        <v>37933</v>
      </c>
    </row>
    <row r="57" spans="1:7" x14ac:dyDescent="0.25">
      <c r="A57" s="42" t="str">
        <f t="shared" si="3"/>
        <v>MOTRIL</v>
      </c>
      <c r="B57" s="41">
        <f t="shared" si="4"/>
        <v>10588</v>
      </c>
      <c r="C57" s="41">
        <f t="shared" si="5"/>
        <v>11075</v>
      </c>
      <c r="D57" s="41">
        <f t="shared" si="6"/>
        <v>21</v>
      </c>
      <c r="E57" s="42" t="str">
        <f t="shared" si="2"/>
        <v>CEUTA</v>
      </c>
      <c r="F57" s="42">
        <f t="shared" si="9"/>
        <v>14747</v>
      </c>
      <c r="G57" s="42">
        <f t="shared" si="8"/>
        <v>10740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10588</v>
      </c>
      <c r="G58" s="42">
        <f t="shared" si="8"/>
        <v>11075</v>
      </c>
    </row>
    <row r="59" spans="1:7" x14ac:dyDescent="0.25">
      <c r="A59" s="42" t="str">
        <f t="shared" si="3"/>
        <v>SANTA CRUZ DE TENERIFE</v>
      </c>
      <c r="B59" s="41">
        <f t="shared" si="4"/>
        <v>380903</v>
      </c>
      <c r="C59" s="41">
        <f t="shared" si="5"/>
        <v>401882</v>
      </c>
      <c r="D59" s="41">
        <f t="shared" si="6"/>
        <v>6</v>
      </c>
      <c r="E59" s="42" t="str">
        <f t="shared" si="2"/>
        <v>ALMERIA</v>
      </c>
      <c r="F59" s="42">
        <f t="shared" si="9"/>
        <v>9972</v>
      </c>
      <c r="G59" s="42">
        <f t="shared" si="8"/>
        <v>13576</v>
      </c>
    </row>
    <row r="60" spans="1:7" x14ac:dyDescent="0.25">
      <c r="A60" s="42" t="str">
        <f t="shared" si="3"/>
        <v>SANTANDER</v>
      </c>
      <c r="B60" s="41">
        <f t="shared" si="4"/>
        <v>2556</v>
      </c>
      <c r="C60" s="41">
        <f t="shared" si="5"/>
        <v>1481</v>
      </c>
      <c r="D60" s="41">
        <f t="shared" si="6"/>
        <v>24</v>
      </c>
      <c r="E60" s="42" t="str">
        <f t="shared" si="2"/>
        <v>A CORUÑA</v>
      </c>
      <c r="F60" s="42">
        <f t="shared" si="9"/>
        <v>4730</v>
      </c>
      <c r="G60" s="42">
        <f t="shared" si="8"/>
        <v>9408</v>
      </c>
    </row>
    <row r="61" spans="1:7" x14ac:dyDescent="0.25">
      <c r="A61" s="42" t="str">
        <f t="shared" si="3"/>
        <v>SEVILLA</v>
      </c>
      <c r="B61" s="41">
        <f t="shared" si="4"/>
        <v>155284</v>
      </c>
      <c r="C61" s="41">
        <f t="shared" si="5"/>
        <v>194127</v>
      </c>
      <c r="D61" s="41">
        <f t="shared" si="6"/>
        <v>11</v>
      </c>
      <c r="E61" s="42" t="str">
        <f t="shared" si="2"/>
        <v>SANTANDER</v>
      </c>
      <c r="F61" s="42">
        <f t="shared" si="9"/>
        <v>2556</v>
      </c>
      <c r="G61" s="42">
        <f t="shared" si="8"/>
        <v>1481</v>
      </c>
    </row>
    <row r="62" spans="1:7" x14ac:dyDescent="0.25">
      <c r="A62" s="42" t="str">
        <f t="shared" si="3"/>
        <v>TARRAGONA</v>
      </c>
      <c r="B62" s="41">
        <f t="shared" si="4"/>
        <v>266356</v>
      </c>
      <c r="C62" s="41">
        <f t="shared" si="5"/>
        <v>392139</v>
      </c>
      <c r="D62" s="41">
        <f t="shared" si="6"/>
        <v>9</v>
      </c>
      <c r="E62" s="42" t="str">
        <f t="shared" si="2"/>
        <v>FERROL-SAN CIBRAO</v>
      </c>
      <c r="F62" s="42">
        <f t="shared" si="9"/>
        <v>1951</v>
      </c>
      <c r="G62" s="42">
        <f t="shared" si="8"/>
        <v>1041</v>
      </c>
    </row>
    <row r="63" spans="1:7" x14ac:dyDescent="0.25">
      <c r="A63" s="42" t="str">
        <f t="shared" si="3"/>
        <v>VALENCIA</v>
      </c>
      <c r="B63" s="41">
        <f t="shared" si="4"/>
        <v>8408758</v>
      </c>
      <c r="C63" s="41">
        <f t="shared" si="5"/>
        <v>8174027</v>
      </c>
      <c r="D63" s="41">
        <f t="shared" si="6"/>
        <v>1</v>
      </c>
      <c r="E63" s="42" t="str">
        <f t="shared" si="2"/>
        <v>HUELVA</v>
      </c>
      <c r="F63" s="42">
        <f t="shared" si="9"/>
        <v>75</v>
      </c>
      <c r="G63" s="42">
        <f t="shared" si="8"/>
        <v>1896</v>
      </c>
    </row>
    <row r="64" spans="1:7" x14ac:dyDescent="0.25">
      <c r="A64" s="42" t="str">
        <f t="shared" si="3"/>
        <v>VIGO</v>
      </c>
      <c r="B64" s="41">
        <f t="shared" si="4"/>
        <v>346461</v>
      </c>
      <c r="C64" s="41">
        <f t="shared" si="5"/>
        <v>344111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39188</v>
      </c>
      <c r="C65" s="41">
        <f t="shared" si="5"/>
        <v>40350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924</v>
      </c>
      <c r="C8" s="34">
        <v>7172</v>
      </c>
      <c r="D8" s="34">
        <v>1319</v>
      </c>
      <c r="E8" s="34">
        <v>11860</v>
      </c>
      <c r="F8" s="13">
        <f t="shared" ref="F8:F35" si="0">((E8*100)/D8)-100</f>
        <v>799.16603487490522</v>
      </c>
      <c r="G8" s="1"/>
      <c r="H8" s="1"/>
      <c r="I8" s="1"/>
    </row>
    <row r="9" spans="1:12" x14ac:dyDescent="0.25">
      <c r="A9" s="8" t="s">
        <v>46</v>
      </c>
      <c r="B9" s="33">
        <v>36658</v>
      </c>
      <c r="C9" s="33">
        <v>29233</v>
      </c>
      <c r="D9" s="33">
        <v>73243</v>
      </c>
      <c r="E9" s="33">
        <v>65350</v>
      </c>
      <c r="F9" s="10">
        <f t="shared" si="0"/>
        <v>-10.776456453176408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473956</v>
      </c>
      <c r="C11" s="33">
        <v>496882</v>
      </c>
      <c r="D11" s="33">
        <v>946973</v>
      </c>
      <c r="E11" s="33">
        <v>987036</v>
      </c>
      <c r="F11" s="10">
        <f t="shared" si="0"/>
        <v>4.2306380435344977</v>
      </c>
      <c r="G11" s="1"/>
      <c r="H11" s="1"/>
      <c r="I11" s="1"/>
    </row>
    <row r="12" spans="1:12" x14ac:dyDescent="0.25">
      <c r="A12" s="11" t="s">
        <v>49</v>
      </c>
      <c r="B12" s="34">
        <v>71624</v>
      </c>
      <c r="C12" s="34">
        <v>64661</v>
      </c>
      <c r="D12" s="34">
        <v>150653</v>
      </c>
      <c r="E12" s="34">
        <v>135972</v>
      </c>
      <c r="F12" s="13">
        <f t="shared" si="0"/>
        <v>-9.7449104896683139</v>
      </c>
      <c r="G12" s="1"/>
      <c r="H12" s="1"/>
      <c r="I12" s="1"/>
    </row>
    <row r="13" spans="1:12" x14ac:dyDescent="0.25">
      <c r="A13" s="8" t="s">
        <v>50</v>
      </c>
      <c r="B13" s="33">
        <v>612106</v>
      </c>
      <c r="C13" s="33">
        <v>569910</v>
      </c>
      <c r="D13" s="33">
        <v>1139168</v>
      </c>
      <c r="E13" s="33">
        <v>1117395</v>
      </c>
      <c r="F13" s="10">
        <f t="shared" si="0"/>
        <v>-1.9113071996404329</v>
      </c>
      <c r="G13" s="1"/>
      <c r="H13" s="1"/>
      <c r="I13" s="1"/>
    </row>
    <row r="14" spans="1:12" x14ac:dyDescent="0.25">
      <c r="A14" s="11" t="s">
        <v>51</v>
      </c>
      <c r="B14" s="34">
        <v>705188</v>
      </c>
      <c r="C14" s="34">
        <v>663703</v>
      </c>
      <c r="D14" s="34">
        <v>1314154</v>
      </c>
      <c r="E14" s="34">
        <v>1283095</v>
      </c>
      <c r="F14" s="13">
        <f t="shared" si="0"/>
        <v>-2.3634216385598705</v>
      </c>
      <c r="G14" s="1"/>
      <c r="H14" s="1"/>
      <c r="I14" s="1"/>
    </row>
    <row r="15" spans="1:12" x14ac:dyDescent="0.25">
      <c r="A15" s="8" t="s">
        <v>52</v>
      </c>
      <c r="B15" s="33">
        <v>72698</v>
      </c>
      <c r="C15" s="33">
        <v>56641</v>
      </c>
      <c r="D15" s="33">
        <v>123778</v>
      </c>
      <c r="E15" s="33">
        <v>130496</v>
      </c>
      <c r="F15" s="10">
        <f t="shared" si="0"/>
        <v>5.4274588375963475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22114</v>
      </c>
      <c r="C17" s="33">
        <v>26915</v>
      </c>
      <c r="D17" s="33">
        <v>45672</v>
      </c>
      <c r="E17" s="33">
        <v>58132</v>
      </c>
      <c r="F17" s="10">
        <f t="shared" si="0"/>
        <v>27.281485373970924</v>
      </c>
      <c r="G17" s="1"/>
      <c r="H17" s="1"/>
      <c r="I17" s="1"/>
    </row>
    <row r="18" spans="1:9" x14ac:dyDescent="0.25">
      <c r="A18" s="11" t="s">
        <v>55</v>
      </c>
      <c r="B18" s="34">
        <v>72249</v>
      </c>
      <c r="C18" s="34">
        <v>75725</v>
      </c>
      <c r="D18" s="34">
        <v>145964</v>
      </c>
      <c r="E18" s="34">
        <v>157000</v>
      </c>
      <c r="F18" s="13">
        <f t="shared" si="0"/>
        <v>7.5607684086487126</v>
      </c>
      <c r="G18" s="1"/>
      <c r="H18" s="1"/>
      <c r="I18" s="1"/>
    </row>
    <row r="19" spans="1:9" x14ac:dyDescent="0.25">
      <c r="A19" s="8" t="s">
        <v>56</v>
      </c>
      <c r="B19" s="33">
        <v>3762</v>
      </c>
      <c r="C19" s="33">
        <v>3903</v>
      </c>
      <c r="D19" s="33">
        <v>9969</v>
      </c>
      <c r="E19" s="33">
        <v>7673</v>
      </c>
      <c r="F19" s="10">
        <f t="shared" si="0"/>
        <v>-23.031397331728357</v>
      </c>
      <c r="G19" s="1"/>
      <c r="H19" s="1"/>
      <c r="I19" s="1"/>
    </row>
    <row r="20" spans="1:9" x14ac:dyDescent="0.25">
      <c r="A20" s="11" t="s">
        <v>57</v>
      </c>
      <c r="B20" s="34">
        <v>27272</v>
      </c>
      <c r="C20" s="34">
        <v>51409</v>
      </c>
      <c r="D20" s="34">
        <v>88552</v>
      </c>
      <c r="E20" s="34">
        <v>107905</v>
      </c>
      <c r="F20" s="13">
        <f t="shared" si="0"/>
        <v>21.854955280513138</v>
      </c>
      <c r="G20" s="1"/>
      <c r="H20" s="1"/>
      <c r="I20" s="1"/>
    </row>
    <row r="21" spans="1:9" x14ac:dyDescent="0.25">
      <c r="A21" s="8" t="s">
        <v>58</v>
      </c>
      <c r="B21" s="33">
        <v>9921</v>
      </c>
      <c r="C21" s="33">
        <v>19622</v>
      </c>
      <c r="D21" s="33">
        <v>14762</v>
      </c>
      <c r="E21" s="33">
        <v>26022</v>
      </c>
      <c r="F21" s="10">
        <f t="shared" si="0"/>
        <v>76.276927245630674</v>
      </c>
      <c r="G21" s="1"/>
      <c r="H21" s="1"/>
      <c r="I21" s="1"/>
    </row>
    <row r="22" spans="1:9" x14ac:dyDescent="0.25">
      <c r="A22" s="11" t="s">
        <v>59</v>
      </c>
      <c r="B22" s="34">
        <v>210579</v>
      </c>
      <c r="C22" s="34">
        <v>191592</v>
      </c>
      <c r="D22" s="34">
        <v>429847</v>
      </c>
      <c r="E22" s="34">
        <v>391612</v>
      </c>
      <c r="F22" s="13">
        <f t="shared" si="0"/>
        <v>-8.8950254392842112</v>
      </c>
      <c r="G22" s="1"/>
      <c r="H22" s="1"/>
      <c r="I22" s="1"/>
    </row>
    <row r="23" spans="1:9" x14ac:dyDescent="0.25">
      <c r="A23" s="8" t="s">
        <v>60</v>
      </c>
      <c r="B23" s="33">
        <v>36664</v>
      </c>
      <c r="C23" s="33">
        <v>38830</v>
      </c>
      <c r="D23" s="33">
        <v>73621</v>
      </c>
      <c r="E23" s="33">
        <v>79469</v>
      </c>
      <c r="F23" s="10">
        <f t="shared" si="0"/>
        <v>7.9433857187487291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53128</v>
      </c>
      <c r="C25" s="33">
        <v>53603</v>
      </c>
      <c r="D25" s="33">
        <v>103561</v>
      </c>
      <c r="E25" s="33">
        <v>111554</v>
      </c>
      <c r="F25" s="10">
        <f t="shared" si="0"/>
        <v>7.7181564488562344</v>
      </c>
      <c r="G25" s="1"/>
      <c r="H25" s="1"/>
      <c r="I25" s="1"/>
    </row>
    <row r="26" spans="1:9" x14ac:dyDescent="0.25">
      <c r="A26" s="11" t="s">
        <v>63</v>
      </c>
      <c r="B26" s="34">
        <v>4345</v>
      </c>
      <c r="C26" s="34">
        <v>10573</v>
      </c>
      <c r="D26" s="34">
        <v>8500</v>
      </c>
      <c r="E26" s="34">
        <v>21805</v>
      </c>
      <c r="F26" s="13">
        <f t="shared" si="0"/>
        <v>156.52941176470586</v>
      </c>
      <c r="G26" s="1"/>
      <c r="H26" s="1"/>
      <c r="I26" s="1"/>
    </row>
    <row r="27" spans="1:9" x14ac:dyDescent="0.25">
      <c r="A27" s="8" t="s">
        <v>64</v>
      </c>
      <c r="B27" s="33">
        <v>49916</v>
      </c>
      <c r="C27" s="33">
        <v>46954</v>
      </c>
      <c r="D27" s="33">
        <v>86977</v>
      </c>
      <c r="E27" s="33">
        <v>82296</v>
      </c>
      <c r="F27" s="10">
        <f t="shared" si="0"/>
        <v>-5.3818825666555483</v>
      </c>
      <c r="G27" s="1"/>
      <c r="H27" s="1"/>
      <c r="I27" s="1"/>
    </row>
    <row r="28" spans="1:9" x14ac:dyDescent="0.25">
      <c r="A28" s="11" t="s">
        <v>65</v>
      </c>
      <c r="B28" s="34">
        <v>270157</v>
      </c>
      <c r="C28" s="34">
        <v>232122</v>
      </c>
      <c r="D28" s="34">
        <v>557567</v>
      </c>
      <c r="E28" s="34">
        <v>484772</v>
      </c>
      <c r="F28" s="13">
        <f t="shared" si="0"/>
        <v>-13.055830061678691</v>
      </c>
      <c r="G28" s="1"/>
      <c r="H28" s="1"/>
      <c r="I28" s="1"/>
    </row>
    <row r="29" spans="1:9" x14ac:dyDescent="0.25">
      <c r="A29" s="8" t="s">
        <v>66</v>
      </c>
      <c r="B29" s="33">
        <v>108617</v>
      </c>
      <c r="C29" s="33">
        <v>97925</v>
      </c>
      <c r="D29" s="33">
        <v>202409</v>
      </c>
      <c r="E29" s="33">
        <v>147204</v>
      </c>
      <c r="F29" s="10">
        <f t="shared" si="0"/>
        <v>-27.273984852452216</v>
      </c>
      <c r="G29" s="1"/>
      <c r="H29" s="1"/>
      <c r="I29" s="1"/>
    </row>
    <row r="30" spans="1:9" x14ac:dyDescent="0.25">
      <c r="A30" s="11" t="s">
        <v>67</v>
      </c>
      <c r="B30" s="34">
        <v>15131</v>
      </c>
      <c r="C30" s="34">
        <v>15975</v>
      </c>
      <c r="D30" s="34">
        <v>30979</v>
      </c>
      <c r="E30" s="34">
        <v>30296</v>
      </c>
      <c r="F30" s="13">
        <f t="shared" si="0"/>
        <v>-2.2047193259950291</v>
      </c>
      <c r="G30" s="1"/>
      <c r="H30" s="1"/>
      <c r="I30" s="1"/>
    </row>
    <row r="31" spans="1:9" x14ac:dyDescent="0.25">
      <c r="A31" s="8" t="s">
        <v>68</v>
      </c>
      <c r="B31" s="33">
        <v>12470</v>
      </c>
      <c r="C31" s="33">
        <v>38630</v>
      </c>
      <c r="D31" s="33">
        <v>25343</v>
      </c>
      <c r="E31" s="33">
        <v>60307</v>
      </c>
      <c r="F31" s="10">
        <f t="shared" si="0"/>
        <v>137.96314564179457</v>
      </c>
      <c r="G31" s="1"/>
      <c r="H31" s="1"/>
      <c r="I31" s="1"/>
    </row>
    <row r="32" spans="1:9" x14ac:dyDescent="0.25">
      <c r="A32" s="11" t="s">
        <v>69</v>
      </c>
      <c r="B32" s="34">
        <v>483103</v>
      </c>
      <c r="C32" s="34">
        <v>390930</v>
      </c>
      <c r="D32" s="34">
        <v>874033</v>
      </c>
      <c r="E32" s="34">
        <v>853557</v>
      </c>
      <c r="F32" s="13">
        <f t="shared" si="0"/>
        <v>-2.3427033075410151</v>
      </c>
      <c r="G32" s="1"/>
      <c r="H32" s="1"/>
      <c r="I32" s="1"/>
    </row>
    <row r="33" spans="1:9" x14ac:dyDescent="0.25">
      <c r="A33" s="8" t="s">
        <v>70</v>
      </c>
      <c r="B33" s="33">
        <v>84987</v>
      </c>
      <c r="C33" s="33">
        <v>85974</v>
      </c>
      <c r="D33" s="33">
        <v>147339</v>
      </c>
      <c r="E33" s="33">
        <v>161383</v>
      </c>
      <c r="F33" s="10">
        <f t="shared" si="0"/>
        <v>9.5317600906752489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3437569</v>
      </c>
      <c r="C35" s="15">
        <f t="shared" ref="C35:E35" si="1">SUM(C7:C34)</f>
        <v>3268884</v>
      </c>
      <c r="D35" s="15">
        <f t="shared" si="1"/>
        <v>6595383</v>
      </c>
      <c r="E35" s="15">
        <f t="shared" si="1"/>
        <v>6512191</v>
      </c>
      <c r="F35" s="16">
        <f t="shared" si="0"/>
        <v>-1.2613672321986513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1283095</v>
      </c>
      <c r="G38" s="42">
        <f>LOOKUP(E38,$A$38:$A$65,$C$38:$C$65)</f>
        <v>1314154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11860</v>
      </c>
      <c r="C39" s="41">
        <f t="shared" ref="C39:C65" si="5">D8</f>
        <v>1319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1117395</v>
      </c>
      <c r="G39" s="42">
        <f t="shared" ref="G39:G65" si="8">LOOKUP(E39,$A$38:$A$65,$C$38:$C$65)</f>
        <v>1139168</v>
      </c>
    </row>
    <row r="40" spans="1:9" x14ac:dyDescent="0.25">
      <c r="A40" s="42" t="str">
        <f t="shared" si="3"/>
        <v>ALMERIA</v>
      </c>
      <c r="B40" s="41">
        <f t="shared" si="4"/>
        <v>65350</v>
      </c>
      <c r="C40" s="41">
        <f t="shared" si="5"/>
        <v>73243</v>
      </c>
      <c r="D40" s="41">
        <f t="shared" si="6"/>
        <v>16</v>
      </c>
      <c r="E40" s="42" t="str">
        <f t="shared" si="2"/>
        <v>BAHIA DE ALGECIRAS</v>
      </c>
      <c r="F40" s="42">
        <f t="shared" si="7"/>
        <v>987036</v>
      </c>
      <c r="G40" s="42">
        <f t="shared" si="8"/>
        <v>946973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853557</v>
      </c>
      <c r="G41" s="42">
        <f t="shared" si="8"/>
        <v>874033</v>
      </c>
    </row>
    <row r="42" spans="1:9" x14ac:dyDescent="0.25">
      <c r="A42" s="42" t="str">
        <f t="shared" si="3"/>
        <v>BAHIA DE ALGECIRAS</v>
      </c>
      <c r="B42" s="41">
        <f t="shared" si="4"/>
        <v>987036</v>
      </c>
      <c r="C42" s="41">
        <f t="shared" si="5"/>
        <v>946973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484772</v>
      </c>
      <c r="G42" s="42">
        <f t="shared" si="8"/>
        <v>557567</v>
      </c>
    </row>
    <row r="43" spans="1:9" x14ac:dyDescent="0.25">
      <c r="A43" s="42" t="str">
        <f t="shared" si="3"/>
        <v>BAHIA DE CADIZ</v>
      </c>
      <c r="B43" s="41">
        <f t="shared" si="4"/>
        <v>135972</v>
      </c>
      <c r="C43" s="41">
        <f t="shared" si="5"/>
        <v>150653</v>
      </c>
      <c r="D43" s="41">
        <f t="shared" si="6"/>
        <v>10</v>
      </c>
      <c r="E43" s="42" t="str">
        <f t="shared" si="2"/>
        <v>LAS PALMAS</v>
      </c>
      <c r="F43" s="42">
        <f t="shared" si="7"/>
        <v>391612</v>
      </c>
      <c r="G43" s="42">
        <f t="shared" si="8"/>
        <v>429847</v>
      </c>
    </row>
    <row r="44" spans="1:9" x14ac:dyDescent="0.25">
      <c r="A44" s="42" t="str">
        <f t="shared" si="3"/>
        <v>BALEARES</v>
      </c>
      <c r="B44" s="41">
        <f t="shared" si="4"/>
        <v>1117395</v>
      </c>
      <c r="C44" s="41">
        <f t="shared" si="5"/>
        <v>1139168</v>
      </c>
      <c r="D44" s="41">
        <f t="shared" si="6"/>
        <v>2</v>
      </c>
      <c r="E44" s="42" t="str">
        <f t="shared" si="2"/>
        <v>VIGO</v>
      </c>
      <c r="F44" s="42">
        <f t="shared" si="7"/>
        <v>161383</v>
      </c>
      <c r="G44" s="42">
        <f t="shared" si="8"/>
        <v>147339</v>
      </c>
    </row>
    <row r="45" spans="1:9" x14ac:dyDescent="0.25">
      <c r="A45" s="42" t="str">
        <f t="shared" si="3"/>
        <v>BARCELONA</v>
      </c>
      <c r="B45" s="41">
        <f t="shared" si="4"/>
        <v>1283095</v>
      </c>
      <c r="C45" s="41">
        <f t="shared" si="5"/>
        <v>1314154</v>
      </c>
      <c r="D45" s="41">
        <f t="shared" si="6"/>
        <v>1</v>
      </c>
      <c r="E45" s="42" t="str">
        <f t="shared" si="2"/>
        <v>CEUTA</v>
      </c>
      <c r="F45" s="42">
        <f t="shared" si="7"/>
        <v>157000</v>
      </c>
      <c r="G45" s="42">
        <f t="shared" si="8"/>
        <v>145964</v>
      </c>
    </row>
    <row r="46" spans="1:9" x14ac:dyDescent="0.25">
      <c r="A46" s="42" t="str">
        <f t="shared" si="3"/>
        <v>BILBAO</v>
      </c>
      <c r="B46" s="41">
        <f t="shared" si="4"/>
        <v>130496</v>
      </c>
      <c r="C46" s="41">
        <f t="shared" si="5"/>
        <v>123778</v>
      </c>
      <c r="D46" s="41">
        <f t="shared" si="6"/>
        <v>11</v>
      </c>
      <c r="E46" s="42" t="str">
        <f t="shared" si="2"/>
        <v>SANTANDER</v>
      </c>
      <c r="F46" s="42">
        <f t="shared" si="7"/>
        <v>147204</v>
      </c>
      <c r="G46" s="42">
        <f t="shared" si="8"/>
        <v>202409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135972</v>
      </c>
      <c r="G47" s="42">
        <f t="shared" si="8"/>
        <v>150653</v>
      </c>
    </row>
    <row r="48" spans="1:9" x14ac:dyDescent="0.25">
      <c r="A48" s="42" t="str">
        <f t="shared" si="3"/>
        <v>CASTELLON</v>
      </c>
      <c r="B48" s="41">
        <f t="shared" si="4"/>
        <v>58132</v>
      </c>
      <c r="C48" s="41">
        <f t="shared" si="5"/>
        <v>45672</v>
      </c>
      <c r="D48" s="41">
        <f t="shared" si="6"/>
        <v>18</v>
      </c>
      <c r="E48" s="42" t="str">
        <f t="shared" si="2"/>
        <v>BILBAO</v>
      </c>
      <c r="F48" s="42">
        <f t="shared" si="7"/>
        <v>130496</v>
      </c>
      <c r="G48" s="42">
        <f t="shared" si="8"/>
        <v>123778</v>
      </c>
    </row>
    <row r="49" spans="1:7" x14ac:dyDescent="0.25">
      <c r="A49" s="42" t="str">
        <f t="shared" si="3"/>
        <v>CEUTA</v>
      </c>
      <c r="B49" s="41">
        <f t="shared" si="4"/>
        <v>157000</v>
      </c>
      <c r="C49" s="41">
        <f t="shared" si="5"/>
        <v>145964</v>
      </c>
      <c r="D49" s="41">
        <f t="shared" si="6"/>
        <v>8</v>
      </c>
      <c r="E49" s="42" t="str">
        <f t="shared" si="2"/>
        <v>MELILLA</v>
      </c>
      <c r="F49" s="42">
        <f t="shared" si="7"/>
        <v>111554</v>
      </c>
      <c r="G49" s="42">
        <f t="shared" si="8"/>
        <v>103561</v>
      </c>
    </row>
    <row r="50" spans="1:7" x14ac:dyDescent="0.25">
      <c r="A50" s="42" t="str">
        <f t="shared" si="3"/>
        <v>FERROL-SAN CIBRAO</v>
      </c>
      <c r="B50" s="41">
        <f t="shared" si="4"/>
        <v>7673</v>
      </c>
      <c r="C50" s="41">
        <f t="shared" si="5"/>
        <v>9969</v>
      </c>
      <c r="D50" s="41">
        <f t="shared" si="6"/>
        <v>23</v>
      </c>
      <c r="E50" s="42" t="str">
        <f t="shared" si="2"/>
        <v>GIJON</v>
      </c>
      <c r="F50" s="42">
        <f t="shared" si="7"/>
        <v>107905</v>
      </c>
      <c r="G50" s="42">
        <f t="shared" si="8"/>
        <v>88552</v>
      </c>
    </row>
    <row r="51" spans="1:7" x14ac:dyDescent="0.25">
      <c r="A51" s="42" t="str">
        <f t="shared" si="3"/>
        <v>GIJON</v>
      </c>
      <c r="B51" s="41">
        <f t="shared" si="4"/>
        <v>107905</v>
      </c>
      <c r="C51" s="41">
        <f t="shared" si="5"/>
        <v>88552</v>
      </c>
      <c r="D51" s="41">
        <f t="shared" si="6"/>
        <v>13</v>
      </c>
      <c r="E51" s="42" t="str">
        <f t="shared" si="2"/>
        <v>PASAIA</v>
      </c>
      <c r="F51" s="42">
        <f t="shared" si="7"/>
        <v>82296</v>
      </c>
      <c r="G51" s="42">
        <f t="shared" si="8"/>
        <v>86977</v>
      </c>
    </row>
    <row r="52" spans="1:7" x14ac:dyDescent="0.25">
      <c r="A52" s="42" t="str">
        <f t="shared" si="3"/>
        <v>HUELVA</v>
      </c>
      <c r="B52" s="41">
        <f t="shared" si="4"/>
        <v>26022</v>
      </c>
      <c r="C52" s="41">
        <f t="shared" si="5"/>
        <v>14762</v>
      </c>
      <c r="D52" s="41">
        <f t="shared" si="6"/>
        <v>20</v>
      </c>
      <c r="E52" s="42" t="str">
        <f t="shared" si="2"/>
        <v>MALAGA</v>
      </c>
      <c r="F52" s="42">
        <f t="shared" si="7"/>
        <v>79469</v>
      </c>
      <c r="G52" s="42">
        <f t="shared" si="8"/>
        <v>73621</v>
      </c>
    </row>
    <row r="53" spans="1:7" x14ac:dyDescent="0.25">
      <c r="A53" s="42" t="str">
        <f t="shared" si="3"/>
        <v>LAS PALMAS</v>
      </c>
      <c r="B53" s="41">
        <f t="shared" si="4"/>
        <v>391612</v>
      </c>
      <c r="C53" s="41">
        <f t="shared" si="5"/>
        <v>429847</v>
      </c>
      <c r="D53" s="41">
        <f t="shared" si="6"/>
        <v>6</v>
      </c>
      <c r="E53" s="42" t="str">
        <f t="shared" si="2"/>
        <v>ALMERIA</v>
      </c>
      <c r="F53" s="42">
        <f t="shared" si="7"/>
        <v>65350</v>
      </c>
      <c r="G53" s="42">
        <f t="shared" si="8"/>
        <v>73243</v>
      </c>
    </row>
    <row r="54" spans="1:7" x14ac:dyDescent="0.25">
      <c r="A54" s="42" t="str">
        <f t="shared" si="3"/>
        <v>MALAGA</v>
      </c>
      <c r="B54" s="41">
        <f t="shared" si="4"/>
        <v>79469</v>
      </c>
      <c r="C54" s="41">
        <f t="shared" si="5"/>
        <v>73621</v>
      </c>
      <c r="D54" s="41">
        <f t="shared" si="6"/>
        <v>15</v>
      </c>
      <c r="E54" s="42" t="str">
        <f t="shared" si="2"/>
        <v>TARRAGONA</v>
      </c>
      <c r="F54" s="42">
        <f t="shared" si="7"/>
        <v>60307</v>
      </c>
      <c r="G54" s="42">
        <f t="shared" si="8"/>
        <v>25343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58132</v>
      </c>
      <c r="G55" s="42">
        <f t="shared" si="8"/>
        <v>45672</v>
      </c>
    </row>
    <row r="56" spans="1:7" x14ac:dyDescent="0.25">
      <c r="A56" s="42" t="str">
        <f t="shared" si="3"/>
        <v>MELILLA</v>
      </c>
      <c r="B56" s="41">
        <f t="shared" si="4"/>
        <v>111554</v>
      </c>
      <c r="C56" s="41">
        <f t="shared" si="5"/>
        <v>103561</v>
      </c>
      <c r="D56" s="41">
        <f t="shared" si="6"/>
        <v>12</v>
      </c>
      <c r="E56" s="42" t="str">
        <f t="shared" si="2"/>
        <v>SEVILLA</v>
      </c>
      <c r="F56" s="42">
        <f t="shared" si="9"/>
        <v>30296</v>
      </c>
      <c r="G56" s="42">
        <f t="shared" si="8"/>
        <v>30979</v>
      </c>
    </row>
    <row r="57" spans="1:7" x14ac:dyDescent="0.25">
      <c r="A57" s="42" t="str">
        <f t="shared" si="3"/>
        <v>MOTRIL</v>
      </c>
      <c r="B57" s="41">
        <f t="shared" si="4"/>
        <v>21805</v>
      </c>
      <c r="C57" s="41">
        <f t="shared" si="5"/>
        <v>8500</v>
      </c>
      <c r="D57" s="41">
        <f t="shared" si="6"/>
        <v>21</v>
      </c>
      <c r="E57" s="42" t="str">
        <f t="shared" si="2"/>
        <v>HUELVA</v>
      </c>
      <c r="F57" s="42">
        <f t="shared" si="9"/>
        <v>26022</v>
      </c>
      <c r="G57" s="42">
        <f t="shared" si="8"/>
        <v>14762</v>
      </c>
    </row>
    <row r="58" spans="1:7" x14ac:dyDescent="0.25">
      <c r="A58" s="42" t="str">
        <f t="shared" si="3"/>
        <v>PASAIA</v>
      </c>
      <c r="B58" s="41">
        <f t="shared" si="4"/>
        <v>82296</v>
      </c>
      <c r="C58" s="41">
        <f t="shared" si="5"/>
        <v>86977</v>
      </c>
      <c r="D58" s="41">
        <f t="shared" si="6"/>
        <v>14</v>
      </c>
      <c r="E58" s="42" t="str">
        <f t="shared" si="2"/>
        <v>MOTRIL</v>
      </c>
      <c r="F58" s="42">
        <f t="shared" si="9"/>
        <v>21805</v>
      </c>
      <c r="G58" s="42">
        <f t="shared" si="8"/>
        <v>8500</v>
      </c>
    </row>
    <row r="59" spans="1:7" x14ac:dyDescent="0.25">
      <c r="A59" s="42" t="str">
        <f t="shared" si="3"/>
        <v>SANTA CRUZ DE TENERIFE</v>
      </c>
      <c r="B59" s="41">
        <f t="shared" si="4"/>
        <v>484772</v>
      </c>
      <c r="C59" s="41">
        <f t="shared" si="5"/>
        <v>557567</v>
      </c>
      <c r="D59" s="41">
        <f t="shared" si="6"/>
        <v>5</v>
      </c>
      <c r="E59" s="42" t="str">
        <f t="shared" si="2"/>
        <v>ALICANTE</v>
      </c>
      <c r="F59" s="42">
        <f t="shared" si="9"/>
        <v>11860</v>
      </c>
      <c r="G59" s="42">
        <f t="shared" si="8"/>
        <v>1319</v>
      </c>
    </row>
    <row r="60" spans="1:7" x14ac:dyDescent="0.25">
      <c r="A60" s="42" t="str">
        <f t="shared" si="3"/>
        <v>SANTANDER</v>
      </c>
      <c r="B60" s="41">
        <f t="shared" si="4"/>
        <v>147204</v>
      </c>
      <c r="C60" s="41">
        <f t="shared" si="5"/>
        <v>202409</v>
      </c>
      <c r="D60" s="41">
        <f t="shared" si="6"/>
        <v>9</v>
      </c>
      <c r="E60" s="42" t="str">
        <f t="shared" si="2"/>
        <v>FERROL-SAN CIBRAO</v>
      </c>
      <c r="F60" s="42">
        <f t="shared" si="9"/>
        <v>7673</v>
      </c>
      <c r="G60" s="42">
        <f t="shared" si="8"/>
        <v>9969</v>
      </c>
    </row>
    <row r="61" spans="1:7" x14ac:dyDescent="0.25">
      <c r="A61" s="42" t="str">
        <f t="shared" si="3"/>
        <v>SEVILLA</v>
      </c>
      <c r="B61" s="41">
        <f t="shared" si="4"/>
        <v>30296</v>
      </c>
      <c r="C61" s="41">
        <f t="shared" si="5"/>
        <v>30979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60307</v>
      </c>
      <c r="C62" s="41">
        <f t="shared" si="5"/>
        <v>25343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853557</v>
      </c>
      <c r="C63" s="41">
        <f t="shared" si="5"/>
        <v>874033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161383</v>
      </c>
      <c r="C64" s="41">
        <f t="shared" si="5"/>
        <v>147339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438</v>
      </c>
      <c r="C7" s="35">
        <v>297</v>
      </c>
      <c r="D7" s="35">
        <v>925</v>
      </c>
      <c r="E7" s="35">
        <v>530</v>
      </c>
      <c r="F7" s="10">
        <f>((E7*100)/D7)-100</f>
        <v>-42.702702702702702</v>
      </c>
      <c r="G7" s="1"/>
      <c r="H7" s="1"/>
      <c r="I7" s="1"/>
    </row>
    <row r="8" spans="1:12" x14ac:dyDescent="0.25">
      <c r="A8" s="11" t="s">
        <v>45</v>
      </c>
      <c r="B8" s="36">
        <v>13592</v>
      </c>
      <c r="C8" s="36">
        <v>12389</v>
      </c>
      <c r="D8" s="36">
        <v>26173</v>
      </c>
      <c r="E8" s="36">
        <v>23337</v>
      </c>
      <c r="F8" s="13">
        <f t="shared" ref="F8:F35" si="0">((E8*100)/D8)-100</f>
        <v>-10.835593932678719</v>
      </c>
      <c r="G8" s="1"/>
      <c r="H8" s="1"/>
      <c r="I8" s="1"/>
    </row>
    <row r="9" spans="1:12" x14ac:dyDescent="0.25">
      <c r="A9" s="8" t="s">
        <v>46</v>
      </c>
      <c r="B9" s="35">
        <v>378</v>
      </c>
      <c r="C9" s="35">
        <v>655</v>
      </c>
      <c r="D9" s="35">
        <v>952</v>
      </c>
      <c r="E9" s="35">
        <v>1031</v>
      </c>
      <c r="F9" s="10">
        <f t="shared" si="0"/>
        <v>8.2983193277310932</v>
      </c>
      <c r="G9" s="1"/>
      <c r="H9" s="1"/>
      <c r="I9" s="1"/>
    </row>
    <row r="10" spans="1:12" x14ac:dyDescent="0.25">
      <c r="A10" s="11" t="s">
        <v>47</v>
      </c>
      <c r="B10" s="36">
        <v>2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324361</v>
      </c>
      <c r="C11" s="35">
        <v>291133</v>
      </c>
      <c r="D11" s="35">
        <v>628376</v>
      </c>
      <c r="E11" s="35">
        <v>611693</v>
      </c>
      <c r="F11" s="10">
        <f t="shared" si="0"/>
        <v>-2.6549390810597515</v>
      </c>
      <c r="G11" s="1"/>
      <c r="H11" s="1"/>
      <c r="I11" s="1"/>
    </row>
    <row r="12" spans="1:12" x14ac:dyDescent="0.25">
      <c r="A12" s="11" t="s">
        <v>49</v>
      </c>
      <c r="B12" s="36">
        <v>8045</v>
      </c>
      <c r="C12" s="36">
        <v>9573.5</v>
      </c>
      <c r="D12" s="36">
        <v>13987</v>
      </c>
      <c r="E12" s="36">
        <v>16306.5</v>
      </c>
      <c r="F12" s="13">
        <f t="shared" si="0"/>
        <v>16.583255880460428</v>
      </c>
      <c r="G12" s="1"/>
      <c r="H12" s="1"/>
      <c r="I12" s="1"/>
    </row>
    <row r="13" spans="1:12" x14ac:dyDescent="0.25">
      <c r="A13" s="8" t="s">
        <v>50</v>
      </c>
      <c r="B13" s="35">
        <v>4078</v>
      </c>
      <c r="C13" s="35">
        <v>4720</v>
      </c>
      <c r="D13" s="35">
        <v>7254</v>
      </c>
      <c r="E13" s="35">
        <v>8809</v>
      </c>
      <c r="F13" s="10">
        <f t="shared" si="0"/>
        <v>21.43644885580369</v>
      </c>
      <c r="G13" s="1"/>
      <c r="H13" s="1"/>
      <c r="I13" s="1"/>
    </row>
    <row r="14" spans="1:12" x14ac:dyDescent="0.25">
      <c r="A14" s="11" t="s">
        <v>51</v>
      </c>
      <c r="B14" s="36">
        <v>131638.5</v>
      </c>
      <c r="C14" s="36">
        <v>125535.5</v>
      </c>
      <c r="D14" s="36">
        <v>275633.5</v>
      </c>
      <c r="E14" s="36">
        <v>251406</v>
      </c>
      <c r="F14" s="13">
        <f t="shared" si="0"/>
        <v>-8.7897516085671725</v>
      </c>
      <c r="G14" s="1"/>
      <c r="H14" s="1"/>
      <c r="I14" s="1"/>
    </row>
    <row r="15" spans="1:12" x14ac:dyDescent="0.25">
      <c r="A15" s="8" t="s">
        <v>52</v>
      </c>
      <c r="B15" s="35">
        <v>49972</v>
      </c>
      <c r="C15" s="35">
        <v>49652.25</v>
      </c>
      <c r="D15" s="35">
        <v>87016.75</v>
      </c>
      <c r="E15" s="35">
        <v>90648.75</v>
      </c>
      <c r="F15" s="10">
        <f t="shared" si="0"/>
        <v>4.1739090462468482</v>
      </c>
      <c r="G15" s="1"/>
      <c r="H15" s="1"/>
      <c r="I15" s="1"/>
    </row>
    <row r="16" spans="1:12" x14ac:dyDescent="0.25">
      <c r="A16" s="11" t="s">
        <v>53</v>
      </c>
      <c r="B16" s="36">
        <v>4464</v>
      </c>
      <c r="C16" s="36">
        <v>6118</v>
      </c>
      <c r="D16" s="36">
        <v>10599</v>
      </c>
      <c r="E16" s="36">
        <v>11460</v>
      </c>
      <c r="F16" s="13">
        <f t="shared" si="0"/>
        <v>8.1234078686668596</v>
      </c>
      <c r="G16" s="1"/>
      <c r="H16" s="1"/>
      <c r="I16" s="1"/>
    </row>
    <row r="17" spans="1:9" x14ac:dyDescent="0.25">
      <c r="A17" s="8" t="s">
        <v>54</v>
      </c>
      <c r="B17" s="35">
        <v>9070</v>
      </c>
      <c r="C17" s="35">
        <v>14157</v>
      </c>
      <c r="D17" s="35">
        <v>18816</v>
      </c>
      <c r="E17" s="35">
        <v>26047</v>
      </c>
      <c r="F17" s="10">
        <f t="shared" si="0"/>
        <v>38.430059523809518</v>
      </c>
      <c r="G17" s="1"/>
      <c r="H17" s="1"/>
      <c r="I17" s="1"/>
    </row>
    <row r="18" spans="1:9" x14ac:dyDescent="0.25">
      <c r="A18" s="11" t="s">
        <v>55</v>
      </c>
      <c r="B18" s="36">
        <v>1166</v>
      </c>
      <c r="C18" s="36">
        <v>1538</v>
      </c>
      <c r="D18" s="36">
        <v>2493</v>
      </c>
      <c r="E18" s="36">
        <v>3274</v>
      </c>
      <c r="F18" s="13">
        <f t="shared" si="0"/>
        <v>31.327717609306063</v>
      </c>
      <c r="G18" s="1"/>
      <c r="H18" s="1"/>
      <c r="I18" s="1"/>
    </row>
    <row r="19" spans="1:9" x14ac:dyDescent="0.25">
      <c r="A19" s="8" t="s">
        <v>56</v>
      </c>
      <c r="B19" s="35">
        <v>56</v>
      </c>
      <c r="C19" s="35">
        <v>66</v>
      </c>
      <c r="D19" s="35">
        <v>91</v>
      </c>
      <c r="E19" s="35">
        <v>180</v>
      </c>
      <c r="F19" s="10">
        <f t="shared" si="0"/>
        <v>97.80219780219781</v>
      </c>
      <c r="G19" s="1"/>
      <c r="H19" s="1"/>
      <c r="I19" s="1"/>
    </row>
    <row r="20" spans="1:9" x14ac:dyDescent="0.25">
      <c r="A20" s="11" t="s">
        <v>57</v>
      </c>
      <c r="B20" s="36">
        <v>3930</v>
      </c>
      <c r="C20" s="36">
        <v>4811</v>
      </c>
      <c r="D20" s="36">
        <v>8120</v>
      </c>
      <c r="E20" s="36">
        <v>9452</v>
      </c>
      <c r="F20" s="13">
        <f t="shared" si="0"/>
        <v>16.403940886699502</v>
      </c>
      <c r="G20" s="1"/>
      <c r="H20" s="1"/>
      <c r="I20" s="1"/>
    </row>
    <row r="21" spans="1:9" x14ac:dyDescent="0.25">
      <c r="A21" s="8" t="s">
        <v>58</v>
      </c>
      <c r="B21" s="35">
        <v>166</v>
      </c>
      <c r="C21" s="35">
        <v>8</v>
      </c>
      <c r="D21" s="35">
        <v>489</v>
      </c>
      <c r="E21" s="35">
        <v>18</v>
      </c>
      <c r="F21" s="10">
        <f t="shared" si="0"/>
        <v>-96.319018404907979</v>
      </c>
      <c r="G21" s="1"/>
      <c r="H21" s="1"/>
      <c r="I21" s="1"/>
    </row>
    <row r="22" spans="1:9" x14ac:dyDescent="0.25">
      <c r="A22" s="11" t="s">
        <v>59</v>
      </c>
      <c r="B22" s="36">
        <v>93572</v>
      </c>
      <c r="C22" s="36">
        <v>87722</v>
      </c>
      <c r="D22" s="36">
        <v>196747</v>
      </c>
      <c r="E22" s="36">
        <v>172942</v>
      </c>
      <c r="F22" s="13">
        <f t="shared" si="0"/>
        <v>-12.099295033723507</v>
      </c>
      <c r="G22" s="1"/>
      <c r="H22" s="1"/>
      <c r="I22" s="1"/>
    </row>
    <row r="23" spans="1:9" x14ac:dyDescent="0.25">
      <c r="A23" s="8" t="s">
        <v>60</v>
      </c>
      <c r="B23" s="35">
        <v>52711</v>
      </c>
      <c r="C23" s="35">
        <v>5510</v>
      </c>
      <c r="D23" s="35">
        <v>115728</v>
      </c>
      <c r="E23" s="35">
        <v>13861</v>
      </c>
      <c r="F23" s="10">
        <f t="shared" si="0"/>
        <v>-88.022777547352405</v>
      </c>
      <c r="G23" s="1"/>
      <c r="H23" s="1"/>
      <c r="I23" s="1"/>
    </row>
    <row r="24" spans="1:9" x14ac:dyDescent="0.25">
      <c r="A24" s="11" t="s">
        <v>61</v>
      </c>
      <c r="B24" s="36">
        <v>2669</v>
      </c>
      <c r="C24" s="36">
        <v>2735</v>
      </c>
      <c r="D24" s="36">
        <v>6191</v>
      </c>
      <c r="E24" s="36">
        <v>5579</v>
      </c>
      <c r="F24" s="13">
        <f t="shared" si="0"/>
        <v>-9.8853173962203158</v>
      </c>
      <c r="G24" s="1"/>
      <c r="H24" s="1"/>
      <c r="I24" s="1"/>
    </row>
    <row r="25" spans="1:9" x14ac:dyDescent="0.25">
      <c r="A25" s="8" t="s">
        <v>62</v>
      </c>
      <c r="B25" s="35">
        <v>2941</v>
      </c>
      <c r="C25" s="35">
        <v>2850</v>
      </c>
      <c r="D25" s="35">
        <v>5733</v>
      </c>
      <c r="E25" s="35">
        <v>5914</v>
      </c>
      <c r="F25" s="10">
        <f t="shared" si="0"/>
        <v>3.1571603000174377</v>
      </c>
      <c r="G25" s="1"/>
      <c r="H25" s="1"/>
      <c r="I25" s="1"/>
    </row>
    <row r="26" spans="1:9" x14ac:dyDescent="0.25">
      <c r="A26" s="11" t="s">
        <v>63</v>
      </c>
      <c r="B26" s="36">
        <v>675</v>
      </c>
      <c r="C26" s="36">
        <v>539</v>
      </c>
      <c r="D26" s="36">
        <v>1446</v>
      </c>
      <c r="E26" s="36">
        <v>1248</v>
      </c>
      <c r="F26" s="13">
        <f t="shared" si="0"/>
        <v>-13.69294605809128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25704</v>
      </c>
      <c r="C28" s="36">
        <v>24540</v>
      </c>
      <c r="D28" s="36">
        <v>51648</v>
      </c>
      <c r="E28" s="36">
        <v>48024</v>
      </c>
      <c r="F28" s="13">
        <f t="shared" si="0"/>
        <v>-7.0167286245353182</v>
      </c>
      <c r="G28" s="1"/>
      <c r="H28" s="1"/>
      <c r="I28" s="1"/>
    </row>
    <row r="29" spans="1:9" x14ac:dyDescent="0.25">
      <c r="A29" s="8" t="s">
        <v>66</v>
      </c>
      <c r="B29" s="35">
        <v>79</v>
      </c>
      <c r="C29" s="35">
        <v>175</v>
      </c>
      <c r="D29" s="35">
        <v>125</v>
      </c>
      <c r="E29" s="35">
        <v>206</v>
      </c>
      <c r="F29" s="10">
        <f t="shared" si="0"/>
        <v>64.800000000000011</v>
      </c>
      <c r="G29" s="1"/>
      <c r="H29" s="1"/>
      <c r="I29" s="1"/>
    </row>
    <row r="30" spans="1:9" x14ac:dyDescent="0.25">
      <c r="A30" s="11" t="s">
        <v>67</v>
      </c>
      <c r="B30" s="36">
        <v>12668</v>
      </c>
      <c r="C30" s="36">
        <v>10978</v>
      </c>
      <c r="D30" s="36">
        <v>25146</v>
      </c>
      <c r="E30" s="36">
        <v>20168</v>
      </c>
      <c r="F30" s="13">
        <f t="shared" si="0"/>
        <v>-19.796389087727675</v>
      </c>
      <c r="G30" s="1"/>
      <c r="H30" s="1"/>
      <c r="I30" s="1"/>
    </row>
    <row r="31" spans="1:9" x14ac:dyDescent="0.25">
      <c r="A31" s="8" t="s">
        <v>68</v>
      </c>
      <c r="B31" s="35">
        <v>16458</v>
      </c>
      <c r="C31" s="35">
        <v>10732</v>
      </c>
      <c r="D31" s="35">
        <v>35401</v>
      </c>
      <c r="E31" s="35">
        <v>24073</v>
      </c>
      <c r="F31" s="10">
        <f t="shared" si="0"/>
        <v>-31.999096070732463</v>
      </c>
      <c r="G31" s="1"/>
      <c r="H31" s="1"/>
      <c r="I31" s="1"/>
    </row>
    <row r="32" spans="1:9" x14ac:dyDescent="0.25">
      <c r="A32" s="11" t="s">
        <v>69</v>
      </c>
      <c r="B32" s="36">
        <v>327257</v>
      </c>
      <c r="C32" s="36">
        <v>341232</v>
      </c>
      <c r="D32" s="36">
        <v>696473</v>
      </c>
      <c r="E32" s="36">
        <v>717401</v>
      </c>
      <c r="F32" s="13">
        <f t="shared" si="0"/>
        <v>3.0048544595411499</v>
      </c>
      <c r="G32" s="1"/>
      <c r="H32" s="1"/>
      <c r="I32" s="1"/>
    </row>
    <row r="33" spans="1:9" x14ac:dyDescent="0.25">
      <c r="A33" s="8" t="s">
        <v>70</v>
      </c>
      <c r="B33" s="35">
        <v>16444.5</v>
      </c>
      <c r="C33" s="35">
        <v>15294.5</v>
      </c>
      <c r="D33" s="35">
        <v>32042.5</v>
      </c>
      <c r="E33" s="35">
        <v>29900.5</v>
      </c>
      <c r="F33" s="10">
        <f t="shared" si="0"/>
        <v>-6.6848716548334295</v>
      </c>
      <c r="G33" s="1"/>
      <c r="H33" s="1"/>
      <c r="I33" s="1"/>
    </row>
    <row r="34" spans="1:9" x14ac:dyDescent="0.25">
      <c r="A34" s="11" t="s">
        <v>71</v>
      </c>
      <c r="B34" s="36">
        <v>2210</v>
      </c>
      <c r="C34" s="36">
        <v>2444</v>
      </c>
      <c r="D34" s="36">
        <v>4732</v>
      </c>
      <c r="E34" s="36">
        <v>4867</v>
      </c>
      <c r="F34" s="13">
        <f t="shared" si="0"/>
        <v>2.8529163144547738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1104745</v>
      </c>
      <c r="C35" s="15">
        <f t="shared" ref="C35:E35" si="1">SUM(C7:C34)</f>
        <v>1025404.75</v>
      </c>
      <c r="D35" s="15">
        <f t="shared" si="1"/>
        <v>2252339.75</v>
      </c>
      <c r="E35" s="15">
        <f t="shared" si="1"/>
        <v>2098375.75</v>
      </c>
      <c r="F35" s="16">
        <f t="shared" si="0"/>
        <v>-6.8357360384906372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530</v>
      </c>
      <c r="C38" s="41">
        <f>D7</f>
        <v>925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717401</v>
      </c>
      <c r="G38" s="42">
        <f>LOOKUP(E38,$A$38:$A$65,$C$38:$C$65)</f>
        <v>696473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23337</v>
      </c>
      <c r="C39" s="41">
        <f t="shared" ref="C39:C65" si="5">D8</f>
        <v>26173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611693</v>
      </c>
      <c r="G39" s="42">
        <f t="shared" ref="G39:G65" si="8">LOOKUP(E39,$A$38:$A$65,$C$38:$C$65)</f>
        <v>628376</v>
      </c>
    </row>
    <row r="40" spans="1:9" x14ac:dyDescent="0.25">
      <c r="A40" s="42" t="str">
        <f t="shared" si="3"/>
        <v>ALMERIA</v>
      </c>
      <c r="B40" s="41">
        <f t="shared" si="4"/>
        <v>1031</v>
      </c>
      <c r="C40" s="41">
        <f t="shared" si="5"/>
        <v>952</v>
      </c>
      <c r="D40" s="41">
        <f t="shared" si="6"/>
        <v>22</v>
      </c>
      <c r="E40" s="42" t="str">
        <f t="shared" si="2"/>
        <v>BARCELONA</v>
      </c>
      <c r="F40" s="42">
        <f t="shared" si="7"/>
        <v>251406</v>
      </c>
      <c r="G40" s="42">
        <f t="shared" si="8"/>
        <v>275633.5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172942</v>
      </c>
      <c r="G41" s="42">
        <f t="shared" si="8"/>
        <v>196747</v>
      </c>
    </row>
    <row r="42" spans="1:9" x14ac:dyDescent="0.25">
      <c r="A42" s="42" t="str">
        <f t="shared" si="3"/>
        <v>BAHIA DE ALGECIRAS</v>
      </c>
      <c r="B42" s="41">
        <f t="shared" si="4"/>
        <v>611693</v>
      </c>
      <c r="C42" s="41">
        <f t="shared" si="5"/>
        <v>628376</v>
      </c>
      <c r="D42" s="41">
        <f t="shared" si="6"/>
        <v>2</v>
      </c>
      <c r="E42" s="42" t="str">
        <f t="shared" si="2"/>
        <v>BILBAO</v>
      </c>
      <c r="F42" s="42">
        <f t="shared" si="7"/>
        <v>90648.75</v>
      </c>
      <c r="G42" s="42">
        <f t="shared" si="8"/>
        <v>87016.75</v>
      </c>
    </row>
    <row r="43" spans="1:9" x14ac:dyDescent="0.25">
      <c r="A43" s="42" t="str">
        <f t="shared" si="3"/>
        <v>BAHIA DE CADIZ</v>
      </c>
      <c r="B43" s="41">
        <f t="shared" si="4"/>
        <v>16306.5</v>
      </c>
      <c r="C43" s="41">
        <f t="shared" si="5"/>
        <v>13987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48024</v>
      </c>
      <c r="G43" s="42">
        <f t="shared" si="8"/>
        <v>51648</v>
      </c>
    </row>
    <row r="44" spans="1:9" x14ac:dyDescent="0.25">
      <c r="A44" s="42" t="str">
        <f t="shared" si="3"/>
        <v>BALEARES</v>
      </c>
      <c r="B44" s="41">
        <f t="shared" si="4"/>
        <v>8809</v>
      </c>
      <c r="C44" s="41">
        <f t="shared" si="5"/>
        <v>7254</v>
      </c>
      <c r="D44" s="41">
        <f t="shared" si="6"/>
        <v>16</v>
      </c>
      <c r="E44" s="42" t="str">
        <f t="shared" si="2"/>
        <v>VIGO</v>
      </c>
      <c r="F44" s="42">
        <f t="shared" si="7"/>
        <v>29900.5</v>
      </c>
      <c r="G44" s="42">
        <f t="shared" si="8"/>
        <v>32042.5</v>
      </c>
    </row>
    <row r="45" spans="1:9" x14ac:dyDescent="0.25">
      <c r="A45" s="42" t="str">
        <f t="shared" si="3"/>
        <v>BARCELONA</v>
      </c>
      <c r="B45" s="41">
        <f t="shared" si="4"/>
        <v>251406</v>
      </c>
      <c r="C45" s="41">
        <f t="shared" si="5"/>
        <v>275633.5</v>
      </c>
      <c r="D45" s="41">
        <f t="shared" si="6"/>
        <v>3</v>
      </c>
      <c r="E45" s="42" t="str">
        <f t="shared" si="2"/>
        <v>CASTELLON</v>
      </c>
      <c r="F45" s="42">
        <f t="shared" si="7"/>
        <v>26047</v>
      </c>
      <c r="G45" s="42">
        <f t="shared" si="8"/>
        <v>18816</v>
      </c>
    </row>
    <row r="46" spans="1:9" x14ac:dyDescent="0.25">
      <c r="A46" s="42" t="str">
        <f t="shared" si="3"/>
        <v>BILBAO</v>
      </c>
      <c r="B46" s="41">
        <f t="shared" si="4"/>
        <v>90648.75</v>
      </c>
      <c r="C46" s="41">
        <f t="shared" si="5"/>
        <v>87016.75</v>
      </c>
      <c r="D46" s="41">
        <f t="shared" si="6"/>
        <v>5</v>
      </c>
      <c r="E46" s="42" t="str">
        <f t="shared" si="2"/>
        <v>TARRAGONA</v>
      </c>
      <c r="F46" s="42">
        <f t="shared" si="7"/>
        <v>24073</v>
      </c>
      <c r="G46" s="42">
        <f t="shared" si="8"/>
        <v>35401</v>
      </c>
    </row>
    <row r="47" spans="1:9" x14ac:dyDescent="0.25">
      <c r="A47" s="42" t="str">
        <f t="shared" si="3"/>
        <v>CARTAGENA</v>
      </c>
      <c r="B47" s="41">
        <f t="shared" si="4"/>
        <v>11460</v>
      </c>
      <c r="C47" s="41">
        <f t="shared" si="5"/>
        <v>10599</v>
      </c>
      <c r="D47" s="41">
        <f t="shared" si="6"/>
        <v>14</v>
      </c>
      <c r="E47" s="42" t="str">
        <f t="shared" si="2"/>
        <v>ALICANTE</v>
      </c>
      <c r="F47" s="42">
        <f t="shared" si="7"/>
        <v>23337</v>
      </c>
      <c r="G47" s="42">
        <f t="shared" si="8"/>
        <v>26173</v>
      </c>
    </row>
    <row r="48" spans="1:9" x14ac:dyDescent="0.25">
      <c r="A48" s="42" t="str">
        <f t="shared" si="3"/>
        <v>CASTELLON</v>
      </c>
      <c r="B48" s="41">
        <f t="shared" si="4"/>
        <v>26047</v>
      </c>
      <c r="C48" s="41">
        <f t="shared" si="5"/>
        <v>18816</v>
      </c>
      <c r="D48" s="41">
        <f t="shared" si="6"/>
        <v>8</v>
      </c>
      <c r="E48" s="42" t="str">
        <f t="shared" si="2"/>
        <v>SEVILLA</v>
      </c>
      <c r="F48" s="42">
        <f t="shared" si="7"/>
        <v>20168</v>
      </c>
      <c r="G48" s="42">
        <f t="shared" si="8"/>
        <v>25146</v>
      </c>
    </row>
    <row r="49" spans="1:7" x14ac:dyDescent="0.25">
      <c r="A49" s="42" t="str">
        <f t="shared" si="3"/>
        <v>CEUTA</v>
      </c>
      <c r="B49" s="41">
        <f t="shared" si="4"/>
        <v>3274</v>
      </c>
      <c r="C49" s="41">
        <f t="shared" si="5"/>
        <v>2493</v>
      </c>
      <c r="D49" s="41">
        <f t="shared" si="6"/>
        <v>20</v>
      </c>
      <c r="E49" s="42" t="str">
        <f t="shared" si="2"/>
        <v>BAHIA DE CADIZ</v>
      </c>
      <c r="F49" s="42">
        <f t="shared" si="7"/>
        <v>16306.5</v>
      </c>
      <c r="G49" s="42">
        <f t="shared" si="8"/>
        <v>13987</v>
      </c>
    </row>
    <row r="50" spans="1:7" x14ac:dyDescent="0.25">
      <c r="A50" s="42" t="str">
        <f t="shared" si="3"/>
        <v>FERROL-SAN CIBRAO</v>
      </c>
      <c r="B50" s="41">
        <f t="shared" si="4"/>
        <v>180</v>
      </c>
      <c r="C50" s="41">
        <f t="shared" si="5"/>
        <v>91</v>
      </c>
      <c r="D50" s="41">
        <f t="shared" si="6"/>
        <v>25</v>
      </c>
      <c r="E50" s="42" t="str">
        <f t="shared" si="2"/>
        <v>MALAGA</v>
      </c>
      <c r="F50" s="42">
        <f t="shared" si="7"/>
        <v>13861</v>
      </c>
      <c r="G50" s="42">
        <f t="shared" si="8"/>
        <v>115728</v>
      </c>
    </row>
    <row r="51" spans="1:7" x14ac:dyDescent="0.25">
      <c r="A51" s="42" t="str">
        <f t="shared" si="3"/>
        <v>GIJON</v>
      </c>
      <c r="B51" s="41">
        <f t="shared" si="4"/>
        <v>9452</v>
      </c>
      <c r="C51" s="41">
        <f t="shared" si="5"/>
        <v>8120</v>
      </c>
      <c r="D51" s="41">
        <f t="shared" si="6"/>
        <v>15</v>
      </c>
      <c r="E51" s="42" t="str">
        <f t="shared" si="2"/>
        <v>CARTAGENA</v>
      </c>
      <c r="F51" s="42">
        <f t="shared" si="7"/>
        <v>11460</v>
      </c>
      <c r="G51" s="42">
        <f t="shared" si="8"/>
        <v>10599</v>
      </c>
    </row>
    <row r="52" spans="1:7" x14ac:dyDescent="0.25">
      <c r="A52" s="42" t="str">
        <f t="shared" si="3"/>
        <v>HUELVA</v>
      </c>
      <c r="B52" s="41">
        <f t="shared" si="4"/>
        <v>18</v>
      </c>
      <c r="C52" s="41">
        <f t="shared" si="5"/>
        <v>489</v>
      </c>
      <c r="D52" s="41">
        <f t="shared" si="6"/>
        <v>26</v>
      </c>
      <c r="E52" s="42" t="str">
        <f t="shared" si="2"/>
        <v>GIJON</v>
      </c>
      <c r="F52" s="42">
        <f t="shared" si="7"/>
        <v>9452</v>
      </c>
      <c r="G52" s="42">
        <f t="shared" si="8"/>
        <v>8120</v>
      </c>
    </row>
    <row r="53" spans="1:7" x14ac:dyDescent="0.25">
      <c r="A53" s="42" t="str">
        <f t="shared" si="3"/>
        <v>LAS PALMAS</v>
      </c>
      <c r="B53" s="41">
        <f t="shared" si="4"/>
        <v>172942</v>
      </c>
      <c r="C53" s="41">
        <f t="shared" si="5"/>
        <v>196747</v>
      </c>
      <c r="D53" s="41">
        <f t="shared" si="6"/>
        <v>4</v>
      </c>
      <c r="E53" s="42" t="str">
        <f t="shared" si="2"/>
        <v>BALEARES</v>
      </c>
      <c r="F53" s="42">
        <f t="shared" si="7"/>
        <v>8809</v>
      </c>
      <c r="G53" s="42">
        <f t="shared" si="8"/>
        <v>7254</v>
      </c>
    </row>
    <row r="54" spans="1:7" x14ac:dyDescent="0.25">
      <c r="A54" s="42" t="str">
        <f t="shared" si="3"/>
        <v>MALAGA</v>
      </c>
      <c r="B54" s="41">
        <f t="shared" si="4"/>
        <v>13861</v>
      </c>
      <c r="C54" s="41">
        <f t="shared" si="5"/>
        <v>115728</v>
      </c>
      <c r="D54" s="41">
        <f t="shared" si="6"/>
        <v>13</v>
      </c>
      <c r="E54" s="42" t="str">
        <f t="shared" si="2"/>
        <v>MELILLA</v>
      </c>
      <c r="F54" s="42">
        <f t="shared" si="7"/>
        <v>5914</v>
      </c>
      <c r="G54" s="42">
        <f t="shared" si="8"/>
        <v>5733</v>
      </c>
    </row>
    <row r="55" spans="1:7" x14ac:dyDescent="0.25">
      <c r="A55" s="42" t="str">
        <f t="shared" si="3"/>
        <v>MARIN Y RIA DE PONTEVEDRA</v>
      </c>
      <c r="B55" s="41">
        <f t="shared" si="4"/>
        <v>5579</v>
      </c>
      <c r="C55" s="41">
        <f t="shared" si="5"/>
        <v>6191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5579</v>
      </c>
      <c r="G55" s="42">
        <f t="shared" si="8"/>
        <v>6191</v>
      </c>
    </row>
    <row r="56" spans="1:7" x14ac:dyDescent="0.25">
      <c r="A56" s="42" t="str">
        <f t="shared" si="3"/>
        <v>MELILLA</v>
      </c>
      <c r="B56" s="41">
        <f t="shared" si="4"/>
        <v>5914</v>
      </c>
      <c r="C56" s="41">
        <f t="shared" si="5"/>
        <v>5733</v>
      </c>
      <c r="D56" s="41">
        <f t="shared" si="6"/>
        <v>17</v>
      </c>
      <c r="E56" s="42" t="str">
        <f t="shared" si="2"/>
        <v>VILAGARCIA</v>
      </c>
      <c r="F56" s="42">
        <f t="shared" si="9"/>
        <v>4867</v>
      </c>
      <c r="G56" s="42">
        <f t="shared" si="8"/>
        <v>4732</v>
      </c>
    </row>
    <row r="57" spans="1:7" x14ac:dyDescent="0.25">
      <c r="A57" s="42" t="str">
        <f t="shared" si="3"/>
        <v>MOTRIL</v>
      </c>
      <c r="B57" s="41">
        <f t="shared" si="4"/>
        <v>1248</v>
      </c>
      <c r="C57" s="41">
        <f t="shared" si="5"/>
        <v>1446</v>
      </c>
      <c r="D57" s="41">
        <f t="shared" si="6"/>
        <v>21</v>
      </c>
      <c r="E57" s="42" t="str">
        <f t="shared" si="2"/>
        <v>CEUTA</v>
      </c>
      <c r="F57" s="42">
        <f t="shared" si="9"/>
        <v>3274</v>
      </c>
      <c r="G57" s="42">
        <f t="shared" si="8"/>
        <v>2493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1248</v>
      </c>
      <c r="G58" s="42">
        <f t="shared" si="8"/>
        <v>1446</v>
      </c>
    </row>
    <row r="59" spans="1:7" x14ac:dyDescent="0.25">
      <c r="A59" s="42" t="str">
        <f t="shared" si="3"/>
        <v>SANTA CRUZ DE TENERIFE</v>
      </c>
      <c r="B59" s="41">
        <f t="shared" si="4"/>
        <v>48024</v>
      </c>
      <c r="C59" s="41">
        <f t="shared" si="5"/>
        <v>51648</v>
      </c>
      <c r="D59" s="41">
        <f t="shared" si="6"/>
        <v>6</v>
      </c>
      <c r="E59" s="42" t="str">
        <f t="shared" si="2"/>
        <v>ALMERIA</v>
      </c>
      <c r="F59" s="42">
        <f t="shared" si="9"/>
        <v>1031</v>
      </c>
      <c r="G59" s="42">
        <f t="shared" si="8"/>
        <v>952</v>
      </c>
    </row>
    <row r="60" spans="1:7" x14ac:dyDescent="0.25">
      <c r="A60" s="42" t="str">
        <f t="shared" si="3"/>
        <v>SANTANDER</v>
      </c>
      <c r="B60" s="41">
        <f t="shared" si="4"/>
        <v>206</v>
      </c>
      <c r="C60" s="41">
        <f t="shared" si="5"/>
        <v>125</v>
      </c>
      <c r="D60" s="41">
        <f t="shared" si="6"/>
        <v>24</v>
      </c>
      <c r="E60" s="42" t="str">
        <f t="shared" si="2"/>
        <v>A CORUÑA</v>
      </c>
      <c r="F60" s="42">
        <f t="shared" si="9"/>
        <v>530</v>
      </c>
      <c r="G60" s="42">
        <f t="shared" si="8"/>
        <v>925</v>
      </c>
    </row>
    <row r="61" spans="1:7" x14ac:dyDescent="0.25">
      <c r="A61" s="42" t="str">
        <f t="shared" si="3"/>
        <v>SEVILLA</v>
      </c>
      <c r="B61" s="41">
        <f t="shared" si="4"/>
        <v>20168</v>
      </c>
      <c r="C61" s="41">
        <f t="shared" si="5"/>
        <v>25146</v>
      </c>
      <c r="D61" s="41">
        <f t="shared" si="6"/>
        <v>11</v>
      </c>
      <c r="E61" s="42" t="str">
        <f t="shared" si="2"/>
        <v>SANTANDER</v>
      </c>
      <c r="F61" s="42">
        <f t="shared" si="9"/>
        <v>206</v>
      </c>
      <c r="G61" s="42">
        <f t="shared" si="8"/>
        <v>125</v>
      </c>
    </row>
    <row r="62" spans="1:7" x14ac:dyDescent="0.25">
      <c r="A62" s="42" t="str">
        <f t="shared" si="3"/>
        <v>TARRAGONA</v>
      </c>
      <c r="B62" s="41">
        <f t="shared" si="4"/>
        <v>24073</v>
      </c>
      <c r="C62" s="41">
        <f t="shared" si="5"/>
        <v>35401</v>
      </c>
      <c r="D62" s="41">
        <f t="shared" si="6"/>
        <v>9</v>
      </c>
      <c r="E62" s="42" t="str">
        <f t="shared" si="2"/>
        <v>FERROL-SAN CIBRAO</v>
      </c>
      <c r="F62" s="42">
        <f t="shared" si="9"/>
        <v>180</v>
      </c>
      <c r="G62" s="42">
        <f t="shared" si="8"/>
        <v>91</v>
      </c>
    </row>
    <row r="63" spans="1:7" x14ac:dyDescent="0.25">
      <c r="A63" s="42" t="str">
        <f t="shared" si="3"/>
        <v>VALENCIA</v>
      </c>
      <c r="B63" s="41">
        <f t="shared" si="4"/>
        <v>717401</v>
      </c>
      <c r="C63" s="41">
        <f t="shared" si="5"/>
        <v>696473</v>
      </c>
      <c r="D63" s="41">
        <f t="shared" si="6"/>
        <v>1</v>
      </c>
      <c r="E63" s="42" t="str">
        <f t="shared" si="2"/>
        <v>HUELVA</v>
      </c>
      <c r="F63" s="42">
        <f t="shared" si="9"/>
        <v>18</v>
      </c>
      <c r="G63" s="42">
        <f t="shared" si="8"/>
        <v>489</v>
      </c>
    </row>
    <row r="64" spans="1:7" x14ac:dyDescent="0.25">
      <c r="A64" s="42" t="str">
        <f t="shared" si="3"/>
        <v>VIGO</v>
      </c>
      <c r="B64" s="41">
        <f t="shared" si="4"/>
        <v>29900.5</v>
      </c>
      <c r="C64" s="41">
        <f t="shared" si="5"/>
        <v>32042.5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4867</v>
      </c>
      <c r="C65" s="41">
        <f t="shared" si="5"/>
        <v>4732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161</v>
      </c>
      <c r="C8" s="38">
        <v>160</v>
      </c>
      <c r="D8" s="38">
        <v>410</v>
      </c>
      <c r="E8" s="38">
        <v>455</v>
      </c>
      <c r="F8" s="13">
        <f t="shared" ref="F8:F35" si="0">((E8*100)/D8)-100</f>
        <v>10.975609756097555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302146</v>
      </c>
      <c r="C11" s="37">
        <v>257855</v>
      </c>
      <c r="D11" s="37">
        <v>588904</v>
      </c>
      <c r="E11" s="37">
        <v>553019</v>
      </c>
      <c r="F11" s="10">
        <f t="shared" si="0"/>
        <v>-6.0935228831863952</v>
      </c>
      <c r="G11" s="1"/>
      <c r="H11" s="1"/>
      <c r="I11" s="1"/>
    </row>
    <row r="12" spans="1:12" x14ac:dyDescent="0.25">
      <c r="A12" s="11" t="s">
        <v>49</v>
      </c>
      <c r="B12" s="38">
        <v>235</v>
      </c>
      <c r="C12" s="38">
        <v>0</v>
      </c>
      <c r="D12" s="38">
        <v>235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36357.5</v>
      </c>
      <c r="C14" s="38">
        <v>20902.5</v>
      </c>
      <c r="D14" s="38">
        <v>79518.5</v>
      </c>
      <c r="E14" s="38">
        <v>49498</v>
      </c>
      <c r="F14" s="13">
        <f t="shared" si="0"/>
        <v>-37.752849965731244</v>
      </c>
      <c r="G14" s="1"/>
      <c r="H14" s="1"/>
      <c r="I14" s="1"/>
    </row>
    <row r="15" spans="1:12" x14ac:dyDescent="0.25">
      <c r="A15" s="8" t="s">
        <v>52</v>
      </c>
      <c r="B15" s="37">
        <v>83.5</v>
      </c>
      <c r="C15" s="37">
        <v>54.25</v>
      </c>
      <c r="D15" s="37">
        <v>129.5</v>
      </c>
      <c r="E15" s="37">
        <v>67.25</v>
      </c>
      <c r="F15" s="10">
        <f t="shared" si="0"/>
        <v>-48.069498069498067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47</v>
      </c>
      <c r="D17" s="37">
        <v>0</v>
      </c>
      <c r="E17" s="37">
        <v>229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59211</v>
      </c>
      <c r="C22" s="38">
        <v>55219</v>
      </c>
      <c r="D22" s="38">
        <v>127670</v>
      </c>
      <c r="E22" s="38">
        <v>111001</v>
      </c>
      <c r="F22" s="13">
        <f t="shared" si="0"/>
        <v>-13.056317067439494</v>
      </c>
      <c r="G22" s="1"/>
      <c r="H22" s="1"/>
      <c r="I22" s="1"/>
    </row>
    <row r="23" spans="1:9" x14ac:dyDescent="0.25">
      <c r="A23" s="8" t="s">
        <v>60</v>
      </c>
      <c r="B23" s="37">
        <v>49766</v>
      </c>
      <c r="C23" s="37">
        <v>3616</v>
      </c>
      <c r="D23" s="37">
        <v>110124</v>
      </c>
      <c r="E23" s="37">
        <v>9328</v>
      </c>
      <c r="F23" s="10">
        <f t="shared" si="0"/>
        <v>-91.529548508953539</v>
      </c>
      <c r="G23" s="1"/>
      <c r="H23" s="1"/>
      <c r="I23" s="1"/>
    </row>
    <row r="24" spans="1:9" x14ac:dyDescent="0.25">
      <c r="A24" s="11" t="s">
        <v>61</v>
      </c>
      <c r="B24" s="38">
        <v>76</v>
      </c>
      <c r="C24" s="38">
        <v>339</v>
      </c>
      <c r="D24" s="38">
        <v>609</v>
      </c>
      <c r="E24" s="38">
        <v>564</v>
      </c>
      <c r="F24" s="13">
        <f t="shared" si="0"/>
        <v>-7.3891625615763559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360</v>
      </c>
      <c r="C28" s="38">
        <v>336</v>
      </c>
      <c r="D28" s="38">
        <v>659</v>
      </c>
      <c r="E28" s="38">
        <v>584</v>
      </c>
      <c r="F28" s="13">
        <f t="shared" si="0"/>
        <v>-11.380880121396061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8501</v>
      </c>
      <c r="C31" s="37">
        <v>5229</v>
      </c>
      <c r="D31" s="37">
        <v>20471</v>
      </c>
      <c r="E31" s="37">
        <v>11765</v>
      </c>
      <c r="F31" s="10">
        <f t="shared" si="0"/>
        <v>-42.528454887401693</v>
      </c>
      <c r="G31" s="1"/>
      <c r="H31" s="1"/>
      <c r="I31" s="1"/>
    </row>
    <row r="32" spans="1:9" x14ac:dyDescent="0.25">
      <c r="A32" s="11" t="s">
        <v>69</v>
      </c>
      <c r="B32" s="38">
        <v>167599</v>
      </c>
      <c r="C32" s="38">
        <v>170917</v>
      </c>
      <c r="D32" s="38">
        <v>359231</v>
      </c>
      <c r="E32" s="38">
        <v>373621</v>
      </c>
      <c r="F32" s="13">
        <f t="shared" si="0"/>
        <v>4.0057790112768714</v>
      </c>
      <c r="G32" s="1"/>
      <c r="H32" s="1"/>
      <c r="I32" s="1"/>
    </row>
    <row r="33" spans="1:9" x14ac:dyDescent="0.25">
      <c r="A33" s="8" t="s">
        <v>70</v>
      </c>
      <c r="B33" s="37">
        <v>274</v>
      </c>
      <c r="C33" s="37">
        <v>433</v>
      </c>
      <c r="D33" s="37">
        <v>739</v>
      </c>
      <c r="E33" s="37">
        <v>1256</v>
      </c>
      <c r="F33" s="10">
        <f t="shared" si="0"/>
        <v>69.959404600811922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624770</v>
      </c>
      <c r="C35" s="15">
        <f t="shared" ref="C35:E35" si="1">SUM(C7:C34)</f>
        <v>515107.75</v>
      </c>
      <c r="D35" s="15">
        <f t="shared" si="1"/>
        <v>1288728</v>
      </c>
      <c r="E35" s="15">
        <f t="shared" si="1"/>
        <v>1111387.25</v>
      </c>
      <c r="F35" s="16">
        <f t="shared" si="0"/>
        <v>-13.760913862351089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553019</v>
      </c>
      <c r="G38" s="42">
        <f>LOOKUP(E38,$A$38:$A$65,$C$38:$C$65)</f>
        <v>588904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455</v>
      </c>
      <c r="C39" s="41">
        <f t="shared" ref="C39:C65" si="5">D8</f>
        <v>410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373621</v>
      </c>
      <c r="G39" s="42">
        <f t="shared" ref="G39:G65" si="8">LOOKUP(E39,$A$38:$A$65,$C$38:$C$65)</f>
        <v>359231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111001</v>
      </c>
      <c r="G40" s="42">
        <f t="shared" si="8"/>
        <v>127670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49498</v>
      </c>
      <c r="G41" s="42">
        <f t="shared" si="8"/>
        <v>79518.5</v>
      </c>
    </row>
    <row r="42" spans="1:9" x14ac:dyDescent="0.25">
      <c r="A42" s="42" t="str">
        <f t="shared" si="3"/>
        <v>BAHIA DE ALGECIRAS</v>
      </c>
      <c r="B42" s="41">
        <f t="shared" si="4"/>
        <v>553019</v>
      </c>
      <c r="C42" s="41">
        <f t="shared" si="5"/>
        <v>588904</v>
      </c>
      <c r="D42" s="41">
        <f t="shared" si="6"/>
        <v>1</v>
      </c>
      <c r="E42" s="42" t="str">
        <f t="shared" si="2"/>
        <v>TARRAGONA</v>
      </c>
      <c r="F42" s="42">
        <f t="shared" si="7"/>
        <v>11765</v>
      </c>
      <c r="G42" s="42">
        <f t="shared" si="8"/>
        <v>20471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235</v>
      </c>
      <c r="D43" s="41">
        <f t="shared" si="6"/>
        <v>28</v>
      </c>
      <c r="E43" s="42" t="str">
        <f t="shared" si="2"/>
        <v>MALAGA</v>
      </c>
      <c r="F43" s="42">
        <f t="shared" si="7"/>
        <v>9328</v>
      </c>
      <c r="G43" s="42">
        <f t="shared" si="8"/>
        <v>110124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1256</v>
      </c>
      <c r="G44" s="42">
        <f t="shared" si="8"/>
        <v>739</v>
      </c>
    </row>
    <row r="45" spans="1:9" x14ac:dyDescent="0.25">
      <c r="A45" s="42" t="str">
        <f t="shared" si="3"/>
        <v>BARCELONA</v>
      </c>
      <c r="B45" s="41">
        <f t="shared" si="4"/>
        <v>49498</v>
      </c>
      <c r="C45" s="41">
        <f t="shared" si="5"/>
        <v>79518.5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584</v>
      </c>
      <c r="G45" s="42">
        <f t="shared" si="8"/>
        <v>659</v>
      </c>
    </row>
    <row r="46" spans="1:9" x14ac:dyDescent="0.25">
      <c r="A46" s="42" t="str">
        <f t="shared" si="3"/>
        <v>BILBAO</v>
      </c>
      <c r="B46" s="41">
        <f t="shared" si="4"/>
        <v>67.25</v>
      </c>
      <c r="C46" s="41">
        <f t="shared" si="5"/>
        <v>129.5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564</v>
      </c>
      <c r="G46" s="42">
        <f t="shared" si="8"/>
        <v>609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455</v>
      </c>
      <c r="G47" s="42">
        <f t="shared" si="8"/>
        <v>410</v>
      </c>
    </row>
    <row r="48" spans="1:9" x14ac:dyDescent="0.25">
      <c r="A48" s="42" t="str">
        <f t="shared" si="3"/>
        <v>CASTELLON</v>
      </c>
      <c r="B48" s="41">
        <f t="shared" si="4"/>
        <v>229</v>
      </c>
      <c r="C48" s="41">
        <f t="shared" si="5"/>
        <v>0</v>
      </c>
      <c r="D48" s="41">
        <f t="shared" si="6"/>
        <v>11</v>
      </c>
      <c r="E48" s="42" t="str">
        <f t="shared" si="2"/>
        <v>CASTELLON</v>
      </c>
      <c r="F48" s="42">
        <f t="shared" si="7"/>
        <v>229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67.25</v>
      </c>
      <c r="G49" s="42">
        <f t="shared" si="8"/>
        <v>129.5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111001</v>
      </c>
      <c r="C53" s="41">
        <f t="shared" si="5"/>
        <v>127670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9328</v>
      </c>
      <c r="C54" s="41">
        <f t="shared" si="5"/>
        <v>110124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564</v>
      </c>
      <c r="C55" s="41">
        <f t="shared" si="5"/>
        <v>609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584</v>
      </c>
      <c r="C59" s="41">
        <f t="shared" si="5"/>
        <v>659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11765</v>
      </c>
      <c r="C62" s="41">
        <f t="shared" si="5"/>
        <v>20471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373621</v>
      </c>
      <c r="C63" s="41">
        <f t="shared" si="5"/>
        <v>359231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1256</v>
      </c>
      <c r="C64" s="41">
        <f t="shared" si="5"/>
        <v>739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">
        <v>40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86</v>
      </c>
      <c r="D7" s="9">
        <v>0</v>
      </c>
      <c r="E7" s="9">
        <v>106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9312</v>
      </c>
      <c r="C8" s="12">
        <v>10159</v>
      </c>
      <c r="D8" s="12">
        <v>18472</v>
      </c>
      <c r="E8" s="12">
        <v>18739</v>
      </c>
      <c r="F8" s="13">
        <f t="shared" ref="F8:F35" si="0">((E8*100)/D8)-100</f>
        <v>1.4454309224772572</v>
      </c>
      <c r="G8" s="1"/>
      <c r="H8" s="1"/>
      <c r="I8" s="1"/>
    </row>
    <row r="9" spans="1:12" x14ac:dyDescent="0.25">
      <c r="A9" s="8" t="s">
        <v>46</v>
      </c>
      <c r="B9" s="9">
        <v>289</v>
      </c>
      <c r="C9" s="9">
        <v>593</v>
      </c>
      <c r="D9" s="9">
        <v>788</v>
      </c>
      <c r="E9" s="9">
        <v>788</v>
      </c>
      <c r="F9" s="10">
        <f t="shared" si="0"/>
        <v>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1828</v>
      </c>
      <c r="C11" s="9">
        <v>1688</v>
      </c>
      <c r="D11" s="9">
        <v>3609</v>
      </c>
      <c r="E11" s="9">
        <v>3709</v>
      </c>
      <c r="F11" s="10">
        <f t="shared" si="0"/>
        <v>2.7708506511498996</v>
      </c>
      <c r="G11" s="1"/>
      <c r="H11" s="1"/>
      <c r="I11" s="1"/>
    </row>
    <row r="12" spans="1:12" x14ac:dyDescent="0.25">
      <c r="A12" s="11" t="s">
        <v>49</v>
      </c>
      <c r="B12" s="12">
        <v>2755</v>
      </c>
      <c r="C12" s="12">
        <v>3969</v>
      </c>
      <c r="D12" s="12">
        <v>5541</v>
      </c>
      <c r="E12" s="12">
        <v>7396</v>
      </c>
      <c r="F12" s="13">
        <f t="shared" si="0"/>
        <v>33.477711604403538</v>
      </c>
      <c r="G12" s="1"/>
      <c r="H12" s="1"/>
      <c r="I12" s="1"/>
    </row>
    <row r="13" spans="1:12" x14ac:dyDescent="0.25">
      <c r="A13" s="8" t="s">
        <v>50</v>
      </c>
      <c r="B13" s="9">
        <v>4078</v>
      </c>
      <c r="C13" s="9">
        <v>4720</v>
      </c>
      <c r="D13" s="9">
        <v>7254</v>
      </c>
      <c r="E13" s="9">
        <v>8809</v>
      </c>
      <c r="F13" s="10">
        <f t="shared" si="0"/>
        <v>21.43644885580369</v>
      </c>
      <c r="G13" s="1"/>
      <c r="H13" s="1"/>
      <c r="I13" s="1"/>
    </row>
    <row r="14" spans="1:12" x14ac:dyDescent="0.25">
      <c r="A14" s="11" t="s">
        <v>51</v>
      </c>
      <c r="B14" s="12">
        <v>12414.5</v>
      </c>
      <c r="C14" s="12">
        <v>13608</v>
      </c>
      <c r="D14" s="12">
        <v>24568.5</v>
      </c>
      <c r="E14" s="12">
        <v>24076</v>
      </c>
      <c r="F14" s="13">
        <f t="shared" si="0"/>
        <v>-2.0045993853918702</v>
      </c>
      <c r="G14" s="1"/>
      <c r="H14" s="1"/>
      <c r="I14" s="1"/>
    </row>
    <row r="15" spans="1:12" x14ac:dyDescent="0.25">
      <c r="A15" s="8" t="s">
        <v>52</v>
      </c>
      <c r="B15" s="9">
        <v>5564</v>
      </c>
      <c r="C15" s="9">
        <v>4618.75</v>
      </c>
      <c r="D15" s="9">
        <v>10051.25</v>
      </c>
      <c r="E15" s="9">
        <v>9153</v>
      </c>
      <c r="F15" s="10">
        <f t="shared" si="0"/>
        <v>-8.9366994154955819</v>
      </c>
      <c r="G15" s="1"/>
      <c r="H15" s="1"/>
      <c r="I15" s="1"/>
    </row>
    <row r="16" spans="1:12" x14ac:dyDescent="0.25">
      <c r="A16" s="11" t="s">
        <v>53</v>
      </c>
      <c r="B16" s="12">
        <v>1389</v>
      </c>
      <c r="C16" s="12">
        <v>1078</v>
      </c>
      <c r="D16" s="12">
        <v>2557</v>
      </c>
      <c r="E16" s="12">
        <v>1715</v>
      </c>
      <c r="F16" s="13">
        <f t="shared" si="0"/>
        <v>-32.929213922565509</v>
      </c>
      <c r="G16" s="1"/>
      <c r="H16" s="1"/>
      <c r="I16" s="1"/>
    </row>
    <row r="17" spans="1:9" x14ac:dyDescent="0.25">
      <c r="A17" s="8" t="s">
        <v>54</v>
      </c>
      <c r="B17" s="9">
        <v>1116</v>
      </c>
      <c r="C17" s="9">
        <v>0</v>
      </c>
      <c r="D17" s="9">
        <v>1842</v>
      </c>
      <c r="E17" s="9">
        <v>520</v>
      </c>
      <c r="F17" s="10">
        <f t="shared" si="0"/>
        <v>-71.769815418023882</v>
      </c>
      <c r="G17" s="1"/>
      <c r="H17" s="1"/>
      <c r="I17" s="1"/>
    </row>
    <row r="18" spans="1:9" x14ac:dyDescent="0.25">
      <c r="A18" s="11" t="s">
        <v>55</v>
      </c>
      <c r="B18" s="12">
        <v>1129</v>
      </c>
      <c r="C18" s="12">
        <v>1534</v>
      </c>
      <c r="D18" s="12">
        <v>2403</v>
      </c>
      <c r="E18" s="12">
        <v>3270</v>
      </c>
      <c r="F18" s="13">
        <f t="shared" si="0"/>
        <v>36.079900124843931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598</v>
      </c>
      <c r="C20" s="12">
        <v>821</v>
      </c>
      <c r="D20" s="12">
        <v>1350</v>
      </c>
      <c r="E20" s="12">
        <v>1518</v>
      </c>
      <c r="F20" s="13">
        <f t="shared" si="0"/>
        <v>12.444444444444443</v>
      </c>
      <c r="G20" s="1"/>
      <c r="H20" s="1"/>
      <c r="I20" s="1"/>
    </row>
    <row r="21" spans="1:9" x14ac:dyDescent="0.25">
      <c r="A21" s="8" t="s">
        <v>58</v>
      </c>
      <c r="B21" s="9">
        <v>166</v>
      </c>
      <c r="C21" s="9">
        <v>8</v>
      </c>
      <c r="D21" s="9">
        <v>246</v>
      </c>
      <c r="E21" s="9">
        <v>18</v>
      </c>
      <c r="F21" s="10">
        <f t="shared" si="0"/>
        <v>-92.682926829268297</v>
      </c>
      <c r="G21" s="1"/>
      <c r="H21" s="1"/>
      <c r="I21" s="1"/>
    </row>
    <row r="22" spans="1:9" x14ac:dyDescent="0.25">
      <c r="A22" s="11" t="s">
        <v>59</v>
      </c>
      <c r="B22" s="12">
        <v>28597</v>
      </c>
      <c r="C22" s="12">
        <v>27000</v>
      </c>
      <c r="D22" s="12">
        <v>55946</v>
      </c>
      <c r="E22" s="12">
        <v>50567</v>
      </c>
      <c r="F22" s="13">
        <f t="shared" si="0"/>
        <v>-9.6146283916633877</v>
      </c>
      <c r="G22" s="1"/>
      <c r="H22" s="1"/>
      <c r="I22" s="1"/>
    </row>
    <row r="23" spans="1:9" x14ac:dyDescent="0.25">
      <c r="A23" s="8" t="s">
        <v>60</v>
      </c>
      <c r="B23" s="9">
        <v>1175</v>
      </c>
      <c r="C23" s="9">
        <v>991</v>
      </c>
      <c r="D23" s="9">
        <v>2074</v>
      </c>
      <c r="E23" s="9">
        <v>2328</v>
      </c>
      <c r="F23" s="10">
        <f t="shared" si="0"/>
        <v>12.24686595949855</v>
      </c>
      <c r="G23" s="1"/>
      <c r="H23" s="1"/>
      <c r="I23" s="1"/>
    </row>
    <row r="24" spans="1:9" x14ac:dyDescent="0.25">
      <c r="A24" s="11" t="s">
        <v>61</v>
      </c>
      <c r="B24" s="12">
        <v>473</v>
      </c>
      <c r="C24" s="12">
        <v>335</v>
      </c>
      <c r="D24" s="12">
        <v>1068</v>
      </c>
      <c r="E24" s="12">
        <v>880</v>
      </c>
      <c r="F24" s="13">
        <f t="shared" si="0"/>
        <v>-17.602996254681642</v>
      </c>
      <c r="G24" s="1"/>
      <c r="H24" s="1"/>
      <c r="I24" s="1"/>
    </row>
    <row r="25" spans="1:9" x14ac:dyDescent="0.25">
      <c r="A25" s="8" t="s">
        <v>62</v>
      </c>
      <c r="B25" s="9">
        <v>1895</v>
      </c>
      <c r="C25" s="9">
        <v>1454</v>
      </c>
      <c r="D25" s="9">
        <v>3734</v>
      </c>
      <c r="E25" s="9">
        <v>2849</v>
      </c>
      <c r="F25" s="10">
        <f t="shared" si="0"/>
        <v>-23.701124799143017</v>
      </c>
      <c r="G25" s="1"/>
      <c r="H25" s="1"/>
      <c r="I25" s="1"/>
    </row>
    <row r="26" spans="1:9" x14ac:dyDescent="0.25">
      <c r="A26" s="11" t="s">
        <v>63</v>
      </c>
      <c r="B26" s="12">
        <v>268</v>
      </c>
      <c r="C26" s="12">
        <v>0</v>
      </c>
      <c r="D26" s="12">
        <v>546</v>
      </c>
      <c r="E26" s="12">
        <v>122</v>
      </c>
      <c r="F26" s="13">
        <f t="shared" si="0"/>
        <v>-77.655677655677664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22332</v>
      </c>
      <c r="C28" s="12">
        <v>21521</v>
      </c>
      <c r="D28" s="12">
        <v>44666</v>
      </c>
      <c r="E28" s="12">
        <v>41972</v>
      </c>
      <c r="F28" s="13">
        <f t="shared" si="0"/>
        <v>-6.0314333049746978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10969</v>
      </c>
      <c r="C30" s="12">
        <v>10393</v>
      </c>
      <c r="D30" s="12">
        <v>22234</v>
      </c>
      <c r="E30" s="12">
        <v>18787</v>
      </c>
      <c r="F30" s="13">
        <f t="shared" si="0"/>
        <v>-15.503283259872262</v>
      </c>
      <c r="G30" s="1"/>
      <c r="H30" s="1"/>
      <c r="I30" s="1"/>
    </row>
    <row r="31" spans="1:9" x14ac:dyDescent="0.25">
      <c r="A31" s="8" t="s">
        <v>68</v>
      </c>
      <c r="B31" s="9">
        <v>1933</v>
      </c>
      <c r="C31" s="9">
        <v>1744</v>
      </c>
      <c r="D31" s="9">
        <v>3636</v>
      </c>
      <c r="E31" s="9">
        <v>3586</v>
      </c>
      <c r="F31" s="10">
        <f t="shared" si="0"/>
        <v>-1.3751375137513691</v>
      </c>
      <c r="G31" s="1"/>
      <c r="H31" s="1"/>
      <c r="I31" s="1"/>
    </row>
    <row r="32" spans="1:9" x14ac:dyDescent="0.25">
      <c r="A32" s="11" t="s">
        <v>69</v>
      </c>
      <c r="B32" s="12">
        <v>11211</v>
      </c>
      <c r="C32" s="12">
        <v>11685</v>
      </c>
      <c r="D32" s="12">
        <v>22950</v>
      </c>
      <c r="E32" s="12">
        <v>19673</v>
      </c>
      <c r="F32" s="13">
        <f t="shared" si="0"/>
        <v>-14.278867102396518</v>
      </c>
      <c r="G32" s="1"/>
      <c r="H32" s="1"/>
      <c r="I32" s="1"/>
    </row>
    <row r="33" spans="1:9" x14ac:dyDescent="0.25">
      <c r="A33" s="8" t="s">
        <v>70</v>
      </c>
      <c r="B33" s="9">
        <v>1902</v>
      </c>
      <c r="C33" s="9">
        <v>1773</v>
      </c>
      <c r="D33" s="9">
        <v>4047</v>
      </c>
      <c r="E33" s="9">
        <v>4057</v>
      </c>
      <c r="F33" s="10">
        <f t="shared" si="0"/>
        <v>0.24709661477638178</v>
      </c>
      <c r="G33" s="1"/>
      <c r="H33" s="1"/>
      <c r="I33" s="1"/>
    </row>
    <row r="34" spans="1:9" x14ac:dyDescent="0.25">
      <c r="A34" s="11" t="s">
        <v>71</v>
      </c>
      <c r="B34" s="12">
        <v>2071</v>
      </c>
      <c r="C34" s="12">
        <v>2369</v>
      </c>
      <c r="D34" s="12">
        <v>4477</v>
      </c>
      <c r="E34" s="12">
        <v>4753</v>
      </c>
      <c r="F34" s="13">
        <f t="shared" si="0"/>
        <v>6.1648425284788857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123464.5</v>
      </c>
      <c r="C35" s="15">
        <f t="shared" ref="C35:E35" si="1">SUM(C7:C34)</f>
        <v>122147.75</v>
      </c>
      <c r="D35" s="15">
        <f t="shared" si="1"/>
        <v>244059.75</v>
      </c>
      <c r="E35" s="15">
        <f t="shared" si="1"/>
        <v>229431</v>
      </c>
      <c r="F35" s="16">
        <f t="shared" si="0"/>
        <v>-5.9939215704351057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106</v>
      </c>
      <c r="C38" s="41">
        <f>D7</f>
        <v>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50567</v>
      </c>
      <c r="G38" s="42">
        <f>LOOKUP(E38,$A$38:$A$65,$C$38:$C$65)</f>
        <v>55946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18739</v>
      </c>
      <c r="C39" s="41">
        <f t="shared" ref="C39:C65" si="5">D8</f>
        <v>18472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41972</v>
      </c>
      <c r="G39" s="42">
        <f t="shared" ref="G39:G65" si="8">LOOKUP(E39,$A$38:$A$65,$C$38:$C$65)</f>
        <v>44666</v>
      </c>
    </row>
    <row r="40" spans="1:9" x14ac:dyDescent="0.25">
      <c r="A40" s="42" t="str">
        <f t="shared" si="3"/>
        <v>ALMERIA</v>
      </c>
      <c r="B40" s="41">
        <f t="shared" si="4"/>
        <v>788</v>
      </c>
      <c r="C40" s="41">
        <f t="shared" si="5"/>
        <v>788</v>
      </c>
      <c r="D40" s="41">
        <f t="shared" si="6"/>
        <v>20</v>
      </c>
      <c r="E40" s="42" t="str">
        <f t="shared" si="2"/>
        <v>BARCELONA</v>
      </c>
      <c r="F40" s="42">
        <f t="shared" si="7"/>
        <v>24076</v>
      </c>
      <c r="G40" s="42">
        <f t="shared" si="8"/>
        <v>24568.5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19673</v>
      </c>
      <c r="G41" s="42">
        <f t="shared" si="8"/>
        <v>22950</v>
      </c>
    </row>
    <row r="42" spans="1:9" x14ac:dyDescent="0.25">
      <c r="A42" s="42" t="str">
        <f t="shared" si="3"/>
        <v>BAHIA DE ALGECIRAS</v>
      </c>
      <c r="B42" s="41">
        <f t="shared" si="4"/>
        <v>3709</v>
      </c>
      <c r="C42" s="41">
        <f t="shared" si="5"/>
        <v>3609</v>
      </c>
      <c r="D42" s="41">
        <f t="shared" si="6"/>
        <v>12</v>
      </c>
      <c r="E42" s="42" t="str">
        <f t="shared" si="2"/>
        <v>SEVILLA</v>
      </c>
      <c r="F42" s="42">
        <f t="shared" si="7"/>
        <v>18787</v>
      </c>
      <c r="G42" s="42">
        <f t="shared" si="8"/>
        <v>22234</v>
      </c>
    </row>
    <row r="43" spans="1:9" x14ac:dyDescent="0.25">
      <c r="A43" s="42" t="str">
        <f t="shared" si="3"/>
        <v>BAHIA DE CADIZ</v>
      </c>
      <c r="B43" s="41">
        <f t="shared" si="4"/>
        <v>7396</v>
      </c>
      <c r="C43" s="41">
        <f t="shared" si="5"/>
        <v>5541</v>
      </c>
      <c r="D43" s="41">
        <f t="shared" si="6"/>
        <v>9</v>
      </c>
      <c r="E43" s="42" t="str">
        <f t="shared" si="2"/>
        <v>ALICANTE</v>
      </c>
      <c r="F43" s="42">
        <f t="shared" si="7"/>
        <v>18739</v>
      </c>
      <c r="G43" s="42">
        <f t="shared" si="8"/>
        <v>18472</v>
      </c>
    </row>
    <row r="44" spans="1:9" x14ac:dyDescent="0.25">
      <c r="A44" s="42" t="str">
        <f t="shared" si="3"/>
        <v>BALEARES</v>
      </c>
      <c r="B44" s="41">
        <f t="shared" si="4"/>
        <v>8809</v>
      </c>
      <c r="C44" s="41">
        <f t="shared" si="5"/>
        <v>7254</v>
      </c>
      <c r="D44" s="41">
        <f t="shared" si="6"/>
        <v>8</v>
      </c>
      <c r="E44" s="42" t="str">
        <f t="shared" si="2"/>
        <v>BILBAO</v>
      </c>
      <c r="F44" s="42">
        <f t="shared" si="7"/>
        <v>9153</v>
      </c>
      <c r="G44" s="42">
        <f t="shared" si="8"/>
        <v>10051.25</v>
      </c>
    </row>
    <row r="45" spans="1:9" x14ac:dyDescent="0.25">
      <c r="A45" s="42" t="str">
        <f t="shared" si="3"/>
        <v>BARCELONA</v>
      </c>
      <c r="B45" s="41">
        <f t="shared" si="4"/>
        <v>24076</v>
      </c>
      <c r="C45" s="41">
        <f t="shared" si="5"/>
        <v>24568.5</v>
      </c>
      <c r="D45" s="41">
        <f t="shared" si="6"/>
        <v>3</v>
      </c>
      <c r="E45" s="42" t="str">
        <f t="shared" si="2"/>
        <v>BALEARES</v>
      </c>
      <c r="F45" s="42">
        <f t="shared" si="7"/>
        <v>8809</v>
      </c>
      <c r="G45" s="42">
        <f t="shared" si="8"/>
        <v>7254</v>
      </c>
    </row>
    <row r="46" spans="1:9" x14ac:dyDescent="0.25">
      <c r="A46" s="42" t="str">
        <f t="shared" si="3"/>
        <v>BILBAO</v>
      </c>
      <c r="B46" s="41">
        <f t="shared" si="4"/>
        <v>9153</v>
      </c>
      <c r="C46" s="41">
        <f t="shared" si="5"/>
        <v>10051.25</v>
      </c>
      <c r="D46" s="41">
        <f t="shared" si="6"/>
        <v>7</v>
      </c>
      <c r="E46" s="42" t="str">
        <f t="shared" si="2"/>
        <v>BAHIA DE CADIZ</v>
      </c>
      <c r="F46" s="42">
        <f t="shared" si="7"/>
        <v>7396</v>
      </c>
      <c r="G46" s="42">
        <f t="shared" si="8"/>
        <v>5541</v>
      </c>
    </row>
    <row r="47" spans="1:9" x14ac:dyDescent="0.25">
      <c r="A47" s="42" t="str">
        <f t="shared" si="3"/>
        <v>CARTAGENA</v>
      </c>
      <c r="B47" s="41">
        <f t="shared" si="4"/>
        <v>1715</v>
      </c>
      <c r="C47" s="41">
        <f t="shared" si="5"/>
        <v>2557</v>
      </c>
      <c r="D47" s="41">
        <f t="shared" si="6"/>
        <v>17</v>
      </c>
      <c r="E47" s="42" t="str">
        <f t="shared" si="2"/>
        <v>VILAGARCIA</v>
      </c>
      <c r="F47" s="42">
        <f t="shared" si="7"/>
        <v>4753</v>
      </c>
      <c r="G47" s="42">
        <f t="shared" si="8"/>
        <v>4477</v>
      </c>
    </row>
    <row r="48" spans="1:9" x14ac:dyDescent="0.25">
      <c r="A48" s="42" t="str">
        <f t="shared" si="3"/>
        <v>CASTELLON</v>
      </c>
      <c r="B48" s="41">
        <f t="shared" si="4"/>
        <v>520</v>
      </c>
      <c r="C48" s="41">
        <f t="shared" si="5"/>
        <v>1842</v>
      </c>
      <c r="D48" s="41">
        <f t="shared" si="6"/>
        <v>21</v>
      </c>
      <c r="E48" s="42" t="str">
        <f t="shared" si="2"/>
        <v>VIGO</v>
      </c>
      <c r="F48" s="42">
        <f t="shared" si="7"/>
        <v>4057</v>
      </c>
      <c r="G48" s="42">
        <f t="shared" si="8"/>
        <v>4047</v>
      </c>
    </row>
    <row r="49" spans="1:7" x14ac:dyDescent="0.25">
      <c r="A49" s="42" t="str">
        <f t="shared" si="3"/>
        <v>CEUTA</v>
      </c>
      <c r="B49" s="41">
        <f t="shared" si="4"/>
        <v>3270</v>
      </c>
      <c r="C49" s="41">
        <f t="shared" si="5"/>
        <v>2403</v>
      </c>
      <c r="D49" s="41">
        <f t="shared" si="6"/>
        <v>14</v>
      </c>
      <c r="E49" s="42" t="str">
        <f t="shared" si="2"/>
        <v>BAHIA DE ALGECIRAS</v>
      </c>
      <c r="F49" s="42">
        <f t="shared" si="7"/>
        <v>3709</v>
      </c>
      <c r="G49" s="42">
        <f t="shared" si="8"/>
        <v>3609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24</v>
      </c>
      <c r="E50" s="42" t="str">
        <f t="shared" si="2"/>
        <v>TARRAGONA</v>
      </c>
      <c r="F50" s="42">
        <f t="shared" si="7"/>
        <v>3586</v>
      </c>
      <c r="G50" s="42">
        <f t="shared" si="8"/>
        <v>3636</v>
      </c>
    </row>
    <row r="51" spans="1:7" x14ac:dyDescent="0.25">
      <c r="A51" s="42" t="str">
        <f t="shared" si="3"/>
        <v>GIJON</v>
      </c>
      <c r="B51" s="41">
        <f t="shared" si="4"/>
        <v>1518</v>
      </c>
      <c r="C51" s="41">
        <f t="shared" si="5"/>
        <v>1350</v>
      </c>
      <c r="D51" s="41">
        <f t="shared" si="6"/>
        <v>18</v>
      </c>
      <c r="E51" s="42" t="str">
        <f t="shared" si="2"/>
        <v>CEUTA</v>
      </c>
      <c r="F51" s="42">
        <f t="shared" si="7"/>
        <v>3270</v>
      </c>
      <c r="G51" s="42">
        <f t="shared" si="8"/>
        <v>2403</v>
      </c>
    </row>
    <row r="52" spans="1:7" x14ac:dyDescent="0.25">
      <c r="A52" s="42" t="str">
        <f t="shared" si="3"/>
        <v>HUELVA</v>
      </c>
      <c r="B52" s="41">
        <f t="shared" si="4"/>
        <v>18</v>
      </c>
      <c r="C52" s="41">
        <f t="shared" si="5"/>
        <v>246</v>
      </c>
      <c r="D52" s="41">
        <f t="shared" si="6"/>
        <v>25</v>
      </c>
      <c r="E52" s="42" t="str">
        <f t="shared" si="2"/>
        <v>MELILLA</v>
      </c>
      <c r="F52" s="42">
        <f t="shared" si="7"/>
        <v>2849</v>
      </c>
      <c r="G52" s="42">
        <f t="shared" si="8"/>
        <v>3734</v>
      </c>
    </row>
    <row r="53" spans="1:7" x14ac:dyDescent="0.25">
      <c r="A53" s="42" t="str">
        <f t="shared" si="3"/>
        <v>LAS PALMAS</v>
      </c>
      <c r="B53" s="41">
        <f t="shared" si="4"/>
        <v>50567</v>
      </c>
      <c r="C53" s="41">
        <f t="shared" si="5"/>
        <v>55946</v>
      </c>
      <c r="D53" s="41">
        <f t="shared" si="6"/>
        <v>1</v>
      </c>
      <c r="E53" s="42" t="str">
        <f t="shared" si="2"/>
        <v>MALAGA</v>
      </c>
      <c r="F53" s="42">
        <f t="shared" si="7"/>
        <v>2328</v>
      </c>
      <c r="G53" s="42">
        <f t="shared" si="8"/>
        <v>2074</v>
      </c>
    </row>
    <row r="54" spans="1:7" x14ac:dyDescent="0.25">
      <c r="A54" s="42" t="str">
        <f t="shared" si="3"/>
        <v>MALAGA</v>
      </c>
      <c r="B54" s="41">
        <f t="shared" si="4"/>
        <v>2328</v>
      </c>
      <c r="C54" s="41">
        <f t="shared" si="5"/>
        <v>2074</v>
      </c>
      <c r="D54" s="41">
        <f t="shared" si="6"/>
        <v>16</v>
      </c>
      <c r="E54" s="42" t="str">
        <f t="shared" si="2"/>
        <v>CARTAGENA</v>
      </c>
      <c r="F54" s="42">
        <f t="shared" si="7"/>
        <v>1715</v>
      </c>
      <c r="G54" s="42">
        <f t="shared" si="8"/>
        <v>2557</v>
      </c>
    </row>
    <row r="55" spans="1:7" x14ac:dyDescent="0.25">
      <c r="A55" s="42" t="str">
        <f t="shared" si="3"/>
        <v>MARIN Y RIA DE PONTEVEDRA</v>
      </c>
      <c r="B55" s="41">
        <f t="shared" si="4"/>
        <v>880</v>
      </c>
      <c r="C55" s="41">
        <f t="shared" si="5"/>
        <v>1068</v>
      </c>
      <c r="D55" s="41">
        <f t="shared" si="6"/>
        <v>19</v>
      </c>
      <c r="E55" s="42" t="str">
        <f t="shared" si="2"/>
        <v>GIJON</v>
      </c>
      <c r="F55" s="42">
        <f t="shared" si="7"/>
        <v>1518</v>
      </c>
      <c r="G55" s="42">
        <f t="shared" si="8"/>
        <v>1350</v>
      </c>
    </row>
    <row r="56" spans="1:7" x14ac:dyDescent="0.25">
      <c r="A56" s="42" t="str">
        <f t="shared" si="3"/>
        <v>MELILLA</v>
      </c>
      <c r="B56" s="41">
        <f t="shared" si="4"/>
        <v>2849</v>
      </c>
      <c r="C56" s="41">
        <f t="shared" si="5"/>
        <v>3734</v>
      </c>
      <c r="D56" s="41">
        <f t="shared" si="6"/>
        <v>15</v>
      </c>
      <c r="E56" s="42" t="str">
        <f t="shared" si="2"/>
        <v>MARIN Y RIA DE PONTEVEDRA</v>
      </c>
      <c r="F56" s="42">
        <f t="shared" si="7"/>
        <v>880</v>
      </c>
      <c r="G56" s="42">
        <f t="shared" si="8"/>
        <v>1068</v>
      </c>
    </row>
    <row r="57" spans="1:7" x14ac:dyDescent="0.25">
      <c r="A57" s="42" t="str">
        <f t="shared" si="3"/>
        <v>MOTRIL</v>
      </c>
      <c r="B57" s="41">
        <f t="shared" si="4"/>
        <v>122</v>
      </c>
      <c r="C57" s="41">
        <f t="shared" si="5"/>
        <v>546</v>
      </c>
      <c r="D57" s="41">
        <f t="shared" si="6"/>
        <v>22</v>
      </c>
      <c r="E57" s="42" t="str">
        <f t="shared" si="2"/>
        <v>ALMERIA</v>
      </c>
      <c r="F57" s="42">
        <f t="shared" si="7"/>
        <v>788</v>
      </c>
      <c r="G57" s="42">
        <f t="shared" si="8"/>
        <v>788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520</v>
      </c>
      <c r="G58" s="42">
        <f t="shared" si="8"/>
        <v>1842</v>
      </c>
    </row>
    <row r="59" spans="1:7" x14ac:dyDescent="0.25">
      <c r="A59" s="42" t="str">
        <f t="shared" si="3"/>
        <v>SANTA CRUZ DE TENERIFE</v>
      </c>
      <c r="B59" s="41">
        <f t="shared" si="4"/>
        <v>41972</v>
      </c>
      <c r="C59" s="41">
        <f t="shared" si="5"/>
        <v>44666</v>
      </c>
      <c r="D59" s="41">
        <f t="shared" si="6"/>
        <v>2</v>
      </c>
      <c r="E59" s="42" t="str">
        <f t="shared" si="2"/>
        <v>MOTRIL</v>
      </c>
      <c r="F59" s="42">
        <f t="shared" si="7"/>
        <v>122</v>
      </c>
      <c r="G59" s="42">
        <f t="shared" si="8"/>
        <v>546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106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18787</v>
      </c>
      <c r="C61" s="41">
        <f t="shared" si="5"/>
        <v>22234</v>
      </c>
      <c r="D61" s="41">
        <f t="shared" si="6"/>
        <v>5</v>
      </c>
      <c r="E61" s="42" t="str">
        <f t="shared" si="2"/>
        <v>FERROL-SAN CIBRAO</v>
      </c>
      <c r="F61" s="42">
        <f t="shared" si="7"/>
        <v>40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3586</v>
      </c>
      <c r="C62" s="41">
        <f t="shared" si="5"/>
        <v>3636</v>
      </c>
      <c r="D62" s="41">
        <f t="shared" si="6"/>
        <v>13</v>
      </c>
      <c r="E62" s="42" t="str">
        <f t="shared" si="2"/>
        <v>HUELVA</v>
      </c>
      <c r="F62" s="42">
        <f t="shared" si="7"/>
        <v>18</v>
      </c>
      <c r="G62" s="42">
        <f t="shared" si="8"/>
        <v>246</v>
      </c>
    </row>
    <row r="63" spans="1:7" x14ac:dyDescent="0.25">
      <c r="A63" s="42" t="str">
        <f t="shared" si="3"/>
        <v>VALENCIA</v>
      </c>
      <c r="B63" s="41">
        <f t="shared" si="4"/>
        <v>19673</v>
      </c>
      <c r="C63" s="41">
        <f t="shared" si="5"/>
        <v>22950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4057</v>
      </c>
      <c r="C64" s="41">
        <f t="shared" si="5"/>
        <v>4047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4753</v>
      </c>
      <c r="C65" s="41">
        <f t="shared" si="5"/>
        <v>4477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">
        <v>40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438</v>
      </c>
      <c r="C7" s="9">
        <v>211</v>
      </c>
      <c r="D7" s="9">
        <v>925</v>
      </c>
      <c r="E7" s="9">
        <v>424</v>
      </c>
      <c r="F7" s="10">
        <f>((E7*100)/D7)-100</f>
        <v>-54.162162162162161</v>
      </c>
      <c r="G7" s="1"/>
      <c r="H7" s="1"/>
      <c r="I7" s="1"/>
    </row>
    <row r="8" spans="1:12" x14ac:dyDescent="0.25">
      <c r="A8" s="11" t="s">
        <v>45</v>
      </c>
      <c r="B8" s="12">
        <v>4119</v>
      </c>
      <c r="C8" s="12">
        <v>2070</v>
      </c>
      <c r="D8" s="12">
        <v>7291</v>
      </c>
      <c r="E8" s="12">
        <v>4143</v>
      </c>
      <c r="F8" s="13">
        <f t="shared" ref="F8:F35" si="0">((E8*100)/D8)-100</f>
        <v>-43.176518996022494</v>
      </c>
      <c r="G8" s="1"/>
      <c r="H8" s="1"/>
      <c r="I8" s="1"/>
    </row>
    <row r="9" spans="1:12" x14ac:dyDescent="0.25">
      <c r="A9" s="8" t="s">
        <v>46</v>
      </c>
      <c r="B9" s="9">
        <v>89</v>
      </c>
      <c r="C9" s="9">
        <v>62</v>
      </c>
      <c r="D9" s="9">
        <v>164</v>
      </c>
      <c r="E9" s="9">
        <v>243</v>
      </c>
      <c r="F9" s="10">
        <f t="shared" si="0"/>
        <v>48.17073170731706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20387</v>
      </c>
      <c r="C11" s="9">
        <v>31590</v>
      </c>
      <c r="D11" s="9">
        <v>35863</v>
      </c>
      <c r="E11" s="9">
        <v>54965</v>
      </c>
      <c r="F11" s="10">
        <f t="shared" si="0"/>
        <v>53.263809497253447</v>
      </c>
      <c r="G11" s="1"/>
      <c r="H11" s="1"/>
      <c r="I11" s="1"/>
    </row>
    <row r="12" spans="1:12" x14ac:dyDescent="0.25">
      <c r="A12" s="11" t="s">
        <v>49</v>
      </c>
      <c r="B12" s="12">
        <v>5055</v>
      </c>
      <c r="C12" s="12">
        <v>5604.5</v>
      </c>
      <c r="D12" s="12">
        <v>8211</v>
      </c>
      <c r="E12" s="12">
        <v>8910.5</v>
      </c>
      <c r="F12" s="13">
        <f t="shared" si="0"/>
        <v>8.5190597978321705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82866.5</v>
      </c>
      <c r="C14" s="12">
        <v>91025</v>
      </c>
      <c r="D14" s="12">
        <v>171477.5</v>
      </c>
      <c r="E14" s="12">
        <v>177832</v>
      </c>
      <c r="F14" s="13">
        <f t="shared" si="0"/>
        <v>3.7057339884241429</v>
      </c>
      <c r="G14" s="1"/>
      <c r="H14" s="1"/>
      <c r="I14" s="1"/>
    </row>
    <row r="15" spans="1:12" x14ac:dyDescent="0.25">
      <c r="A15" s="8" t="s">
        <v>52</v>
      </c>
      <c r="B15" s="9">
        <v>44324.5</v>
      </c>
      <c r="C15" s="9">
        <v>44979.25</v>
      </c>
      <c r="D15" s="9">
        <v>76836</v>
      </c>
      <c r="E15" s="9">
        <v>81428.5</v>
      </c>
      <c r="F15" s="10">
        <f t="shared" si="0"/>
        <v>5.9770159820917286</v>
      </c>
      <c r="G15" s="1"/>
      <c r="H15" s="1"/>
      <c r="I15" s="1"/>
    </row>
    <row r="16" spans="1:12" x14ac:dyDescent="0.25">
      <c r="A16" s="11" t="s">
        <v>53</v>
      </c>
      <c r="B16" s="12">
        <v>3075</v>
      </c>
      <c r="C16" s="12">
        <v>5040</v>
      </c>
      <c r="D16" s="12">
        <v>8042</v>
      </c>
      <c r="E16" s="12">
        <v>9745</v>
      </c>
      <c r="F16" s="13">
        <f t="shared" si="0"/>
        <v>21.176324297438441</v>
      </c>
      <c r="G16" s="1"/>
      <c r="H16" s="1"/>
      <c r="I16" s="1"/>
    </row>
    <row r="17" spans="1:9" x14ac:dyDescent="0.25">
      <c r="A17" s="8" t="s">
        <v>54</v>
      </c>
      <c r="B17" s="9">
        <v>7954</v>
      </c>
      <c r="C17" s="9">
        <v>14110</v>
      </c>
      <c r="D17" s="9">
        <v>16974</v>
      </c>
      <c r="E17" s="9">
        <v>25298</v>
      </c>
      <c r="F17" s="10">
        <f t="shared" si="0"/>
        <v>49.039707788382231</v>
      </c>
      <c r="G17" s="1"/>
      <c r="H17" s="1"/>
      <c r="I17" s="1"/>
    </row>
    <row r="18" spans="1:9" x14ac:dyDescent="0.25">
      <c r="A18" s="11" t="s">
        <v>55</v>
      </c>
      <c r="B18" s="12">
        <v>37</v>
      </c>
      <c r="C18" s="12">
        <v>4</v>
      </c>
      <c r="D18" s="12">
        <v>90</v>
      </c>
      <c r="E18" s="12">
        <v>4</v>
      </c>
      <c r="F18" s="13">
        <f t="shared" si="0"/>
        <v>-95.555555555555557</v>
      </c>
      <c r="G18" s="1"/>
      <c r="H18" s="1"/>
      <c r="I18" s="1"/>
    </row>
    <row r="19" spans="1:9" x14ac:dyDescent="0.25">
      <c r="A19" s="8" t="s">
        <v>56</v>
      </c>
      <c r="B19" s="9">
        <v>56</v>
      </c>
      <c r="C19" s="9">
        <v>66</v>
      </c>
      <c r="D19" s="9">
        <v>91</v>
      </c>
      <c r="E19" s="9">
        <v>140</v>
      </c>
      <c r="F19" s="10">
        <f t="shared" si="0"/>
        <v>53.84615384615384</v>
      </c>
      <c r="G19" s="1"/>
      <c r="H19" s="1"/>
      <c r="I19" s="1"/>
    </row>
    <row r="20" spans="1:9" x14ac:dyDescent="0.25">
      <c r="A20" s="11" t="s">
        <v>57</v>
      </c>
      <c r="B20" s="12">
        <v>3332</v>
      </c>
      <c r="C20" s="12">
        <v>3990</v>
      </c>
      <c r="D20" s="12">
        <v>6770</v>
      </c>
      <c r="E20" s="12">
        <v>7934</v>
      </c>
      <c r="F20" s="13">
        <f t="shared" si="0"/>
        <v>17.193500738552444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5696</v>
      </c>
      <c r="C22" s="12">
        <v>5503</v>
      </c>
      <c r="D22" s="12">
        <v>13030</v>
      </c>
      <c r="E22" s="12">
        <v>11373</v>
      </c>
      <c r="F22" s="13">
        <f t="shared" si="0"/>
        <v>-12.7168073676132</v>
      </c>
      <c r="G22" s="1"/>
      <c r="H22" s="1"/>
      <c r="I22" s="1"/>
    </row>
    <row r="23" spans="1:9" x14ac:dyDescent="0.25">
      <c r="A23" s="8" t="s">
        <v>60</v>
      </c>
      <c r="B23" s="9">
        <v>1770</v>
      </c>
      <c r="C23" s="9">
        <v>903</v>
      </c>
      <c r="D23" s="9">
        <v>3530</v>
      </c>
      <c r="E23" s="9">
        <v>2205</v>
      </c>
      <c r="F23" s="10">
        <f t="shared" si="0"/>
        <v>-37.535410764872523</v>
      </c>
      <c r="G23" s="1"/>
      <c r="H23" s="1"/>
      <c r="I23" s="1"/>
    </row>
    <row r="24" spans="1:9" x14ac:dyDescent="0.25">
      <c r="A24" s="11" t="s">
        <v>61</v>
      </c>
      <c r="B24" s="12">
        <v>2120</v>
      </c>
      <c r="C24" s="12">
        <v>2061</v>
      </c>
      <c r="D24" s="12">
        <v>4514</v>
      </c>
      <c r="E24" s="12">
        <v>4135</v>
      </c>
      <c r="F24" s="13">
        <f t="shared" si="0"/>
        <v>-8.3961010190518408</v>
      </c>
      <c r="G24" s="1"/>
      <c r="H24" s="1"/>
      <c r="I24" s="1"/>
    </row>
    <row r="25" spans="1:9" x14ac:dyDescent="0.25">
      <c r="A25" s="8" t="s">
        <v>62</v>
      </c>
      <c r="B25" s="9">
        <v>1046</v>
      </c>
      <c r="C25" s="9">
        <v>1396</v>
      </c>
      <c r="D25" s="9">
        <v>1999</v>
      </c>
      <c r="E25" s="9">
        <v>3065</v>
      </c>
      <c r="F25" s="10">
        <f t="shared" si="0"/>
        <v>53.326663331665827</v>
      </c>
      <c r="G25" s="1"/>
      <c r="H25" s="1"/>
      <c r="I25" s="1"/>
    </row>
    <row r="26" spans="1:9" x14ac:dyDescent="0.25">
      <c r="A26" s="11" t="s">
        <v>63</v>
      </c>
      <c r="B26" s="12">
        <v>407</v>
      </c>
      <c r="C26" s="12">
        <v>539</v>
      </c>
      <c r="D26" s="12">
        <v>900</v>
      </c>
      <c r="E26" s="12">
        <v>1126</v>
      </c>
      <c r="F26" s="13">
        <f t="shared" si="0"/>
        <v>25.111111111111114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3012</v>
      </c>
      <c r="C28" s="12">
        <v>2683</v>
      </c>
      <c r="D28" s="12">
        <v>6323</v>
      </c>
      <c r="E28" s="12">
        <v>5468</v>
      </c>
      <c r="F28" s="13">
        <f t="shared" si="0"/>
        <v>-13.522062312193583</v>
      </c>
      <c r="G28" s="1"/>
      <c r="H28" s="1"/>
      <c r="I28" s="1"/>
    </row>
    <row r="29" spans="1:9" x14ac:dyDescent="0.25">
      <c r="A29" s="8" t="s">
        <v>66</v>
      </c>
      <c r="B29" s="9">
        <v>79</v>
      </c>
      <c r="C29" s="9">
        <v>175</v>
      </c>
      <c r="D29" s="9">
        <v>123</v>
      </c>
      <c r="E29" s="9">
        <v>206</v>
      </c>
      <c r="F29" s="10">
        <f t="shared" si="0"/>
        <v>67.479674796747958</v>
      </c>
      <c r="G29" s="1"/>
      <c r="H29" s="1"/>
      <c r="I29" s="1"/>
    </row>
    <row r="30" spans="1:9" x14ac:dyDescent="0.25">
      <c r="A30" s="11" t="s">
        <v>67</v>
      </c>
      <c r="B30" s="12">
        <v>1699</v>
      </c>
      <c r="C30" s="12">
        <v>585</v>
      </c>
      <c r="D30" s="12">
        <v>2912</v>
      </c>
      <c r="E30" s="12">
        <v>1381</v>
      </c>
      <c r="F30" s="13">
        <f t="shared" si="0"/>
        <v>-52.575549450549453</v>
      </c>
      <c r="G30" s="1"/>
      <c r="H30" s="1"/>
      <c r="I30" s="1"/>
    </row>
    <row r="31" spans="1:9" x14ac:dyDescent="0.25">
      <c r="A31" s="8" t="s">
        <v>68</v>
      </c>
      <c r="B31" s="9">
        <v>6024</v>
      </c>
      <c r="C31" s="9">
        <v>3759</v>
      </c>
      <c r="D31" s="9">
        <v>11294</v>
      </c>
      <c r="E31" s="9">
        <v>8722</v>
      </c>
      <c r="F31" s="10">
        <f t="shared" si="0"/>
        <v>-22.77315388701966</v>
      </c>
      <c r="G31" s="1"/>
      <c r="H31" s="1"/>
      <c r="I31" s="1"/>
    </row>
    <row r="32" spans="1:9" x14ac:dyDescent="0.25">
      <c r="A32" s="11" t="s">
        <v>69</v>
      </c>
      <c r="B32" s="12">
        <v>148447</v>
      </c>
      <c r="C32" s="12">
        <v>158630</v>
      </c>
      <c r="D32" s="12">
        <v>314292</v>
      </c>
      <c r="E32" s="12">
        <v>324107</v>
      </c>
      <c r="F32" s="13">
        <f t="shared" si="0"/>
        <v>3.1228920876127972</v>
      </c>
      <c r="G32" s="1"/>
      <c r="H32" s="1"/>
      <c r="I32" s="1"/>
    </row>
    <row r="33" spans="1:9" x14ac:dyDescent="0.25">
      <c r="A33" s="8" t="s">
        <v>70</v>
      </c>
      <c r="B33" s="9">
        <v>14268.5</v>
      </c>
      <c r="C33" s="9">
        <v>13088.5</v>
      </c>
      <c r="D33" s="9">
        <v>27256.5</v>
      </c>
      <c r="E33" s="9">
        <v>24587.5</v>
      </c>
      <c r="F33" s="10">
        <f t="shared" si="0"/>
        <v>-9.7921596683359979</v>
      </c>
      <c r="G33" s="1"/>
      <c r="H33" s="1"/>
      <c r="I33" s="1"/>
    </row>
    <row r="34" spans="1:9" x14ac:dyDescent="0.25">
      <c r="A34" s="11" t="s">
        <v>71</v>
      </c>
      <c r="B34" s="12">
        <v>139</v>
      </c>
      <c r="C34" s="12">
        <v>75</v>
      </c>
      <c r="D34" s="12">
        <v>229</v>
      </c>
      <c r="E34" s="12">
        <v>114</v>
      </c>
      <c r="F34" s="13">
        <f t="shared" si="0"/>
        <v>-50.21834061135371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356442.5</v>
      </c>
      <c r="C35" s="15">
        <f t="shared" ref="C35:E35" si="1">SUM(C7:C34)</f>
        <v>388149.25</v>
      </c>
      <c r="D35" s="15">
        <f t="shared" si="1"/>
        <v>719382</v>
      </c>
      <c r="E35" s="15">
        <f t="shared" si="1"/>
        <v>757556.5</v>
      </c>
      <c r="F35" s="16">
        <f t="shared" si="0"/>
        <v>5.306568693684298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424</v>
      </c>
      <c r="C38" s="41">
        <f>D7</f>
        <v>925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324107</v>
      </c>
      <c r="G38" s="42">
        <f>LOOKUP(E38,$A$38:$A$65,$C$38:$C$65)</f>
        <v>314292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4143</v>
      </c>
      <c r="C39" s="41">
        <f t="shared" ref="C39:C65" si="5">D8</f>
        <v>7291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177832</v>
      </c>
      <c r="G39" s="42">
        <f t="shared" ref="G39:G65" si="8">LOOKUP(E39,$A$38:$A$65,$C$38:$C$65)</f>
        <v>171477.5</v>
      </c>
    </row>
    <row r="40" spans="1:9" x14ac:dyDescent="0.25">
      <c r="A40" s="42" t="str">
        <f t="shared" si="3"/>
        <v>ALMERIA</v>
      </c>
      <c r="B40" s="41">
        <f t="shared" si="4"/>
        <v>243</v>
      </c>
      <c r="C40" s="41">
        <f t="shared" si="5"/>
        <v>164</v>
      </c>
      <c r="D40" s="41">
        <f t="shared" si="6"/>
        <v>20</v>
      </c>
      <c r="E40" s="42" t="str">
        <f t="shared" si="2"/>
        <v>BILBAO</v>
      </c>
      <c r="F40" s="42">
        <f t="shared" si="7"/>
        <v>81428.5</v>
      </c>
      <c r="G40" s="42">
        <f t="shared" si="8"/>
        <v>76836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54965</v>
      </c>
      <c r="G41" s="42">
        <f t="shared" si="8"/>
        <v>35863</v>
      </c>
    </row>
    <row r="42" spans="1:9" x14ac:dyDescent="0.25">
      <c r="A42" s="42" t="str">
        <f t="shared" si="3"/>
        <v>BAHIA DE ALGECIRAS</v>
      </c>
      <c r="B42" s="41">
        <f t="shared" si="4"/>
        <v>54965</v>
      </c>
      <c r="C42" s="41">
        <f t="shared" si="5"/>
        <v>35863</v>
      </c>
      <c r="D42" s="41">
        <f t="shared" si="6"/>
        <v>4</v>
      </c>
      <c r="E42" s="42" t="str">
        <f t="shared" si="2"/>
        <v>CASTELLON</v>
      </c>
      <c r="F42" s="42">
        <f t="shared" si="7"/>
        <v>25298</v>
      </c>
      <c r="G42" s="42">
        <f t="shared" si="8"/>
        <v>16974</v>
      </c>
    </row>
    <row r="43" spans="1:9" x14ac:dyDescent="0.25">
      <c r="A43" s="42" t="str">
        <f t="shared" si="3"/>
        <v>BAHIA DE CADIZ</v>
      </c>
      <c r="B43" s="41">
        <f t="shared" si="4"/>
        <v>8910.5</v>
      </c>
      <c r="C43" s="41">
        <f t="shared" si="5"/>
        <v>8211</v>
      </c>
      <c r="D43" s="41">
        <f t="shared" si="6"/>
        <v>9</v>
      </c>
      <c r="E43" s="42" t="str">
        <f t="shared" si="2"/>
        <v>VIGO</v>
      </c>
      <c r="F43" s="42">
        <f t="shared" si="7"/>
        <v>24587.5</v>
      </c>
      <c r="G43" s="42">
        <f t="shared" si="8"/>
        <v>27256.5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11373</v>
      </c>
      <c r="G44" s="42">
        <f t="shared" si="8"/>
        <v>13030</v>
      </c>
    </row>
    <row r="45" spans="1:9" x14ac:dyDescent="0.25">
      <c r="A45" s="42" t="str">
        <f t="shared" si="3"/>
        <v>BARCELONA</v>
      </c>
      <c r="B45" s="41">
        <f t="shared" si="4"/>
        <v>177832</v>
      </c>
      <c r="C45" s="41">
        <f t="shared" si="5"/>
        <v>171477.5</v>
      </c>
      <c r="D45" s="41">
        <f t="shared" si="6"/>
        <v>2</v>
      </c>
      <c r="E45" s="42" t="str">
        <f t="shared" si="2"/>
        <v>CARTAGENA</v>
      </c>
      <c r="F45" s="42">
        <f t="shared" si="7"/>
        <v>9745</v>
      </c>
      <c r="G45" s="42">
        <f t="shared" si="8"/>
        <v>8042</v>
      </c>
    </row>
    <row r="46" spans="1:9" x14ac:dyDescent="0.25">
      <c r="A46" s="42" t="str">
        <f t="shared" si="3"/>
        <v>BILBAO</v>
      </c>
      <c r="B46" s="41">
        <f t="shared" si="4"/>
        <v>81428.5</v>
      </c>
      <c r="C46" s="41">
        <f t="shared" si="5"/>
        <v>76836</v>
      </c>
      <c r="D46" s="41">
        <f t="shared" si="6"/>
        <v>3</v>
      </c>
      <c r="E46" s="42" t="str">
        <f t="shared" si="2"/>
        <v>BAHIA DE CADIZ</v>
      </c>
      <c r="F46" s="42">
        <f t="shared" si="7"/>
        <v>8910.5</v>
      </c>
      <c r="G46" s="42">
        <f t="shared" si="8"/>
        <v>8211</v>
      </c>
    </row>
    <row r="47" spans="1:9" x14ac:dyDescent="0.25">
      <c r="A47" s="42" t="str">
        <f t="shared" si="3"/>
        <v>CARTAGENA</v>
      </c>
      <c r="B47" s="41">
        <f t="shared" si="4"/>
        <v>9745</v>
      </c>
      <c r="C47" s="41">
        <f t="shared" si="5"/>
        <v>8042</v>
      </c>
      <c r="D47" s="41">
        <f t="shared" si="6"/>
        <v>8</v>
      </c>
      <c r="E47" s="42" t="str">
        <f t="shared" si="2"/>
        <v>TARRAGONA</v>
      </c>
      <c r="F47" s="42">
        <f t="shared" si="7"/>
        <v>8722</v>
      </c>
      <c r="G47" s="42">
        <f t="shared" si="8"/>
        <v>11294</v>
      </c>
    </row>
    <row r="48" spans="1:9" x14ac:dyDescent="0.25">
      <c r="A48" s="42" t="str">
        <f t="shared" si="3"/>
        <v>CASTELLON</v>
      </c>
      <c r="B48" s="41">
        <f t="shared" si="4"/>
        <v>25298</v>
      </c>
      <c r="C48" s="41">
        <f t="shared" si="5"/>
        <v>16974</v>
      </c>
      <c r="D48" s="41">
        <f t="shared" si="6"/>
        <v>5</v>
      </c>
      <c r="E48" s="42" t="str">
        <f t="shared" si="2"/>
        <v>GIJON</v>
      </c>
      <c r="F48" s="42">
        <f t="shared" si="7"/>
        <v>7934</v>
      </c>
      <c r="G48" s="42">
        <f t="shared" si="8"/>
        <v>6770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90</v>
      </c>
      <c r="D49" s="41">
        <f t="shared" si="6"/>
        <v>24</v>
      </c>
      <c r="E49" s="42" t="str">
        <f t="shared" si="2"/>
        <v>SANTA CRUZ DE TENERIFE</v>
      </c>
      <c r="F49" s="42">
        <f t="shared" si="7"/>
        <v>5468</v>
      </c>
      <c r="G49" s="42">
        <f t="shared" si="8"/>
        <v>6323</v>
      </c>
    </row>
    <row r="50" spans="1:7" x14ac:dyDescent="0.25">
      <c r="A50" s="42" t="str">
        <f t="shared" si="3"/>
        <v>FERROL-SAN CIBRAO</v>
      </c>
      <c r="B50" s="41">
        <f t="shared" si="4"/>
        <v>140</v>
      </c>
      <c r="C50" s="41">
        <f t="shared" si="5"/>
        <v>91</v>
      </c>
      <c r="D50" s="41">
        <f t="shared" si="6"/>
        <v>22</v>
      </c>
      <c r="E50" s="42" t="str">
        <f t="shared" si="2"/>
        <v>ALICANTE</v>
      </c>
      <c r="F50" s="42">
        <f t="shared" si="7"/>
        <v>4143</v>
      </c>
      <c r="G50" s="42">
        <f t="shared" si="8"/>
        <v>7291</v>
      </c>
    </row>
    <row r="51" spans="1:7" x14ac:dyDescent="0.25">
      <c r="A51" s="42" t="str">
        <f t="shared" si="3"/>
        <v>GIJON</v>
      </c>
      <c r="B51" s="41">
        <f t="shared" si="4"/>
        <v>7934</v>
      </c>
      <c r="C51" s="41">
        <f t="shared" si="5"/>
        <v>6770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4135</v>
      </c>
      <c r="G51" s="42">
        <f t="shared" si="8"/>
        <v>4514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MELILLA</v>
      </c>
      <c r="F52" s="42">
        <f t="shared" si="7"/>
        <v>3065</v>
      </c>
      <c r="G52" s="42">
        <f t="shared" si="8"/>
        <v>1999</v>
      </c>
    </row>
    <row r="53" spans="1:7" x14ac:dyDescent="0.25">
      <c r="A53" s="42" t="str">
        <f t="shared" si="3"/>
        <v>LAS PALMAS</v>
      </c>
      <c r="B53" s="41">
        <f t="shared" si="4"/>
        <v>11373</v>
      </c>
      <c r="C53" s="41">
        <f t="shared" si="5"/>
        <v>13030</v>
      </c>
      <c r="D53" s="41">
        <f t="shared" si="6"/>
        <v>7</v>
      </c>
      <c r="E53" s="42" t="str">
        <f t="shared" si="2"/>
        <v>MALAGA</v>
      </c>
      <c r="F53" s="42">
        <f t="shared" si="7"/>
        <v>2205</v>
      </c>
      <c r="G53" s="42">
        <f t="shared" si="8"/>
        <v>3530</v>
      </c>
    </row>
    <row r="54" spans="1:7" x14ac:dyDescent="0.25">
      <c r="A54" s="42" t="str">
        <f t="shared" si="3"/>
        <v>MALAGA</v>
      </c>
      <c r="B54" s="41">
        <f t="shared" si="4"/>
        <v>2205</v>
      </c>
      <c r="C54" s="41">
        <f t="shared" si="5"/>
        <v>3530</v>
      </c>
      <c r="D54" s="41">
        <f t="shared" si="6"/>
        <v>16</v>
      </c>
      <c r="E54" s="42" t="str">
        <f t="shared" si="2"/>
        <v>SEVILLA</v>
      </c>
      <c r="F54" s="42">
        <f t="shared" si="7"/>
        <v>1381</v>
      </c>
      <c r="G54" s="42">
        <f t="shared" si="8"/>
        <v>2912</v>
      </c>
    </row>
    <row r="55" spans="1:7" x14ac:dyDescent="0.25">
      <c r="A55" s="42" t="str">
        <f t="shared" si="3"/>
        <v>MARIN Y RIA DE PONTEVEDRA</v>
      </c>
      <c r="B55" s="41">
        <f t="shared" si="4"/>
        <v>4135</v>
      </c>
      <c r="C55" s="41">
        <f t="shared" si="5"/>
        <v>4514</v>
      </c>
      <c r="D55" s="41">
        <f t="shared" si="6"/>
        <v>14</v>
      </c>
      <c r="E55" s="42" t="str">
        <f t="shared" si="2"/>
        <v>MOTRIL</v>
      </c>
      <c r="F55" s="42">
        <f t="shared" si="7"/>
        <v>1126</v>
      </c>
      <c r="G55" s="42">
        <f t="shared" si="8"/>
        <v>900</v>
      </c>
    </row>
    <row r="56" spans="1:7" x14ac:dyDescent="0.25">
      <c r="A56" s="42" t="str">
        <f t="shared" si="3"/>
        <v>MELILLA</v>
      </c>
      <c r="B56" s="41">
        <f t="shared" si="4"/>
        <v>3065</v>
      </c>
      <c r="C56" s="41">
        <f t="shared" si="5"/>
        <v>1999</v>
      </c>
      <c r="D56" s="41">
        <f t="shared" si="6"/>
        <v>15</v>
      </c>
      <c r="E56" s="42" t="str">
        <f t="shared" si="2"/>
        <v>A CORUÑA</v>
      </c>
      <c r="F56" s="42">
        <f t="shared" si="7"/>
        <v>424</v>
      </c>
      <c r="G56" s="42">
        <f t="shared" si="8"/>
        <v>925</v>
      </c>
    </row>
    <row r="57" spans="1:7" x14ac:dyDescent="0.25">
      <c r="A57" s="42" t="str">
        <f t="shared" si="3"/>
        <v>MOTRIL</v>
      </c>
      <c r="B57" s="41">
        <f t="shared" si="4"/>
        <v>1126</v>
      </c>
      <c r="C57" s="41">
        <f t="shared" si="5"/>
        <v>900</v>
      </c>
      <c r="D57" s="41">
        <f t="shared" si="6"/>
        <v>18</v>
      </c>
      <c r="E57" s="42" t="str">
        <f t="shared" si="2"/>
        <v>ALMERIA</v>
      </c>
      <c r="F57" s="42">
        <f t="shared" si="7"/>
        <v>243</v>
      </c>
      <c r="G57" s="42">
        <f t="shared" si="8"/>
        <v>164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206</v>
      </c>
      <c r="G58" s="42">
        <f t="shared" si="8"/>
        <v>123</v>
      </c>
    </row>
    <row r="59" spans="1:7" x14ac:dyDescent="0.25">
      <c r="A59" s="42" t="str">
        <f t="shared" si="3"/>
        <v>SANTA CRUZ DE TENERIFE</v>
      </c>
      <c r="B59" s="41">
        <f t="shared" si="4"/>
        <v>5468</v>
      </c>
      <c r="C59" s="41">
        <f t="shared" si="5"/>
        <v>6323</v>
      </c>
      <c r="D59" s="41">
        <f t="shared" si="6"/>
        <v>12</v>
      </c>
      <c r="E59" s="42" t="str">
        <f t="shared" si="2"/>
        <v>FERROL-SAN CIBRAO</v>
      </c>
      <c r="F59" s="42">
        <f t="shared" si="7"/>
        <v>140</v>
      </c>
      <c r="G59" s="42">
        <f t="shared" si="8"/>
        <v>91</v>
      </c>
    </row>
    <row r="60" spans="1:7" x14ac:dyDescent="0.25">
      <c r="A60" s="42" t="str">
        <f t="shared" si="3"/>
        <v>SANTANDER</v>
      </c>
      <c r="B60" s="41">
        <f t="shared" si="4"/>
        <v>206</v>
      </c>
      <c r="C60" s="41">
        <f t="shared" si="5"/>
        <v>123</v>
      </c>
      <c r="D60" s="41">
        <f t="shared" si="6"/>
        <v>21</v>
      </c>
      <c r="E60" s="42" t="str">
        <f t="shared" si="2"/>
        <v>VILAGARCIA</v>
      </c>
      <c r="F60" s="42">
        <f t="shared" si="7"/>
        <v>114</v>
      </c>
      <c r="G60" s="42">
        <f t="shared" si="8"/>
        <v>229</v>
      </c>
    </row>
    <row r="61" spans="1:7" x14ac:dyDescent="0.25">
      <c r="A61" s="42" t="str">
        <f t="shared" si="3"/>
        <v>SEVILLA</v>
      </c>
      <c r="B61" s="41">
        <f t="shared" si="4"/>
        <v>1381</v>
      </c>
      <c r="C61" s="41">
        <f t="shared" si="5"/>
        <v>2912</v>
      </c>
      <c r="D61" s="41">
        <f t="shared" si="6"/>
        <v>17</v>
      </c>
      <c r="E61" s="42" t="str">
        <f t="shared" si="2"/>
        <v>CEUTA</v>
      </c>
      <c r="F61" s="42">
        <f t="shared" si="7"/>
        <v>4</v>
      </c>
      <c r="G61" s="42">
        <f t="shared" si="8"/>
        <v>90</v>
      </c>
    </row>
    <row r="62" spans="1:7" x14ac:dyDescent="0.25">
      <c r="A62" s="42" t="str">
        <f t="shared" si="3"/>
        <v>TARRAGONA</v>
      </c>
      <c r="B62" s="41">
        <f t="shared" si="4"/>
        <v>8722</v>
      </c>
      <c r="C62" s="41">
        <f t="shared" si="5"/>
        <v>11294</v>
      </c>
      <c r="D62" s="41">
        <f t="shared" si="6"/>
        <v>10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324107</v>
      </c>
      <c r="C63" s="41">
        <f t="shared" si="5"/>
        <v>314292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24587.5</v>
      </c>
      <c r="C64" s="41">
        <f t="shared" si="5"/>
        <v>27256.5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114</v>
      </c>
      <c r="C65" s="41">
        <f t="shared" si="5"/>
        <v>229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Febrero</v>
      </c>
      <c r="C5" s="68"/>
      <c r="D5" s="67" t="s">
        <v>40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438</v>
      </c>
      <c r="C7" s="9">
        <v>297</v>
      </c>
      <c r="D7" s="9">
        <v>925</v>
      </c>
      <c r="E7" s="9">
        <v>530</v>
      </c>
      <c r="F7" s="10">
        <f>((E7*100)/D7)-100</f>
        <v>-42.702702702702702</v>
      </c>
      <c r="G7" s="1"/>
      <c r="H7" s="1"/>
      <c r="I7" s="1"/>
    </row>
    <row r="8" spans="1:12" x14ac:dyDescent="0.25">
      <c r="A8" s="11" t="s">
        <v>45</v>
      </c>
      <c r="B8" s="12">
        <v>13431</v>
      </c>
      <c r="C8" s="12">
        <v>12229</v>
      </c>
      <c r="D8" s="12">
        <v>25763</v>
      </c>
      <c r="E8" s="12">
        <v>22882</v>
      </c>
      <c r="F8" s="13">
        <f t="shared" ref="F8:F35" si="0">((E8*100)/D8)-100</f>
        <v>-11.182703877654006</v>
      </c>
      <c r="G8" s="1"/>
      <c r="H8" s="1"/>
      <c r="I8" s="1"/>
    </row>
    <row r="9" spans="1:12" x14ac:dyDescent="0.25">
      <c r="A9" s="8" t="s">
        <v>46</v>
      </c>
      <c r="B9" s="9">
        <v>378</v>
      </c>
      <c r="C9" s="9">
        <v>655</v>
      </c>
      <c r="D9" s="9">
        <v>952</v>
      </c>
      <c r="E9" s="9">
        <v>1031</v>
      </c>
      <c r="F9" s="10">
        <f t="shared" si="0"/>
        <v>8.2983193277310932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22215</v>
      </c>
      <c r="C11" s="9">
        <v>33278</v>
      </c>
      <c r="D11" s="9">
        <v>39472</v>
      </c>
      <c r="E11" s="9">
        <v>58674</v>
      </c>
      <c r="F11" s="10">
        <f t="shared" si="0"/>
        <v>48.647142278070532</v>
      </c>
      <c r="G11" s="1"/>
      <c r="H11" s="1"/>
      <c r="I11" s="1"/>
    </row>
    <row r="12" spans="1:12" x14ac:dyDescent="0.25">
      <c r="A12" s="11" t="s">
        <v>49</v>
      </c>
      <c r="B12" s="12">
        <v>7810</v>
      </c>
      <c r="C12" s="12">
        <v>9573.5</v>
      </c>
      <c r="D12" s="12">
        <v>13752</v>
      </c>
      <c r="E12" s="12">
        <v>16306.5</v>
      </c>
      <c r="F12" s="13">
        <f t="shared" si="0"/>
        <v>18.575479930191975</v>
      </c>
      <c r="G12" s="1"/>
      <c r="H12" s="1"/>
      <c r="I12" s="1"/>
    </row>
    <row r="13" spans="1:12" x14ac:dyDescent="0.25">
      <c r="A13" s="8" t="s">
        <v>50</v>
      </c>
      <c r="B13" s="9">
        <v>4078</v>
      </c>
      <c r="C13" s="9">
        <v>4720</v>
      </c>
      <c r="D13" s="9">
        <v>7254</v>
      </c>
      <c r="E13" s="9">
        <v>8809</v>
      </c>
      <c r="F13" s="10">
        <f t="shared" si="0"/>
        <v>21.43644885580369</v>
      </c>
      <c r="G13" s="1"/>
      <c r="H13" s="1"/>
      <c r="I13" s="1"/>
    </row>
    <row r="14" spans="1:12" x14ac:dyDescent="0.25">
      <c r="A14" s="11" t="s">
        <v>51</v>
      </c>
      <c r="B14" s="12">
        <v>95281</v>
      </c>
      <c r="C14" s="12">
        <v>104633</v>
      </c>
      <c r="D14" s="12">
        <v>196115</v>
      </c>
      <c r="E14" s="12">
        <v>201908</v>
      </c>
      <c r="F14" s="13">
        <f t="shared" si="0"/>
        <v>2.9538791015475567</v>
      </c>
      <c r="G14" s="1"/>
      <c r="H14" s="1"/>
      <c r="I14" s="1"/>
    </row>
    <row r="15" spans="1:12" x14ac:dyDescent="0.25">
      <c r="A15" s="8" t="s">
        <v>52</v>
      </c>
      <c r="B15" s="9">
        <v>49888.5</v>
      </c>
      <c r="C15" s="9">
        <v>49598</v>
      </c>
      <c r="D15" s="9">
        <v>86887.25</v>
      </c>
      <c r="E15" s="9">
        <v>90581.5</v>
      </c>
      <c r="F15" s="10">
        <f t="shared" si="0"/>
        <v>4.2517745699167619</v>
      </c>
      <c r="G15" s="1"/>
      <c r="H15" s="1"/>
      <c r="I15" s="1"/>
    </row>
    <row r="16" spans="1:12" x14ac:dyDescent="0.25">
      <c r="A16" s="11" t="s">
        <v>53</v>
      </c>
      <c r="B16" s="12">
        <v>4464</v>
      </c>
      <c r="C16" s="12">
        <v>6118</v>
      </c>
      <c r="D16" s="12">
        <v>10599</v>
      </c>
      <c r="E16" s="12">
        <v>11460</v>
      </c>
      <c r="F16" s="13">
        <f t="shared" si="0"/>
        <v>8.1234078686668596</v>
      </c>
      <c r="G16" s="1"/>
      <c r="H16" s="1"/>
      <c r="I16" s="1"/>
    </row>
    <row r="17" spans="1:9" x14ac:dyDescent="0.25">
      <c r="A17" s="8" t="s">
        <v>54</v>
      </c>
      <c r="B17" s="9">
        <v>9070</v>
      </c>
      <c r="C17" s="9">
        <v>14110</v>
      </c>
      <c r="D17" s="9">
        <v>18816</v>
      </c>
      <c r="E17" s="9">
        <v>25818</v>
      </c>
      <c r="F17" s="10">
        <f t="shared" si="0"/>
        <v>37.213010204081627</v>
      </c>
      <c r="G17" s="1"/>
      <c r="H17" s="1"/>
      <c r="I17" s="1"/>
    </row>
    <row r="18" spans="1:9" x14ac:dyDescent="0.25">
      <c r="A18" s="11" t="s">
        <v>55</v>
      </c>
      <c r="B18" s="12">
        <v>1166</v>
      </c>
      <c r="C18" s="12">
        <v>1538</v>
      </c>
      <c r="D18" s="12">
        <v>2493</v>
      </c>
      <c r="E18" s="12">
        <v>3274</v>
      </c>
      <c r="F18" s="13">
        <f t="shared" si="0"/>
        <v>31.327717609306063</v>
      </c>
      <c r="G18" s="1"/>
      <c r="H18" s="1"/>
      <c r="I18" s="1"/>
    </row>
    <row r="19" spans="1:9" x14ac:dyDescent="0.25">
      <c r="A19" s="8" t="s">
        <v>56</v>
      </c>
      <c r="B19" s="9">
        <v>56</v>
      </c>
      <c r="C19" s="9">
        <v>66</v>
      </c>
      <c r="D19" s="9">
        <v>91</v>
      </c>
      <c r="E19" s="9">
        <v>180</v>
      </c>
      <c r="F19" s="10">
        <f t="shared" si="0"/>
        <v>97.80219780219781</v>
      </c>
      <c r="G19" s="1"/>
      <c r="H19" s="1"/>
      <c r="I19" s="1"/>
    </row>
    <row r="20" spans="1:9" x14ac:dyDescent="0.25">
      <c r="A20" s="11" t="s">
        <v>57</v>
      </c>
      <c r="B20" s="12">
        <v>3930</v>
      </c>
      <c r="C20" s="12">
        <v>4811</v>
      </c>
      <c r="D20" s="12">
        <v>8120</v>
      </c>
      <c r="E20" s="12">
        <v>9452</v>
      </c>
      <c r="F20" s="13">
        <f t="shared" si="0"/>
        <v>16.403940886699502</v>
      </c>
      <c r="G20" s="1"/>
      <c r="H20" s="1"/>
      <c r="I20" s="1"/>
    </row>
    <row r="21" spans="1:9" x14ac:dyDescent="0.25">
      <c r="A21" s="8" t="s">
        <v>58</v>
      </c>
      <c r="B21" s="9">
        <v>166</v>
      </c>
      <c r="C21" s="9">
        <v>8</v>
      </c>
      <c r="D21" s="9">
        <v>489</v>
      </c>
      <c r="E21" s="9">
        <v>18</v>
      </c>
      <c r="F21" s="10">
        <f t="shared" si="0"/>
        <v>-96.319018404907979</v>
      </c>
      <c r="G21" s="1"/>
      <c r="H21" s="1"/>
      <c r="I21" s="1"/>
    </row>
    <row r="22" spans="1:9" x14ac:dyDescent="0.25">
      <c r="A22" s="11" t="s">
        <v>59</v>
      </c>
      <c r="B22" s="12">
        <v>34361</v>
      </c>
      <c r="C22" s="12">
        <v>32503</v>
      </c>
      <c r="D22" s="12">
        <v>69077</v>
      </c>
      <c r="E22" s="12">
        <v>61941</v>
      </c>
      <c r="F22" s="13">
        <f t="shared" si="0"/>
        <v>-10.330500745544825</v>
      </c>
      <c r="G22" s="1"/>
      <c r="H22" s="1"/>
      <c r="I22" s="1"/>
    </row>
    <row r="23" spans="1:9" x14ac:dyDescent="0.25">
      <c r="A23" s="8" t="s">
        <v>60</v>
      </c>
      <c r="B23" s="9">
        <v>2945</v>
      </c>
      <c r="C23" s="9">
        <v>1894</v>
      </c>
      <c r="D23" s="9">
        <v>5604</v>
      </c>
      <c r="E23" s="9">
        <v>4533</v>
      </c>
      <c r="F23" s="10">
        <f t="shared" si="0"/>
        <v>-19.111349036402572</v>
      </c>
      <c r="G23" s="1"/>
      <c r="H23" s="1"/>
      <c r="I23" s="1"/>
    </row>
    <row r="24" spans="1:9" x14ac:dyDescent="0.25">
      <c r="A24" s="11" t="s">
        <v>61</v>
      </c>
      <c r="B24" s="12">
        <v>2593</v>
      </c>
      <c r="C24" s="12">
        <v>2396</v>
      </c>
      <c r="D24" s="12">
        <v>5582</v>
      </c>
      <c r="E24" s="12">
        <v>5015</v>
      </c>
      <c r="F24" s="13">
        <f t="shared" si="0"/>
        <v>-10.157649587961302</v>
      </c>
      <c r="G24" s="1"/>
      <c r="H24" s="1"/>
      <c r="I24" s="1"/>
    </row>
    <row r="25" spans="1:9" x14ac:dyDescent="0.25">
      <c r="A25" s="8" t="s">
        <v>62</v>
      </c>
      <c r="B25" s="9">
        <v>2941</v>
      </c>
      <c r="C25" s="9">
        <v>2850</v>
      </c>
      <c r="D25" s="9">
        <v>5733</v>
      </c>
      <c r="E25" s="9">
        <v>5914</v>
      </c>
      <c r="F25" s="10">
        <f t="shared" si="0"/>
        <v>3.1571603000174377</v>
      </c>
      <c r="G25" s="1"/>
      <c r="H25" s="1"/>
      <c r="I25" s="1"/>
    </row>
    <row r="26" spans="1:9" x14ac:dyDescent="0.25">
      <c r="A26" s="11" t="s">
        <v>63</v>
      </c>
      <c r="B26" s="12">
        <v>675</v>
      </c>
      <c r="C26" s="12">
        <v>539</v>
      </c>
      <c r="D26" s="12">
        <v>1446</v>
      </c>
      <c r="E26" s="12">
        <v>1248</v>
      </c>
      <c r="F26" s="13">
        <f t="shared" si="0"/>
        <v>-13.69294605809128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25344</v>
      </c>
      <c r="C28" s="12">
        <v>24204</v>
      </c>
      <c r="D28" s="12">
        <v>50989</v>
      </c>
      <c r="E28" s="12">
        <v>47440</v>
      </c>
      <c r="F28" s="13">
        <f t="shared" si="0"/>
        <v>-6.9603247759320652</v>
      </c>
      <c r="G28" s="1"/>
      <c r="H28" s="1"/>
      <c r="I28" s="1"/>
    </row>
    <row r="29" spans="1:9" x14ac:dyDescent="0.25">
      <c r="A29" s="8" t="s">
        <v>66</v>
      </c>
      <c r="B29" s="9">
        <v>79</v>
      </c>
      <c r="C29" s="9">
        <v>175</v>
      </c>
      <c r="D29" s="9">
        <v>123</v>
      </c>
      <c r="E29" s="9">
        <v>206</v>
      </c>
      <c r="F29" s="10">
        <f t="shared" si="0"/>
        <v>67.479674796747958</v>
      </c>
      <c r="G29" s="1"/>
      <c r="H29" s="1"/>
      <c r="I29" s="1"/>
    </row>
    <row r="30" spans="1:9" x14ac:dyDescent="0.25">
      <c r="A30" s="11" t="s">
        <v>67</v>
      </c>
      <c r="B30" s="12">
        <v>12668</v>
      </c>
      <c r="C30" s="12">
        <v>10978</v>
      </c>
      <c r="D30" s="12">
        <v>25146</v>
      </c>
      <c r="E30" s="12">
        <v>20168</v>
      </c>
      <c r="F30" s="13">
        <f t="shared" si="0"/>
        <v>-19.796389087727675</v>
      </c>
      <c r="G30" s="1"/>
      <c r="H30" s="1"/>
      <c r="I30" s="1"/>
    </row>
    <row r="31" spans="1:9" x14ac:dyDescent="0.25">
      <c r="A31" s="8" t="s">
        <v>68</v>
      </c>
      <c r="B31" s="9">
        <v>7957</v>
      </c>
      <c r="C31" s="9">
        <v>5503</v>
      </c>
      <c r="D31" s="9">
        <v>14930</v>
      </c>
      <c r="E31" s="9">
        <v>12308</v>
      </c>
      <c r="F31" s="10">
        <f t="shared" si="0"/>
        <v>-17.561955793703959</v>
      </c>
      <c r="G31" s="1"/>
      <c r="H31" s="1"/>
      <c r="I31" s="1"/>
    </row>
    <row r="32" spans="1:9" x14ac:dyDescent="0.25">
      <c r="A32" s="11" t="s">
        <v>69</v>
      </c>
      <c r="B32" s="12">
        <v>159658</v>
      </c>
      <c r="C32" s="12">
        <v>170315</v>
      </c>
      <c r="D32" s="12">
        <v>337242</v>
      </c>
      <c r="E32" s="12">
        <v>343780</v>
      </c>
      <c r="F32" s="13">
        <f t="shared" si="0"/>
        <v>1.9386671885471003</v>
      </c>
      <c r="G32" s="1"/>
      <c r="H32" s="1"/>
      <c r="I32" s="1"/>
    </row>
    <row r="33" spans="1:9" x14ac:dyDescent="0.25">
      <c r="A33" s="8" t="s">
        <v>70</v>
      </c>
      <c r="B33" s="9">
        <v>16170.5</v>
      </c>
      <c r="C33" s="9">
        <v>14861.5</v>
      </c>
      <c r="D33" s="9">
        <v>31303.5</v>
      </c>
      <c r="E33" s="9">
        <v>28644.5</v>
      </c>
      <c r="F33" s="10">
        <f t="shared" si="0"/>
        <v>-8.4942578305940231</v>
      </c>
      <c r="G33" s="1"/>
      <c r="H33" s="1"/>
      <c r="I33" s="1"/>
    </row>
    <row r="34" spans="1:9" x14ac:dyDescent="0.25">
      <c r="A34" s="11" t="s">
        <v>71</v>
      </c>
      <c r="B34" s="12">
        <v>2210</v>
      </c>
      <c r="C34" s="12">
        <v>2444</v>
      </c>
      <c r="D34" s="12">
        <v>4706</v>
      </c>
      <c r="E34" s="12">
        <v>4867</v>
      </c>
      <c r="F34" s="13">
        <f t="shared" si="0"/>
        <v>3.4211644708882289</v>
      </c>
      <c r="G34" s="1"/>
      <c r="H34" s="1"/>
      <c r="I34" s="1"/>
    </row>
    <row r="35" spans="1:9" x14ac:dyDescent="0.25">
      <c r="A35" s="14" t="s">
        <v>72</v>
      </c>
      <c r="B35" s="15">
        <f>SUM(B7:B34)</f>
        <v>479975</v>
      </c>
      <c r="C35" s="15">
        <f t="shared" ref="C35:E35" si="1">SUM(C7:C34)</f>
        <v>510297</v>
      </c>
      <c r="D35" s="15">
        <f t="shared" si="1"/>
        <v>963611.75</v>
      </c>
      <c r="E35" s="15">
        <f t="shared" si="1"/>
        <v>986988.5</v>
      </c>
      <c r="F35" s="16">
        <f t="shared" si="0"/>
        <v>2.4259511156853364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530</v>
      </c>
      <c r="C38" s="41">
        <f>D7</f>
        <v>925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343780</v>
      </c>
      <c r="G38" s="42">
        <f>LOOKUP(E38,$A$38:$A$65,$C$38:$C$65)</f>
        <v>337242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22882</v>
      </c>
      <c r="C39" s="41">
        <f t="shared" ref="C39:C65" si="5">D8</f>
        <v>25763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201908</v>
      </c>
      <c r="G39" s="42">
        <f t="shared" ref="G39:G65" si="8">LOOKUP(E39,$A$38:$A$65,$C$38:$C$65)</f>
        <v>196115</v>
      </c>
    </row>
    <row r="40" spans="1:9" x14ac:dyDescent="0.25">
      <c r="A40" s="42" t="str">
        <f t="shared" si="3"/>
        <v>ALMERIA</v>
      </c>
      <c r="B40" s="41">
        <f t="shared" si="4"/>
        <v>1031</v>
      </c>
      <c r="C40" s="41">
        <f t="shared" si="5"/>
        <v>952</v>
      </c>
      <c r="D40" s="41">
        <f t="shared" si="6"/>
        <v>22</v>
      </c>
      <c r="E40" s="42" t="str">
        <f t="shared" si="2"/>
        <v>BILBAO</v>
      </c>
      <c r="F40" s="42">
        <f t="shared" si="7"/>
        <v>90581.5</v>
      </c>
      <c r="G40" s="42">
        <f t="shared" si="8"/>
        <v>86887.25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61941</v>
      </c>
      <c r="G41" s="42">
        <f t="shared" si="8"/>
        <v>69077</v>
      </c>
    </row>
    <row r="42" spans="1:9" x14ac:dyDescent="0.25">
      <c r="A42" s="42" t="str">
        <f t="shared" si="3"/>
        <v>BAHIA DE ALGECIRAS</v>
      </c>
      <c r="B42" s="41">
        <f t="shared" si="4"/>
        <v>58674</v>
      </c>
      <c r="C42" s="41">
        <f t="shared" si="5"/>
        <v>39472</v>
      </c>
      <c r="D42" s="41">
        <f t="shared" si="6"/>
        <v>5</v>
      </c>
      <c r="E42" s="42" t="str">
        <f t="shared" si="2"/>
        <v>BAHIA DE ALGECIRAS</v>
      </c>
      <c r="F42" s="42">
        <f t="shared" si="7"/>
        <v>58674</v>
      </c>
      <c r="G42" s="42">
        <f t="shared" si="8"/>
        <v>39472</v>
      </c>
    </row>
    <row r="43" spans="1:9" x14ac:dyDescent="0.25">
      <c r="A43" s="42" t="str">
        <f t="shared" si="3"/>
        <v>BAHIA DE CADIZ</v>
      </c>
      <c r="B43" s="41">
        <f t="shared" si="4"/>
        <v>16306.5</v>
      </c>
      <c r="C43" s="41">
        <f t="shared" si="5"/>
        <v>13752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47440</v>
      </c>
      <c r="G43" s="42">
        <f t="shared" si="8"/>
        <v>50989</v>
      </c>
    </row>
    <row r="44" spans="1:9" x14ac:dyDescent="0.25">
      <c r="A44" s="42" t="str">
        <f t="shared" si="3"/>
        <v>BALEARES</v>
      </c>
      <c r="B44" s="41">
        <f t="shared" si="4"/>
        <v>8809</v>
      </c>
      <c r="C44" s="41">
        <f t="shared" si="5"/>
        <v>7254</v>
      </c>
      <c r="D44" s="41">
        <f t="shared" si="6"/>
        <v>15</v>
      </c>
      <c r="E44" s="42" t="str">
        <f t="shared" si="2"/>
        <v>VIGO</v>
      </c>
      <c r="F44" s="42">
        <f t="shared" si="7"/>
        <v>28644.5</v>
      </c>
      <c r="G44" s="42">
        <f t="shared" si="8"/>
        <v>31303.5</v>
      </c>
    </row>
    <row r="45" spans="1:9" x14ac:dyDescent="0.25">
      <c r="A45" s="42" t="str">
        <f t="shared" si="3"/>
        <v>BARCELONA</v>
      </c>
      <c r="B45" s="41">
        <f t="shared" si="4"/>
        <v>201908</v>
      </c>
      <c r="C45" s="41">
        <f t="shared" si="5"/>
        <v>196115</v>
      </c>
      <c r="D45" s="41">
        <f t="shared" si="6"/>
        <v>2</v>
      </c>
      <c r="E45" s="42" t="str">
        <f t="shared" si="2"/>
        <v>CASTELLON</v>
      </c>
      <c r="F45" s="42">
        <f t="shared" si="7"/>
        <v>25818</v>
      </c>
      <c r="G45" s="42">
        <f t="shared" si="8"/>
        <v>18816</v>
      </c>
    </row>
    <row r="46" spans="1:9" x14ac:dyDescent="0.25">
      <c r="A46" s="42" t="str">
        <f t="shared" si="3"/>
        <v>BILBAO</v>
      </c>
      <c r="B46" s="41">
        <f t="shared" si="4"/>
        <v>90581.5</v>
      </c>
      <c r="C46" s="41">
        <f t="shared" si="5"/>
        <v>86887.25</v>
      </c>
      <c r="D46" s="41">
        <f t="shared" si="6"/>
        <v>3</v>
      </c>
      <c r="E46" s="42" t="str">
        <f t="shared" si="2"/>
        <v>ALICANTE</v>
      </c>
      <c r="F46" s="42">
        <f t="shared" si="7"/>
        <v>22882</v>
      </c>
      <c r="G46" s="42">
        <f t="shared" si="8"/>
        <v>25763</v>
      </c>
    </row>
    <row r="47" spans="1:9" x14ac:dyDescent="0.25">
      <c r="A47" s="42" t="str">
        <f t="shared" si="3"/>
        <v>CARTAGENA</v>
      </c>
      <c r="B47" s="41">
        <f t="shared" si="4"/>
        <v>11460</v>
      </c>
      <c r="C47" s="41">
        <f t="shared" si="5"/>
        <v>10599</v>
      </c>
      <c r="D47" s="41">
        <f t="shared" si="6"/>
        <v>13</v>
      </c>
      <c r="E47" s="42" t="str">
        <f t="shared" si="2"/>
        <v>SEVILLA</v>
      </c>
      <c r="F47" s="42">
        <f t="shared" si="7"/>
        <v>20168</v>
      </c>
      <c r="G47" s="42">
        <f t="shared" si="8"/>
        <v>25146</v>
      </c>
    </row>
    <row r="48" spans="1:9" x14ac:dyDescent="0.25">
      <c r="A48" s="42" t="str">
        <f t="shared" si="3"/>
        <v>CASTELLON</v>
      </c>
      <c r="B48" s="41">
        <f t="shared" si="4"/>
        <v>25818</v>
      </c>
      <c r="C48" s="41">
        <f t="shared" si="5"/>
        <v>18816</v>
      </c>
      <c r="D48" s="41">
        <f t="shared" si="6"/>
        <v>8</v>
      </c>
      <c r="E48" s="42" t="str">
        <f t="shared" si="2"/>
        <v>BAHIA DE CADIZ</v>
      </c>
      <c r="F48" s="42">
        <f t="shared" si="7"/>
        <v>16306.5</v>
      </c>
      <c r="G48" s="42">
        <f t="shared" si="8"/>
        <v>13752</v>
      </c>
    </row>
    <row r="49" spans="1:7" x14ac:dyDescent="0.25">
      <c r="A49" s="42" t="str">
        <f t="shared" si="3"/>
        <v>CEUTA</v>
      </c>
      <c r="B49" s="41">
        <f t="shared" si="4"/>
        <v>3274</v>
      </c>
      <c r="C49" s="41">
        <f t="shared" si="5"/>
        <v>2493</v>
      </c>
      <c r="D49" s="41">
        <f t="shared" si="6"/>
        <v>20</v>
      </c>
      <c r="E49" s="42" t="str">
        <f t="shared" si="2"/>
        <v>TARRAGONA</v>
      </c>
      <c r="F49" s="42">
        <f t="shared" si="7"/>
        <v>12308</v>
      </c>
      <c r="G49" s="42">
        <f t="shared" si="8"/>
        <v>14930</v>
      </c>
    </row>
    <row r="50" spans="1:7" x14ac:dyDescent="0.25">
      <c r="A50" s="42" t="str">
        <f t="shared" si="3"/>
        <v>FERROL-SAN CIBRAO</v>
      </c>
      <c r="B50" s="41">
        <f t="shared" si="4"/>
        <v>180</v>
      </c>
      <c r="C50" s="41">
        <f t="shared" si="5"/>
        <v>91</v>
      </c>
      <c r="D50" s="41">
        <f t="shared" si="6"/>
        <v>25</v>
      </c>
      <c r="E50" s="42" t="str">
        <f t="shared" si="2"/>
        <v>CARTAGENA</v>
      </c>
      <c r="F50" s="42">
        <f t="shared" si="7"/>
        <v>11460</v>
      </c>
      <c r="G50" s="42">
        <f t="shared" si="8"/>
        <v>10599</v>
      </c>
    </row>
    <row r="51" spans="1:7" x14ac:dyDescent="0.25">
      <c r="A51" s="42" t="str">
        <f t="shared" si="3"/>
        <v>GIJON</v>
      </c>
      <c r="B51" s="41">
        <f t="shared" si="4"/>
        <v>9452</v>
      </c>
      <c r="C51" s="41">
        <f t="shared" si="5"/>
        <v>8120</v>
      </c>
      <c r="D51" s="41">
        <f t="shared" si="6"/>
        <v>14</v>
      </c>
      <c r="E51" s="42" t="str">
        <f t="shared" si="2"/>
        <v>GIJON</v>
      </c>
      <c r="F51" s="42">
        <f t="shared" si="7"/>
        <v>9452</v>
      </c>
      <c r="G51" s="42">
        <f t="shared" si="8"/>
        <v>8120</v>
      </c>
    </row>
    <row r="52" spans="1:7" x14ac:dyDescent="0.25">
      <c r="A52" s="42" t="str">
        <f t="shared" si="3"/>
        <v>HUELVA</v>
      </c>
      <c r="B52" s="41">
        <f t="shared" si="4"/>
        <v>18</v>
      </c>
      <c r="C52" s="41">
        <f t="shared" si="5"/>
        <v>489</v>
      </c>
      <c r="D52" s="41">
        <f t="shared" si="6"/>
        <v>26</v>
      </c>
      <c r="E52" s="42" t="str">
        <f t="shared" si="2"/>
        <v>BALEARES</v>
      </c>
      <c r="F52" s="42">
        <f t="shared" si="7"/>
        <v>8809</v>
      </c>
      <c r="G52" s="42">
        <f t="shared" si="8"/>
        <v>7254</v>
      </c>
    </row>
    <row r="53" spans="1:7" x14ac:dyDescent="0.25">
      <c r="A53" s="42" t="str">
        <f t="shared" si="3"/>
        <v>LAS PALMAS</v>
      </c>
      <c r="B53" s="41">
        <f t="shared" si="4"/>
        <v>61941</v>
      </c>
      <c r="C53" s="41">
        <f t="shared" si="5"/>
        <v>69077</v>
      </c>
      <c r="D53" s="41">
        <f t="shared" si="6"/>
        <v>4</v>
      </c>
      <c r="E53" s="42" t="str">
        <f t="shared" si="2"/>
        <v>MELILLA</v>
      </c>
      <c r="F53" s="42">
        <f t="shared" si="7"/>
        <v>5914</v>
      </c>
      <c r="G53" s="42">
        <f t="shared" si="8"/>
        <v>5733</v>
      </c>
    </row>
    <row r="54" spans="1:7" x14ac:dyDescent="0.25">
      <c r="A54" s="42" t="str">
        <f t="shared" si="3"/>
        <v>MALAGA</v>
      </c>
      <c r="B54" s="41">
        <f t="shared" si="4"/>
        <v>4533</v>
      </c>
      <c r="C54" s="41">
        <f t="shared" si="5"/>
        <v>5604</v>
      </c>
      <c r="D54" s="41">
        <f t="shared" si="6"/>
        <v>19</v>
      </c>
      <c r="E54" s="42" t="str">
        <f t="shared" si="2"/>
        <v>MARIN Y RIA DE PONTEVEDRA</v>
      </c>
      <c r="F54" s="42">
        <f t="shared" si="7"/>
        <v>5015</v>
      </c>
      <c r="G54" s="42">
        <f t="shared" si="8"/>
        <v>5582</v>
      </c>
    </row>
    <row r="55" spans="1:7" x14ac:dyDescent="0.25">
      <c r="A55" s="42" t="str">
        <f t="shared" si="3"/>
        <v>MARIN Y RIA DE PONTEVEDRA</v>
      </c>
      <c r="B55" s="41">
        <f t="shared" si="4"/>
        <v>5015</v>
      </c>
      <c r="C55" s="41">
        <f t="shared" si="5"/>
        <v>5582</v>
      </c>
      <c r="D55" s="41">
        <f t="shared" si="6"/>
        <v>17</v>
      </c>
      <c r="E55" s="42" t="str">
        <f t="shared" si="2"/>
        <v>VILAGARCIA</v>
      </c>
      <c r="F55" s="42">
        <f t="shared" si="7"/>
        <v>4867</v>
      </c>
      <c r="G55" s="42">
        <f t="shared" si="8"/>
        <v>4706</v>
      </c>
    </row>
    <row r="56" spans="1:7" x14ac:dyDescent="0.25">
      <c r="A56" s="42" t="str">
        <f t="shared" si="3"/>
        <v>MELILLA</v>
      </c>
      <c r="B56" s="41">
        <f t="shared" si="4"/>
        <v>5914</v>
      </c>
      <c r="C56" s="41">
        <f t="shared" si="5"/>
        <v>5733</v>
      </c>
      <c r="D56" s="41">
        <f t="shared" si="6"/>
        <v>16</v>
      </c>
      <c r="E56" s="42" t="str">
        <f t="shared" si="2"/>
        <v>MALAGA</v>
      </c>
      <c r="F56" s="42">
        <f t="shared" si="7"/>
        <v>4533</v>
      </c>
      <c r="G56" s="42">
        <f t="shared" si="8"/>
        <v>5604</v>
      </c>
    </row>
    <row r="57" spans="1:7" x14ac:dyDescent="0.25">
      <c r="A57" s="42" t="str">
        <f t="shared" si="3"/>
        <v>MOTRIL</v>
      </c>
      <c r="B57" s="41">
        <f t="shared" si="4"/>
        <v>1248</v>
      </c>
      <c r="C57" s="41">
        <f t="shared" si="5"/>
        <v>1446</v>
      </c>
      <c r="D57" s="41">
        <f t="shared" si="6"/>
        <v>21</v>
      </c>
      <c r="E57" s="42" t="str">
        <f t="shared" si="2"/>
        <v>CEUTA</v>
      </c>
      <c r="F57" s="42">
        <f t="shared" si="7"/>
        <v>3274</v>
      </c>
      <c r="G57" s="42">
        <f t="shared" si="8"/>
        <v>2493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1248</v>
      </c>
      <c r="G58" s="42">
        <f t="shared" si="8"/>
        <v>1446</v>
      </c>
    </row>
    <row r="59" spans="1:7" x14ac:dyDescent="0.25">
      <c r="A59" s="42" t="str">
        <f t="shared" si="3"/>
        <v>SANTA CRUZ DE TENERIFE</v>
      </c>
      <c r="B59" s="41">
        <f t="shared" si="4"/>
        <v>47440</v>
      </c>
      <c r="C59" s="41">
        <f t="shared" si="5"/>
        <v>50989</v>
      </c>
      <c r="D59" s="41">
        <f t="shared" si="6"/>
        <v>6</v>
      </c>
      <c r="E59" s="42" t="str">
        <f t="shared" si="2"/>
        <v>ALMERIA</v>
      </c>
      <c r="F59" s="42">
        <f t="shared" si="7"/>
        <v>1031</v>
      </c>
      <c r="G59" s="42">
        <f t="shared" si="8"/>
        <v>952</v>
      </c>
    </row>
    <row r="60" spans="1:7" x14ac:dyDescent="0.25">
      <c r="A60" s="42" t="str">
        <f t="shared" si="3"/>
        <v>SANTANDER</v>
      </c>
      <c r="B60" s="41">
        <f t="shared" si="4"/>
        <v>206</v>
      </c>
      <c r="C60" s="41">
        <f t="shared" si="5"/>
        <v>123</v>
      </c>
      <c r="D60" s="41">
        <f t="shared" si="6"/>
        <v>24</v>
      </c>
      <c r="E60" s="42" t="str">
        <f t="shared" si="2"/>
        <v>A CORUÑA</v>
      </c>
      <c r="F60" s="42">
        <f t="shared" si="7"/>
        <v>530</v>
      </c>
      <c r="G60" s="42">
        <f t="shared" si="8"/>
        <v>925</v>
      </c>
    </row>
    <row r="61" spans="1:7" x14ac:dyDescent="0.25">
      <c r="A61" s="42" t="str">
        <f t="shared" si="3"/>
        <v>SEVILLA</v>
      </c>
      <c r="B61" s="41">
        <f t="shared" si="4"/>
        <v>20168</v>
      </c>
      <c r="C61" s="41">
        <f t="shared" si="5"/>
        <v>25146</v>
      </c>
      <c r="D61" s="41">
        <f t="shared" si="6"/>
        <v>10</v>
      </c>
      <c r="E61" s="42" t="str">
        <f t="shared" si="2"/>
        <v>SANTANDER</v>
      </c>
      <c r="F61" s="42">
        <f t="shared" si="7"/>
        <v>206</v>
      </c>
      <c r="G61" s="42">
        <f t="shared" si="8"/>
        <v>123</v>
      </c>
    </row>
    <row r="62" spans="1:7" x14ac:dyDescent="0.25">
      <c r="A62" s="42" t="str">
        <f t="shared" si="3"/>
        <v>TARRAGONA</v>
      </c>
      <c r="B62" s="41">
        <f t="shared" si="4"/>
        <v>12308</v>
      </c>
      <c r="C62" s="41">
        <f t="shared" si="5"/>
        <v>14930</v>
      </c>
      <c r="D62" s="41">
        <f t="shared" si="6"/>
        <v>12</v>
      </c>
      <c r="E62" s="42" t="str">
        <f t="shared" si="2"/>
        <v>FERROL-SAN CIBRAO</v>
      </c>
      <c r="F62" s="42">
        <f t="shared" si="7"/>
        <v>180</v>
      </c>
      <c r="G62" s="42">
        <f t="shared" si="8"/>
        <v>91</v>
      </c>
    </row>
    <row r="63" spans="1:7" x14ac:dyDescent="0.25">
      <c r="A63" s="42" t="str">
        <f t="shared" si="3"/>
        <v>VALENCIA</v>
      </c>
      <c r="B63" s="41">
        <f t="shared" si="4"/>
        <v>343780</v>
      </c>
      <c r="C63" s="41">
        <f t="shared" si="5"/>
        <v>337242</v>
      </c>
      <c r="D63" s="41">
        <f t="shared" si="6"/>
        <v>1</v>
      </c>
      <c r="E63" s="42" t="str">
        <f t="shared" si="2"/>
        <v>HUELVA</v>
      </c>
      <c r="F63" s="42">
        <f t="shared" si="7"/>
        <v>18</v>
      </c>
      <c r="G63" s="42">
        <f t="shared" si="8"/>
        <v>489</v>
      </c>
    </row>
    <row r="64" spans="1:7" x14ac:dyDescent="0.25">
      <c r="A64" s="42" t="str">
        <f t="shared" si="3"/>
        <v>VIGO</v>
      </c>
      <c r="B64" s="41">
        <f t="shared" si="4"/>
        <v>28644.5</v>
      </c>
      <c r="C64" s="41">
        <f t="shared" si="5"/>
        <v>31303.5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4867</v>
      </c>
      <c r="C65" s="41">
        <f t="shared" si="5"/>
        <v>4706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7646</v>
      </c>
      <c r="C7" s="9">
        <v>0</v>
      </c>
      <c r="D7" s="9">
        <v>18905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8326</v>
      </c>
      <c r="C8" s="12">
        <v>7493</v>
      </c>
      <c r="D8" s="12">
        <v>20464</v>
      </c>
      <c r="E8" s="12">
        <v>18145</v>
      </c>
      <c r="F8" s="13">
        <f t="shared" ref="F8:F35" si="0">((E8*100)/D8)-100</f>
        <v>-11.332095387021113</v>
      </c>
      <c r="G8" s="1"/>
      <c r="H8" s="1"/>
      <c r="I8" s="1"/>
    </row>
    <row r="9" spans="1:12" x14ac:dyDescent="0.25">
      <c r="A9" s="8" t="s">
        <v>46</v>
      </c>
      <c r="B9" s="9">
        <v>34611</v>
      </c>
      <c r="C9" s="9">
        <v>27250</v>
      </c>
      <c r="D9" s="9">
        <v>80171</v>
      </c>
      <c r="E9" s="9">
        <v>62195</v>
      </c>
      <c r="F9" s="10">
        <f t="shared" si="0"/>
        <v>-22.422072819348642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276054</v>
      </c>
      <c r="C11" s="9">
        <v>279323</v>
      </c>
      <c r="D11" s="9">
        <v>583451</v>
      </c>
      <c r="E11" s="9">
        <v>604742</v>
      </c>
      <c r="F11" s="10">
        <f t="shared" si="0"/>
        <v>3.6491496286749054</v>
      </c>
      <c r="G11" s="1"/>
      <c r="H11" s="1"/>
      <c r="I11" s="1"/>
    </row>
    <row r="12" spans="1:12" x14ac:dyDescent="0.25">
      <c r="A12" s="11" t="s">
        <v>49</v>
      </c>
      <c r="B12" s="12">
        <v>7806</v>
      </c>
      <c r="C12" s="12">
        <v>12456</v>
      </c>
      <c r="D12" s="12">
        <v>20607</v>
      </c>
      <c r="E12" s="12">
        <v>28708</v>
      </c>
      <c r="F12" s="13">
        <f t="shared" si="0"/>
        <v>39.311884311156405</v>
      </c>
      <c r="G12" s="1"/>
      <c r="H12" s="1"/>
      <c r="I12" s="1"/>
    </row>
    <row r="13" spans="1:12" x14ac:dyDescent="0.25">
      <c r="A13" s="8" t="s">
        <v>50</v>
      </c>
      <c r="B13" s="9">
        <v>125652</v>
      </c>
      <c r="C13" s="9">
        <v>128643</v>
      </c>
      <c r="D13" s="9">
        <v>257208</v>
      </c>
      <c r="E13" s="9">
        <v>260643</v>
      </c>
      <c r="F13" s="10">
        <f t="shared" si="0"/>
        <v>1.3354950079313284</v>
      </c>
      <c r="G13" s="1"/>
      <c r="H13" s="1"/>
      <c r="I13" s="1"/>
    </row>
    <row r="14" spans="1:12" x14ac:dyDescent="0.25">
      <c r="A14" s="11" t="s">
        <v>51</v>
      </c>
      <c r="B14" s="12">
        <v>76510</v>
      </c>
      <c r="C14" s="12">
        <v>89493</v>
      </c>
      <c r="D14" s="12">
        <v>171891</v>
      </c>
      <c r="E14" s="12">
        <v>198183</v>
      </c>
      <c r="F14" s="13">
        <f t="shared" si="0"/>
        <v>15.295739742045825</v>
      </c>
      <c r="G14" s="1"/>
      <c r="H14" s="1"/>
      <c r="I14" s="1"/>
    </row>
    <row r="15" spans="1:12" x14ac:dyDescent="0.25">
      <c r="A15" s="8" t="s">
        <v>52</v>
      </c>
      <c r="B15" s="9">
        <v>1295</v>
      </c>
      <c r="C15" s="9">
        <v>2158</v>
      </c>
      <c r="D15" s="9">
        <v>3621</v>
      </c>
      <c r="E15" s="9">
        <v>10244</v>
      </c>
      <c r="F15" s="10">
        <f t="shared" si="0"/>
        <v>182.90527478597073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127988</v>
      </c>
      <c r="C18" s="12">
        <v>119733</v>
      </c>
      <c r="D18" s="12">
        <v>266620</v>
      </c>
      <c r="E18" s="12">
        <v>251600</v>
      </c>
      <c r="F18" s="13">
        <f t="shared" si="0"/>
        <v>-5.6334858600255018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1221</v>
      </c>
      <c r="C20" s="12">
        <v>1951</v>
      </c>
      <c r="D20" s="12">
        <v>3916</v>
      </c>
      <c r="E20" s="12">
        <v>4456</v>
      </c>
      <c r="F20" s="13">
        <f t="shared" si="0"/>
        <v>13.789581205311549</v>
      </c>
      <c r="G20" s="1"/>
      <c r="H20" s="1"/>
      <c r="I20" s="1"/>
    </row>
    <row r="21" spans="1:9" x14ac:dyDescent="0.25">
      <c r="A21" s="8" t="s">
        <v>58</v>
      </c>
      <c r="B21" s="9">
        <v>1212</v>
      </c>
      <c r="C21" s="9">
        <v>1469</v>
      </c>
      <c r="D21" s="9">
        <v>2041</v>
      </c>
      <c r="E21" s="9">
        <v>2295</v>
      </c>
      <c r="F21" s="10">
        <f t="shared" si="0"/>
        <v>12.444879960803533</v>
      </c>
      <c r="G21" s="1"/>
      <c r="H21" s="1"/>
      <c r="I21" s="1"/>
    </row>
    <row r="22" spans="1:9" x14ac:dyDescent="0.25">
      <c r="A22" s="11" t="s">
        <v>59</v>
      </c>
      <c r="B22" s="12">
        <v>157858</v>
      </c>
      <c r="C22" s="12">
        <v>167579</v>
      </c>
      <c r="D22" s="12">
        <v>320516</v>
      </c>
      <c r="E22" s="12">
        <v>338968</v>
      </c>
      <c r="F22" s="13">
        <f t="shared" si="0"/>
        <v>5.7569668908884495</v>
      </c>
      <c r="G22" s="1"/>
      <c r="H22" s="1"/>
      <c r="I22" s="1"/>
    </row>
    <row r="23" spans="1:9" x14ac:dyDescent="0.25">
      <c r="A23" s="8" t="s">
        <v>60</v>
      </c>
      <c r="B23" s="9">
        <v>39303</v>
      </c>
      <c r="C23" s="9">
        <v>34110</v>
      </c>
      <c r="D23" s="9">
        <v>93482</v>
      </c>
      <c r="E23" s="9">
        <v>72559</v>
      </c>
      <c r="F23" s="10">
        <f t="shared" si="0"/>
        <v>-22.381848912090021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40026</v>
      </c>
      <c r="C25" s="9">
        <v>33435</v>
      </c>
      <c r="D25" s="9">
        <v>87853</v>
      </c>
      <c r="E25" s="9">
        <v>77929</v>
      </c>
      <c r="F25" s="10">
        <f t="shared" si="0"/>
        <v>-11.29614241972385</v>
      </c>
      <c r="G25" s="1"/>
      <c r="H25" s="1"/>
      <c r="I25" s="1"/>
    </row>
    <row r="26" spans="1:9" x14ac:dyDescent="0.25">
      <c r="A26" s="11" t="s">
        <v>63</v>
      </c>
      <c r="B26" s="12">
        <v>7190</v>
      </c>
      <c r="C26" s="12">
        <v>10799</v>
      </c>
      <c r="D26" s="12">
        <v>16644</v>
      </c>
      <c r="E26" s="12">
        <v>25791</v>
      </c>
      <c r="F26" s="13">
        <f t="shared" si="0"/>
        <v>54.956741167988469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399774</v>
      </c>
      <c r="C28" s="12">
        <v>429198</v>
      </c>
      <c r="D28" s="12">
        <v>808882</v>
      </c>
      <c r="E28" s="12">
        <v>842100</v>
      </c>
      <c r="F28" s="13">
        <f t="shared" si="0"/>
        <v>4.106655853387764</v>
      </c>
      <c r="G28" s="1"/>
      <c r="H28" s="1"/>
      <c r="I28" s="1"/>
    </row>
    <row r="29" spans="1:9" x14ac:dyDescent="0.25">
      <c r="A29" s="8" t="s">
        <v>66</v>
      </c>
      <c r="B29" s="9">
        <v>8928</v>
      </c>
      <c r="C29" s="9">
        <v>6403</v>
      </c>
      <c r="D29" s="9">
        <v>17213</v>
      </c>
      <c r="E29" s="9">
        <v>6743</v>
      </c>
      <c r="F29" s="10">
        <f t="shared" si="0"/>
        <v>-60.826119793179572</v>
      </c>
      <c r="G29" s="1"/>
      <c r="H29" s="1"/>
      <c r="I29" s="1"/>
    </row>
    <row r="30" spans="1:9" x14ac:dyDescent="0.25">
      <c r="A30" s="11" t="s">
        <v>67</v>
      </c>
      <c r="B30" s="12">
        <v>502</v>
      </c>
      <c r="C30" s="12">
        <v>570</v>
      </c>
      <c r="D30" s="12">
        <v>666</v>
      </c>
      <c r="E30" s="12">
        <v>735</v>
      </c>
      <c r="F30" s="13">
        <f t="shared" si="0"/>
        <v>10.36036036036036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19185</v>
      </c>
      <c r="C32" s="12">
        <v>17246</v>
      </c>
      <c r="D32" s="12">
        <v>43528</v>
      </c>
      <c r="E32" s="12">
        <v>35332</v>
      </c>
      <c r="F32" s="13">
        <f t="shared" si="0"/>
        <v>-18.829259327329538</v>
      </c>
      <c r="G32" s="1"/>
      <c r="H32" s="1"/>
      <c r="I32" s="1"/>
    </row>
    <row r="33" spans="1:9" x14ac:dyDescent="0.25">
      <c r="A33" s="8" t="s">
        <v>70</v>
      </c>
      <c r="B33" s="9">
        <v>11434</v>
      </c>
      <c r="C33" s="9">
        <v>0</v>
      </c>
      <c r="D33" s="9">
        <v>18878</v>
      </c>
      <c r="E33" s="9">
        <v>5025</v>
      </c>
      <c r="F33" s="10">
        <f t="shared" si="0"/>
        <v>-73.38171416463608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1352521</v>
      </c>
      <c r="C35" s="15">
        <f t="shared" ref="C35:E35" si="1">SUM(C7:C34)</f>
        <v>1369309</v>
      </c>
      <c r="D35" s="15">
        <f t="shared" si="1"/>
        <v>2836985</v>
      </c>
      <c r="E35" s="15">
        <f t="shared" si="1"/>
        <v>2847024</v>
      </c>
      <c r="F35" s="16">
        <f t="shared" si="0"/>
        <v>0.35386158192588368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18905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842100</v>
      </c>
      <c r="G38" s="42">
        <f>LOOKUP(E38,$A$38:$A$65,$C$38:$C$65)</f>
        <v>808882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18145</v>
      </c>
      <c r="C39" s="41">
        <f t="shared" ref="C39:C65" si="5">D8</f>
        <v>20464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604742</v>
      </c>
      <c r="G39" s="42">
        <f t="shared" ref="G39:G65" si="8">LOOKUP(E39,$A$38:$A$65,$C$38:$C$65)</f>
        <v>583451</v>
      </c>
    </row>
    <row r="40" spans="1:9" x14ac:dyDescent="0.25">
      <c r="A40" s="42" t="str">
        <f t="shared" si="3"/>
        <v>ALMERIA</v>
      </c>
      <c r="B40" s="41">
        <f t="shared" si="4"/>
        <v>62195</v>
      </c>
      <c r="C40" s="41">
        <f t="shared" si="5"/>
        <v>80171</v>
      </c>
      <c r="D40" s="41">
        <f t="shared" si="6"/>
        <v>9</v>
      </c>
      <c r="E40" s="42" t="str">
        <f t="shared" si="2"/>
        <v>LAS PALMAS</v>
      </c>
      <c r="F40" s="42">
        <f t="shared" si="7"/>
        <v>338968</v>
      </c>
      <c r="G40" s="42">
        <f t="shared" si="8"/>
        <v>320516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260643</v>
      </c>
      <c r="G41" s="42">
        <f t="shared" si="8"/>
        <v>257208</v>
      </c>
    </row>
    <row r="42" spans="1:9" x14ac:dyDescent="0.25">
      <c r="A42" s="42" t="str">
        <f t="shared" si="3"/>
        <v>BAHIA DE ALGECIRAS</v>
      </c>
      <c r="B42" s="41">
        <f t="shared" si="4"/>
        <v>604742</v>
      </c>
      <c r="C42" s="41">
        <f t="shared" si="5"/>
        <v>583451</v>
      </c>
      <c r="D42" s="41">
        <f t="shared" si="6"/>
        <v>2</v>
      </c>
      <c r="E42" s="42" t="str">
        <f t="shared" si="2"/>
        <v>CEUTA</v>
      </c>
      <c r="F42" s="42">
        <f t="shared" si="7"/>
        <v>251600</v>
      </c>
      <c r="G42" s="42">
        <f t="shared" si="8"/>
        <v>266620</v>
      </c>
    </row>
    <row r="43" spans="1:9" x14ac:dyDescent="0.25">
      <c r="A43" s="42" t="str">
        <f t="shared" si="3"/>
        <v>BAHIA DE CADIZ</v>
      </c>
      <c r="B43" s="41">
        <f t="shared" si="4"/>
        <v>28708</v>
      </c>
      <c r="C43" s="41">
        <f t="shared" si="5"/>
        <v>20607</v>
      </c>
      <c r="D43" s="41">
        <f t="shared" si="6"/>
        <v>11</v>
      </c>
      <c r="E43" s="42" t="str">
        <f t="shared" si="2"/>
        <v>BARCELONA</v>
      </c>
      <c r="F43" s="42">
        <f t="shared" si="7"/>
        <v>198183</v>
      </c>
      <c r="G43" s="42">
        <f t="shared" si="8"/>
        <v>171891</v>
      </c>
    </row>
    <row r="44" spans="1:9" x14ac:dyDescent="0.25">
      <c r="A44" s="42" t="str">
        <f t="shared" si="3"/>
        <v>BALEARES</v>
      </c>
      <c r="B44" s="41">
        <f t="shared" si="4"/>
        <v>260643</v>
      </c>
      <c r="C44" s="41">
        <f t="shared" si="5"/>
        <v>257208</v>
      </c>
      <c r="D44" s="41">
        <f t="shared" si="6"/>
        <v>4</v>
      </c>
      <c r="E44" s="42" t="str">
        <f t="shared" si="2"/>
        <v>MELILLA</v>
      </c>
      <c r="F44" s="42">
        <f t="shared" si="7"/>
        <v>77929</v>
      </c>
      <c r="G44" s="42">
        <f t="shared" si="8"/>
        <v>87853</v>
      </c>
    </row>
    <row r="45" spans="1:9" x14ac:dyDescent="0.25">
      <c r="A45" s="42" t="str">
        <f t="shared" si="3"/>
        <v>BARCELONA</v>
      </c>
      <c r="B45" s="41">
        <f t="shared" si="4"/>
        <v>198183</v>
      </c>
      <c r="C45" s="41">
        <f t="shared" si="5"/>
        <v>171891</v>
      </c>
      <c r="D45" s="41">
        <f t="shared" si="6"/>
        <v>6</v>
      </c>
      <c r="E45" s="42" t="str">
        <f t="shared" si="2"/>
        <v>MALAGA</v>
      </c>
      <c r="F45" s="42">
        <f t="shared" si="7"/>
        <v>72559</v>
      </c>
      <c r="G45" s="42">
        <f t="shared" si="8"/>
        <v>93482</v>
      </c>
    </row>
    <row r="46" spans="1:9" x14ac:dyDescent="0.25">
      <c r="A46" s="42" t="str">
        <f t="shared" si="3"/>
        <v>BILBAO</v>
      </c>
      <c r="B46" s="41">
        <f t="shared" si="4"/>
        <v>10244</v>
      </c>
      <c r="C46" s="41">
        <f t="shared" si="5"/>
        <v>3621</v>
      </c>
      <c r="D46" s="41">
        <f t="shared" si="6"/>
        <v>14</v>
      </c>
      <c r="E46" s="42" t="str">
        <f t="shared" si="2"/>
        <v>ALMERIA</v>
      </c>
      <c r="F46" s="42">
        <f t="shared" si="7"/>
        <v>62195</v>
      </c>
      <c r="G46" s="42">
        <f t="shared" si="8"/>
        <v>80171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35332</v>
      </c>
      <c r="G47" s="42">
        <f t="shared" si="8"/>
        <v>43528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28708</v>
      </c>
      <c r="G48" s="42">
        <f t="shared" si="8"/>
        <v>20607</v>
      </c>
    </row>
    <row r="49" spans="1:7" x14ac:dyDescent="0.25">
      <c r="A49" s="42" t="str">
        <f t="shared" si="3"/>
        <v>CEUTA</v>
      </c>
      <c r="B49" s="41">
        <f t="shared" si="4"/>
        <v>251600</v>
      </c>
      <c r="C49" s="41">
        <f t="shared" si="5"/>
        <v>266620</v>
      </c>
      <c r="D49" s="41">
        <f t="shared" si="6"/>
        <v>5</v>
      </c>
      <c r="E49" s="42" t="str">
        <f t="shared" si="2"/>
        <v>MOTRIL</v>
      </c>
      <c r="F49" s="42">
        <f t="shared" si="7"/>
        <v>25791</v>
      </c>
      <c r="G49" s="42">
        <f t="shared" si="8"/>
        <v>16644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20</v>
      </c>
      <c r="E50" s="42" t="str">
        <f t="shared" si="2"/>
        <v>ALICANTE</v>
      </c>
      <c r="F50" s="42">
        <f t="shared" si="7"/>
        <v>18145</v>
      </c>
      <c r="G50" s="42">
        <f t="shared" si="8"/>
        <v>20464</v>
      </c>
    </row>
    <row r="51" spans="1:7" x14ac:dyDescent="0.25">
      <c r="A51" s="42" t="str">
        <f t="shared" si="3"/>
        <v>GIJON</v>
      </c>
      <c r="B51" s="41">
        <f t="shared" si="4"/>
        <v>4456</v>
      </c>
      <c r="C51" s="41">
        <f t="shared" si="5"/>
        <v>3916</v>
      </c>
      <c r="D51" s="41">
        <f t="shared" si="6"/>
        <v>17</v>
      </c>
      <c r="E51" s="42" t="str">
        <f t="shared" si="2"/>
        <v>BILBAO</v>
      </c>
      <c r="F51" s="42">
        <f t="shared" si="7"/>
        <v>10244</v>
      </c>
      <c r="G51" s="42">
        <f t="shared" si="8"/>
        <v>3621</v>
      </c>
    </row>
    <row r="52" spans="1:7" x14ac:dyDescent="0.25">
      <c r="A52" s="42" t="str">
        <f t="shared" si="3"/>
        <v>HUELVA</v>
      </c>
      <c r="B52" s="41">
        <f t="shared" si="4"/>
        <v>2295</v>
      </c>
      <c r="C52" s="41">
        <f t="shared" si="5"/>
        <v>2041</v>
      </c>
      <c r="D52" s="41">
        <f t="shared" si="6"/>
        <v>18</v>
      </c>
      <c r="E52" s="42" t="str">
        <f t="shared" si="2"/>
        <v>SANTANDER</v>
      </c>
      <c r="F52" s="42">
        <f t="shared" si="7"/>
        <v>6743</v>
      </c>
      <c r="G52" s="42">
        <f t="shared" si="8"/>
        <v>17213</v>
      </c>
    </row>
    <row r="53" spans="1:7" x14ac:dyDescent="0.25">
      <c r="A53" s="42" t="str">
        <f t="shared" si="3"/>
        <v>LAS PALMAS</v>
      </c>
      <c r="B53" s="41">
        <f t="shared" si="4"/>
        <v>338968</v>
      </c>
      <c r="C53" s="41">
        <f t="shared" si="5"/>
        <v>320516</v>
      </c>
      <c r="D53" s="41">
        <f t="shared" si="6"/>
        <v>3</v>
      </c>
      <c r="E53" s="42" t="str">
        <f t="shared" si="2"/>
        <v>VIGO</v>
      </c>
      <c r="F53" s="42">
        <f t="shared" si="7"/>
        <v>5025</v>
      </c>
      <c r="G53" s="42">
        <f t="shared" si="8"/>
        <v>18878</v>
      </c>
    </row>
    <row r="54" spans="1:7" x14ac:dyDescent="0.25">
      <c r="A54" s="42" t="str">
        <f t="shared" si="3"/>
        <v>MALAGA</v>
      </c>
      <c r="B54" s="41">
        <f t="shared" si="4"/>
        <v>72559</v>
      </c>
      <c r="C54" s="41">
        <f t="shared" si="5"/>
        <v>93482</v>
      </c>
      <c r="D54" s="41">
        <f t="shared" si="6"/>
        <v>8</v>
      </c>
      <c r="E54" s="42" t="str">
        <f t="shared" si="2"/>
        <v>GIJON</v>
      </c>
      <c r="F54" s="42">
        <f t="shared" si="7"/>
        <v>4456</v>
      </c>
      <c r="G54" s="42">
        <f t="shared" si="8"/>
        <v>3916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2295</v>
      </c>
      <c r="G55" s="42">
        <f t="shared" si="8"/>
        <v>2041</v>
      </c>
    </row>
    <row r="56" spans="1:7" x14ac:dyDescent="0.25">
      <c r="A56" s="42" t="str">
        <f t="shared" si="3"/>
        <v>MELILLA</v>
      </c>
      <c r="B56" s="41">
        <f t="shared" si="4"/>
        <v>77929</v>
      </c>
      <c r="C56" s="41">
        <f t="shared" si="5"/>
        <v>87853</v>
      </c>
      <c r="D56" s="41">
        <f t="shared" si="6"/>
        <v>7</v>
      </c>
      <c r="E56" s="42" t="str">
        <f t="shared" si="2"/>
        <v>SEVILLA</v>
      </c>
      <c r="F56" s="42">
        <f t="shared" si="9"/>
        <v>735</v>
      </c>
      <c r="G56" s="42">
        <f t="shared" si="8"/>
        <v>666</v>
      </c>
    </row>
    <row r="57" spans="1:7" x14ac:dyDescent="0.25">
      <c r="A57" s="42" t="str">
        <f t="shared" si="3"/>
        <v>MOTRIL</v>
      </c>
      <c r="B57" s="41">
        <f t="shared" si="4"/>
        <v>25791</v>
      </c>
      <c r="C57" s="41">
        <f t="shared" si="5"/>
        <v>16644</v>
      </c>
      <c r="D57" s="41">
        <f t="shared" si="6"/>
        <v>12</v>
      </c>
      <c r="E57" s="42" t="str">
        <f t="shared" si="2"/>
        <v>FERROL-SAN CIBRAO</v>
      </c>
      <c r="F57" s="42">
        <f t="shared" si="9"/>
        <v>631</v>
      </c>
      <c r="G57" s="42">
        <f t="shared" si="8"/>
        <v>428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842100</v>
      </c>
      <c r="C59" s="41">
        <f t="shared" si="5"/>
        <v>808882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6743</v>
      </c>
      <c r="C60" s="41">
        <f t="shared" si="5"/>
        <v>17213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735</v>
      </c>
      <c r="C61" s="41">
        <f t="shared" si="5"/>
        <v>666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35332</v>
      </c>
      <c r="C63" s="41">
        <f t="shared" si="5"/>
        <v>43528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5025</v>
      </c>
      <c r="C64" s="41">
        <f t="shared" si="5"/>
        <v>18878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18905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7646</v>
      </c>
      <c r="C7" s="9">
        <v>0</v>
      </c>
      <c r="D7" s="9">
        <v>18905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0</v>
      </c>
      <c r="D8" s="12">
        <v>0</v>
      </c>
      <c r="E8" s="12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6437</v>
      </c>
      <c r="C12" s="12">
        <v>11253</v>
      </c>
      <c r="D12" s="12">
        <v>17265</v>
      </c>
      <c r="E12" s="12">
        <v>26066</v>
      </c>
      <c r="F12" s="13">
        <f t="shared" si="0"/>
        <v>50.975962930784817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13714</v>
      </c>
      <c r="D13" s="9">
        <v>7040</v>
      </c>
      <c r="E13" s="9">
        <v>34447</v>
      </c>
      <c r="F13" s="10">
        <f t="shared" si="0"/>
        <v>389.30397727272725</v>
      </c>
      <c r="G13" s="1"/>
      <c r="H13" s="1"/>
      <c r="I13" s="1"/>
    </row>
    <row r="14" spans="1:12" x14ac:dyDescent="0.25">
      <c r="A14" s="11" t="s">
        <v>51</v>
      </c>
      <c r="B14" s="12">
        <v>40986</v>
      </c>
      <c r="C14" s="12">
        <v>58631</v>
      </c>
      <c r="D14" s="12">
        <v>98650</v>
      </c>
      <c r="E14" s="12">
        <v>130380</v>
      </c>
      <c r="F14" s="13">
        <f t="shared" si="0"/>
        <v>32.16421692853524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716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102706</v>
      </c>
      <c r="C22" s="12">
        <v>82438</v>
      </c>
      <c r="D22" s="12">
        <v>212895</v>
      </c>
      <c r="E22" s="12">
        <v>168029</v>
      </c>
      <c r="F22" s="13">
        <f t="shared" si="0"/>
        <v>-21.074238474365302</v>
      </c>
      <c r="G22" s="1"/>
      <c r="H22" s="1"/>
      <c r="I22" s="1"/>
    </row>
    <row r="23" spans="1:9" x14ac:dyDescent="0.25">
      <c r="A23" s="8" t="s">
        <v>60</v>
      </c>
      <c r="B23" s="9">
        <v>24655</v>
      </c>
      <c r="C23" s="9">
        <v>22240</v>
      </c>
      <c r="D23" s="9">
        <v>59920</v>
      </c>
      <c r="E23" s="9">
        <v>45102</v>
      </c>
      <c r="F23" s="10">
        <f t="shared" si="0"/>
        <v>-24.729639519359139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75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98570</v>
      </c>
      <c r="C28" s="12">
        <v>86353</v>
      </c>
      <c r="D28" s="12">
        <v>205857</v>
      </c>
      <c r="E28" s="12">
        <v>182306</v>
      </c>
      <c r="F28" s="13">
        <f t="shared" si="0"/>
        <v>-11.440465954521827</v>
      </c>
      <c r="G28" s="1"/>
      <c r="H28" s="1"/>
      <c r="I28" s="1"/>
    </row>
    <row r="29" spans="1:9" x14ac:dyDescent="0.25">
      <c r="A29" s="8" t="s">
        <v>66</v>
      </c>
      <c r="B29" s="9">
        <v>417</v>
      </c>
      <c r="C29" s="9">
        <v>197</v>
      </c>
      <c r="D29" s="9">
        <v>1738</v>
      </c>
      <c r="E29" s="9">
        <v>197</v>
      </c>
      <c r="F29" s="10">
        <f t="shared" si="0"/>
        <v>-88.665132336018416</v>
      </c>
      <c r="G29" s="1"/>
      <c r="H29" s="1"/>
      <c r="I29" s="1"/>
    </row>
    <row r="30" spans="1:9" x14ac:dyDescent="0.25">
      <c r="A30" s="11" t="s">
        <v>67</v>
      </c>
      <c r="B30" s="12">
        <v>502</v>
      </c>
      <c r="C30" s="12">
        <v>570</v>
      </c>
      <c r="D30" s="12">
        <v>666</v>
      </c>
      <c r="E30" s="12">
        <v>735</v>
      </c>
      <c r="F30" s="13">
        <f t="shared" si="0"/>
        <v>10.36036036036036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6917</v>
      </c>
      <c r="C32" s="12">
        <v>4583</v>
      </c>
      <c r="D32" s="12">
        <v>14011</v>
      </c>
      <c r="E32" s="12">
        <v>7356</v>
      </c>
      <c r="F32" s="13">
        <f t="shared" si="0"/>
        <v>-47.498394118906575</v>
      </c>
      <c r="G32" s="1"/>
      <c r="H32" s="1"/>
      <c r="I32" s="1"/>
    </row>
    <row r="33" spans="1:9" x14ac:dyDescent="0.25">
      <c r="A33" s="8" t="s">
        <v>70</v>
      </c>
      <c r="B33" s="9">
        <v>11434</v>
      </c>
      <c r="C33" s="9">
        <v>0</v>
      </c>
      <c r="D33" s="9">
        <v>18878</v>
      </c>
      <c r="E33" s="9">
        <v>5025</v>
      </c>
      <c r="F33" s="10">
        <f t="shared" si="0"/>
        <v>-73.38171416463608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300270</v>
      </c>
      <c r="C35" s="15">
        <f t="shared" ref="C35:E35" si="1">SUM(C7:C34)</f>
        <v>279979</v>
      </c>
      <c r="D35" s="15">
        <f t="shared" si="1"/>
        <v>657044</v>
      </c>
      <c r="E35" s="15">
        <f t="shared" si="1"/>
        <v>600274</v>
      </c>
      <c r="F35" s="16">
        <f t="shared" si="0"/>
        <v>-8.6402128320173404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18905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182306</v>
      </c>
      <c r="G38" s="42">
        <f>LOOKUP(E38,$A$38:$A$65,$C$38:$C$65)</f>
        <v>205857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LAS PALMAS</v>
      </c>
      <c r="F39" s="42">
        <f t="shared" ref="F39:F54" si="7">LOOKUP(E39,$A$38:$A$65,$B$38:$B$65)</f>
        <v>168029</v>
      </c>
      <c r="G39" s="42">
        <f t="shared" ref="G39:G65" si="8">LOOKUP(E39,$A$38:$A$65,$C$38:$C$65)</f>
        <v>212895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130380</v>
      </c>
      <c r="G40" s="42">
        <f t="shared" si="8"/>
        <v>98650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45102</v>
      </c>
      <c r="G41" s="42">
        <f t="shared" si="8"/>
        <v>59920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34447</v>
      </c>
      <c r="G42" s="42">
        <f t="shared" si="8"/>
        <v>7040</v>
      </c>
    </row>
    <row r="43" spans="1:9" x14ac:dyDescent="0.25">
      <c r="A43" s="42" t="str">
        <f t="shared" si="3"/>
        <v>BAHIA DE CADIZ</v>
      </c>
      <c r="B43" s="41">
        <f t="shared" si="4"/>
        <v>26066</v>
      </c>
      <c r="C43" s="41">
        <f t="shared" si="5"/>
        <v>17265</v>
      </c>
      <c r="D43" s="41">
        <f t="shared" si="6"/>
        <v>6</v>
      </c>
      <c r="E43" s="42" t="str">
        <f t="shared" si="2"/>
        <v>BAHIA DE CADIZ</v>
      </c>
      <c r="F43" s="42">
        <f t="shared" si="7"/>
        <v>26066</v>
      </c>
      <c r="G43" s="42">
        <f t="shared" si="8"/>
        <v>17265</v>
      </c>
    </row>
    <row r="44" spans="1:9" x14ac:dyDescent="0.25">
      <c r="A44" s="42" t="str">
        <f t="shared" si="3"/>
        <v>BALEARES</v>
      </c>
      <c r="B44" s="41">
        <f t="shared" si="4"/>
        <v>34447</v>
      </c>
      <c r="C44" s="41">
        <f t="shared" si="5"/>
        <v>7040</v>
      </c>
      <c r="D44" s="41">
        <f t="shared" si="6"/>
        <v>5</v>
      </c>
      <c r="E44" s="42" t="str">
        <f t="shared" si="2"/>
        <v>VALENCIA</v>
      </c>
      <c r="F44" s="42">
        <f t="shared" si="7"/>
        <v>7356</v>
      </c>
      <c r="G44" s="42">
        <f t="shared" si="8"/>
        <v>14011</v>
      </c>
    </row>
    <row r="45" spans="1:9" x14ac:dyDescent="0.25">
      <c r="A45" s="42" t="str">
        <f t="shared" si="3"/>
        <v>BARCELONA</v>
      </c>
      <c r="B45" s="41">
        <f t="shared" si="4"/>
        <v>130380</v>
      </c>
      <c r="C45" s="41">
        <f t="shared" si="5"/>
        <v>98650</v>
      </c>
      <c r="D45" s="41">
        <f t="shared" si="6"/>
        <v>3</v>
      </c>
      <c r="E45" s="42" t="str">
        <f t="shared" si="2"/>
        <v>VIGO</v>
      </c>
      <c r="F45" s="42">
        <f t="shared" si="7"/>
        <v>5025</v>
      </c>
      <c r="G45" s="42">
        <f t="shared" si="8"/>
        <v>18878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SEVILLA</v>
      </c>
      <c r="F46" s="42">
        <f t="shared" si="7"/>
        <v>735</v>
      </c>
      <c r="G46" s="42">
        <f t="shared" si="8"/>
        <v>666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FERROL-SAN CIBRAO</v>
      </c>
      <c r="F47" s="42">
        <f t="shared" si="7"/>
        <v>631</v>
      </c>
      <c r="G47" s="42">
        <f t="shared" si="8"/>
        <v>428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197</v>
      </c>
      <c r="G48" s="42">
        <f t="shared" si="8"/>
        <v>1738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716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10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168029</v>
      </c>
      <c r="C53" s="41">
        <f t="shared" si="5"/>
        <v>212895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45102</v>
      </c>
      <c r="C54" s="41">
        <f t="shared" si="5"/>
        <v>59920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182306</v>
      </c>
      <c r="C59" s="41">
        <f t="shared" si="5"/>
        <v>205857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197</v>
      </c>
      <c r="C60" s="41">
        <f t="shared" si="5"/>
        <v>1738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735</v>
      </c>
      <c r="C61" s="41">
        <f t="shared" si="5"/>
        <v>666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7356</v>
      </c>
      <c r="C63" s="41">
        <f t="shared" si="5"/>
        <v>14011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5025</v>
      </c>
      <c r="C64" s="41">
        <f t="shared" si="5"/>
        <v>18878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18905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2507</v>
      </c>
      <c r="C8" s="12">
        <v>2294</v>
      </c>
      <c r="D8" s="12">
        <v>5815</v>
      </c>
      <c r="E8" s="12">
        <v>5042</v>
      </c>
      <c r="F8" s="13">
        <f t="shared" ref="F8:F35" si="0">((E8*100)/D8)-100</f>
        <v>-13.29320722269992</v>
      </c>
      <c r="G8" s="1"/>
      <c r="H8" s="1"/>
      <c r="I8" s="1"/>
    </row>
    <row r="9" spans="1:12" x14ac:dyDescent="0.25">
      <c r="A9" s="8" t="s">
        <v>46</v>
      </c>
      <c r="B9" s="9">
        <v>7956</v>
      </c>
      <c r="C9" s="9">
        <v>5889</v>
      </c>
      <c r="D9" s="9">
        <v>18310</v>
      </c>
      <c r="E9" s="9">
        <v>12932</v>
      </c>
      <c r="F9" s="10">
        <f t="shared" si="0"/>
        <v>-29.37192790824686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63658</v>
      </c>
      <c r="C11" s="9">
        <v>64186</v>
      </c>
      <c r="D11" s="9">
        <v>138836</v>
      </c>
      <c r="E11" s="9">
        <v>142327</v>
      </c>
      <c r="F11" s="10">
        <f t="shared" si="0"/>
        <v>2.5144775130369652</v>
      </c>
      <c r="G11" s="1"/>
      <c r="H11" s="1"/>
      <c r="I11" s="1"/>
    </row>
    <row r="12" spans="1:12" x14ac:dyDescent="0.25">
      <c r="A12" s="11" t="s">
        <v>49</v>
      </c>
      <c r="B12" s="12">
        <v>760</v>
      </c>
      <c r="C12" s="12">
        <v>659</v>
      </c>
      <c r="D12" s="12">
        <v>1691</v>
      </c>
      <c r="E12" s="12">
        <v>1421</v>
      </c>
      <c r="F12" s="13">
        <f t="shared" si="0"/>
        <v>-15.96688350088705</v>
      </c>
      <c r="G12" s="1"/>
      <c r="H12" s="1"/>
      <c r="I12" s="1"/>
    </row>
    <row r="13" spans="1:12" x14ac:dyDescent="0.25">
      <c r="A13" s="8" t="s">
        <v>50</v>
      </c>
      <c r="B13" s="9">
        <v>12764</v>
      </c>
      <c r="C13" s="9">
        <v>12530</v>
      </c>
      <c r="D13" s="9">
        <v>28841</v>
      </c>
      <c r="E13" s="9">
        <v>28290</v>
      </c>
      <c r="F13" s="10">
        <f t="shared" si="0"/>
        <v>-1.9104746714746312</v>
      </c>
      <c r="G13" s="1"/>
      <c r="H13" s="1"/>
      <c r="I13" s="1"/>
    </row>
    <row r="14" spans="1:12" x14ac:dyDescent="0.25">
      <c r="A14" s="11" t="s">
        <v>51</v>
      </c>
      <c r="B14" s="12">
        <v>9268</v>
      </c>
      <c r="C14" s="12">
        <v>7987</v>
      </c>
      <c r="D14" s="12">
        <v>20797</v>
      </c>
      <c r="E14" s="12">
        <v>18023</v>
      </c>
      <c r="F14" s="13">
        <f t="shared" si="0"/>
        <v>-13.3384622782132</v>
      </c>
      <c r="G14" s="1"/>
      <c r="H14" s="1"/>
      <c r="I14" s="1"/>
    </row>
    <row r="15" spans="1:12" x14ac:dyDescent="0.25">
      <c r="A15" s="8" t="s">
        <v>52</v>
      </c>
      <c r="B15" s="9">
        <v>539</v>
      </c>
      <c r="C15" s="9">
        <v>987</v>
      </c>
      <c r="D15" s="9">
        <v>1517</v>
      </c>
      <c r="E15" s="9">
        <v>4530</v>
      </c>
      <c r="F15" s="10">
        <f t="shared" si="0"/>
        <v>198.61568885959127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23722</v>
      </c>
      <c r="C18" s="12">
        <v>22739</v>
      </c>
      <c r="D18" s="12">
        <v>51450</v>
      </c>
      <c r="E18" s="12">
        <v>49994</v>
      </c>
      <c r="F18" s="13">
        <f t="shared" si="0"/>
        <v>-2.8299319727891117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215</v>
      </c>
      <c r="C20" s="12">
        <v>205</v>
      </c>
      <c r="D20" s="12">
        <v>757</v>
      </c>
      <c r="E20" s="12">
        <v>433</v>
      </c>
      <c r="F20" s="13">
        <f t="shared" si="0"/>
        <v>-42.800528401585204</v>
      </c>
      <c r="G20" s="1"/>
      <c r="H20" s="1"/>
      <c r="I20" s="1"/>
    </row>
    <row r="21" spans="1:9" x14ac:dyDescent="0.25">
      <c r="A21" s="8" t="s">
        <v>58</v>
      </c>
      <c r="B21" s="9">
        <v>719</v>
      </c>
      <c r="C21" s="9">
        <v>830</v>
      </c>
      <c r="D21" s="9">
        <v>1154</v>
      </c>
      <c r="E21" s="9">
        <v>1274</v>
      </c>
      <c r="F21" s="10">
        <f t="shared" si="0"/>
        <v>10.398613518197578</v>
      </c>
      <c r="G21" s="1"/>
      <c r="H21" s="1"/>
      <c r="I21" s="1"/>
    </row>
    <row r="22" spans="1:9" x14ac:dyDescent="0.25">
      <c r="A22" s="11" t="s">
        <v>59</v>
      </c>
      <c r="B22" s="12">
        <v>16237</v>
      </c>
      <c r="C22" s="12">
        <v>26403</v>
      </c>
      <c r="D22" s="12">
        <v>33883</v>
      </c>
      <c r="E22" s="12">
        <v>53582</v>
      </c>
      <c r="F22" s="13">
        <f t="shared" si="0"/>
        <v>58.138299442198161</v>
      </c>
      <c r="G22" s="1"/>
      <c r="H22" s="1"/>
      <c r="I22" s="1"/>
    </row>
    <row r="23" spans="1:9" x14ac:dyDescent="0.25">
      <c r="A23" s="8" t="s">
        <v>60</v>
      </c>
      <c r="B23" s="9">
        <v>1754</v>
      </c>
      <c r="C23" s="9">
        <v>1323</v>
      </c>
      <c r="D23" s="9">
        <v>4095</v>
      </c>
      <c r="E23" s="9">
        <v>3201</v>
      </c>
      <c r="F23" s="10">
        <f t="shared" si="0"/>
        <v>-21.831501831501825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7929</v>
      </c>
      <c r="C25" s="9">
        <v>6015</v>
      </c>
      <c r="D25" s="9">
        <v>17331</v>
      </c>
      <c r="E25" s="9">
        <v>14564</v>
      </c>
      <c r="F25" s="10">
        <f t="shared" si="0"/>
        <v>-15.96561075529398</v>
      </c>
      <c r="G25" s="1"/>
      <c r="H25" s="1"/>
      <c r="I25" s="1"/>
    </row>
    <row r="26" spans="1:9" x14ac:dyDescent="0.25">
      <c r="A26" s="11" t="s">
        <v>63</v>
      </c>
      <c r="B26" s="12">
        <v>1936</v>
      </c>
      <c r="C26" s="12">
        <v>2880</v>
      </c>
      <c r="D26" s="12">
        <v>4759</v>
      </c>
      <c r="E26" s="12">
        <v>7344</v>
      </c>
      <c r="F26" s="13">
        <f t="shared" si="0"/>
        <v>54.318134061777698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55056</v>
      </c>
      <c r="C28" s="12">
        <v>72234</v>
      </c>
      <c r="D28" s="12">
        <v>110339</v>
      </c>
      <c r="E28" s="12">
        <v>141052</v>
      </c>
      <c r="F28" s="13">
        <f t="shared" si="0"/>
        <v>27.835126292607328</v>
      </c>
      <c r="G28" s="1"/>
      <c r="H28" s="1"/>
      <c r="I28" s="1"/>
    </row>
    <row r="29" spans="1:9" x14ac:dyDescent="0.25">
      <c r="A29" s="8" t="s">
        <v>66</v>
      </c>
      <c r="B29" s="9">
        <v>3616</v>
      </c>
      <c r="C29" s="9">
        <v>2579</v>
      </c>
      <c r="D29" s="9">
        <v>6381</v>
      </c>
      <c r="E29" s="9">
        <v>2579</v>
      </c>
      <c r="F29" s="10">
        <f t="shared" si="0"/>
        <v>-59.583137439272839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41</v>
      </c>
      <c r="D30" s="12">
        <v>0</v>
      </c>
      <c r="E30" s="12">
        <v>72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2880</v>
      </c>
      <c r="C32" s="12">
        <v>3895</v>
      </c>
      <c r="D32" s="12">
        <v>7517</v>
      </c>
      <c r="E32" s="12">
        <v>7790</v>
      </c>
      <c r="F32" s="13">
        <f t="shared" si="0"/>
        <v>3.6317679925502233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211516</v>
      </c>
      <c r="C35" s="15">
        <f t="shared" ref="C35:E35" si="1">SUM(C7:C34)</f>
        <v>233676</v>
      </c>
      <c r="D35" s="15">
        <f t="shared" si="1"/>
        <v>453473</v>
      </c>
      <c r="E35" s="15">
        <f t="shared" si="1"/>
        <v>494455</v>
      </c>
      <c r="F35" s="16">
        <f t="shared" si="0"/>
        <v>9.0373627536810375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142327</v>
      </c>
      <c r="G38" s="42">
        <f>LOOKUP(E38,$A$38:$A$65,$C$38:$C$65)</f>
        <v>138836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5042</v>
      </c>
      <c r="C39" s="41">
        <f t="shared" ref="C39:C65" si="5">D8</f>
        <v>5815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141052</v>
      </c>
      <c r="G39" s="42">
        <f t="shared" ref="G39:G65" si="8">LOOKUP(E39,$A$38:$A$65,$C$38:$C$65)</f>
        <v>110339</v>
      </c>
    </row>
    <row r="40" spans="1:9" x14ac:dyDescent="0.25">
      <c r="A40" s="42" t="str">
        <f t="shared" si="3"/>
        <v>ALMERIA</v>
      </c>
      <c r="B40" s="41">
        <f t="shared" si="4"/>
        <v>12932</v>
      </c>
      <c r="C40" s="41">
        <f t="shared" si="5"/>
        <v>18310</v>
      </c>
      <c r="D40" s="41">
        <f t="shared" si="6"/>
        <v>8</v>
      </c>
      <c r="E40" s="42" t="str">
        <f t="shared" si="2"/>
        <v>LAS PALMAS</v>
      </c>
      <c r="F40" s="42">
        <f t="shared" si="7"/>
        <v>53582</v>
      </c>
      <c r="G40" s="42">
        <f t="shared" si="8"/>
        <v>33883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49994</v>
      </c>
      <c r="G41" s="42">
        <f t="shared" si="8"/>
        <v>51450</v>
      </c>
    </row>
    <row r="42" spans="1:9" x14ac:dyDescent="0.25">
      <c r="A42" s="42" t="str">
        <f t="shared" si="3"/>
        <v>BAHIA DE ALGECIRAS</v>
      </c>
      <c r="B42" s="41">
        <f t="shared" si="4"/>
        <v>142327</v>
      </c>
      <c r="C42" s="41">
        <f t="shared" si="5"/>
        <v>138836</v>
      </c>
      <c r="D42" s="41">
        <f t="shared" si="6"/>
        <v>1</v>
      </c>
      <c r="E42" s="42" t="str">
        <f t="shared" si="2"/>
        <v>BALEARES</v>
      </c>
      <c r="F42" s="42">
        <f t="shared" si="7"/>
        <v>28290</v>
      </c>
      <c r="G42" s="42">
        <f t="shared" si="8"/>
        <v>28841</v>
      </c>
    </row>
    <row r="43" spans="1:9" x14ac:dyDescent="0.25">
      <c r="A43" s="42" t="str">
        <f t="shared" si="3"/>
        <v>BAHIA DE CADIZ</v>
      </c>
      <c r="B43" s="41">
        <f t="shared" si="4"/>
        <v>1421</v>
      </c>
      <c r="C43" s="41">
        <f t="shared" si="5"/>
        <v>1691</v>
      </c>
      <c r="D43" s="41">
        <f t="shared" si="6"/>
        <v>15</v>
      </c>
      <c r="E43" s="42" t="str">
        <f t="shared" si="2"/>
        <v>BARCELONA</v>
      </c>
      <c r="F43" s="42">
        <f t="shared" si="7"/>
        <v>18023</v>
      </c>
      <c r="G43" s="42">
        <f t="shared" si="8"/>
        <v>20797</v>
      </c>
    </row>
    <row r="44" spans="1:9" x14ac:dyDescent="0.25">
      <c r="A44" s="42" t="str">
        <f t="shared" si="3"/>
        <v>BALEARES</v>
      </c>
      <c r="B44" s="41">
        <f t="shared" si="4"/>
        <v>28290</v>
      </c>
      <c r="C44" s="41">
        <f t="shared" si="5"/>
        <v>28841</v>
      </c>
      <c r="D44" s="41">
        <f t="shared" si="6"/>
        <v>5</v>
      </c>
      <c r="E44" s="42" t="str">
        <f t="shared" si="2"/>
        <v>MELILLA</v>
      </c>
      <c r="F44" s="42">
        <f t="shared" si="7"/>
        <v>14564</v>
      </c>
      <c r="G44" s="42">
        <f t="shared" si="8"/>
        <v>17331</v>
      </c>
    </row>
    <row r="45" spans="1:9" x14ac:dyDescent="0.25">
      <c r="A45" s="42" t="str">
        <f t="shared" si="3"/>
        <v>BARCELONA</v>
      </c>
      <c r="B45" s="41">
        <f t="shared" si="4"/>
        <v>18023</v>
      </c>
      <c r="C45" s="41">
        <f t="shared" si="5"/>
        <v>20797</v>
      </c>
      <c r="D45" s="41">
        <f t="shared" si="6"/>
        <v>6</v>
      </c>
      <c r="E45" s="42" t="str">
        <f t="shared" si="2"/>
        <v>ALMERIA</v>
      </c>
      <c r="F45" s="42">
        <f t="shared" si="7"/>
        <v>12932</v>
      </c>
      <c r="G45" s="42">
        <f t="shared" si="8"/>
        <v>18310</v>
      </c>
    </row>
    <row r="46" spans="1:9" x14ac:dyDescent="0.25">
      <c r="A46" s="42" t="str">
        <f t="shared" si="3"/>
        <v>BILBAO</v>
      </c>
      <c r="B46" s="41">
        <f t="shared" si="4"/>
        <v>4530</v>
      </c>
      <c r="C46" s="41">
        <f t="shared" si="5"/>
        <v>1517</v>
      </c>
      <c r="D46" s="41">
        <f t="shared" si="6"/>
        <v>12</v>
      </c>
      <c r="E46" s="42" t="str">
        <f t="shared" si="2"/>
        <v>VALENCIA</v>
      </c>
      <c r="F46" s="42">
        <f t="shared" si="7"/>
        <v>7790</v>
      </c>
      <c r="G46" s="42">
        <f t="shared" si="8"/>
        <v>7517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7344</v>
      </c>
      <c r="G47" s="42">
        <f t="shared" si="8"/>
        <v>4759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5042</v>
      </c>
      <c r="G48" s="42">
        <f t="shared" si="8"/>
        <v>5815</v>
      </c>
    </row>
    <row r="49" spans="1:7" x14ac:dyDescent="0.25">
      <c r="A49" s="42" t="str">
        <f t="shared" si="3"/>
        <v>CEUTA</v>
      </c>
      <c r="B49" s="41">
        <f t="shared" si="4"/>
        <v>49994</v>
      </c>
      <c r="C49" s="41">
        <f t="shared" si="5"/>
        <v>51450</v>
      </c>
      <c r="D49" s="41">
        <f t="shared" si="6"/>
        <v>4</v>
      </c>
      <c r="E49" s="42" t="str">
        <f t="shared" si="2"/>
        <v>BILBAO</v>
      </c>
      <c r="F49" s="42">
        <f t="shared" si="7"/>
        <v>4530</v>
      </c>
      <c r="G49" s="42">
        <f t="shared" si="8"/>
        <v>1517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3201</v>
      </c>
      <c r="G50" s="42">
        <f t="shared" si="8"/>
        <v>4095</v>
      </c>
    </row>
    <row r="51" spans="1:7" x14ac:dyDescent="0.25">
      <c r="A51" s="42" t="str">
        <f t="shared" si="3"/>
        <v>GIJON</v>
      </c>
      <c r="B51" s="41">
        <f t="shared" si="4"/>
        <v>433</v>
      </c>
      <c r="C51" s="41">
        <f t="shared" si="5"/>
        <v>757</v>
      </c>
      <c r="D51" s="41">
        <f t="shared" si="6"/>
        <v>17</v>
      </c>
      <c r="E51" s="42" t="str">
        <f t="shared" si="2"/>
        <v>SANTANDER</v>
      </c>
      <c r="F51" s="42">
        <f t="shared" si="7"/>
        <v>2579</v>
      </c>
      <c r="G51" s="42">
        <f t="shared" si="8"/>
        <v>6381</v>
      </c>
    </row>
    <row r="52" spans="1:7" x14ac:dyDescent="0.25">
      <c r="A52" s="42" t="str">
        <f t="shared" si="3"/>
        <v>HUELVA</v>
      </c>
      <c r="B52" s="41">
        <f t="shared" si="4"/>
        <v>1274</v>
      </c>
      <c r="C52" s="41">
        <f t="shared" si="5"/>
        <v>1154</v>
      </c>
      <c r="D52" s="41">
        <f t="shared" si="6"/>
        <v>16</v>
      </c>
      <c r="E52" s="42" t="str">
        <f t="shared" si="2"/>
        <v>BAHIA DE CADIZ</v>
      </c>
      <c r="F52" s="42">
        <f t="shared" si="7"/>
        <v>1421</v>
      </c>
      <c r="G52" s="42">
        <f t="shared" si="8"/>
        <v>1691</v>
      </c>
    </row>
    <row r="53" spans="1:7" x14ac:dyDescent="0.25">
      <c r="A53" s="42" t="str">
        <f t="shared" si="3"/>
        <v>LAS PALMAS</v>
      </c>
      <c r="B53" s="41">
        <f t="shared" si="4"/>
        <v>53582</v>
      </c>
      <c r="C53" s="41">
        <f t="shared" si="5"/>
        <v>33883</v>
      </c>
      <c r="D53" s="41">
        <f t="shared" si="6"/>
        <v>3</v>
      </c>
      <c r="E53" s="42" t="str">
        <f t="shared" si="2"/>
        <v>HUELVA</v>
      </c>
      <c r="F53" s="42">
        <f t="shared" si="7"/>
        <v>1274</v>
      </c>
      <c r="G53" s="42">
        <f t="shared" si="8"/>
        <v>1154</v>
      </c>
    </row>
    <row r="54" spans="1:7" x14ac:dyDescent="0.25">
      <c r="A54" s="42" t="str">
        <f t="shared" si="3"/>
        <v>MALAGA</v>
      </c>
      <c r="B54" s="41">
        <f t="shared" si="4"/>
        <v>3201</v>
      </c>
      <c r="C54" s="41">
        <f t="shared" si="5"/>
        <v>4095</v>
      </c>
      <c r="D54" s="41">
        <f t="shared" si="6"/>
        <v>13</v>
      </c>
      <c r="E54" s="42" t="str">
        <f t="shared" si="2"/>
        <v>GIJON</v>
      </c>
      <c r="F54" s="42">
        <f t="shared" si="7"/>
        <v>433</v>
      </c>
      <c r="G54" s="42">
        <f t="shared" si="8"/>
        <v>757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72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14564</v>
      </c>
      <c r="C56" s="41">
        <f t="shared" si="5"/>
        <v>17331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7344</v>
      </c>
      <c r="C57" s="41">
        <f t="shared" si="5"/>
        <v>4759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141052</v>
      </c>
      <c r="C59" s="41">
        <f t="shared" si="5"/>
        <v>110339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2579</v>
      </c>
      <c r="C60" s="41">
        <f t="shared" si="5"/>
        <v>6381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72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7790</v>
      </c>
      <c r="C63" s="41">
        <f t="shared" si="5"/>
        <v>7517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93</v>
      </c>
      <c r="C7" s="9">
        <v>84</v>
      </c>
      <c r="D7" s="9">
        <v>195</v>
      </c>
      <c r="E7" s="9">
        <v>176</v>
      </c>
      <c r="F7" s="10">
        <f>((E7*100)/D7)-100</f>
        <v>-9.7435897435897374</v>
      </c>
      <c r="G7" s="1"/>
      <c r="H7" s="1"/>
      <c r="I7" s="1"/>
    </row>
    <row r="8" spans="1:12" x14ac:dyDescent="0.25">
      <c r="A8" s="11" t="s">
        <v>45</v>
      </c>
      <c r="B8" s="12">
        <v>69</v>
      </c>
      <c r="C8" s="12">
        <v>65</v>
      </c>
      <c r="D8" s="12">
        <v>135</v>
      </c>
      <c r="E8" s="12">
        <v>124</v>
      </c>
      <c r="F8" s="13">
        <f t="shared" ref="F8:F35" si="0">((E8*100)/D8)-100</f>
        <v>-8.1481481481481524</v>
      </c>
      <c r="G8" s="1"/>
      <c r="H8" s="1"/>
      <c r="I8" s="1"/>
    </row>
    <row r="9" spans="1:12" x14ac:dyDescent="0.25">
      <c r="A9" s="8" t="s">
        <v>46</v>
      </c>
      <c r="B9" s="9">
        <v>92</v>
      </c>
      <c r="C9" s="9">
        <v>92</v>
      </c>
      <c r="D9" s="9">
        <v>187</v>
      </c>
      <c r="E9" s="9">
        <v>177</v>
      </c>
      <c r="F9" s="10">
        <f t="shared" si="0"/>
        <v>-5.347593582887697</v>
      </c>
      <c r="G9" s="1"/>
      <c r="H9" s="1"/>
      <c r="I9" s="1"/>
    </row>
    <row r="10" spans="1:12" x14ac:dyDescent="0.25">
      <c r="A10" s="11" t="s">
        <v>47</v>
      </c>
      <c r="B10" s="12">
        <v>75</v>
      </c>
      <c r="C10" s="12">
        <v>58</v>
      </c>
      <c r="D10" s="12">
        <v>151</v>
      </c>
      <c r="E10" s="12">
        <v>120</v>
      </c>
      <c r="F10" s="13">
        <f t="shared" si="0"/>
        <v>-20.52980132450331</v>
      </c>
      <c r="G10" s="1"/>
      <c r="H10" s="1"/>
      <c r="I10" s="1"/>
    </row>
    <row r="11" spans="1:12" x14ac:dyDescent="0.25">
      <c r="A11" s="8" t="s">
        <v>48</v>
      </c>
      <c r="B11" s="9">
        <v>1949</v>
      </c>
      <c r="C11" s="9">
        <v>1739</v>
      </c>
      <c r="D11" s="9">
        <v>4066</v>
      </c>
      <c r="E11" s="9">
        <v>3692</v>
      </c>
      <c r="F11" s="10">
        <f t="shared" si="0"/>
        <v>-9.1982292179045686</v>
      </c>
      <c r="G11" s="1"/>
      <c r="H11" s="1"/>
      <c r="I11" s="1"/>
    </row>
    <row r="12" spans="1:12" x14ac:dyDescent="0.25">
      <c r="A12" s="11" t="s">
        <v>49</v>
      </c>
      <c r="B12" s="12">
        <v>71</v>
      </c>
      <c r="C12" s="12">
        <v>72</v>
      </c>
      <c r="D12" s="12">
        <v>156</v>
      </c>
      <c r="E12" s="12">
        <v>148</v>
      </c>
      <c r="F12" s="13">
        <f t="shared" si="0"/>
        <v>-5.1282051282051242</v>
      </c>
      <c r="G12" s="1"/>
      <c r="H12" s="1"/>
      <c r="I12" s="1"/>
    </row>
    <row r="13" spans="1:12" x14ac:dyDescent="0.25">
      <c r="A13" s="8" t="s">
        <v>50</v>
      </c>
      <c r="B13" s="9">
        <v>1517</v>
      </c>
      <c r="C13" s="9">
        <v>1090</v>
      </c>
      <c r="D13" s="9">
        <v>3093</v>
      </c>
      <c r="E13" s="9">
        <v>2243</v>
      </c>
      <c r="F13" s="10">
        <f t="shared" si="0"/>
        <v>-27.481409634658903</v>
      </c>
      <c r="G13" s="1"/>
      <c r="H13" s="1"/>
      <c r="I13" s="1"/>
    </row>
    <row r="14" spans="1:12" x14ac:dyDescent="0.25">
      <c r="A14" s="11" t="s">
        <v>51</v>
      </c>
      <c r="B14" s="12">
        <v>533</v>
      </c>
      <c r="C14" s="12">
        <v>511</v>
      </c>
      <c r="D14" s="12">
        <v>1093</v>
      </c>
      <c r="E14" s="12">
        <v>1052</v>
      </c>
      <c r="F14" s="13">
        <f t="shared" si="0"/>
        <v>-3.7511436413540764</v>
      </c>
      <c r="G14" s="1"/>
      <c r="H14" s="1"/>
      <c r="I14" s="1"/>
    </row>
    <row r="15" spans="1:12" x14ac:dyDescent="0.25">
      <c r="A15" s="8" t="s">
        <v>52</v>
      </c>
      <c r="B15" s="9">
        <v>228</v>
      </c>
      <c r="C15" s="9">
        <v>211</v>
      </c>
      <c r="D15" s="9">
        <v>449</v>
      </c>
      <c r="E15" s="9">
        <v>443</v>
      </c>
      <c r="F15" s="10">
        <f t="shared" si="0"/>
        <v>-1.3363028953229446</v>
      </c>
      <c r="G15" s="1"/>
      <c r="H15" s="1"/>
      <c r="I15" s="1"/>
    </row>
    <row r="16" spans="1:12" x14ac:dyDescent="0.25">
      <c r="A16" s="11" t="s">
        <v>53</v>
      </c>
      <c r="B16" s="12">
        <v>127</v>
      </c>
      <c r="C16" s="12">
        <v>124</v>
      </c>
      <c r="D16" s="12">
        <v>262</v>
      </c>
      <c r="E16" s="12">
        <v>269</v>
      </c>
      <c r="F16" s="13">
        <f t="shared" si="0"/>
        <v>2.6717557251908346</v>
      </c>
      <c r="G16" s="1"/>
      <c r="H16" s="1"/>
      <c r="I16" s="1"/>
    </row>
    <row r="17" spans="1:9" x14ac:dyDescent="0.25">
      <c r="A17" s="8" t="s">
        <v>54</v>
      </c>
      <c r="B17" s="9">
        <v>92</v>
      </c>
      <c r="C17" s="9">
        <v>101</v>
      </c>
      <c r="D17" s="9">
        <v>205</v>
      </c>
      <c r="E17" s="9">
        <v>205</v>
      </c>
      <c r="F17" s="10">
        <f t="shared" si="0"/>
        <v>0</v>
      </c>
      <c r="G17" s="1"/>
      <c r="H17" s="1"/>
      <c r="I17" s="1"/>
    </row>
    <row r="18" spans="1:9" x14ac:dyDescent="0.25">
      <c r="A18" s="11" t="s">
        <v>55</v>
      </c>
      <c r="B18" s="12">
        <v>1050</v>
      </c>
      <c r="C18" s="12">
        <v>919</v>
      </c>
      <c r="D18" s="12">
        <v>2210</v>
      </c>
      <c r="E18" s="12">
        <v>1874</v>
      </c>
      <c r="F18" s="13">
        <f t="shared" si="0"/>
        <v>-15.203619909502265</v>
      </c>
      <c r="G18" s="1"/>
      <c r="H18" s="1"/>
      <c r="I18" s="1"/>
    </row>
    <row r="19" spans="1:9" x14ac:dyDescent="0.25">
      <c r="A19" s="8" t="s">
        <v>56</v>
      </c>
      <c r="B19" s="9">
        <v>82</v>
      </c>
      <c r="C19" s="9">
        <v>84</v>
      </c>
      <c r="D19" s="9">
        <v>159</v>
      </c>
      <c r="E19" s="9">
        <v>161</v>
      </c>
      <c r="F19" s="10">
        <f t="shared" si="0"/>
        <v>1.2578616352201237</v>
      </c>
      <c r="G19" s="1"/>
      <c r="H19" s="1"/>
      <c r="I19" s="1"/>
    </row>
    <row r="20" spans="1:9" x14ac:dyDescent="0.25">
      <c r="A20" s="11" t="s">
        <v>57</v>
      </c>
      <c r="B20" s="12">
        <v>84</v>
      </c>
      <c r="C20" s="12">
        <v>85</v>
      </c>
      <c r="D20" s="12">
        <v>168</v>
      </c>
      <c r="E20" s="12">
        <v>175</v>
      </c>
      <c r="F20" s="13">
        <f t="shared" si="0"/>
        <v>4.1666666666666714</v>
      </c>
      <c r="G20" s="1"/>
      <c r="H20" s="1"/>
      <c r="I20" s="1"/>
    </row>
    <row r="21" spans="1:9" x14ac:dyDescent="0.25">
      <c r="A21" s="8" t="s">
        <v>58</v>
      </c>
      <c r="B21" s="9">
        <v>149</v>
      </c>
      <c r="C21" s="9">
        <v>141</v>
      </c>
      <c r="D21" s="9">
        <v>250</v>
      </c>
      <c r="E21" s="9">
        <v>260</v>
      </c>
      <c r="F21" s="10">
        <f t="shared" si="0"/>
        <v>4</v>
      </c>
      <c r="G21" s="1"/>
      <c r="H21" s="1"/>
      <c r="I21" s="1"/>
    </row>
    <row r="22" spans="1:9" x14ac:dyDescent="0.25">
      <c r="A22" s="11" t="s">
        <v>59</v>
      </c>
      <c r="B22" s="12">
        <v>953</v>
      </c>
      <c r="C22" s="12">
        <v>857</v>
      </c>
      <c r="D22" s="12">
        <v>2043</v>
      </c>
      <c r="E22" s="12">
        <v>1793</v>
      </c>
      <c r="F22" s="13">
        <f t="shared" si="0"/>
        <v>-12.23690651003426</v>
      </c>
      <c r="G22" s="1"/>
      <c r="H22" s="1"/>
      <c r="I22" s="1"/>
    </row>
    <row r="23" spans="1:9" x14ac:dyDescent="0.25">
      <c r="A23" s="8" t="s">
        <v>60</v>
      </c>
      <c r="B23" s="9">
        <v>136</v>
      </c>
      <c r="C23" s="9">
        <v>83</v>
      </c>
      <c r="D23" s="9">
        <v>317</v>
      </c>
      <c r="E23" s="9">
        <v>176</v>
      </c>
      <c r="F23" s="10">
        <f t="shared" si="0"/>
        <v>-44.479495268138798</v>
      </c>
      <c r="G23" s="1"/>
      <c r="H23" s="1"/>
      <c r="I23" s="1"/>
    </row>
    <row r="24" spans="1:9" x14ac:dyDescent="0.25">
      <c r="A24" s="11" t="s">
        <v>61</v>
      </c>
      <c r="B24" s="12">
        <v>44</v>
      </c>
      <c r="C24" s="12">
        <v>40</v>
      </c>
      <c r="D24" s="12">
        <v>87</v>
      </c>
      <c r="E24" s="12">
        <v>84</v>
      </c>
      <c r="F24" s="13">
        <f t="shared" si="0"/>
        <v>-3.448275862068968</v>
      </c>
      <c r="G24" s="1"/>
      <c r="H24" s="1"/>
      <c r="I24" s="1"/>
    </row>
    <row r="25" spans="1:9" x14ac:dyDescent="0.25">
      <c r="A25" s="8" t="s">
        <v>62</v>
      </c>
      <c r="B25" s="9">
        <v>106</v>
      </c>
      <c r="C25" s="9">
        <v>103</v>
      </c>
      <c r="D25" s="9">
        <v>222</v>
      </c>
      <c r="E25" s="9">
        <v>210</v>
      </c>
      <c r="F25" s="10">
        <f t="shared" si="0"/>
        <v>-5.4054054054054035</v>
      </c>
      <c r="G25" s="1"/>
      <c r="H25" s="1"/>
      <c r="I25" s="1"/>
    </row>
    <row r="26" spans="1:9" x14ac:dyDescent="0.25">
      <c r="A26" s="11" t="s">
        <v>63</v>
      </c>
      <c r="B26" s="12">
        <v>44</v>
      </c>
      <c r="C26" s="12">
        <v>65</v>
      </c>
      <c r="D26" s="12">
        <v>103</v>
      </c>
      <c r="E26" s="12">
        <v>137</v>
      </c>
      <c r="F26" s="13">
        <f t="shared" si="0"/>
        <v>33.009708737864088</v>
      </c>
      <c r="G26" s="1"/>
      <c r="H26" s="1"/>
      <c r="I26" s="1"/>
    </row>
    <row r="27" spans="1:9" x14ac:dyDescent="0.25">
      <c r="A27" s="8" t="s">
        <v>64</v>
      </c>
      <c r="B27" s="9">
        <v>81</v>
      </c>
      <c r="C27" s="9">
        <v>67</v>
      </c>
      <c r="D27" s="9">
        <v>159</v>
      </c>
      <c r="E27" s="9">
        <v>127</v>
      </c>
      <c r="F27" s="10">
        <f t="shared" si="0"/>
        <v>-20.125786163522008</v>
      </c>
      <c r="G27" s="1"/>
      <c r="H27" s="1"/>
      <c r="I27" s="1"/>
    </row>
    <row r="28" spans="1:9" x14ac:dyDescent="0.25">
      <c r="A28" s="11" t="s">
        <v>65</v>
      </c>
      <c r="B28" s="12">
        <v>1118</v>
      </c>
      <c r="C28" s="12">
        <v>995</v>
      </c>
      <c r="D28" s="12">
        <v>2358</v>
      </c>
      <c r="E28" s="12">
        <v>2064</v>
      </c>
      <c r="F28" s="13">
        <f t="shared" si="0"/>
        <v>-12.468193384223923</v>
      </c>
      <c r="G28" s="1"/>
      <c r="H28" s="1"/>
      <c r="I28" s="1"/>
    </row>
    <row r="29" spans="1:9" x14ac:dyDescent="0.25">
      <c r="A29" s="8" t="s">
        <v>66</v>
      </c>
      <c r="B29" s="9">
        <v>105</v>
      </c>
      <c r="C29" s="9">
        <v>94</v>
      </c>
      <c r="D29" s="9">
        <v>201</v>
      </c>
      <c r="E29" s="9">
        <v>183</v>
      </c>
      <c r="F29" s="10">
        <f t="shared" si="0"/>
        <v>-8.9552238805970177</v>
      </c>
      <c r="G29" s="1"/>
      <c r="H29" s="1"/>
      <c r="I29" s="1"/>
    </row>
    <row r="30" spans="1:9" x14ac:dyDescent="0.25">
      <c r="A30" s="11" t="s">
        <v>67</v>
      </c>
      <c r="B30" s="12">
        <v>90</v>
      </c>
      <c r="C30" s="12">
        <v>89</v>
      </c>
      <c r="D30" s="12">
        <v>169</v>
      </c>
      <c r="E30" s="12">
        <v>172</v>
      </c>
      <c r="F30" s="13">
        <f t="shared" si="0"/>
        <v>1.7751479289940875</v>
      </c>
      <c r="G30" s="1"/>
      <c r="H30" s="1"/>
      <c r="I30" s="1"/>
    </row>
    <row r="31" spans="1:9" x14ac:dyDescent="0.25">
      <c r="A31" s="8" t="s">
        <v>68</v>
      </c>
      <c r="B31" s="9">
        <v>216</v>
      </c>
      <c r="C31" s="9">
        <v>209</v>
      </c>
      <c r="D31" s="9">
        <v>491</v>
      </c>
      <c r="E31" s="9">
        <v>450</v>
      </c>
      <c r="F31" s="10">
        <f t="shared" si="0"/>
        <v>-8.350305498981669</v>
      </c>
      <c r="G31" s="1"/>
      <c r="H31" s="1"/>
      <c r="I31" s="1"/>
    </row>
    <row r="32" spans="1:9" x14ac:dyDescent="0.25">
      <c r="A32" s="11" t="s">
        <v>69</v>
      </c>
      <c r="B32" s="12">
        <v>531</v>
      </c>
      <c r="C32" s="12">
        <v>518</v>
      </c>
      <c r="D32" s="12">
        <v>1062</v>
      </c>
      <c r="E32" s="12">
        <v>1020</v>
      </c>
      <c r="F32" s="13">
        <f t="shared" si="0"/>
        <v>-3.9548022598870034</v>
      </c>
      <c r="G32" s="1"/>
      <c r="H32" s="1"/>
      <c r="I32" s="1"/>
    </row>
    <row r="33" spans="1:9" x14ac:dyDescent="0.25">
      <c r="A33" s="8" t="s">
        <v>70</v>
      </c>
      <c r="B33" s="9">
        <v>134</v>
      </c>
      <c r="C33" s="9">
        <v>116</v>
      </c>
      <c r="D33" s="9">
        <v>272</v>
      </c>
      <c r="E33" s="9">
        <v>245</v>
      </c>
      <c r="F33" s="10">
        <f t="shared" si="0"/>
        <v>-9.9264705882352899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20</v>
      </c>
      <c r="D34" s="12">
        <v>43</v>
      </c>
      <c r="E34" s="12">
        <v>39</v>
      </c>
      <c r="F34" s="13">
        <f t="shared" si="0"/>
        <v>-9.3023255813953512</v>
      </c>
      <c r="G34" s="1"/>
      <c r="H34" s="1"/>
      <c r="I34" s="1"/>
    </row>
    <row r="35" spans="1:9" x14ac:dyDescent="0.25">
      <c r="A35" s="14" t="s">
        <v>72</v>
      </c>
      <c r="B35" s="15">
        <f>SUM(B7:B34)</f>
        <v>9788</v>
      </c>
      <c r="C35" s="15">
        <f t="shared" ref="C35:E35" si="1">SUM(C7:C34)</f>
        <v>8632</v>
      </c>
      <c r="D35" s="15">
        <f t="shared" si="1"/>
        <v>20306</v>
      </c>
      <c r="E35" s="15">
        <f t="shared" si="1"/>
        <v>17819</v>
      </c>
      <c r="F35" s="16">
        <f t="shared" si="0"/>
        <v>-12.247611543386185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176</v>
      </c>
      <c r="C38" s="41">
        <f>D7</f>
        <v>195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3692</v>
      </c>
      <c r="G38" s="42">
        <f>LOOKUP(E38,$A$38:$A$65,$C$38:$C$65)</f>
        <v>4066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</v>
      </c>
      <c r="C39" s="41">
        <f t="shared" ref="C39:C65" si="5">D8</f>
        <v>135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2243</v>
      </c>
      <c r="G39" s="42">
        <f t="shared" ref="G39:G65" si="8">LOOKUP(E39,$A$38:$A$65,$C$38:$C$65)</f>
        <v>3093</v>
      </c>
    </row>
    <row r="40" spans="1:9" x14ac:dyDescent="0.25">
      <c r="A40" s="42" t="str">
        <f t="shared" si="3"/>
        <v>ALMERIA</v>
      </c>
      <c r="B40" s="41">
        <f t="shared" si="4"/>
        <v>177</v>
      </c>
      <c r="C40" s="41">
        <f t="shared" si="5"/>
        <v>187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2064</v>
      </c>
      <c r="G40" s="42">
        <f t="shared" si="8"/>
        <v>2358</v>
      </c>
    </row>
    <row r="41" spans="1:9" x14ac:dyDescent="0.25">
      <c r="A41" s="42" t="str">
        <f t="shared" si="3"/>
        <v>AVILES</v>
      </c>
      <c r="B41" s="41">
        <f t="shared" si="4"/>
        <v>120</v>
      </c>
      <c r="C41" s="41">
        <f t="shared" si="5"/>
        <v>151</v>
      </c>
      <c r="D41" s="41">
        <f t="shared" si="6"/>
        <v>26</v>
      </c>
      <c r="E41" s="42" t="str">
        <f t="shared" si="2"/>
        <v>CEUTA</v>
      </c>
      <c r="F41" s="42">
        <f t="shared" si="7"/>
        <v>1874</v>
      </c>
      <c r="G41" s="42">
        <f t="shared" si="8"/>
        <v>2210</v>
      </c>
    </row>
    <row r="42" spans="1:9" x14ac:dyDescent="0.25">
      <c r="A42" s="42" t="str">
        <f t="shared" si="3"/>
        <v>BAHIA DE ALGECIRAS</v>
      </c>
      <c r="B42" s="41">
        <f t="shared" si="4"/>
        <v>3692</v>
      </c>
      <c r="C42" s="41">
        <f t="shared" si="5"/>
        <v>4066</v>
      </c>
      <c r="D42" s="41">
        <f t="shared" si="6"/>
        <v>1</v>
      </c>
      <c r="E42" s="42" t="str">
        <f t="shared" si="2"/>
        <v>LAS PALMAS</v>
      </c>
      <c r="F42" s="42">
        <f t="shared" si="7"/>
        <v>1793</v>
      </c>
      <c r="G42" s="42">
        <f t="shared" si="8"/>
        <v>2043</v>
      </c>
    </row>
    <row r="43" spans="1:9" x14ac:dyDescent="0.25">
      <c r="A43" s="42" t="str">
        <f t="shared" si="3"/>
        <v>BAHIA DE CADIZ</v>
      </c>
      <c r="B43" s="41">
        <f t="shared" si="4"/>
        <v>148</v>
      </c>
      <c r="C43" s="41">
        <f t="shared" si="5"/>
        <v>156</v>
      </c>
      <c r="D43" s="41">
        <f t="shared" si="6"/>
        <v>22</v>
      </c>
      <c r="E43" s="42" t="str">
        <f t="shared" si="2"/>
        <v>BARCELONA</v>
      </c>
      <c r="F43" s="42">
        <f t="shared" si="7"/>
        <v>1052</v>
      </c>
      <c r="G43" s="42">
        <f t="shared" si="8"/>
        <v>1093</v>
      </c>
    </row>
    <row r="44" spans="1:9" x14ac:dyDescent="0.25">
      <c r="A44" s="42" t="str">
        <f t="shared" si="3"/>
        <v>BALEARES</v>
      </c>
      <c r="B44" s="41">
        <f t="shared" si="4"/>
        <v>2243</v>
      </c>
      <c r="C44" s="41">
        <f t="shared" si="5"/>
        <v>3093</v>
      </c>
      <c r="D44" s="41">
        <f t="shared" si="6"/>
        <v>2</v>
      </c>
      <c r="E44" s="42" t="str">
        <f t="shared" si="2"/>
        <v>VALENCIA</v>
      </c>
      <c r="F44" s="42">
        <f t="shared" si="7"/>
        <v>1020</v>
      </c>
      <c r="G44" s="42">
        <f t="shared" si="8"/>
        <v>1062</v>
      </c>
    </row>
    <row r="45" spans="1:9" x14ac:dyDescent="0.25">
      <c r="A45" s="42" t="str">
        <f t="shared" si="3"/>
        <v>BARCELONA</v>
      </c>
      <c r="B45" s="41">
        <f t="shared" si="4"/>
        <v>1052</v>
      </c>
      <c r="C45" s="41">
        <f t="shared" si="5"/>
        <v>1093</v>
      </c>
      <c r="D45" s="41">
        <f t="shared" si="6"/>
        <v>6</v>
      </c>
      <c r="E45" s="42" t="str">
        <f t="shared" si="2"/>
        <v>TARRAGONA</v>
      </c>
      <c r="F45" s="42">
        <f t="shared" si="7"/>
        <v>450</v>
      </c>
      <c r="G45" s="42">
        <f t="shared" si="8"/>
        <v>491</v>
      </c>
    </row>
    <row r="46" spans="1:9" x14ac:dyDescent="0.25">
      <c r="A46" s="42" t="str">
        <f t="shared" si="3"/>
        <v>BILBAO</v>
      </c>
      <c r="B46" s="41">
        <f t="shared" si="4"/>
        <v>443</v>
      </c>
      <c r="C46" s="41">
        <f t="shared" si="5"/>
        <v>449</v>
      </c>
      <c r="D46" s="41">
        <f t="shared" si="6"/>
        <v>9</v>
      </c>
      <c r="E46" s="42" t="str">
        <f t="shared" si="2"/>
        <v>BILBAO</v>
      </c>
      <c r="F46" s="42">
        <f t="shared" si="7"/>
        <v>443</v>
      </c>
      <c r="G46" s="42">
        <f t="shared" si="8"/>
        <v>449</v>
      </c>
    </row>
    <row r="47" spans="1:9" x14ac:dyDescent="0.25">
      <c r="A47" s="42" t="str">
        <f t="shared" si="3"/>
        <v>CARTAGENA</v>
      </c>
      <c r="B47" s="41">
        <f t="shared" si="4"/>
        <v>269</v>
      </c>
      <c r="C47" s="41">
        <f t="shared" si="5"/>
        <v>262</v>
      </c>
      <c r="D47" s="41">
        <f t="shared" si="6"/>
        <v>10</v>
      </c>
      <c r="E47" s="42" t="str">
        <f t="shared" si="2"/>
        <v>CARTAGENA</v>
      </c>
      <c r="F47" s="42">
        <f t="shared" si="7"/>
        <v>269</v>
      </c>
      <c r="G47" s="42">
        <f t="shared" si="8"/>
        <v>262</v>
      </c>
    </row>
    <row r="48" spans="1:9" x14ac:dyDescent="0.25">
      <c r="A48" s="42" t="str">
        <f t="shared" si="3"/>
        <v>CASTELLON</v>
      </c>
      <c r="B48" s="41">
        <f t="shared" si="4"/>
        <v>205</v>
      </c>
      <c r="C48" s="41">
        <f t="shared" si="5"/>
        <v>205</v>
      </c>
      <c r="D48" s="41">
        <f t="shared" si="6"/>
        <v>14</v>
      </c>
      <c r="E48" s="42" t="str">
        <f t="shared" si="2"/>
        <v>HUELVA</v>
      </c>
      <c r="F48" s="42">
        <f t="shared" si="7"/>
        <v>260</v>
      </c>
      <c r="G48" s="42">
        <f t="shared" si="8"/>
        <v>250</v>
      </c>
    </row>
    <row r="49" spans="1:7" x14ac:dyDescent="0.25">
      <c r="A49" s="42" t="str">
        <f t="shared" si="3"/>
        <v>CEUTA</v>
      </c>
      <c r="B49" s="41">
        <f t="shared" si="4"/>
        <v>1874</v>
      </c>
      <c r="C49" s="41">
        <f t="shared" si="5"/>
        <v>2210</v>
      </c>
      <c r="D49" s="41">
        <f t="shared" si="6"/>
        <v>4</v>
      </c>
      <c r="E49" s="42" t="str">
        <f t="shared" si="2"/>
        <v>VIGO</v>
      </c>
      <c r="F49" s="42">
        <f t="shared" si="7"/>
        <v>245</v>
      </c>
      <c r="G49" s="42">
        <f t="shared" si="8"/>
        <v>272</v>
      </c>
    </row>
    <row r="50" spans="1:7" x14ac:dyDescent="0.25">
      <c r="A50" s="42" t="str">
        <f t="shared" si="3"/>
        <v>FERROL-SAN CIBRAO</v>
      </c>
      <c r="B50" s="41">
        <f t="shared" si="4"/>
        <v>161</v>
      </c>
      <c r="C50" s="41">
        <f t="shared" si="5"/>
        <v>159</v>
      </c>
      <c r="D50" s="41">
        <f t="shared" si="6"/>
        <v>21</v>
      </c>
      <c r="E50" s="42" t="str">
        <f t="shared" si="2"/>
        <v>MELILLA</v>
      </c>
      <c r="F50" s="42">
        <f t="shared" si="7"/>
        <v>210</v>
      </c>
      <c r="G50" s="42">
        <f t="shared" si="8"/>
        <v>222</v>
      </c>
    </row>
    <row r="51" spans="1:7" x14ac:dyDescent="0.25">
      <c r="A51" s="42" t="str">
        <f t="shared" si="3"/>
        <v>GIJON</v>
      </c>
      <c r="B51" s="41">
        <f t="shared" si="4"/>
        <v>175</v>
      </c>
      <c r="C51" s="41">
        <f t="shared" si="5"/>
        <v>168</v>
      </c>
      <c r="D51" s="41">
        <f t="shared" si="6"/>
        <v>19</v>
      </c>
      <c r="E51" s="42" t="str">
        <f t="shared" si="2"/>
        <v>CASTELLON</v>
      </c>
      <c r="F51" s="42">
        <f t="shared" si="7"/>
        <v>205</v>
      </c>
      <c r="G51" s="42">
        <f t="shared" si="8"/>
        <v>205</v>
      </c>
    </row>
    <row r="52" spans="1:7" x14ac:dyDescent="0.25">
      <c r="A52" s="42" t="str">
        <f t="shared" si="3"/>
        <v>HUELVA</v>
      </c>
      <c r="B52" s="41">
        <f t="shared" si="4"/>
        <v>260</v>
      </c>
      <c r="C52" s="41">
        <f t="shared" si="5"/>
        <v>250</v>
      </c>
      <c r="D52" s="41">
        <f t="shared" si="6"/>
        <v>11</v>
      </c>
      <c r="E52" s="42" t="str">
        <f t="shared" si="2"/>
        <v>SANTANDER</v>
      </c>
      <c r="F52" s="42">
        <f t="shared" si="7"/>
        <v>183</v>
      </c>
      <c r="G52" s="42">
        <f t="shared" si="8"/>
        <v>201</v>
      </c>
    </row>
    <row r="53" spans="1:7" x14ac:dyDescent="0.25">
      <c r="A53" s="42" t="str">
        <f t="shared" si="3"/>
        <v>LAS PALMAS</v>
      </c>
      <c r="B53" s="41">
        <f t="shared" si="4"/>
        <v>1793</v>
      </c>
      <c r="C53" s="41">
        <f t="shared" si="5"/>
        <v>2043</v>
      </c>
      <c r="D53" s="41">
        <f t="shared" si="6"/>
        <v>5</v>
      </c>
      <c r="E53" s="42" t="str">
        <f t="shared" si="2"/>
        <v>ALMERIA</v>
      </c>
      <c r="F53" s="42">
        <f t="shared" si="7"/>
        <v>177</v>
      </c>
      <c r="G53" s="42">
        <f t="shared" si="8"/>
        <v>187</v>
      </c>
    </row>
    <row r="54" spans="1:7" x14ac:dyDescent="0.25">
      <c r="A54" s="42" t="str">
        <f t="shared" si="3"/>
        <v>MALAGA</v>
      </c>
      <c r="B54" s="41">
        <f t="shared" si="4"/>
        <v>176</v>
      </c>
      <c r="C54" s="41">
        <f t="shared" si="5"/>
        <v>317</v>
      </c>
      <c r="D54" s="41">
        <f t="shared" si="6"/>
        <v>18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84</v>
      </c>
      <c r="C55" s="41">
        <f t="shared" si="5"/>
        <v>87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176</v>
      </c>
      <c r="G55" s="42">
        <f t="shared" si="8"/>
        <v>195</v>
      </c>
    </row>
    <row r="56" spans="1:7" x14ac:dyDescent="0.25">
      <c r="A56" s="42" t="str">
        <f t="shared" si="3"/>
        <v>MELILLA</v>
      </c>
      <c r="B56" s="41">
        <f t="shared" si="4"/>
        <v>210</v>
      </c>
      <c r="C56" s="41">
        <f t="shared" si="5"/>
        <v>222</v>
      </c>
      <c r="D56" s="41">
        <f t="shared" si="6"/>
        <v>13</v>
      </c>
      <c r="E56" s="42" t="str">
        <f t="shared" si="2"/>
        <v>GIJON</v>
      </c>
      <c r="F56" s="42">
        <f t="shared" si="9"/>
        <v>175</v>
      </c>
      <c r="G56" s="42">
        <f t="shared" si="8"/>
        <v>168</v>
      </c>
    </row>
    <row r="57" spans="1:7" x14ac:dyDescent="0.25">
      <c r="A57" s="42" t="str">
        <f t="shared" si="3"/>
        <v>MOTRIL</v>
      </c>
      <c r="B57" s="41">
        <f t="shared" si="4"/>
        <v>137</v>
      </c>
      <c r="C57" s="41">
        <f t="shared" si="5"/>
        <v>103</v>
      </c>
      <c r="D57" s="41">
        <f t="shared" si="6"/>
        <v>23</v>
      </c>
      <c r="E57" s="42" t="str">
        <f t="shared" si="2"/>
        <v>SEVILLA</v>
      </c>
      <c r="F57" s="42">
        <f t="shared" si="9"/>
        <v>172</v>
      </c>
      <c r="G57" s="42">
        <f t="shared" si="8"/>
        <v>169</v>
      </c>
    </row>
    <row r="58" spans="1:7" x14ac:dyDescent="0.25">
      <c r="A58" s="42" t="str">
        <f t="shared" si="3"/>
        <v>PASAIA</v>
      </c>
      <c r="B58" s="41">
        <f t="shared" si="4"/>
        <v>127</v>
      </c>
      <c r="C58" s="41">
        <f t="shared" si="5"/>
        <v>159</v>
      </c>
      <c r="D58" s="41">
        <f t="shared" si="6"/>
        <v>24</v>
      </c>
      <c r="E58" s="42" t="str">
        <f t="shared" si="2"/>
        <v>FERROL-SAN CIBRAO</v>
      </c>
      <c r="F58" s="42">
        <f t="shared" si="9"/>
        <v>161</v>
      </c>
      <c r="G58" s="42">
        <f t="shared" si="8"/>
        <v>159</v>
      </c>
    </row>
    <row r="59" spans="1:7" x14ac:dyDescent="0.25">
      <c r="A59" s="42" t="str">
        <f t="shared" si="3"/>
        <v>SANTA CRUZ DE TENERIFE</v>
      </c>
      <c r="B59" s="41">
        <f t="shared" si="4"/>
        <v>2064</v>
      </c>
      <c r="C59" s="41">
        <f t="shared" si="5"/>
        <v>2358</v>
      </c>
      <c r="D59" s="41">
        <f t="shared" si="6"/>
        <v>3</v>
      </c>
      <c r="E59" s="42" t="str">
        <f t="shared" si="2"/>
        <v>BAHIA DE CADIZ</v>
      </c>
      <c r="F59" s="42">
        <f t="shared" si="9"/>
        <v>148</v>
      </c>
      <c r="G59" s="42">
        <f t="shared" si="8"/>
        <v>156</v>
      </c>
    </row>
    <row r="60" spans="1:7" x14ac:dyDescent="0.25">
      <c r="A60" s="42" t="str">
        <f t="shared" si="3"/>
        <v>SANTANDER</v>
      </c>
      <c r="B60" s="41">
        <f t="shared" si="4"/>
        <v>183</v>
      </c>
      <c r="C60" s="41">
        <f t="shared" si="5"/>
        <v>201</v>
      </c>
      <c r="D60" s="41">
        <f t="shared" si="6"/>
        <v>15</v>
      </c>
      <c r="E60" s="42" t="str">
        <f t="shared" si="2"/>
        <v>MOTRIL</v>
      </c>
      <c r="F60" s="42">
        <f t="shared" si="9"/>
        <v>137</v>
      </c>
      <c r="G60" s="42">
        <f t="shared" si="8"/>
        <v>103</v>
      </c>
    </row>
    <row r="61" spans="1:7" x14ac:dyDescent="0.25">
      <c r="A61" s="42" t="str">
        <f t="shared" si="3"/>
        <v>SEVILLA</v>
      </c>
      <c r="B61" s="41">
        <f t="shared" si="4"/>
        <v>172</v>
      </c>
      <c r="C61" s="41">
        <f t="shared" si="5"/>
        <v>169</v>
      </c>
      <c r="D61" s="41">
        <f t="shared" si="6"/>
        <v>20</v>
      </c>
      <c r="E61" s="42" t="str">
        <f t="shared" si="2"/>
        <v>PASAIA</v>
      </c>
      <c r="F61" s="42">
        <f t="shared" si="9"/>
        <v>127</v>
      </c>
      <c r="G61" s="42">
        <f t="shared" si="8"/>
        <v>159</v>
      </c>
    </row>
    <row r="62" spans="1:7" x14ac:dyDescent="0.25">
      <c r="A62" s="42" t="str">
        <f t="shared" si="3"/>
        <v>TARRAGONA</v>
      </c>
      <c r="B62" s="41">
        <f t="shared" si="4"/>
        <v>450</v>
      </c>
      <c r="C62" s="41">
        <f t="shared" si="5"/>
        <v>491</v>
      </c>
      <c r="D62" s="41">
        <f t="shared" si="6"/>
        <v>8</v>
      </c>
      <c r="E62" s="42" t="str">
        <f t="shared" si="2"/>
        <v>ALICANTE</v>
      </c>
      <c r="F62" s="42">
        <f t="shared" si="9"/>
        <v>124</v>
      </c>
      <c r="G62" s="42">
        <f t="shared" si="8"/>
        <v>135</v>
      </c>
    </row>
    <row r="63" spans="1:7" x14ac:dyDescent="0.25">
      <c r="A63" s="42" t="str">
        <f t="shared" si="3"/>
        <v>VALENCIA</v>
      </c>
      <c r="B63" s="41">
        <f t="shared" si="4"/>
        <v>1020</v>
      </c>
      <c r="C63" s="41">
        <f t="shared" si="5"/>
        <v>1062</v>
      </c>
      <c r="D63" s="41">
        <f t="shared" si="6"/>
        <v>7</v>
      </c>
      <c r="E63" s="42" t="str">
        <f t="shared" si="2"/>
        <v>AVILES</v>
      </c>
      <c r="F63" s="42">
        <f t="shared" si="9"/>
        <v>120</v>
      </c>
      <c r="G63" s="42">
        <f t="shared" si="8"/>
        <v>151</v>
      </c>
    </row>
    <row r="64" spans="1:7" x14ac:dyDescent="0.25">
      <c r="A64" s="42" t="str">
        <f t="shared" si="3"/>
        <v>VIGO</v>
      </c>
      <c r="B64" s="41">
        <f t="shared" si="4"/>
        <v>245</v>
      </c>
      <c r="C64" s="41">
        <f t="shared" si="5"/>
        <v>272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84</v>
      </c>
      <c r="G64" s="42">
        <f t="shared" si="8"/>
        <v>87</v>
      </c>
    </row>
    <row r="65" spans="1:7" x14ac:dyDescent="0.25">
      <c r="A65" s="42" t="str">
        <f t="shared" si="3"/>
        <v>VILAGARCIA</v>
      </c>
      <c r="B65" s="41">
        <f t="shared" si="4"/>
        <v>39</v>
      </c>
      <c r="C65" s="41">
        <f t="shared" si="5"/>
        <v>43</v>
      </c>
      <c r="D65" s="41">
        <f t="shared" si="6"/>
        <v>28</v>
      </c>
      <c r="E65" s="42" t="str">
        <f t="shared" si="2"/>
        <v>VILAGARCIA</v>
      </c>
      <c r="F65" s="42">
        <f t="shared" si="9"/>
        <v>39</v>
      </c>
      <c r="G65" s="42">
        <f t="shared" si="8"/>
        <v>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Febrero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41367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1243999</v>
      </c>
      <c r="C7" s="9">
        <v>974263</v>
      </c>
      <c r="D7" s="9">
        <v>2584363</v>
      </c>
      <c r="E7" s="9">
        <v>1858242</v>
      </c>
      <c r="F7" s="10">
        <f>((E7*100)/D7)-100</f>
        <v>-28.096710872272979</v>
      </c>
      <c r="G7" s="1"/>
      <c r="H7" s="1"/>
      <c r="I7" s="1"/>
    </row>
    <row r="8" spans="1:12" x14ac:dyDescent="0.25">
      <c r="A8" s="11" t="s">
        <v>45</v>
      </c>
      <c r="B8" s="12">
        <v>659472</v>
      </c>
      <c r="C8" s="12">
        <v>647358</v>
      </c>
      <c r="D8" s="12">
        <v>1323750</v>
      </c>
      <c r="E8" s="12">
        <v>1251754</v>
      </c>
      <c r="F8" s="13">
        <f t="shared" ref="F8:F35" si="0">((E8*100)/D8)-100</f>
        <v>-5.4387913125590188</v>
      </c>
      <c r="G8" s="1"/>
      <c r="H8" s="1"/>
      <c r="I8" s="1"/>
    </row>
    <row r="9" spans="1:12" x14ac:dyDescent="0.25">
      <c r="A9" s="8" t="s">
        <v>46</v>
      </c>
      <c r="B9" s="9">
        <v>1405964</v>
      </c>
      <c r="C9" s="9">
        <v>1094780</v>
      </c>
      <c r="D9" s="9">
        <v>2849209</v>
      </c>
      <c r="E9" s="9">
        <v>2213517</v>
      </c>
      <c r="F9" s="10">
        <f t="shared" si="0"/>
        <v>-22.311174785703685</v>
      </c>
      <c r="G9" s="1"/>
      <c r="H9" s="1"/>
      <c r="I9" s="1"/>
    </row>
    <row r="10" spans="1:12" x14ac:dyDescent="0.25">
      <c r="A10" s="11" t="s">
        <v>47</v>
      </c>
      <c r="B10" s="12">
        <v>456968</v>
      </c>
      <c r="C10" s="12">
        <v>417905</v>
      </c>
      <c r="D10" s="12">
        <v>925875</v>
      </c>
      <c r="E10" s="12">
        <v>939933</v>
      </c>
      <c r="F10" s="13">
        <f t="shared" si="0"/>
        <v>1.5183475091129992</v>
      </c>
      <c r="G10" s="1"/>
      <c r="H10" s="1"/>
      <c r="I10" s="1"/>
    </row>
    <row r="11" spans="1:12" x14ac:dyDescent="0.25">
      <c r="A11" s="8" t="s">
        <v>48</v>
      </c>
      <c r="B11" s="9">
        <v>26405665</v>
      </c>
      <c r="C11" s="9">
        <v>25945629</v>
      </c>
      <c r="D11" s="9">
        <v>52043688</v>
      </c>
      <c r="E11" s="9">
        <v>53822881</v>
      </c>
      <c r="F11" s="10">
        <f t="shared" si="0"/>
        <v>3.4186528056966239</v>
      </c>
      <c r="G11" s="1"/>
      <c r="H11" s="1"/>
      <c r="I11" s="1"/>
    </row>
    <row r="12" spans="1:12" x14ac:dyDescent="0.25">
      <c r="A12" s="11" t="s">
        <v>49</v>
      </c>
      <c r="B12" s="12">
        <v>1012184</v>
      </c>
      <c r="C12" s="12">
        <v>1230545</v>
      </c>
      <c r="D12" s="12">
        <v>2430495</v>
      </c>
      <c r="E12" s="12">
        <v>2632885</v>
      </c>
      <c r="F12" s="13">
        <f t="shared" si="0"/>
        <v>8.3271103211485666</v>
      </c>
      <c r="G12" s="1"/>
      <c r="H12" s="1"/>
      <c r="I12" s="1"/>
    </row>
    <row r="13" spans="1:12" x14ac:dyDescent="0.25">
      <c r="A13" s="8" t="s">
        <v>50</v>
      </c>
      <c r="B13" s="9">
        <v>7025413</v>
      </c>
      <c r="C13" s="9">
        <v>5366390</v>
      </c>
      <c r="D13" s="9">
        <v>15176216</v>
      </c>
      <c r="E13" s="9">
        <v>11627597</v>
      </c>
      <c r="F13" s="10">
        <f t="shared" si="0"/>
        <v>-23.382765506236865</v>
      </c>
      <c r="G13" s="1"/>
      <c r="H13" s="1"/>
      <c r="I13" s="1"/>
    </row>
    <row r="14" spans="1:12" x14ac:dyDescent="0.25">
      <c r="A14" s="11" t="s">
        <v>51</v>
      </c>
      <c r="B14" s="12">
        <v>15711066</v>
      </c>
      <c r="C14" s="12">
        <v>15983990</v>
      </c>
      <c r="D14" s="12">
        <v>33067624</v>
      </c>
      <c r="E14" s="12">
        <v>33629410</v>
      </c>
      <c r="F14" s="13">
        <f t="shared" si="0"/>
        <v>1.6989004108671395</v>
      </c>
      <c r="G14" s="1"/>
      <c r="H14" s="1"/>
      <c r="I14" s="1"/>
    </row>
    <row r="15" spans="1:12" x14ac:dyDescent="0.25">
      <c r="A15" s="8" t="s">
        <v>52</v>
      </c>
      <c r="B15" s="9">
        <v>2927515</v>
      </c>
      <c r="C15" s="9">
        <v>2868095</v>
      </c>
      <c r="D15" s="9">
        <v>6055151</v>
      </c>
      <c r="E15" s="9">
        <v>6264039</v>
      </c>
      <c r="F15" s="10">
        <f t="shared" si="0"/>
        <v>3.4497570745964907</v>
      </c>
      <c r="G15" s="1"/>
      <c r="H15" s="1"/>
      <c r="I15" s="1"/>
    </row>
    <row r="16" spans="1:12" x14ac:dyDescent="0.25">
      <c r="A16" s="11" t="s">
        <v>53</v>
      </c>
      <c r="B16" s="12">
        <v>2710085</v>
      </c>
      <c r="C16" s="12">
        <v>2270884</v>
      </c>
      <c r="D16" s="12">
        <v>5170275</v>
      </c>
      <c r="E16" s="12">
        <v>4848262</v>
      </c>
      <c r="F16" s="13">
        <f t="shared" si="0"/>
        <v>-6.2281600108311466</v>
      </c>
      <c r="G16" s="1"/>
      <c r="H16" s="1"/>
      <c r="I16" s="1"/>
    </row>
    <row r="17" spans="1:9" x14ac:dyDescent="0.25">
      <c r="A17" s="8" t="s">
        <v>54</v>
      </c>
      <c r="B17" s="9">
        <v>1051555</v>
      </c>
      <c r="C17" s="9">
        <v>1296556</v>
      </c>
      <c r="D17" s="9">
        <v>2308118</v>
      </c>
      <c r="E17" s="9">
        <v>2594920</v>
      </c>
      <c r="F17" s="10">
        <f t="shared" si="0"/>
        <v>12.425794521770555</v>
      </c>
      <c r="G17" s="1"/>
      <c r="H17" s="1"/>
      <c r="I17" s="1"/>
    </row>
    <row r="18" spans="1:9" x14ac:dyDescent="0.25">
      <c r="A18" s="11" t="s">
        <v>55</v>
      </c>
      <c r="B18" s="12">
        <v>4764192</v>
      </c>
      <c r="C18" s="12">
        <v>5006732</v>
      </c>
      <c r="D18" s="12">
        <v>10377350</v>
      </c>
      <c r="E18" s="12">
        <v>9985848</v>
      </c>
      <c r="F18" s="13">
        <f t="shared" si="0"/>
        <v>-3.7726587230844046</v>
      </c>
      <c r="G18" s="1"/>
      <c r="H18" s="1"/>
      <c r="I18" s="1"/>
    </row>
    <row r="19" spans="1:9" x14ac:dyDescent="0.25">
      <c r="A19" s="8" t="s">
        <v>56</v>
      </c>
      <c r="B19" s="9">
        <v>1060437</v>
      </c>
      <c r="C19" s="9">
        <v>1105361</v>
      </c>
      <c r="D19" s="9">
        <v>2341309</v>
      </c>
      <c r="E19" s="9">
        <v>2147842</v>
      </c>
      <c r="F19" s="10">
        <f t="shared" si="0"/>
        <v>-8.2631980656974378</v>
      </c>
      <c r="G19" s="1"/>
      <c r="H19" s="1"/>
      <c r="I19" s="1"/>
    </row>
    <row r="20" spans="1:9" x14ac:dyDescent="0.25">
      <c r="A20" s="11" t="s">
        <v>57</v>
      </c>
      <c r="B20" s="12">
        <v>1385966</v>
      </c>
      <c r="C20" s="12">
        <v>1034706</v>
      </c>
      <c r="D20" s="12">
        <v>2647988</v>
      </c>
      <c r="E20" s="12">
        <v>2467476</v>
      </c>
      <c r="F20" s="13">
        <f t="shared" si="0"/>
        <v>-6.8169493215225998</v>
      </c>
      <c r="G20" s="1"/>
      <c r="H20" s="1"/>
      <c r="I20" s="1"/>
    </row>
    <row r="21" spans="1:9" x14ac:dyDescent="0.25">
      <c r="A21" s="8" t="s">
        <v>58</v>
      </c>
      <c r="B21" s="9">
        <v>2341339</v>
      </c>
      <c r="C21" s="9">
        <v>2121536</v>
      </c>
      <c r="D21" s="9">
        <v>4410167</v>
      </c>
      <c r="E21" s="9">
        <v>3940637</v>
      </c>
      <c r="F21" s="10">
        <f t="shared" si="0"/>
        <v>-10.646535607381765</v>
      </c>
      <c r="G21" s="1"/>
      <c r="H21" s="1"/>
      <c r="I21" s="1"/>
    </row>
    <row r="22" spans="1:9" x14ac:dyDescent="0.25">
      <c r="A22" s="11" t="s">
        <v>59</v>
      </c>
      <c r="B22" s="12">
        <v>18617488</v>
      </c>
      <c r="C22" s="12">
        <v>15778248</v>
      </c>
      <c r="D22" s="12">
        <v>41785603</v>
      </c>
      <c r="E22" s="12">
        <v>32490413</v>
      </c>
      <c r="F22" s="13">
        <f t="shared" si="0"/>
        <v>-22.244958389137039</v>
      </c>
      <c r="G22" s="1"/>
      <c r="H22" s="1"/>
      <c r="I22" s="1"/>
    </row>
    <row r="23" spans="1:9" x14ac:dyDescent="0.25">
      <c r="A23" s="8" t="s">
        <v>60</v>
      </c>
      <c r="B23" s="9">
        <v>3240915</v>
      </c>
      <c r="C23" s="9">
        <v>1843533</v>
      </c>
      <c r="D23" s="9">
        <v>6934390</v>
      </c>
      <c r="E23" s="9">
        <v>3827430</v>
      </c>
      <c r="F23" s="10">
        <f t="shared" si="0"/>
        <v>-44.805094608177505</v>
      </c>
      <c r="G23" s="1"/>
      <c r="H23" s="1"/>
      <c r="I23" s="1"/>
    </row>
    <row r="24" spans="1:9" x14ac:dyDescent="0.25">
      <c r="A24" s="11" t="s">
        <v>61</v>
      </c>
      <c r="B24" s="12">
        <v>422024</v>
      </c>
      <c r="C24" s="12">
        <v>458717</v>
      </c>
      <c r="D24" s="12">
        <v>783611</v>
      </c>
      <c r="E24" s="12">
        <v>862130</v>
      </c>
      <c r="F24" s="13">
        <f t="shared" si="0"/>
        <v>10.02015030416878</v>
      </c>
      <c r="G24" s="1"/>
      <c r="H24" s="1"/>
      <c r="I24" s="1"/>
    </row>
    <row r="25" spans="1:9" x14ac:dyDescent="0.25">
      <c r="A25" s="8" t="s">
        <v>62</v>
      </c>
      <c r="B25" s="9">
        <v>1679705</v>
      </c>
      <c r="C25" s="9">
        <v>1823053</v>
      </c>
      <c r="D25" s="9">
        <v>3487746</v>
      </c>
      <c r="E25" s="9">
        <v>3784071</v>
      </c>
      <c r="F25" s="10">
        <f t="shared" si="0"/>
        <v>8.4961748934698846</v>
      </c>
      <c r="G25" s="1"/>
      <c r="H25" s="1"/>
      <c r="I25" s="1"/>
    </row>
    <row r="26" spans="1:9" x14ac:dyDescent="0.25">
      <c r="A26" s="11" t="s">
        <v>63</v>
      </c>
      <c r="B26" s="12">
        <v>556821</v>
      </c>
      <c r="C26" s="12">
        <v>1027133</v>
      </c>
      <c r="D26" s="12">
        <v>1287142</v>
      </c>
      <c r="E26" s="12">
        <v>2220967</v>
      </c>
      <c r="F26" s="13">
        <f t="shared" si="0"/>
        <v>72.550270288748237</v>
      </c>
      <c r="G26" s="1"/>
      <c r="H26" s="1"/>
      <c r="I26" s="1"/>
    </row>
    <row r="27" spans="1:9" x14ac:dyDescent="0.25">
      <c r="A27" s="8" t="s">
        <v>64</v>
      </c>
      <c r="B27" s="9">
        <v>520220</v>
      </c>
      <c r="C27" s="9">
        <v>558848</v>
      </c>
      <c r="D27" s="9">
        <v>980125</v>
      </c>
      <c r="E27" s="9">
        <v>967066</v>
      </c>
      <c r="F27" s="10">
        <f t="shared" si="0"/>
        <v>-1.3323810738426261</v>
      </c>
      <c r="G27" s="1"/>
      <c r="H27" s="1"/>
      <c r="I27" s="1"/>
    </row>
    <row r="28" spans="1:9" x14ac:dyDescent="0.25">
      <c r="A28" s="11" t="s">
        <v>65</v>
      </c>
      <c r="B28" s="12">
        <v>17291826</v>
      </c>
      <c r="C28" s="12">
        <v>16188487</v>
      </c>
      <c r="D28" s="12">
        <v>35095276</v>
      </c>
      <c r="E28" s="12">
        <v>33453001</v>
      </c>
      <c r="F28" s="13">
        <f t="shared" si="0"/>
        <v>-4.6794759499825602</v>
      </c>
      <c r="G28" s="1"/>
      <c r="H28" s="1"/>
      <c r="I28" s="1"/>
    </row>
    <row r="29" spans="1:9" x14ac:dyDescent="0.25">
      <c r="A29" s="8" t="s">
        <v>66</v>
      </c>
      <c r="B29" s="9">
        <v>1601922</v>
      </c>
      <c r="C29" s="9">
        <v>1512055</v>
      </c>
      <c r="D29" s="9">
        <v>3112408</v>
      </c>
      <c r="E29" s="9">
        <v>2468064</v>
      </c>
      <c r="F29" s="10">
        <f t="shared" si="0"/>
        <v>-20.702427188209256</v>
      </c>
      <c r="G29" s="1"/>
      <c r="H29" s="1"/>
      <c r="I29" s="1"/>
    </row>
    <row r="30" spans="1:9" x14ac:dyDescent="0.25">
      <c r="A30" s="11" t="s">
        <v>67</v>
      </c>
      <c r="B30" s="12">
        <v>420855</v>
      </c>
      <c r="C30" s="12">
        <v>399091</v>
      </c>
      <c r="D30" s="12">
        <v>795347</v>
      </c>
      <c r="E30" s="12">
        <v>750191</v>
      </c>
      <c r="F30" s="13">
        <f t="shared" si="0"/>
        <v>-5.677521886673361</v>
      </c>
      <c r="G30" s="1"/>
      <c r="H30" s="1"/>
      <c r="I30" s="1"/>
    </row>
    <row r="31" spans="1:9" x14ac:dyDescent="0.25">
      <c r="A31" s="8" t="s">
        <v>68</v>
      </c>
      <c r="B31" s="9">
        <v>3668298</v>
      </c>
      <c r="C31" s="9">
        <v>3167212</v>
      </c>
      <c r="D31" s="9">
        <v>7837899</v>
      </c>
      <c r="E31" s="9">
        <v>6788652</v>
      </c>
      <c r="F31" s="10">
        <f t="shared" si="0"/>
        <v>-13.386840019244957</v>
      </c>
      <c r="G31" s="1"/>
      <c r="H31" s="1"/>
      <c r="I31" s="1"/>
    </row>
    <row r="32" spans="1:9" x14ac:dyDescent="0.25">
      <c r="A32" s="11" t="s">
        <v>69</v>
      </c>
      <c r="B32" s="12">
        <v>15913781</v>
      </c>
      <c r="C32" s="12">
        <v>14716720</v>
      </c>
      <c r="D32" s="12">
        <v>31956065</v>
      </c>
      <c r="E32" s="12">
        <v>29117011</v>
      </c>
      <c r="F32" s="13">
        <f t="shared" si="0"/>
        <v>-8.8842415359963809</v>
      </c>
      <c r="G32" s="1"/>
      <c r="H32" s="1"/>
      <c r="I32" s="1"/>
    </row>
    <row r="33" spans="1:9" x14ac:dyDescent="0.25">
      <c r="A33" s="8" t="s">
        <v>70</v>
      </c>
      <c r="B33" s="9">
        <v>2220790</v>
      </c>
      <c r="C33" s="9">
        <v>1884361</v>
      </c>
      <c r="D33" s="9">
        <v>4302357</v>
      </c>
      <c r="E33" s="9">
        <v>3908288</v>
      </c>
      <c r="F33" s="10">
        <f t="shared" si="0"/>
        <v>-9.1593747334309938</v>
      </c>
      <c r="G33" s="1"/>
      <c r="H33" s="1"/>
      <c r="I33" s="1"/>
    </row>
    <row r="34" spans="1:9" x14ac:dyDescent="0.25">
      <c r="A34" s="11" t="s">
        <v>71</v>
      </c>
      <c r="B34" s="12">
        <v>132527</v>
      </c>
      <c r="C34" s="12">
        <v>145035</v>
      </c>
      <c r="D34" s="12">
        <v>286353</v>
      </c>
      <c r="E34" s="12">
        <v>268115</v>
      </c>
      <c r="F34" s="13">
        <f t="shared" si="0"/>
        <v>-6.3690619619839879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136448992</v>
      </c>
      <c r="C35" s="15">
        <f t="shared" ref="C35:E35" si="1">SUM(C7:C34)</f>
        <v>126867223</v>
      </c>
      <c r="D35" s="15">
        <f t="shared" si="1"/>
        <v>282355900</v>
      </c>
      <c r="E35" s="15">
        <f t="shared" si="1"/>
        <v>261130642</v>
      </c>
      <c r="F35" s="16">
        <f t="shared" si="0"/>
        <v>-7.5172001010072762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1858242</v>
      </c>
      <c r="C38" s="41">
        <f>D7</f>
        <v>2584363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53822881</v>
      </c>
      <c r="G38" s="42">
        <f>LOOKUP(E38,$A$38:$A$65,$C$38:$C$65)</f>
        <v>52043688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1251754</v>
      </c>
      <c r="C39" s="41">
        <f t="shared" ref="C39:C65" si="5">D8</f>
        <v>1323750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33629410</v>
      </c>
      <c r="G39" s="42">
        <f t="shared" ref="G39:G65" si="8">LOOKUP(E39,$A$38:$A$65,$C$38:$C$65)</f>
        <v>33067624</v>
      </c>
    </row>
    <row r="40" spans="1:9" x14ac:dyDescent="0.25">
      <c r="A40" s="42" t="str">
        <f t="shared" si="3"/>
        <v>ALMERIA</v>
      </c>
      <c r="B40" s="41">
        <f t="shared" si="4"/>
        <v>2213517</v>
      </c>
      <c r="C40" s="41">
        <f t="shared" si="5"/>
        <v>2849209</v>
      </c>
      <c r="D40" s="41">
        <f t="shared" si="6"/>
        <v>20</v>
      </c>
      <c r="E40" s="42" t="str">
        <f t="shared" si="2"/>
        <v>SANTA CRUZ DE TENERIFE</v>
      </c>
      <c r="F40" s="42">
        <f t="shared" si="7"/>
        <v>33453001</v>
      </c>
      <c r="G40" s="42">
        <f t="shared" si="8"/>
        <v>35095276</v>
      </c>
    </row>
    <row r="41" spans="1:9" x14ac:dyDescent="0.25">
      <c r="A41" s="42" t="str">
        <f t="shared" si="3"/>
        <v>AVILES</v>
      </c>
      <c r="B41" s="41">
        <f t="shared" si="4"/>
        <v>939933</v>
      </c>
      <c r="C41" s="41">
        <f t="shared" si="5"/>
        <v>925875</v>
      </c>
      <c r="D41" s="41">
        <f t="shared" si="6"/>
        <v>25</v>
      </c>
      <c r="E41" s="42" t="str">
        <f t="shared" si="2"/>
        <v>LAS PALMAS</v>
      </c>
      <c r="F41" s="42">
        <f t="shared" si="7"/>
        <v>32490413</v>
      </c>
      <c r="G41" s="42">
        <f t="shared" si="8"/>
        <v>41785603</v>
      </c>
    </row>
    <row r="42" spans="1:9" x14ac:dyDescent="0.25">
      <c r="A42" s="42" t="str">
        <f t="shared" si="3"/>
        <v>BAHIA DE ALGECIRAS</v>
      </c>
      <c r="B42" s="41">
        <f t="shared" si="4"/>
        <v>53822881</v>
      </c>
      <c r="C42" s="41">
        <f t="shared" si="5"/>
        <v>52043688</v>
      </c>
      <c r="D42" s="41">
        <f t="shared" si="6"/>
        <v>1</v>
      </c>
      <c r="E42" s="42" t="str">
        <f t="shared" si="2"/>
        <v>VALENCIA</v>
      </c>
      <c r="F42" s="42">
        <f t="shared" si="7"/>
        <v>29117011</v>
      </c>
      <c r="G42" s="42">
        <f t="shared" si="8"/>
        <v>31956065</v>
      </c>
    </row>
    <row r="43" spans="1:9" x14ac:dyDescent="0.25">
      <c r="A43" s="42" t="str">
        <f t="shared" si="3"/>
        <v>BAHIA DE CADIZ</v>
      </c>
      <c r="B43" s="41">
        <f t="shared" si="4"/>
        <v>2632885</v>
      </c>
      <c r="C43" s="41">
        <f t="shared" si="5"/>
        <v>2430495</v>
      </c>
      <c r="D43" s="41">
        <f t="shared" si="6"/>
        <v>15</v>
      </c>
      <c r="E43" s="42" t="str">
        <f t="shared" si="2"/>
        <v>BALEARES</v>
      </c>
      <c r="F43" s="42">
        <f t="shared" si="7"/>
        <v>11627597</v>
      </c>
      <c r="G43" s="42">
        <f t="shared" si="8"/>
        <v>15176216</v>
      </c>
    </row>
    <row r="44" spans="1:9" x14ac:dyDescent="0.25">
      <c r="A44" s="42" t="str">
        <f t="shared" si="3"/>
        <v>BALEARES</v>
      </c>
      <c r="B44" s="41">
        <f t="shared" si="4"/>
        <v>11627597</v>
      </c>
      <c r="C44" s="41">
        <f t="shared" si="5"/>
        <v>15176216</v>
      </c>
      <c r="D44" s="41">
        <f t="shared" si="6"/>
        <v>6</v>
      </c>
      <c r="E44" s="42" t="str">
        <f t="shared" si="2"/>
        <v>CEUTA</v>
      </c>
      <c r="F44" s="42">
        <f t="shared" si="7"/>
        <v>9985848</v>
      </c>
      <c r="G44" s="42">
        <f t="shared" si="8"/>
        <v>10377350</v>
      </c>
    </row>
    <row r="45" spans="1:9" x14ac:dyDescent="0.25">
      <c r="A45" s="42" t="str">
        <f t="shared" si="3"/>
        <v>BARCELONA</v>
      </c>
      <c r="B45" s="41">
        <f t="shared" si="4"/>
        <v>33629410</v>
      </c>
      <c r="C45" s="41">
        <f t="shared" si="5"/>
        <v>33067624</v>
      </c>
      <c r="D45" s="41">
        <f t="shared" si="6"/>
        <v>2</v>
      </c>
      <c r="E45" s="42" t="str">
        <f t="shared" si="2"/>
        <v>TARRAGONA</v>
      </c>
      <c r="F45" s="42">
        <f t="shared" si="7"/>
        <v>6788652</v>
      </c>
      <c r="G45" s="42">
        <f t="shared" si="8"/>
        <v>7837899</v>
      </c>
    </row>
    <row r="46" spans="1:9" x14ac:dyDescent="0.25">
      <c r="A46" s="42" t="str">
        <f t="shared" si="3"/>
        <v>BILBAO</v>
      </c>
      <c r="B46" s="41">
        <f t="shared" si="4"/>
        <v>6264039</v>
      </c>
      <c r="C46" s="41">
        <f t="shared" si="5"/>
        <v>6055151</v>
      </c>
      <c r="D46" s="41">
        <f t="shared" si="6"/>
        <v>9</v>
      </c>
      <c r="E46" s="42" t="str">
        <f t="shared" si="2"/>
        <v>BILBAO</v>
      </c>
      <c r="F46" s="42">
        <f t="shared" si="7"/>
        <v>6264039</v>
      </c>
      <c r="G46" s="42">
        <f t="shared" si="8"/>
        <v>6055151</v>
      </c>
    </row>
    <row r="47" spans="1:9" x14ac:dyDescent="0.25">
      <c r="A47" s="42" t="str">
        <f t="shared" si="3"/>
        <v>CARTAGENA</v>
      </c>
      <c r="B47" s="41">
        <f t="shared" si="4"/>
        <v>4848262</v>
      </c>
      <c r="C47" s="41">
        <f t="shared" si="5"/>
        <v>5170275</v>
      </c>
      <c r="D47" s="41">
        <f t="shared" si="6"/>
        <v>10</v>
      </c>
      <c r="E47" s="42" t="str">
        <f t="shared" si="2"/>
        <v>CARTAGENA</v>
      </c>
      <c r="F47" s="42">
        <f t="shared" si="7"/>
        <v>4848262</v>
      </c>
      <c r="G47" s="42">
        <f t="shared" si="8"/>
        <v>5170275</v>
      </c>
    </row>
    <row r="48" spans="1:9" x14ac:dyDescent="0.25">
      <c r="A48" s="42" t="str">
        <f t="shared" si="3"/>
        <v>CASTELLON</v>
      </c>
      <c r="B48" s="41">
        <f t="shared" si="4"/>
        <v>2594920</v>
      </c>
      <c r="C48" s="41">
        <f t="shared" si="5"/>
        <v>2308118</v>
      </c>
      <c r="D48" s="41">
        <f t="shared" si="6"/>
        <v>16</v>
      </c>
      <c r="E48" s="42" t="str">
        <f t="shared" si="2"/>
        <v>HUELVA</v>
      </c>
      <c r="F48" s="42">
        <f t="shared" si="7"/>
        <v>3940637</v>
      </c>
      <c r="G48" s="42">
        <f t="shared" si="8"/>
        <v>4410167</v>
      </c>
    </row>
    <row r="49" spans="1:7" x14ac:dyDescent="0.25">
      <c r="A49" s="42" t="str">
        <f t="shared" si="3"/>
        <v>CEUTA</v>
      </c>
      <c r="B49" s="41">
        <f t="shared" si="4"/>
        <v>9985848</v>
      </c>
      <c r="C49" s="41">
        <f t="shared" si="5"/>
        <v>10377350</v>
      </c>
      <c r="D49" s="41">
        <f t="shared" si="6"/>
        <v>7</v>
      </c>
      <c r="E49" s="42" t="str">
        <f t="shared" si="2"/>
        <v>VIGO</v>
      </c>
      <c r="F49" s="42">
        <f t="shared" si="7"/>
        <v>3908288</v>
      </c>
      <c r="G49" s="42">
        <f t="shared" si="8"/>
        <v>4302357</v>
      </c>
    </row>
    <row r="50" spans="1:7" x14ac:dyDescent="0.25">
      <c r="A50" s="42" t="str">
        <f t="shared" si="3"/>
        <v>FERROL-SAN CIBRAO</v>
      </c>
      <c r="B50" s="41">
        <f t="shared" si="4"/>
        <v>2147842</v>
      </c>
      <c r="C50" s="41">
        <f t="shared" si="5"/>
        <v>2341309</v>
      </c>
      <c r="D50" s="41">
        <f t="shared" si="6"/>
        <v>21</v>
      </c>
      <c r="E50" s="42" t="str">
        <f t="shared" si="2"/>
        <v>MALAGA</v>
      </c>
      <c r="F50" s="42">
        <f t="shared" si="7"/>
        <v>3827430</v>
      </c>
      <c r="G50" s="42">
        <f t="shared" si="8"/>
        <v>6934390</v>
      </c>
    </row>
    <row r="51" spans="1:7" x14ac:dyDescent="0.25">
      <c r="A51" s="42" t="str">
        <f t="shared" si="3"/>
        <v>GIJON</v>
      </c>
      <c r="B51" s="41">
        <f t="shared" si="4"/>
        <v>2467476</v>
      </c>
      <c r="C51" s="41">
        <f t="shared" si="5"/>
        <v>2647988</v>
      </c>
      <c r="D51" s="41">
        <f t="shared" si="6"/>
        <v>18</v>
      </c>
      <c r="E51" s="42" t="str">
        <f t="shared" si="2"/>
        <v>MELILLA</v>
      </c>
      <c r="F51" s="42">
        <f t="shared" si="7"/>
        <v>3784071</v>
      </c>
      <c r="G51" s="42">
        <f t="shared" si="8"/>
        <v>3487746</v>
      </c>
    </row>
    <row r="52" spans="1:7" x14ac:dyDescent="0.25">
      <c r="A52" s="42" t="str">
        <f t="shared" si="3"/>
        <v>HUELVA</v>
      </c>
      <c r="B52" s="41">
        <f t="shared" si="4"/>
        <v>3940637</v>
      </c>
      <c r="C52" s="41">
        <f t="shared" si="5"/>
        <v>4410167</v>
      </c>
      <c r="D52" s="41">
        <f t="shared" si="6"/>
        <v>11</v>
      </c>
      <c r="E52" s="42" t="str">
        <f t="shared" si="2"/>
        <v>BAHIA DE CADIZ</v>
      </c>
      <c r="F52" s="42">
        <f t="shared" si="7"/>
        <v>2632885</v>
      </c>
      <c r="G52" s="42">
        <f t="shared" si="8"/>
        <v>2430495</v>
      </c>
    </row>
    <row r="53" spans="1:7" x14ac:dyDescent="0.25">
      <c r="A53" s="42" t="str">
        <f t="shared" si="3"/>
        <v>LAS PALMAS</v>
      </c>
      <c r="B53" s="41">
        <f t="shared" si="4"/>
        <v>32490413</v>
      </c>
      <c r="C53" s="41">
        <f t="shared" si="5"/>
        <v>41785603</v>
      </c>
      <c r="D53" s="41">
        <f t="shared" si="6"/>
        <v>4</v>
      </c>
      <c r="E53" s="42" t="str">
        <f t="shared" si="2"/>
        <v>CASTELLON</v>
      </c>
      <c r="F53" s="42">
        <f t="shared" si="7"/>
        <v>2594920</v>
      </c>
      <c r="G53" s="42">
        <f t="shared" si="8"/>
        <v>2308118</v>
      </c>
    </row>
    <row r="54" spans="1:7" x14ac:dyDescent="0.25">
      <c r="A54" s="42" t="str">
        <f t="shared" si="3"/>
        <v>MALAGA</v>
      </c>
      <c r="B54" s="41">
        <f t="shared" si="4"/>
        <v>3827430</v>
      </c>
      <c r="C54" s="41">
        <f t="shared" si="5"/>
        <v>6934390</v>
      </c>
      <c r="D54" s="41">
        <f t="shared" si="6"/>
        <v>13</v>
      </c>
      <c r="E54" s="42" t="str">
        <f t="shared" si="2"/>
        <v>SANTANDER</v>
      </c>
      <c r="F54" s="42">
        <f t="shared" si="7"/>
        <v>2468064</v>
      </c>
      <c r="G54" s="42">
        <f t="shared" si="8"/>
        <v>3112408</v>
      </c>
    </row>
    <row r="55" spans="1:7" x14ac:dyDescent="0.25">
      <c r="A55" s="42" t="str">
        <f t="shared" si="3"/>
        <v>MARIN Y RIA DE PONTEVEDRA</v>
      </c>
      <c r="B55" s="41">
        <f t="shared" si="4"/>
        <v>862130</v>
      </c>
      <c r="C55" s="41">
        <f t="shared" si="5"/>
        <v>783611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2467476</v>
      </c>
      <c r="G55" s="42">
        <f t="shared" si="8"/>
        <v>2647988</v>
      </c>
    </row>
    <row r="56" spans="1:7" x14ac:dyDescent="0.25">
      <c r="A56" s="42" t="str">
        <f t="shared" si="3"/>
        <v>MELILLA</v>
      </c>
      <c r="B56" s="41">
        <f t="shared" si="4"/>
        <v>3784071</v>
      </c>
      <c r="C56" s="41">
        <f t="shared" si="5"/>
        <v>3487746</v>
      </c>
      <c r="D56" s="41">
        <f t="shared" si="6"/>
        <v>14</v>
      </c>
      <c r="E56" s="42" t="str">
        <f t="shared" si="2"/>
        <v>MOTRIL</v>
      </c>
      <c r="F56" s="42">
        <f t="shared" si="9"/>
        <v>2220967</v>
      </c>
      <c r="G56" s="42">
        <f t="shared" si="8"/>
        <v>1287142</v>
      </c>
    </row>
    <row r="57" spans="1:7" x14ac:dyDescent="0.25">
      <c r="A57" s="42" t="str">
        <f t="shared" si="3"/>
        <v>MOTRIL</v>
      </c>
      <c r="B57" s="41">
        <f t="shared" si="4"/>
        <v>2220967</v>
      </c>
      <c r="C57" s="41">
        <f t="shared" si="5"/>
        <v>1287142</v>
      </c>
      <c r="D57" s="41">
        <f t="shared" si="6"/>
        <v>19</v>
      </c>
      <c r="E57" s="42" t="str">
        <f t="shared" si="2"/>
        <v>ALMERIA</v>
      </c>
      <c r="F57" s="42">
        <f t="shared" si="9"/>
        <v>2213517</v>
      </c>
      <c r="G57" s="42">
        <f t="shared" si="8"/>
        <v>2849209</v>
      </c>
    </row>
    <row r="58" spans="1:7" x14ac:dyDescent="0.25">
      <c r="A58" s="42" t="str">
        <f t="shared" si="3"/>
        <v>PASAIA</v>
      </c>
      <c r="B58" s="41">
        <f t="shared" si="4"/>
        <v>967066</v>
      </c>
      <c r="C58" s="41">
        <f t="shared" si="5"/>
        <v>980125</v>
      </c>
      <c r="D58" s="41">
        <f t="shared" si="6"/>
        <v>24</v>
      </c>
      <c r="E58" s="42" t="str">
        <f t="shared" si="2"/>
        <v>FERROL-SAN CIBRAO</v>
      </c>
      <c r="F58" s="42">
        <f t="shared" si="9"/>
        <v>2147842</v>
      </c>
      <c r="G58" s="42">
        <f t="shared" si="8"/>
        <v>2341309</v>
      </c>
    </row>
    <row r="59" spans="1:7" x14ac:dyDescent="0.25">
      <c r="A59" s="42" t="str">
        <f t="shared" si="3"/>
        <v>SANTA CRUZ DE TENERIFE</v>
      </c>
      <c r="B59" s="41">
        <f t="shared" si="4"/>
        <v>33453001</v>
      </c>
      <c r="C59" s="41">
        <f t="shared" si="5"/>
        <v>35095276</v>
      </c>
      <c r="D59" s="41">
        <f t="shared" si="6"/>
        <v>3</v>
      </c>
      <c r="E59" s="42" t="str">
        <f t="shared" si="2"/>
        <v>A CORUÑA</v>
      </c>
      <c r="F59" s="42">
        <f t="shared" si="9"/>
        <v>1858242</v>
      </c>
      <c r="G59" s="42">
        <f t="shared" si="8"/>
        <v>2584363</v>
      </c>
    </row>
    <row r="60" spans="1:7" x14ac:dyDescent="0.25">
      <c r="A60" s="42" t="str">
        <f t="shared" si="3"/>
        <v>SANTANDER</v>
      </c>
      <c r="B60" s="41">
        <f t="shared" si="4"/>
        <v>2468064</v>
      </c>
      <c r="C60" s="41">
        <f t="shared" si="5"/>
        <v>3112408</v>
      </c>
      <c r="D60" s="41">
        <f t="shared" si="6"/>
        <v>17</v>
      </c>
      <c r="E60" s="42" t="str">
        <f t="shared" si="2"/>
        <v>ALICANTE</v>
      </c>
      <c r="F60" s="42">
        <f t="shared" si="9"/>
        <v>1251754</v>
      </c>
      <c r="G60" s="42">
        <f t="shared" si="8"/>
        <v>1323750</v>
      </c>
    </row>
    <row r="61" spans="1:7" x14ac:dyDescent="0.25">
      <c r="A61" s="42" t="str">
        <f t="shared" si="3"/>
        <v>SEVILLA</v>
      </c>
      <c r="B61" s="41">
        <f t="shared" si="4"/>
        <v>750191</v>
      </c>
      <c r="C61" s="41">
        <f t="shared" si="5"/>
        <v>795347</v>
      </c>
      <c r="D61" s="41">
        <f t="shared" si="6"/>
        <v>27</v>
      </c>
      <c r="E61" s="42" t="str">
        <f t="shared" si="2"/>
        <v>PASAIA</v>
      </c>
      <c r="F61" s="42">
        <f t="shared" si="9"/>
        <v>967066</v>
      </c>
      <c r="G61" s="42">
        <f t="shared" si="8"/>
        <v>980125</v>
      </c>
    </row>
    <row r="62" spans="1:7" x14ac:dyDescent="0.25">
      <c r="A62" s="42" t="str">
        <f t="shared" si="3"/>
        <v>TARRAGONA</v>
      </c>
      <c r="B62" s="41">
        <f t="shared" si="4"/>
        <v>6788652</v>
      </c>
      <c r="C62" s="41">
        <f t="shared" si="5"/>
        <v>7837899</v>
      </c>
      <c r="D62" s="41">
        <f t="shared" si="6"/>
        <v>8</v>
      </c>
      <c r="E62" s="42" t="str">
        <f t="shared" si="2"/>
        <v>AVILES</v>
      </c>
      <c r="F62" s="42">
        <f t="shared" si="9"/>
        <v>939933</v>
      </c>
      <c r="G62" s="42">
        <f t="shared" si="8"/>
        <v>925875</v>
      </c>
    </row>
    <row r="63" spans="1:7" x14ac:dyDescent="0.25">
      <c r="A63" s="42" t="str">
        <f t="shared" si="3"/>
        <v>VALENCIA</v>
      </c>
      <c r="B63" s="41">
        <f t="shared" si="4"/>
        <v>29117011</v>
      </c>
      <c r="C63" s="41">
        <f t="shared" si="5"/>
        <v>31956065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862130</v>
      </c>
      <c r="G63" s="42">
        <f t="shared" si="8"/>
        <v>783611</v>
      </c>
    </row>
    <row r="64" spans="1:7" x14ac:dyDescent="0.25">
      <c r="A64" s="42" t="str">
        <f t="shared" si="3"/>
        <v>VIGO</v>
      </c>
      <c r="B64" s="41">
        <f t="shared" si="4"/>
        <v>3908288</v>
      </c>
      <c r="C64" s="41">
        <f t="shared" si="5"/>
        <v>4302357</v>
      </c>
      <c r="D64" s="41">
        <f t="shared" si="6"/>
        <v>12</v>
      </c>
      <c r="E64" s="42" t="str">
        <f t="shared" si="2"/>
        <v>SEVILLA</v>
      </c>
      <c r="F64" s="42">
        <f t="shared" si="9"/>
        <v>750191</v>
      </c>
      <c r="G64" s="42">
        <f t="shared" si="8"/>
        <v>795347</v>
      </c>
    </row>
    <row r="65" spans="1:7" x14ac:dyDescent="0.25">
      <c r="A65" s="42" t="str">
        <f t="shared" si="3"/>
        <v>VILAGARCIA</v>
      </c>
      <c r="B65" s="41">
        <f t="shared" si="4"/>
        <v>268115</v>
      </c>
      <c r="C65" s="41">
        <f t="shared" si="5"/>
        <v>286353</v>
      </c>
      <c r="D65" s="41">
        <f t="shared" si="6"/>
        <v>28</v>
      </c>
      <c r="E65" s="42" t="str">
        <f t="shared" si="2"/>
        <v>VILAGARCIA</v>
      </c>
      <c r="F65" s="42">
        <f t="shared" si="9"/>
        <v>268115</v>
      </c>
      <c r="G65" s="42">
        <f t="shared" si="8"/>
        <v>286353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6" sqref="B36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Febrero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41367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2</v>
      </c>
      <c r="C7" s="51">
        <v>0</v>
      </c>
      <c r="D7" s="51">
        <v>5</v>
      </c>
      <c r="E7" s="51">
        <v>0</v>
      </c>
      <c r="F7" s="52">
        <f>((E7*100)/D7)-100</f>
        <v>-100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0</v>
      </c>
      <c r="D8" s="55">
        <v>1</v>
      </c>
      <c r="E8" s="55">
        <v>0</v>
      </c>
      <c r="F8" s="56">
        <f t="shared" ref="F8:F35" si="0">((E8*100)/D8)-100</f>
        <v>-100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5</v>
      </c>
      <c r="C12" s="55">
        <v>7</v>
      </c>
      <c r="D12" s="55">
        <v>10</v>
      </c>
      <c r="E12" s="55">
        <v>17</v>
      </c>
      <c r="F12" s="56">
        <f t="shared" si="0"/>
        <v>70</v>
      </c>
      <c r="G12" s="53"/>
      <c r="H12" s="53"/>
      <c r="I12" s="53"/>
    </row>
    <row r="13" spans="1:12" x14ac:dyDescent="0.25">
      <c r="A13" s="50" t="s">
        <v>50</v>
      </c>
      <c r="B13" s="51">
        <v>0</v>
      </c>
      <c r="C13" s="51">
        <v>4</v>
      </c>
      <c r="D13" s="51">
        <v>2</v>
      </c>
      <c r="E13" s="51">
        <v>11</v>
      </c>
      <c r="F13" s="52">
        <f t="shared" si="0"/>
        <v>450</v>
      </c>
      <c r="G13" s="53"/>
      <c r="H13" s="53"/>
      <c r="I13" s="53"/>
    </row>
    <row r="14" spans="1:12" x14ac:dyDescent="0.25">
      <c r="A14" s="54" t="s">
        <v>51</v>
      </c>
      <c r="B14" s="55">
        <v>10</v>
      </c>
      <c r="C14" s="55">
        <v>15</v>
      </c>
      <c r="D14" s="55">
        <v>25</v>
      </c>
      <c r="E14" s="55">
        <v>35</v>
      </c>
      <c r="F14" s="56">
        <f t="shared" si="0"/>
        <v>40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53</v>
      </c>
      <c r="B16" s="55">
        <v>0</v>
      </c>
      <c r="C16" s="55">
        <v>0</v>
      </c>
      <c r="D16" s="55">
        <v>0</v>
      </c>
      <c r="E16" s="55">
        <v>0</v>
      </c>
      <c r="F16" s="56" t="e">
        <f t="shared" si="0"/>
        <v>#DIV/0!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1</v>
      </c>
      <c r="E18" s="55">
        <v>0</v>
      </c>
      <c r="F18" s="56">
        <f t="shared" si="0"/>
        <v>-100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1</v>
      </c>
      <c r="E19" s="51">
        <v>1</v>
      </c>
      <c r="F19" s="52">
        <f t="shared" si="0"/>
        <v>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53</v>
      </c>
      <c r="C22" s="55">
        <v>51</v>
      </c>
      <c r="D22" s="55">
        <v>112</v>
      </c>
      <c r="E22" s="55">
        <v>106</v>
      </c>
      <c r="F22" s="56">
        <f t="shared" si="0"/>
        <v>-5.3571428571428612</v>
      </c>
      <c r="G22" s="53"/>
      <c r="H22" s="53"/>
      <c r="I22" s="53"/>
    </row>
    <row r="23" spans="1:9" x14ac:dyDescent="0.25">
      <c r="A23" s="50" t="s">
        <v>60</v>
      </c>
      <c r="B23" s="51">
        <v>9</v>
      </c>
      <c r="C23" s="51">
        <v>9</v>
      </c>
      <c r="D23" s="51">
        <v>22</v>
      </c>
      <c r="E23" s="51">
        <v>19</v>
      </c>
      <c r="F23" s="52">
        <f t="shared" si="0"/>
        <v>-13.63636363636364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1</v>
      </c>
      <c r="E26" s="55">
        <v>0</v>
      </c>
      <c r="F26" s="56">
        <f t="shared" si="0"/>
        <v>-100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56</v>
      </c>
      <c r="C28" s="55">
        <v>59</v>
      </c>
      <c r="D28" s="55">
        <v>115</v>
      </c>
      <c r="E28" s="55">
        <v>122</v>
      </c>
      <c r="F28" s="56">
        <f t="shared" si="0"/>
        <v>6.0869565217391255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67</v>
      </c>
      <c r="B30" s="55">
        <v>2</v>
      </c>
      <c r="C30" s="55">
        <v>2</v>
      </c>
      <c r="D30" s="55">
        <v>2</v>
      </c>
      <c r="E30" s="55">
        <v>3</v>
      </c>
      <c r="F30" s="56">
        <f t="shared" si="0"/>
        <v>50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</v>
      </c>
      <c r="C32" s="55">
        <v>2</v>
      </c>
      <c r="D32" s="55">
        <v>4</v>
      </c>
      <c r="E32" s="55">
        <v>3.0001000000000002</v>
      </c>
      <c r="F32" s="56">
        <f t="shared" si="0"/>
        <v>-24.997499999999988</v>
      </c>
      <c r="G32" s="53"/>
      <c r="H32" s="53"/>
      <c r="I32" s="53"/>
    </row>
    <row r="33" spans="1:9" x14ac:dyDescent="0.25">
      <c r="A33" s="50" t="s">
        <v>70</v>
      </c>
      <c r="B33" s="51">
        <v>3</v>
      </c>
      <c r="C33" s="51">
        <v>0</v>
      </c>
      <c r="D33" s="51">
        <v>5</v>
      </c>
      <c r="E33" s="51">
        <v>4</v>
      </c>
      <c r="F33" s="52">
        <f t="shared" si="0"/>
        <v>-20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142</v>
      </c>
      <c r="C35" s="60">
        <f t="shared" ref="C35:E35" si="1">SUM(C7:C34)</f>
        <v>149</v>
      </c>
      <c r="D35" s="60">
        <f t="shared" si="1"/>
        <v>306</v>
      </c>
      <c r="E35" s="60">
        <f t="shared" si="1"/>
        <v>321.00009999999997</v>
      </c>
      <c r="F35" s="61">
        <f t="shared" si="0"/>
        <v>4.901993464052282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0</v>
      </c>
      <c r="C38" s="63">
        <f>D7</f>
        <v>5</v>
      </c>
      <c r="D38" s="63">
        <f>_xlfn.RANK.EQ(B38,$B$38:$B$65)+COUNTIF($B$38:$B$65,B38)-1</f>
        <v>28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122</v>
      </c>
      <c r="G38" s="62">
        <f>LOOKUP(E38,$A$38:$A$65,$C$38:$C$65)</f>
        <v>115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0</v>
      </c>
      <c r="C39" s="63">
        <f t="shared" ref="C39:C65" si="5">D8</f>
        <v>1</v>
      </c>
      <c r="D39" s="63">
        <f t="shared" ref="D39:D65" si="6">_xlfn.RANK.EQ(B39,$B$38:$B$65)+COUNTIF($B$38:$B$65,B39)-1</f>
        <v>28</v>
      </c>
      <c r="E39" s="62" t="str">
        <f t="shared" si="2"/>
        <v>LAS PALMAS</v>
      </c>
      <c r="F39" s="62">
        <f t="shared" ref="F39:F54" si="7">LOOKUP(E39,$A$38:$A$65,$B$38:$B$65)</f>
        <v>106</v>
      </c>
      <c r="G39" s="62">
        <f t="shared" ref="G39:G65" si="8">LOOKUP(E39,$A$38:$A$65,$C$38:$C$65)</f>
        <v>112</v>
      </c>
    </row>
    <row r="40" spans="1:9" x14ac:dyDescent="0.25">
      <c r="A40" s="62" t="str">
        <f t="shared" si="3"/>
        <v>ALMERIA</v>
      </c>
      <c r="B40" s="63">
        <f t="shared" si="4"/>
        <v>0</v>
      </c>
      <c r="C40" s="63">
        <f t="shared" si="5"/>
        <v>0</v>
      </c>
      <c r="D40" s="63">
        <f t="shared" si="6"/>
        <v>28</v>
      </c>
      <c r="E40" s="62" t="str">
        <f t="shared" si="2"/>
        <v>BARCELONA</v>
      </c>
      <c r="F40" s="62">
        <f t="shared" si="7"/>
        <v>35</v>
      </c>
      <c r="G40" s="62">
        <f t="shared" si="8"/>
        <v>25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MALAGA</v>
      </c>
      <c r="F41" s="62">
        <f t="shared" si="7"/>
        <v>19</v>
      </c>
      <c r="G41" s="62">
        <f t="shared" si="8"/>
        <v>22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17</v>
      </c>
      <c r="G42" s="62">
        <f t="shared" si="8"/>
        <v>10</v>
      </c>
    </row>
    <row r="43" spans="1:9" x14ac:dyDescent="0.25">
      <c r="A43" s="62" t="str">
        <f t="shared" si="3"/>
        <v>BAHIA DE CADIZ</v>
      </c>
      <c r="B43" s="63">
        <f t="shared" si="4"/>
        <v>17</v>
      </c>
      <c r="C43" s="63">
        <f t="shared" si="5"/>
        <v>10</v>
      </c>
      <c r="D43" s="63">
        <f t="shared" si="6"/>
        <v>5</v>
      </c>
      <c r="E43" s="62" t="str">
        <f t="shared" si="2"/>
        <v>BALEARES</v>
      </c>
      <c r="F43" s="62">
        <f t="shared" si="7"/>
        <v>11</v>
      </c>
      <c r="G43" s="62">
        <f t="shared" si="8"/>
        <v>2</v>
      </c>
    </row>
    <row r="44" spans="1:9" x14ac:dyDescent="0.25">
      <c r="A44" s="62" t="str">
        <f t="shared" si="3"/>
        <v>BALEARES</v>
      </c>
      <c r="B44" s="63">
        <f t="shared" si="4"/>
        <v>11</v>
      </c>
      <c r="C44" s="63">
        <f t="shared" si="5"/>
        <v>2</v>
      </c>
      <c r="D44" s="63">
        <f t="shared" si="6"/>
        <v>6</v>
      </c>
      <c r="E44" s="62" t="str">
        <f t="shared" si="2"/>
        <v>VIGO</v>
      </c>
      <c r="F44" s="62">
        <f t="shared" si="7"/>
        <v>4</v>
      </c>
      <c r="G44" s="62">
        <f t="shared" si="8"/>
        <v>5</v>
      </c>
    </row>
    <row r="45" spans="1:9" x14ac:dyDescent="0.25">
      <c r="A45" s="62" t="str">
        <f t="shared" si="3"/>
        <v>BARCELONA</v>
      </c>
      <c r="B45" s="63">
        <f t="shared" si="4"/>
        <v>35</v>
      </c>
      <c r="C45" s="63">
        <f t="shared" si="5"/>
        <v>25</v>
      </c>
      <c r="D45" s="63">
        <f t="shared" si="6"/>
        <v>3</v>
      </c>
      <c r="E45" s="62" t="str">
        <f>INDEX($A$38:$B$65,MATCH(ROW()-37,$D$38:$D$65,0),1)</f>
        <v>VALENCIA</v>
      </c>
      <c r="F45" s="62">
        <f t="shared" si="7"/>
        <v>3.0001000000000002</v>
      </c>
      <c r="G45" s="62">
        <f t="shared" si="8"/>
        <v>4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0</v>
      </c>
      <c r="D46" s="63">
        <f t="shared" si="6"/>
        <v>28</v>
      </c>
      <c r="E46" s="62" t="str">
        <f>A47</f>
        <v>CARTAGENA</v>
      </c>
      <c r="F46" s="62">
        <f>LOOKUP(E46,$A$38:$A$65,$B$38:$B$65)</f>
        <v>0</v>
      </c>
      <c r="G46" s="62">
        <f>LOOKUP(E46,$A$38:$A$65,$C$38:$C$65)</f>
        <v>0</v>
      </c>
    </row>
    <row r="47" spans="1:9" x14ac:dyDescent="0.25">
      <c r="A47" s="62" t="str">
        <f t="shared" si="3"/>
        <v>CARTAGENA</v>
      </c>
      <c r="B47" s="63">
        <f t="shared" si="4"/>
        <v>0</v>
      </c>
      <c r="C47" s="63">
        <f t="shared" si="5"/>
        <v>0</v>
      </c>
      <c r="D47" s="63">
        <f t="shared" si="6"/>
        <v>28</v>
      </c>
      <c r="E47" s="62" t="str">
        <f t="shared" si="2"/>
        <v>FERROL-SAN CIBRAO</v>
      </c>
      <c r="F47" s="62">
        <f t="shared" si="7"/>
        <v>1</v>
      </c>
      <c r="G47" s="62">
        <f t="shared" si="8"/>
        <v>1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1</v>
      </c>
      <c r="D49" s="63">
        <f t="shared" si="6"/>
        <v>28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1</v>
      </c>
      <c r="C50" s="63">
        <f t="shared" si="5"/>
        <v>1</v>
      </c>
      <c r="D50" s="63">
        <f t="shared" si="6"/>
        <v>10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106</v>
      </c>
      <c r="C53" s="63">
        <f t="shared" si="5"/>
        <v>112</v>
      </c>
      <c r="D53" s="63">
        <f t="shared" si="6"/>
        <v>2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19</v>
      </c>
      <c r="C54" s="63">
        <f t="shared" si="5"/>
        <v>22</v>
      </c>
      <c r="D54" s="63">
        <f t="shared" si="6"/>
        <v>4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0</v>
      </c>
      <c r="C57" s="63">
        <f t="shared" si="5"/>
        <v>1</v>
      </c>
      <c r="D57" s="63">
        <f t="shared" si="6"/>
        <v>28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122</v>
      </c>
      <c r="C59" s="63">
        <f t="shared" si="5"/>
        <v>115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0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</v>
      </c>
      <c r="C61" s="63">
        <f t="shared" si="5"/>
        <v>2</v>
      </c>
      <c r="D61" s="63">
        <f t="shared" si="6"/>
        <v>9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3.0001000000000002</v>
      </c>
      <c r="C63" s="63">
        <f t="shared" si="5"/>
        <v>4</v>
      </c>
      <c r="D63" s="63">
        <f t="shared" si="6"/>
        <v>8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4</v>
      </c>
      <c r="C64" s="63">
        <f t="shared" si="5"/>
        <v>5</v>
      </c>
      <c r="D64" s="63">
        <f t="shared" si="6"/>
        <v>7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 CORUÑA</v>
      </c>
      <c r="F65" s="62">
        <f t="shared" si="9"/>
        <v>0</v>
      </c>
      <c r="G65" s="62">
        <f t="shared" si="8"/>
        <v>5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5136024E-9AC9-4B66-8156-E632FF868DDD}"/>
</file>

<file path=customXml/itemProps2.xml><?xml version="1.0" encoding="utf-8"?>
<ds:datastoreItem xmlns:ds="http://schemas.openxmlformats.org/officeDocument/2006/customXml" ds:itemID="{9D80D45C-C229-479C-B4D6-CB71FEC0BFE2}"/>
</file>

<file path=customXml/itemProps3.xml><?xml version="1.0" encoding="utf-8"?>
<ds:datastoreItem xmlns:ds="http://schemas.openxmlformats.org/officeDocument/2006/customXml" ds:itemID="{BFBD79C4-C67F-4FE9-B780-AECCCF3C2F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2017-09-26T11:02:34Z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