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<sst xmlns="http://schemas.openxmlformats.org/spreadsheetml/2006/main" count="755" uniqueCount="99">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</sst>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19670332</c:v>
                </c:pt>
                <c:pt idx="1">
                  <c:v>16150588</c:v>
                </c:pt>
                <c:pt idx="2">
                  <c:v>9699568</c:v>
                </c:pt>
                <c:pt idx="3">
                  <c:v>7485515</c:v>
                </c:pt>
                <c:pt idx="4">
                  <c:v>7342446</c:v>
                </c:pt>
                <c:pt idx="5">
                  <c:v>7167599</c:v>
                </c:pt>
                <c:pt idx="6">
                  <c:v>5661867</c:v>
                </c:pt>
                <c:pt idx="7">
                  <c:v>5434304</c:v>
                </c:pt>
                <c:pt idx="8">
                  <c:v>3745311</c:v>
                </c:pt>
                <c:pt idx="9">
                  <c:v>3476485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21307872</c:v>
                </c:pt>
                <c:pt idx="1">
                  <c:v>15858428</c:v>
                </c:pt>
                <c:pt idx="2">
                  <c:v>10070914</c:v>
                </c:pt>
                <c:pt idx="3">
                  <c:v>6723207</c:v>
                </c:pt>
                <c:pt idx="4">
                  <c:v>8993454</c:v>
                </c:pt>
                <c:pt idx="5">
                  <c:v>7551797</c:v>
                </c:pt>
                <c:pt idx="6">
                  <c:v>6370470</c:v>
                </c:pt>
                <c:pt idx="7">
                  <c:v>5527073</c:v>
                </c:pt>
                <c:pt idx="8">
                  <c:v>3967867</c:v>
                </c:pt>
                <c:pt idx="9">
                  <c:v>3925322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18580333</c:v>
                </c:pt>
                <c:pt idx="1">
                  <c:v>16044016</c:v>
                </c:pt>
                <c:pt idx="2">
                  <c:v>9557860</c:v>
                </c:pt>
                <c:pt idx="3">
                  <c:v>7308385</c:v>
                </c:pt>
                <c:pt idx="4">
                  <c:v>7248956</c:v>
                </c:pt>
                <c:pt idx="5">
                  <c:v>7084911</c:v>
                </c:pt>
                <c:pt idx="6">
                  <c:v>5400356</c:v>
                </c:pt>
                <c:pt idx="7">
                  <c:v>5011241</c:v>
                </c:pt>
                <c:pt idx="8">
                  <c:v>3715585</c:v>
                </c:pt>
                <c:pt idx="9">
                  <c:v>3211923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20012265</c:v>
                </c:pt>
                <c:pt idx="1">
                  <c:v>15757412</c:v>
                </c:pt>
                <c:pt idx="2">
                  <c:v>9874754</c:v>
                </c:pt>
                <c:pt idx="3">
                  <c:v>6693810</c:v>
                </c:pt>
                <c:pt idx="4">
                  <c:v>8922697</c:v>
                </c:pt>
                <c:pt idx="5">
                  <c:v>7478959</c:v>
                </c:pt>
                <c:pt idx="6">
                  <c:v>5502682</c:v>
                </c:pt>
                <c:pt idx="7">
                  <c:v>5713005</c:v>
                </c:pt>
                <c:pt idx="8">
                  <c:v>3941261</c:v>
                </c:pt>
                <c:pt idx="9">
                  <c:v>3676196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5646492</c:v>
                </c:pt>
                <c:pt idx="1">
                  <c:v>4983398</c:v>
                </c:pt>
                <c:pt idx="2">
                  <c:v>4645479</c:v>
                </c:pt>
                <c:pt idx="3">
                  <c:v>4568573</c:v>
                </c:pt>
                <c:pt idx="4">
                  <c:v>4034587</c:v>
                </c:pt>
                <c:pt idx="5">
                  <c:v>2409809</c:v>
                </c:pt>
                <c:pt idx="6">
                  <c:v>1928631</c:v>
                </c:pt>
                <c:pt idx="7">
                  <c:v>1858580</c:v>
                </c:pt>
                <c:pt idx="8">
                  <c:v>1834442</c:v>
                </c:pt>
                <c:pt idx="9">
                  <c:v>1170306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5893426</c:v>
                </c:pt>
                <c:pt idx="1">
                  <c:v>5575834</c:v>
                </c:pt>
                <c:pt idx="2">
                  <c:v>5289378</c:v>
                </c:pt>
                <c:pt idx="3">
                  <c:v>4611861</c:v>
                </c:pt>
                <c:pt idx="4">
                  <c:v>3352905</c:v>
                </c:pt>
                <c:pt idx="5">
                  <c:v>2560675</c:v>
                </c:pt>
                <c:pt idx="6">
                  <c:v>1917626</c:v>
                </c:pt>
                <c:pt idx="7">
                  <c:v>1531819</c:v>
                </c:pt>
                <c:pt idx="8">
                  <c:v>2074803</c:v>
                </c:pt>
                <c:pt idx="9">
                  <c:v>1219496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BILBAO</c:v>
                </c:pt>
                <c:pt idx="5">
                  <c:v>ALMERIA</c:v>
                </c:pt>
                <c:pt idx="6">
                  <c:v>BARCELONA</c:v>
                </c:pt>
                <c:pt idx="7">
                  <c:v>A CORUÑA</c:v>
                </c:pt>
                <c:pt idx="8">
                  <c:v>SANTANDER</c:v>
                </c:pt>
                <c:pt idx="9">
                  <c:v>HUELVA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3009134</c:v>
                </c:pt>
                <c:pt idx="1">
                  <c:v>2052697</c:v>
                </c:pt>
                <c:pt idx="2">
                  <c:v>1856043</c:v>
                </c:pt>
                <c:pt idx="3">
                  <c:v>1195216</c:v>
                </c:pt>
                <c:pt idx="4">
                  <c:v>1156935</c:v>
                </c:pt>
                <c:pt idx="5">
                  <c:v>1035110</c:v>
                </c:pt>
                <c:pt idx="6">
                  <c:v>989994</c:v>
                </c:pt>
                <c:pt idx="7">
                  <c:v>904623</c:v>
                </c:pt>
                <c:pt idx="8">
                  <c:v>723181</c:v>
                </c:pt>
                <c:pt idx="9">
                  <c:v>668436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BILBAO</c:v>
                </c:pt>
                <c:pt idx="5">
                  <c:v>ALMERIA</c:v>
                </c:pt>
                <c:pt idx="6">
                  <c:v>BARCELONA</c:v>
                </c:pt>
                <c:pt idx="7">
                  <c:v>A CORUÑA</c:v>
                </c:pt>
                <c:pt idx="8">
                  <c:v>SANTANDER</c:v>
                </c:pt>
                <c:pt idx="9">
                  <c:v>HUELVA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3249042</c:v>
                </c:pt>
                <c:pt idx="1">
                  <c:v>2772205</c:v>
                </c:pt>
                <c:pt idx="2">
                  <c:v>2749936</c:v>
                </c:pt>
                <c:pt idx="3">
                  <c:v>1376709</c:v>
                </c:pt>
                <c:pt idx="4">
                  <c:v>1061840</c:v>
                </c:pt>
                <c:pt idx="5">
                  <c:v>1222151</c:v>
                </c:pt>
                <c:pt idx="6">
                  <c:v>1049869</c:v>
                </c:pt>
                <c:pt idx="7">
                  <c:v>959331</c:v>
                </c:pt>
                <c:pt idx="8">
                  <c:v>713237</c:v>
                </c:pt>
                <c:pt idx="9">
                  <c:v>761420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14713824</c:v>
                </c:pt>
                <c:pt idx="1">
                  <c:v>13226808</c:v>
                </c:pt>
                <c:pt idx="2">
                  <c:v>6158057</c:v>
                </c:pt>
                <c:pt idx="3">
                  <c:v>3772119</c:v>
                </c:pt>
                <c:pt idx="4">
                  <c:v>2116863</c:v>
                </c:pt>
                <c:pt idx="5">
                  <c:v>1835438</c:v>
                </c:pt>
                <c:pt idx="6">
                  <c:v>1262414</c:v>
                </c:pt>
                <c:pt idx="7">
                  <c:v>819541</c:v>
                </c:pt>
                <c:pt idx="8">
                  <c:v>747434</c:v>
                </c:pt>
                <c:pt idx="9">
                  <c:v>667132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14232083</c:v>
                </c:pt>
                <c:pt idx="1">
                  <c:v>13935702</c:v>
                </c:pt>
                <c:pt idx="2">
                  <c:v>6264210</c:v>
                </c:pt>
                <c:pt idx="3">
                  <c:v>4388863</c:v>
                </c:pt>
                <c:pt idx="4">
                  <c:v>2279065</c:v>
                </c:pt>
                <c:pt idx="5">
                  <c:v>1886496</c:v>
                </c:pt>
                <c:pt idx="6">
                  <c:v>1440686</c:v>
                </c:pt>
                <c:pt idx="7">
                  <c:v>823446</c:v>
                </c:pt>
                <c:pt idx="8">
                  <c:v>883383</c:v>
                </c:pt>
                <c:pt idx="9">
                  <c:v>483071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13593</c:v>
                </c:pt>
                <c:pt idx="1">
                  <c:v>9455</c:v>
                </c:pt>
                <c:pt idx="2">
                  <c:v>7403</c:v>
                </c:pt>
                <c:pt idx="3">
                  <c:v>5070</c:v>
                </c:pt>
                <c:pt idx="4">
                  <c:v>4926</c:v>
                </c:pt>
                <c:pt idx="5">
                  <c:v>3143</c:v>
                </c:pt>
                <c:pt idx="6">
                  <c:v>2369</c:v>
                </c:pt>
                <c:pt idx="7">
                  <c:v>635</c:v>
                </c:pt>
                <c:pt idx="8">
                  <c:v>594</c:v>
                </c:pt>
                <c:pt idx="9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14571</c:v>
                </c:pt>
                <c:pt idx="1">
                  <c:v>11137</c:v>
                </c:pt>
                <c:pt idx="2">
                  <c:v>8105</c:v>
                </c:pt>
                <c:pt idx="3">
                  <c:v>5115</c:v>
                </c:pt>
                <c:pt idx="4">
                  <c:v>3629</c:v>
                </c:pt>
                <c:pt idx="5">
                  <c:v>2653</c:v>
                </c:pt>
                <c:pt idx="6">
                  <c:v>2535</c:v>
                </c:pt>
                <c:pt idx="7">
                  <c:v>975</c:v>
                </c:pt>
                <c:pt idx="8">
                  <c:v>590</c:v>
                </c:pt>
                <c:pt idx="9">
                  <c:v>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LAS PALMAS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650612</c:v>
                </c:pt>
                <c:pt idx="1">
                  <c:v>630672</c:v>
                </c:pt>
                <c:pt idx="2">
                  <c:v>263989</c:v>
                </c:pt>
                <c:pt idx="3">
                  <c:v>165060</c:v>
                </c:pt>
                <c:pt idx="4">
                  <c:v>141708</c:v>
                </c:pt>
                <c:pt idx="5">
                  <c:v>106378</c:v>
                </c:pt>
                <c:pt idx="6">
                  <c:v>48734</c:v>
                </c:pt>
                <c:pt idx="7">
                  <c:v>33354</c:v>
                </c:pt>
                <c:pt idx="8">
                  <c:v>29940</c:v>
                </c:pt>
                <c:pt idx="9">
                  <c:v>24800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LAS PALMAS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657463</c:v>
                </c:pt>
                <c:pt idx="1">
                  <c:v>751836</c:v>
                </c:pt>
                <c:pt idx="2">
                  <c:v>248619</c:v>
                </c:pt>
                <c:pt idx="3">
                  <c:v>172651</c:v>
                </c:pt>
                <c:pt idx="4">
                  <c:v>195511</c:v>
                </c:pt>
                <c:pt idx="5">
                  <c:v>100478</c:v>
                </c:pt>
                <c:pt idx="6">
                  <c:v>67990</c:v>
                </c:pt>
                <c:pt idx="7">
                  <c:v>23801</c:v>
                </c:pt>
                <c:pt idx="8">
                  <c:v>29397</c:v>
                </c:pt>
                <c:pt idx="9">
                  <c:v>22975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VIGO</c:v>
                </c:pt>
                <c:pt idx="7">
                  <c:v>MALAGA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12362457</c:v>
                </c:pt>
                <c:pt idx="1">
                  <c:v>8577274</c:v>
                </c:pt>
                <c:pt idx="2">
                  <c:v>2303784</c:v>
                </c:pt>
                <c:pt idx="3">
                  <c:v>1248614</c:v>
                </c:pt>
                <c:pt idx="4">
                  <c:v>692617</c:v>
                </c:pt>
                <c:pt idx="5">
                  <c:v>267680</c:v>
                </c:pt>
                <c:pt idx="6">
                  <c:v>79767</c:v>
                </c:pt>
                <c:pt idx="7">
                  <c:v>57317</c:v>
                </c:pt>
                <c:pt idx="8">
                  <c:v>43446</c:v>
                </c:pt>
                <c:pt idx="9">
                  <c:v>28802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VIGO</c:v>
                </c:pt>
                <c:pt idx="7">
                  <c:v>MALAGA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11948473</c:v>
                </c:pt>
                <c:pt idx="1">
                  <c:v>7780723</c:v>
                </c:pt>
                <c:pt idx="2">
                  <c:v>2773433</c:v>
                </c:pt>
                <c:pt idx="3">
                  <c:v>1225432</c:v>
                </c:pt>
                <c:pt idx="4">
                  <c:v>1598325</c:v>
                </c:pt>
                <c:pt idx="5">
                  <c:v>546796</c:v>
                </c:pt>
                <c:pt idx="6">
                  <c:v>77499</c:v>
                </c:pt>
                <c:pt idx="7">
                  <c:v>2067327</c:v>
                </c:pt>
                <c:pt idx="8">
                  <c:v>86518</c:v>
                </c:pt>
                <c:pt idx="9">
                  <c:v>22677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10765650</c:v>
                </c:pt>
                <c:pt idx="1">
                  <c:v>8476526</c:v>
                </c:pt>
                <c:pt idx="2">
                  <c:v>2201351</c:v>
                </c:pt>
                <c:pt idx="3">
                  <c:v>971803</c:v>
                </c:pt>
                <c:pt idx="4">
                  <c:v>236811</c:v>
                </c:pt>
                <c:pt idx="5">
                  <c:v>57317</c:v>
                </c:pt>
                <c:pt idx="6">
                  <c:v>26185</c:v>
                </c:pt>
                <c:pt idx="7">
                  <c:v>12077</c:v>
                </c:pt>
                <c:pt idx="8">
                  <c:v>11977</c:v>
                </c:pt>
                <c:pt idx="9">
                  <c:v>9171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11757433</c:v>
                </c:pt>
                <c:pt idx="1">
                  <c:v>7730020</c:v>
                </c:pt>
                <c:pt idx="2">
                  <c:v>2671253</c:v>
                </c:pt>
                <c:pt idx="3">
                  <c:v>1111203</c:v>
                </c:pt>
                <c:pt idx="4">
                  <c:v>408460</c:v>
                </c:pt>
                <c:pt idx="5">
                  <c:v>2067327</c:v>
                </c:pt>
                <c:pt idx="6">
                  <c:v>42018</c:v>
                </c:pt>
                <c:pt idx="7">
                  <c:v>1186</c:v>
                </c:pt>
                <c:pt idx="8">
                  <c:v>14942</c:v>
                </c:pt>
                <c:pt idx="9">
                  <c:v>4986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12856364</c:v>
                </c:pt>
                <c:pt idx="1">
                  <c:v>11528909</c:v>
                </c:pt>
                <c:pt idx="2">
                  <c:v>4104464</c:v>
                </c:pt>
                <c:pt idx="3">
                  <c:v>2922879</c:v>
                </c:pt>
                <c:pt idx="4">
                  <c:v>1424934</c:v>
                </c:pt>
                <c:pt idx="5">
                  <c:v>594908</c:v>
                </c:pt>
                <c:pt idx="6">
                  <c:v>575873</c:v>
                </c:pt>
                <c:pt idx="7">
                  <c:v>546370</c:v>
                </c:pt>
                <c:pt idx="8">
                  <c:v>409235</c:v>
                </c:pt>
                <c:pt idx="9">
                  <c:v>289550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12237179</c:v>
                </c:pt>
                <c:pt idx="1">
                  <c:v>12368740</c:v>
                </c:pt>
                <c:pt idx="2">
                  <c:v>4095771</c:v>
                </c:pt>
                <c:pt idx="3">
                  <c:v>3479477</c:v>
                </c:pt>
                <c:pt idx="4">
                  <c:v>1466791</c:v>
                </c:pt>
                <c:pt idx="5">
                  <c:v>386994</c:v>
                </c:pt>
                <c:pt idx="6">
                  <c:v>631975</c:v>
                </c:pt>
                <c:pt idx="7">
                  <c:v>565901</c:v>
                </c:pt>
                <c:pt idx="8">
                  <c:v>598639</c:v>
                </c:pt>
                <c:pt idx="9">
                  <c:v>350743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2039788</c:v>
                </c:pt>
                <c:pt idx="1">
                  <c:v>1786668</c:v>
                </c:pt>
                <c:pt idx="2">
                  <c:v>1603445</c:v>
                </c:pt>
                <c:pt idx="3">
                  <c:v>1339313</c:v>
                </c:pt>
                <c:pt idx="4">
                  <c:v>724636</c:v>
                </c:pt>
                <c:pt idx="5">
                  <c:v>605320</c:v>
                </c:pt>
                <c:pt idx="6">
                  <c:v>267096</c:v>
                </c:pt>
                <c:pt idx="7">
                  <c:v>255876</c:v>
                </c:pt>
                <c:pt idx="8">
                  <c:v>226873</c:v>
                </c:pt>
                <c:pt idx="9">
                  <c:v>213054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2118498</c:v>
                </c:pt>
                <c:pt idx="1">
                  <c:v>1855470</c:v>
                </c:pt>
                <c:pt idx="2">
                  <c:v>1491202</c:v>
                </c:pt>
                <c:pt idx="3">
                  <c:v>1404542</c:v>
                </c:pt>
                <c:pt idx="4">
                  <c:v>868014</c:v>
                </c:pt>
                <c:pt idx="5">
                  <c:v>668726</c:v>
                </c:pt>
                <c:pt idx="6">
                  <c:v>325215</c:v>
                </c:pt>
                <c:pt idx="7">
                  <c:v>234081</c:v>
                </c:pt>
                <c:pt idx="8">
                  <c:v>222114</c:v>
                </c:pt>
                <c:pt idx="9">
                  <c:v>236253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1097155</c:v>
                </c:pt>
                <c:pt idx="1">
                  <c:v>959548</c:v>
                </c:pt>
                <c:pt idx="2">
                  <c:v>403243.5</c:v>
                </c:pt>
                <c:pt idx="3">
                  <c:v>265200</c:v>
                </c:pt>
                <c:pt idx="4">
                  <c:v>139173.75</c:v>
                </c:pt>
                <c:pt idx="5">
                  <c:v>72143</c:v>
                </c:pt>
                <c:pt idx="6">
                  <c:v>45466.5</c:v>
                </c:pt>
                <c:pt idx="7">
                  <c:v>43296</c:v>
                </c:pt>
                <c:pt idx="8">
                  <c:v>37345</c:v>
                </c:pt>
                <c:pt idx="9">
                  <c:v>37114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1042001</c:v>
                </c:pt>
                <c:pt idx="1">
                  <c:v>923557</c:v>
                </c:pt>
                <c:pt idx="2">
                  <c:v>409855.5</c:v>
                </c:pt>
                <c:pt idx="3">
                  <c:v>308962</c:v>
                </c:pt>
                <c:pt idx="4">
                  <c:v>141311.25</c:v>
                </c:pt>
                <c:pt idx="5">
                  <c:v>80676</c:v>
                </c:pt>
                <c:pt idx="6">
                  <c:v>50524</c:v>
                </c:pt>
                <c:pt idx="7">
                  <c:v>29585</c:v>
                </c:pt>
                <c:pt idx="8">
                  <c:v>54840</c:v>
                </c:pt>
                <c:pt idx="9">
                  <c:v>41671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873916</c:v>
                </c:pt>
                <c:pt idx="1">
                  <c:v>574645</c:v>
                </c:pt>
                <c:pt idx="2">
                  <c:v>169086</c:v>
                </c:pt>
                <c:pt idx="3">
                  <c:v>76941.5</c:v>
                </c:pt>
                <c:pt idx="4">
                  <c:v>24542</c:v>
                </c:pt>
                <c:pt idx="5">
                  <c:v>18953</c:v>
                </c:pt>
                <c:pt idx="6">
                  <c:v>1685</c:v>
                </c:pt>
                <c:pt idx="7">
                  <c:v>968</c:v>
                </c:pt>
                <c:pt idx="8">
                  <c:v>922</c:v>
                </c:pt>
                <c:pt idx="9">
                  <c:v>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860080</c:v>
                </c:pt>
                <c:pt idx="1">
                  <c:v>530594</c:v>
                </c:pt>
                <c:pt idx="2">
                  <c:v>202155</c:v>
                </c:pt>
                <c:pt idx="3">
                  <c:v>117182.5</c:v>
                </c:pt>
                <c:pt idx="4">
                  <c:v>156490</c:v>
                </c:pt>
                <c:pt idx="5">
                  <c:v>31528</c:v>
                </c:pt>
                <c:pt idx="6">
                  <c:v>2333</c:v>
                </c:pt>
                <c:pt idx="7">
                  <c:v>635</c:v>
                </c:pt>
                <c:pt idx="8">
                  <c:v>1047</c:v>
                </c:pt>
                <c:pt idx="9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78241</c:v>
                </c:pt>
                <c:pt idx="1">
                  <c:v>63130</c:v>
                </c:pt>
                <c:pt idx="2">
                  <c:v>37857.5</c:v>
                </c:pt>
                <c:pt idx="3">
                  <c:v>31970</c:v>
                </c:pt>
                <c:pt idx="4">
                  <c:v>29591</c:v>
                </c:pt>
                <c:pt idx="5">
                  <c:v>29535</c:v>
                </c:pt>
                <c:pt idx="6">
                  <c:v>14409.25</c:v>
                </c:pt>
                <c:pt idx="7">
                  <c:v>14315</c:v>
                </c:pt>
                <c:pt idx="8">
                  <c:v>9803</c:v>
                </c:pt>
                <c:pt idx="9">
                  <c:v>6952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85640</c:v>
                </c:pt>
                <c:pt idx="1">
                  <c:v>70104</c:v>
                </c:pt>
                <c:pt idx="2">
                  <c:v>39491</c:v>
                </c:pt>
                <c:pt idx="3">
                  <c:v>34804</c:v>
                </c:pt>
                <c:pt idx="4">
                  <c:v>34634</c:v>
                </c:pt>
                <c:pt idx="5">
                  <c:v>29232</c:v>
                </c:pt>
                <c:pt idx="6">
                  <c:v>15217.5</c:v>
                </c:pt>
                <c:pt idx="7">
                  <c:v>12050</c:v>
                </c:pt>
                <c:pt idx="8">
                  <c:v>9326.5</c:v>
                </c:pt>
                <c:pt idx="9">
                  <c:v>6352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490540</c:v>
                </c:pt>
                <c:pt idx="1">
                  <c:v>288444.5</c:v>
                </c:pt>
                <c:pt idx="2">
                  <c:v>124639.25</c:v>
                </c:pt>
                <c:pt idx="3">
                  <c:v>81562</c:v>
                </c:pt>
                <c:pt idx="4">
                  <c:v>41795</c:v>
                </c:pt>
                <c:pt idx="5">
                  <c:v>38602.5</c:v>
                </c:pt>
                <c:pt idx="6">
                  <c:v>17872</c:v>
                </c:pt>
                <c:pt idx="7">
                  <c:v>14257</c:v>
                </c:pt>
                <c:pt idx="8">
                  <c:v>13960.5</c:v>
                </c:pt>
                <c:pt idx="9">
                  <c:v>13508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476603</c:v>
                </c:pt>
                <c:pt idx="1">
                  <c:v>253113</c:v>
                </c:pt>
                <c:pt idx="2">
                  <c:v>125674.25</c:v>
                </c:pt>
                <c:pt idx="3">
                  <c:v>58309</c:v>
                </c:pt>
                <c:pt idx="4">
                  <c:v>27036</c:v>
                </c:pt>
                <c:pt idx="5">
                  <c:v>42426</c:v>
                </c:pt>
                <c:pt idx="6">
                  <c:v>21044</c:v>
                </c:pt>
                <c:pt idx="7">
                  <c:v>11371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522510</c:v>
                </c:pt>
                <c:pt idx="1">
                  <c:v>326302</c:v>
                </c:pt>
                <c:pt idx="2">
                  <c:v>139048.5</c:v>
                </c:pt>
                <c:pt idx="3">
                  <c:v>96114</c:v>
                </c:pt>
                <c:pt idx="4">
                  <c:v>85632</c:v>
                </c:pt>
                <c:pt idx="5">
                  <c:v>71221</c:v>
                </c:pt>
                <c:pt idx="6">
                  <c:v>43781.5</c:v>
                </c:pt>
                <c:pt idx="7">
                  <c:v>42433</c:v>
                </c:pt>
                <c:pt idx="8">
                  <c:v>36591</c:v>
                </c:pt>
                <c:pt idx="9">
                  <c:v>32324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511407</c:v>
                </c:pt>
                <c:pt idx="1">
                  <c:v>292673</c:v>
                </c:pt>
                <c:pt idx="2">
                  <c:v>140891.75</c:v>
                </c:pt>
                <c:pt idx="3">
                  <c:v>106807</c:v>
                </c:pt>
                <c:pt idx="4">
                  <c:v>63477</c:v>
                </c:pt>
                <c:pt idx="5">
                  <c:v>79629</c:v>
                </c:pt>
                <c:pt idx="6">
                  <c:v>48191</c:v>
                </c:pt>
                <c:pt idx="7">
                  <c:v>29498</c:v>
                </c:pt>
                <c:pt idx="8">
                  <c:v>41257</c:v>
                </c:pt>
                <c:pt idx="9">
                  <c:v>39467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MALAGA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1321472</c:v>
                </c:pt>
                <c:pt idx="1">
                  <c:v>967044</c:v>
                </c:pt>
                <c:pt idx="2">
                  <c:v>544963</c:v>
                </c:pt>
                <c:pt idx="3">
                  <c:v>497306</c:v>
                </c:pt>
                <c:pt idx="4">
                  <c:v>407008</c:v>
                </c:pt>
                <c:pt idx="5">
                  <c:v>359341</c:v>
                </c:pt>
                <c:pt idx="6">
                  <c:v>128594</c:v>
                </c:pt>
                <c:pt idx="7">
                  <c:v>125873</c:v>
                </c:pt>
                <c:pt idx="8">
                  <c:v>99498</c:v>
                </c:pt>
                <c:pt idx="9">
                  <c:v>64394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MALAGA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1249051</c:v>
                </c:pt>
                <c:pt idx="1">
                  <c:v>883469</c:v>
                </c:pt>
                <c:pt idx="2">
                  <c:v>521607</c:v>
                </c:pt>
                <c:pt idx="3">
                  <c:v>451569</c:v>
                </c:pt>
                <c:pt idx="4">
                  <c:v>401839</c:v>
                </c:pt>
                <c:pt idx="5">
                  <c:v>303068</c:v>
                </c:pt>
                <c:pt idx="6">
                  <c:v>136649</c:v>
                </c:pt>
                <c:pt idx="7">
                  <c:v>150318</c:v>
                </c:pt>
                <c:pt idx="8">
                  <c:v>118804</c:v>
                </c:pt>
                <c:pt idx="9">
                  <c:v>71578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289226</c:v>
                </c:pt>
                <c:pt idx="1">
                  <c:v>258063</c:v>
                </c:pt>
                <c:pt idx="2">
                  <c:v>222934</c:v>
                </c:pt>
                <c:pt idx="3">
                  <c:v>81361</c:v>
                </c:pt>
                <c:pt idx="4">
                  <c:v>79607</c:v>
                </c:pt>
                <c:pt idx="5">
                  <c:v>51435</c:v>
                </c:pt>
                <c:pt idx="6">
                  <c:v>20571</c:v>
                </c:pt>
                <c:pt idx="7">
                  <c:v>8855</c:v>
                </c:pt>
                <c:pt idx="8">
                  <c:v>4091</c:v>
                </c:pt>
                <c:pt idx="9">
                  <c:v>2874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333777</c:v>
                </c:pt>
                <c:pt idx="1">
                  <c:v>348340</c:v>
                </c:pt>
                <c:pt idx="2">
                  <c:v>158650</c:v>
                </c:pt>
                <c:pt idx="3">
                  <c:v>16010</c:v>
                </c:pt>
                <c:pt idx="4">
                  <c:v>99670</c:v>
                </c:pt>
                <c:pt idx="5">
                  <c:v>32831</c:v>
                </c:pt>
                <c:pt idx="6">
                  <c:v>23948</c:v>
                </c:pt>
                <c:pt idx="7">
                  <c:v>32217</c:v>
                </c:pt>
                <c:pt idx="8">
                  <c:v>35322</c:v>
                </c:pt>
                <c:pt idx="9">
                  <c:v>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225601</c:v>
                </c:pt>
                <c:pt idx="1">
                  <c:v>221358</c:v>
                </c:pt>
                <c:pt idx="2">
                  <c:v>88839</c:v>
                </c:pt>
                <c:pt idx="3">
                  <c:v>80450</c:v>
                </c:pt>
                <c:pt idx="4">
                  <c:v>50757</c:v>
                </c:pt>
                <c:pt idx="5">
                  <c:v>30733</c:v>
                </c:pt>
                <c:pt idx="6">
                  <c:v>24350</c:v>
                </c:pt>
                <c:pt idx="7">
                  <c:v>21416</c:v>
                </c:pt>
                <c:pt idx="8">
                  <c:v>11593</c:v>
                </c:pt>
                <c:pt idx="9">
                  <c:v>10428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166751</c:v>
                </c:pt>
                <c:pt idx="1">
                  <c:v>208086</c:v>
                </c:pt>
                <c:pt idx="2">
                  <c:v>52144</c:v>
                </c:pt>
                <c:pt idx="3">
                  <c:v>77964</c:v>
                </c:pt>
                <c:pt idx="4">
                  <c:v>49060</c:v>
                </c:pt>
                <c:pt idx="5">
                  <c:v>34153</c:v>
                </c:pt>
                <c:pt idx="6">
                  <c:v>27377</c:v>
                </c:pt>
                <c:pt idx="7">
                  <c:v>27478</c:v>
                </c:pt>
                <c:pt idx="8">
                  <c:v>8292</c:v>
                </c:pt>
                <c:pt idx="9">
                  <c:v>11799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5602</c:v>
                </c:pt>
                <c:pt idx="1">
                  <c:v>3553</c:v>
                </c:pt>
                <c:pt idx="2">
                  <c:v>3099</c:v>
                </c:pt>
                <c:pt idx="3">
                  <c:v>2874</c:v>
                </c:pt>
                <c:pt idx="4">
                  <c:v>2759</c:v>
                </c:pt>
                <c:pt idx="5">
                  <c:v>1640</c:v>
                </c:pt>
                <c:pt idx="6">
                  <c:v>1613</c:v>
                </c:pt>
                <c:pt idx="7">
                  <c:v>686</c:v>
                </c:pt>
                <c:pt idx="8">
                  <c:v>658</c:v>
                </c:pt>
                <c:pt idx="9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6031</c:v>
                </c:pt>
                <c:pt idx="1">
                  <c:v>4669</c:v>
                </c:pt>
                <c:pt idx="2">
                  <c:v>3477</c:v>
                </c:pt>
                <c:pt idx="3">
                  <c:v>3326</c:v>
                </c:pt>
                <c:pt idx="4">
                  <c:v>3083</c:v>
                </c:pt>
                <c:pt idx="5">
                  <c:v>1688</c:v>
                </c:pt>
                <c:pt idx="6">
                  <c:v>1627</c:v>
                </c:pt>
                <c:pt idx="7">
                  <c:v>679</c:v>
                </c:pt>
                <c:pt idx="8">
                  <c:v>736</c:v>
                </c:pt>
                <c:pt idx="9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82890514</c:v>
                </c:pt>
                <c:pt idx="1">
                  <c:v>52074600</c:v>
                </c:pt>
                <c:pt idx="2">
                  <c:v>51393634</c:v>
                </c:pt>
                <c:pt idx="3">
                  <c:v>49645898</c:v>
                </c:pt>
                <c:pt idx="4">
                  <c:v>46831015</c:v>
                </c:pt>
                <c:pt idx="5">
                  <c:v>19031138</c:v>
                </c:pt>
                <c:pt idx="6">
                  <c:v>15208479</c:v>
                </c:pt>
                <c:pt idx="7">
                  <c:v>9932196</c:v>
                </c:pt>
                <c:pt idx="8">
                  <c:v>9344675</c:v>
                </c:pt>
                <c:pt idx="9">
                  <c:v>7243596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78318574</c:v>
                </c:pt>
                <c:pt idx="1">
                  <c:v>50492600</c:v>
                </c:pt>
                <c:pt idx="2">
                  <c:v>63679145</c:v>
                </c:pt>
                <c:pt idx="3">
                  <c:v>53970784</c:v>
                </c:pt>
                <c:pt idx="4">
                  <c:v>47672785</c:v>
                </c:pt>
                <c:pt idx="5">
                  <c:v>23443603</c:v>
                </c:pt>
                <c:pt idx="6">
                  <c:v>16053642</c:v>
                </c:pt>
                <c:pt idx="7">
                  <c:v>11173300</c:v>
                </c:pt>
                <c:pt idx="8">
                  <c:v>9368532</c:v>
                </c:pt>
                <c:pt idx="9">
                  <c:v>7816821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VALENCIA</c:v>
                </c:pt>
                <c:pt idx="7">
                  <c:v>SEVILLA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198</c:v>
                </c:pt>
                <c:pt idx="1">
                  <c:v>167</c:v>
                </c:pt>
                <c:pt idx="2">
                  <c:v>66</c:v>
                </c:pt>
                <c:pt idx="3">
                  <c:v>38</c:v>
                </c:pt>
                <c:pt idx="4">
                  <c:v>37</c:v>
                </c:pt>
                <c:pt idx="5">
                  <c:v>25</c:v>
                </c:pt>
                <c:pt idx="6">
                  <c:v>10</c:v>
                </c:pt>
                <c:pt idx="7">
                  <c:v>8</c:v>
                </c:pt>
                <c:pt idx="8">
                  <c:v>3.0001000000000002</c:v>
                </c:pt>
                <c:pt idx="9">
                  <c:v>3.0001000000000002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VALENCIA</c:v>
                </c:pt>
                <c:pt idx="7">
                  <c:v>SEVILLA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187</c:v>
                </c:pt>
                <c:pt idx="1">
                  <c:v>182</c:v>
                </c:pt>
                <c:pt idx="2">
                  <c:v>49</c:v>
                </c:pt>
                <c:pt idx="3">
                  <c:v>45</c:v>
                </c:pt>
                <c:pt idx="4">
                  <c:v>28</c:v>
                </c:pt>
                <c:pt idx="5">
                  <c:v>11</c:v>
                </c:pt>
                <c:pt idx="6">
                  <c:v>10</c:v>
                </c:pt>
                <c:pt idx="7">
                  <c:v>8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41397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12502683</v>
      </c>
      <c r="E8" s="87">
        <v>12693826</v>
      </c>
      <c r="F8" s="87">
        <v>37203552</v>
      </c>
      <c r="G8" s="87">
        <v>35884883</v>
      </c>
      <c r="H8" s="87">
        <v>-1318669</v>
      </c>
      <c r="I8" s="88">
        <f>((G8*100/F8)-100)</f>
        <v>-3.5444707000019804</v>
      </c>
    </row>
    <row r="9" spans="1:9" x14ac:dyDescent="0.25">
      <c r="A9" s="89"/>
      <c r="B9" s="90"/>
      <c r="C9" s="86" t="s">
        <v>15</v>
      </c>
      <c r="D9" s="87">
        <v>7601211</v>
      </c>
      <c r="E9" s="87">
        <v>6472773</v>
      </c>
      <c r="F9" s="87">
        <v>21440346</v>
      </c>
      <c r="G9" s="87">
        <v>18258091</v>
      </c>
      <c r="H9" s="87">
        <v>-3182255</v>
      </c>
      <c r="I9" s="88">
        <f t="shared" ref="I9:I19" si="0">((G9*100/F9)-100)</f>
        <v>-14.84236774910255</v>
      </c>
    </row>
    <row r="10" spans="1:9" x14ac:dyDescent="0.25">
      <c r="A10" s="89"/>
      <c r="B10" s="85" t="s">
        <v>16</v>
      </c>
      <c r="C10" s="86" t="s">
        <v>17</v>
      </c>
      <c r="D10" s="87">
        <v>5352171</v>
      </c>
      <c r="E10" s="87">
        <v>4919257</v>
      </c>
      <c r="F10" s="87">
        <v>14183743</v>
      </c>
      <c r="G10" s="87">
        <v>13802034</v>
      </c>
      <c r="H10" s="87">
        <v>-381709</v>
      </c>
      <c r="I10" s="88">
        <f t="shared" si="0"/>
        <v>-2.6911725628418424</v>
      </c>
    </row>
    <row r="11" spans="1:9" x14ac:dyDescent="0.25">
      <c r="A11" s="89"/>
      <c r="B11" s="89"/>
      <c r="C11" s="86" t="s">
        <v>18</v>
      </c>
      <c r="D11" s="87">
        <v>13214445</v>
      </c>
      <c r="E11" s="87">
        <v>13242718</v>
      </c>
      <c r="F11" s="87">
        <v>39555535</v>
      </c>
      <c r="G11" s="87">
        <v>36583961</v>
      </c>
      <c r="H11" s="87">
        <v>-2971574</v>
      </c>
      <c r="I11" s="88">
        <f t="shared" si="0"/>
        <v>-7.5124100836962526</v>
      </c>
    </row>
    <row r="12" spans="1:9" x14ac:dyDescent="0.25">
      <c r="A12" s="90"/>
      <c r="B12" s="90"/>
      <c r="C12" s="86" t="s">
        <v>2</v>
      </c>
      <c r="D12" s="87">
        <v>18566616</v>
      </c>
      <c r="E12" s="87">
        <v>18161975</v>
      </c>
      <c r="F12" s="87">
        <v>53739278</v>
      </c>
      <c r="G12" s="87">
        <v>50385995</v>
      </c>
      <c r="H12" s="87">
        <v>-3353283</v>
      </c>
      <c r="I12" s="88">
        <f t="shared" si="0"/>
        <v>-6.2399107781090777</v>
      </c>
    </row>
    <row r="13" spans="1:9" x14ac:dyDescent="0.25">
      <c r="A13" s="91"/>
      <c r="B13" s="91"/>
      <c r="C13" s="92" t="s">
        <v>2</v>
      </c>
      <c r="D13" s="93">
        <v>38670510</v>
      </c>
      <c r="E13" s="93">
        <v>37328574</v>
      </c>
      <c r="F13" s="93">
        <v>112383176</v>
      </c>
      <c r="G13" s="93">
        <v>104528969</v>
      </c>
      <c r="H13" s="93">
        <v>-7854207</v>
      </c>
      <c r="I13" s="94">
        <f t="shared" si="0"/>
        <v>-6.988774725498061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25012</v>
      </c>
      <c r="E14" s="87">
        <v>21553</v>
      </c>
      <c r="F14" s="87">
        <v>55480</v>
      </c>
      <c r="G14" s="87">
        <v>50862</v>
      </c>
      <c r="H14" s="87">
        <v>-4618</v>
      </c>
      <c r="I14" s="88">
        <f t="shared" si="0"/>
        <v>-8.3237202595529851</v>
      </c>
    </row>
    <row r="15" spans="1:9" x14ac:dyDescent="0.25">
      <c r="A15" s="89"/>
      <c r="B15" s="85" t="s">
        <v>7</v>
      </c>
      <c r="C15" s="86" t="s">
        <v>8</v>
      </c>
      <c r="D15" s="87">
        <v>743902</v>
      </c>
      <c r="E15" s="87">
        <v>633160</v>
      </c>
      <c r="F15" s="87">
        <v>2014760</v>
      </c>
      <c r="G15" s="87">
        <v>1845585</v>
      </c>
      <c r="H15" s="87">
        <v>-169175</v>
      </c>
      <c r="I15" s="88">
        <f t="shared" si="0"/>
        <v>-8.3967817506799776</v>
      </c>
    </row>
    <row r="16" spans="1:9" x14ac:dyDescent="0.25">
      <c r="A16" s="89"/>
      <c r="B16" s="90"/>
      <c r="C16" s="86" t="s">
        <v>9</v>
      </c>
      <c r="D16" s="87">
        <v>160353</v>
      </c>
      <c r="E16" s="87">
        <v>145252</v>
      </c>
      <c r="F16" s="87">
        <v>437301</v>
      </c>
      <c r="G16" s="87">
        <v>399683</v>
      </c>
      <c r="H16" s="87">
        <v>-37618</v>
      </c>
      <c r="I16" s="88">
        <f t="shared" si="0"/>
        <v>-8.6023128234328254</v>
      </c>
    </row>
    <row r="17" spans="1:9" x14ac:dyDescent="0.25">
      <c r="A17" s="90"/>
      <c r="B17" s="95" t="s">
        <v>10</v>
      </c>
      <c r="C17" s="86" t="s">
        <v>11</v>
      </c>
      <c r="D17" s="87">
        <v>267926</v>
      </c>
      <c r="E17" s="87">
        <v>227953</v>
      </c>
      <c r="F17" s="87">
        <v>696212</v>
      </c>
      <c r="G17" s="87">
        <v>794912</v>
      </c>
      <c r="H17" s="87">
        <v>98700</v>
      </c>
      <c r="I17" s="88">
        <f t="shared" si="0"/>
        <v>14.176716287567587</v>
      </c>
    </row>
    <row r="18" spans="1:9" x14ac:dyDescent="0.25">
      <c r="A18" s="96"/>
      <c r="B18" s="96"/>
      <c r="C18" s="92" t="s">
        <v>2</v>
      </c>
      <c r="D18" s="93">
        <v>1197193</v>
      </c>
      <c r="E18" s="93">
        <v>1027918</v>
      </c>
      <c r="F18" s="93">
        <v>3203753</v>
      </c>
      <c r="G18" s="93">
        <v>3091042</v>
      </c>
      <c r="H18" s="93">
        <v>-112711</v>
      </c>
      <c r="I18" s="94">
        <f t="shared" si="0"/>
        <v>-3.5180926869206246</v>
      </c>
    </row>
    <row r="19" spans="1:9" x14ac:dyDescent="0.25">
      <c r="A19" s="97"/>
      <c r="B19" s="97"/>
      <c r="C19" s="98" t="s">
        <v>1</v>
      </c>
      <c r="D19" s="99">
        <f>+D13+D18</f>
        <v>39867703</v>
      </c>
      <c r="E19" s="99">
        <f t="shared" ref="E19:G19" si="1">+E13+E18</f>
        <v>38356492</v>
      </c>
      <c r="F19" s="99">
        <f t="shared" si="1"/>
        <v>115586929</v>
      </c>
      <c r="G19" s="99">
        <f t="shared" si="1"/>
        <v>107620011</v>
      </c>
      <c r="H19" s="99">
        <f t="shared" ref="H19" si="2">G19-F19</f>
        <v>-7966918</v>
      </c>
      <c r="I19" s="100">
        <f t="shared" si="0"/>
        <v>-6.8925769279673545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9157471</v>
      </c>
      <c r="E21" s="87">
        <v>9231441</v>
      </c>
      <c r="F21" s="87">
        <v>28512730</v>
      </c>
      <c r="G21" s="87">
        <v>25729678</v>
      </c>
      <c r="H21" s="87">
        <v>-2783052</v>
      </c>
      <c r="I21" s="88">
        <f t="shared" ref="I21:I34" si="3">((G21*100/F21)-100)</f>
        <v>-9.76073494190139</v>
      </c>
    </row>
    <row r="22" spans="1:9" x14ac:dyDescent="0.25">
      <c r="A22" s="89"/>
      <c r="B22" s="90"/>
      <c r="C22" s="86" t="s">
        <v>22</v>
      </c>
      <c r="D22" s="87">
        <v>8340425</v>
      </c>
      <c r="E22" s="87">
        <v>8230910</v>
      </c>
      <c r="F22" s="87">
        <v>25827263</v>
      </c>
      <c r="G22" s="87">
        <v>22778648</v>
      </c>
      <c r="H22" s="87">
        <v>-3048615</v>
      </c>
      <c r="I22" s="88">
        <f t="shared" si="3"/>
        <v>-11.803864002159273</v>
      </c>
    </row>
    <row r="23" spans="1:9" x14ac:dyDescent="0.25">
      <c r="A23" s="89"/>
      <c r="B23" s="95" t="s">
        <v>23</v>
      </c>
      <c r="C23" s="86" t="s">
        <v>24</v>
      </c>
      <c r="D23" s="87">
        <v>3921139</v>
      </c>
      <c r="E23" s="87">
        <v>3711398</v>
      </c>
      <c r="F23" s="87">
        <v>10516522</v>
      </c>
      <c r="G23" s="87">
        <v>10274102</v>
      </c>
      <c r="H23" s="87">
        <v>-242420</v>
      </c>
      <c r="I23" s="88">
        <f t="shared" si="3"/>
        <v>-2.305134720395202</v>
      </c>
    </row>
    <row r="24" spans="1:9" x14ac:dyDescent="0.25">
      <c r="A24" s="89"/>
      <c r="B24" s="85" t="s">
        <v>25</v>
      </c>
      <c r="C24" s="86" t="s">
        <v>26</v>
      </c>
      <c r="D24" s="87">
        <v>1132971</v>
      </c>
      <c r="E24" s="87">
        <v>1171536.5</v>
      </c>
      <c r="F24" s="87">
        <v>3385310.75</v>
      </c>
      <c r="G24" s="87">
        <v>3269378.25</v>
      </c>
      <c r="H24" s="87">
        <v>-115932.5</v>
      </c>
      <c r="I24" s="88">
        <f t="shared" si="3"/>
        <v>-3.4245748340828044</v>
      </c>
    </row>
    <row r="25" spans="1:9" x14ac:dyDescent="0.25">
      <c r="A25" s="89"/>
      <c r="B25" s="89"/>
      <c r="C25" s="86" t="s">
        <v>21</v>
      </c>
      <c r="D25" s="87">
        <v>614735</v>
      </c>
      <c r="E25" s="87">
        <v>632773.5</v>
      </c>
      <c r="F25" s="87">
        <v>1903463</v>
      </c>
      <c r="G25" s="87">
        <v>1743171.75</v>
      </c>
      <c r="H25" s="87">
        <v>-160291.25</v>
      </c>
      <c r="I25" s="88">
        <f t="shared" si="3"/>
        <v>-8.4210331380226506</v>
      </c>
    </row>
    <row r="26" spans="1:9" x14ac:dyDescent="0.25">
      <c r="A26" s="89"/>
      <c r="B26" s="89"/>
      <c r="C26" s="86" t="s">
        <v>27</v>
      </c>
      <c r="D26" s="87">
        <v>134195.25</v>
      </c>
      <c r="E26" s="87">
        <v>123433.75</v>
      </c>
      <c r="F26" s="87">
        <v>378255</v>
      </c>
      <c r="G26" s="87">
        <v>352600.75</v>
      </c>
      <c r="H26" s="87">
        <v>-25654.25</v>
      </c>
      <c r="I26" s="88">
        <f t="shared" si="3"/>
        <v>-6.7822632879935441</v>
      </c>
    </row>
    <row r="27" spans="1:9" x14ac:dyDescent="0.25">
      <c r="A27" s="89"/>
      <c r="B27" s="89"/>
      <c r="C27" s="86" t="s">
        <v>28</v>
      </c>
      <c r="D27" s="87">
        <v>384018.75</v>
      </c>
      <c r="E27" s="87">
        <v>415329.25</v>
      </c>
      <c r="F27" s="87">
        <v>1103400.75</v>
      </c>
      <c r="G27" s="87">
        <v>1173604.75</v>
      </c>
      <c r="H27" s="87">
        <v>70204</v>
      </c>
      <c r="I27" s="88">
        <f t="shared" si="3"/>
        <v>6.3625115353601132</v>
      </c>
    </row>
    <row r="28" spans="1:9" x14ac:dyDescent="0.25">
      <c r="A28" s="89"/>
      <c r="B28" s="90"/>
      <c r="C28" s="86" t="s">
        <v>29</v>
      </c>
      <c r="D28" s="87">
        <v>518236</v>
      </c>
      <c r="E28" s="87">
        <v>538763</v>
      </c>
      <c r="F28" s="87">
        <v>1481847.75</v>
      </c>
      <c r="G28" s="87">
        <v>1526206.5</v>
      </c>
      <c r="H28" s="87">
        <v>44358.75</v>
      </c>
      <c r="I28" s="88">
        <f t="shared" si="3"/>
        <v>2.9934755442993435</v>
      </c>
    </row>
    <row r="29" spans="1:9" x14ac:dyDescent="0.25">
      <c r="A29" s="89"/>
      <c r="B29" s="85" t="s">
        <v>30</v>
      </c>
      <c r="C29" s="86" t="s">
        <v>31</v>
      </c>
      <c r="D29" s="87">
        <v>1676396</v>
      </c>
      <c r="E29" s="87">
        <v>1858445</v>
      </c>
      <c r="F29" s="87">
        <v>4513381</v>
      </c>
      <c r="G29" s="87">
        <v>4702958</v>
      </c>
      <c r="H29" s="87">
        <v>189577</v>
      </c>
      <c r="I29" s="88">
        <f t="shared" si="3"/>
        <v>4.2003323007740789</v>
      </c>
    </row>
    <row r="30" spans="1:9" x14ac:dyDescent="0.25">
      <c r="A30" s="89"/>
      <c r="B30" s="90"/>
      <c r="C30" s="86" t="s">
        <v>32</v>
      </c>
      <c r="D30" s="87">
        <v>438575</v>
      </c>
      <c r="E30" s="87">
        <v>421245</v>
      </c>
      <c r="F30" s="87">
        <v>1095619</v>
      </c>
      <c r="G30" s="87">
        <v>1021519</v>
      </c>
      <c r="H30" s="87">
        <v>-74100</v>
      </c>
      <c r="I30" s="88">
        <f t="shared" si="3"/>
        <v>-6.7633000157901648</v>
      </c>
    </row>
    <row r="31" spans="1:9" x14ac:dyDescent="0.25">
      <c r="A31" s="89"/>
      <c r="B31" s="95" t="s">
        <v>33</v>
      </c>
      <c r="C31" s="86" t="s">
        <v>34</v>
      </c>
      <c r="D31" s="87">
        <v>246069</v>
      </c>
      <c r="E31" s="87">
        <v>305710</v>
      </c>
      <c r="F31" s="87">
        <v>699542</v>
      </c>
      <c r="G31" s="87">
        <v>798570</v>
      </c>
      <c r="H31" s="87">
        <v>99028</v>
      </c>
      <c r="I31" s="88">
        <f t="shared" si="3"/>
        <v>14.156119289477971</v>
      </c>
    </row>
    <row r="32" spans="1:9" x14ac:dyDescent="0.25">
      <c r="A32" s="89"/>
      <c r="B32" s="85" t="s">
        <v>35</v>
      </c>
      <c r="C32" s="86" t="s">
        <v>36</v>
      </c>
      <c r="D32" s="87">
        <v>10383</v>
      </c>
      <c r="E32" s="87">
        <v>9588</v>
      </c>
      <c r="F32" s="87">
        <v>30689</v>
      </c>
      <c r="G32" s="87">
        <v>27413</v>
      </c>
      <c r="H32" s="87">
        <v>-3276</v>
      </c>
      <c r="I32" s="88">
        <f t="shared" si="3"/>
        <v>-10.674834631301124</v>
      </c>
    </row>
    <row r="33" spans="1:9" x14ac:dyDescent="0.25">
      <c r="A33" s="89"/>
      <c r="B33" s="89"/>
      <c r="C33" s="86" t="s">
        <v>37</v>
      </c>
      <c r="D33" s="87">
        <v>149894992</v>
      </c>
      <c r="E33" s="87">
        <v>145810660</v>
      </c>
      <c r="F33" s="87">
        <v>432250892</v>
      </c>
      <c r="G33" s="87">
        <v>406733624</v>
      </c>
      <c r="H33" s="87">
        <v>-25517268</v>
      </c>
      <c r="I33" s="88">
        <f t="shared" si="3"/>
        <v>-5.9033465221860126</v>
      </c>
    </row>
    <row r="34" spans="1:9" x14ac:dyDescent="0.25">
      <c r="A34" s="102"/>
      <c r="B34" s="103"/>
      <c r="C34" s="86" t="s">
        <v>38</v>
      </c>
      <c r="D34" s="87">
        <v>247</v>
      </c>
      <c r="E34" s="87">
        <v>244</v>
      </c>
      <c r="F34" s="87">
        <v>553</v>
      </c>
      <c r="G34" s="87">
        <v>565</v>
      </c>
      <c r="H34" s="87">
        <v>12</v>
      </c>
      <c r="I34" s="88">
        <f t="shared" si="3"/>
        <v>2.1699819168173633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1031185</v>
      </c>
      <c r="C7" s="37">
        <v>1152155</v>
      </c>
      <c r="D7" s="37">
        <v>2939840</v>
      </c>
      <c r="E7" s="37">
        <v>3164045</v>
      </c>
      <c r="F7" s="10">
        <f>((E7*100)/D7)-100</f>
        <v>7.6264354522695044</v>
      </c>
      <c r="G7" s="1"/>
      <c r="H7" s="1"/>
      <c r="I7" s="1"/>
    </row>
    <row r="8" spans="1:12" x14ac:dyDescent="0.25">
      <c r="A8" s="11" t="s">
        <v>45</v>
      </c>
      <c r="B8" s="38">
        <v>223389</v>
      </c>
      <c r="C8" s="38">
        <v>187048</v>
      </c>
      <c r="D8" s="38">
        <v>559362</v>
      </c>
      <c r="E8" s="38">
        <v>555986</v>
      </c>
      <c r="F8" s="13">
        <f t="shared" ref="F8:F35" si="0">((E8*100)/D8)-100</f>
        <v>-0.60354475277191</v>
      </c>
      <c r="G8" s="1"/>
      <c r="H8" s="1"/>
      <c r="I8" s="1"/>
    </row>
    <row r="9" spans="1:12" x14ac:dyDescent="0.25">
      <c r="A9" s="8" t="s">
        <v>46</v>
      </c>
      <c r="B9" s="37">
        <v>439729</v>
      </c>
      <c r="C9" s="37">
        <v>384152</v>
      </c>
      <c r="D9" s="37">
        <v>1412891</v>
      </c>
      <c r="E9" s="37">
        <v>1192939</v>
      </c>
      <c r="F9" s="10">
        <f t="shared" si="0"/>
        <v>-15.567513700632247</v>
      </c>
      <c r="G9" s="1"/>
      <c r="H9" s="1"/>
      <c r="I9" s="1"/>
    </row>
    <row r="10" spans="1:12" x14ac:dyDescent="0.25">
      <c r="A10" s="11" t="s">
        <v>47</v>
      </c>
      <c r="B10" s="38">
        <v>460519</v>
      </c>
      <c r="C10" s="38">
        <v>389709</v>
      </c>
      <c r="D10" s="38">
        <v>1264629</v>
      </c>
      <c r="E10" s="38">
        <v>1109617</v>
      </c>
      <c r="F10" s="13">
        <f t="shared" si="0"/>
        <v>-12.257507933156674</v>
      </c>
      <c r="G10" s="1"/>
      <c r="H10" s="1"/>
      <c r="I10" s="1"/>
    </row>
    <row r="11" spans="1:12" x14ac:dyDescent="0.25">
      <c r="A11" s="8" t="s">
        <v>48</v>
      </c>
      <c r="B11" s="37">
        <v>7209086</v>
      </c>
      <c r="C11" s="37">
        <v>6995823</v>
      </c>
      <c r="D11" s="37">
        <v>21307872</v>
      </c>
      <c r="E11" s="37">
        <v>19670332</v>
      </c>
      <c r="F11" s="10">
        <f t="shared" si="0"/>
        <v>-7.6851409657426188</v>
      </c>
      <c r="G11" s="1"/>
      <c r="H11" s="1"/>
      <c r="I11" s="1"/>
    </row>
    <row r="12" spans="1:12" x14ac:dyDescent="0.25">
      <c r="A12" s="11" t="s">
        <v>49</v>
      </c>
      <c r="B12" s="38">
        <v>433522</v>
      </c>
      <c r="C12" s="38">
        <v>380263</v>
      </c>
      <c r="D12" s="38">
        <v>1046486</v>
      </c>
      <c r="E12" s="38">
        <v>982338</v>
      </c>
      <c r="F12" s="13">
        <f t="shared" si="0"/>
        <v>-6.12984789094169</v>
      </c>
      <c r="G12" s="1"/>
      <c r="H12" s="1"/>
      <c r="I12" s="1"/>
    </row>
    <row r="13" spans="1:12" x14ac:dyDescent="0.25">
      <c r="A13" s="8" t="s">
        <v>50</v>
      </c>
      <c r="B13" s="37">
        <v>1005192</v>
      </c>
      <c r="C13" s="37">
        <v>865669</v>
      </c>
      <c r="D13" s="37">
        <v>2665777</v>
      </c>
      <c r="E13" s="37">
        <v>2448708</v>
      </c>
      <c r="F13" s="10">
        <f t="shared" si="0"/>
        <v>-8.1428041430322224</v>
      </c>
      <c r="G13" s="1"/>
      <c r="H13" s="1"/>
      <c r="I13" s="1"/>
    </row>
    <row r="14" spans="1:12" x14ac:dyDescent="0.25">
      <c r="A14" s="11" t="s">
        <v>51</v>
      </c>
      <c r="B14" s="38">
        <v>3440046</v>
      </c>
      <c r="C14" s="38">
        <v>3533138</v>
      </c>
      <c r="D14" s="38">
        <v>10070914</v>
      </c>
      <c r="E14" s="38">
        <v>9699568</v>
      </c>
      <c r="F14" s="13">
        <f t="shared" si="0"/>
        <v>-3.6873117971218932</v>
      </c>
      <c r="G14" s="1"/>
      <c r="H14" s="1"/>
      <c r="I14" s="1"/>
    </row>
    <row r="15" spans="1:12" x14ac:dyDescent="0.25">
      <c r="A15" s="8" t="s">
        <v>52</v>
      </c>
      <c r="B15" s="37">
        <v>2331725</v>
      </c>
      <c r="C15" s="37">
        <v>2585683</v>
      </c>
      <c r="D15" s="37">
        <v>6723207</v>
      </c>
      <c r="E15" s="37">
        <v>7485515</v>
      </c>
      <c r="F15" s="10">
        <f t="shared" si="0"/>
        <v>11.338457971024837</v>
      </c>
      <c r="G15" s="1"/>
      <c r="H15" s="1"/>
      <c r="I15" s="1"/>
    </row>
    <row r="16" spans="1:12" x14ac:dyDescent="0.25">
      <c r="A16" s="11" t="s">
        <v>53</v>
      </c>
      <c r="B16" s="38">
        <v>2369206</v>
      </c>
      <c r="C16" s="38">
        <v>2415220</v>
      </c>
      <c r="D16" s="38">
        <v>7551797</v>
      </c>
      <c r="E16" s="38">
        <v>7167599</v>
      </c>
      <c r="F16" s="13">
        <f t="shared" si="0"/>
        <v>-5.0875043383713887</v>
      </c>
      <c r="G16" s="1"/>
      <c r="H16" s="1"/>
      <c r="I16" s="1"/>
    </row>
    <row r="17" spans="1:9" x14ac:dyDescent="0.25">
      <c r="A17" s="8" t="s">
        <v>54</v>
      </c>
      <c r="B17" s="37">
        <v>1232164</v>
      </c>
      <c r="C17" s="37">
        <v>1096290</v>
      </c>
      <c r="D17" s="37">
        <v>3106411</v>
      </c>
      <c r="E17" s="37">
        <v>3138806</v>
      </c>
      <c r="F17" s="10">
        <f t="shared" si="0"/>
        <v>1.0428433327077471</v>
      </c>
      <c r="G17" s="1"/>
      <c r="H17" s="1"/>
      <c r="I17" s="1"/>
    </row>
    <row r="18" spans="1:9" x14ac:dyDescent="0.25">
      <c r="A18" s="11" t="s">
        <v>55</v>
      </c>
      <c r="B18" s="38">
        <v>236283</v>
      </c>
      <c r="C18" s="38">
        <v>215388</v>
      </c>
      <c r="D18" s="38">
        <v>726296</v>
      </c>
      <c r="E18" s="38">
        <v>609068</v>
      </c>
      <c r="F18" s="13">
        <f t="shared" si="0"/>
        <v>-16.140526727394885</v>
      </c>
      <c r="G18" s="1"/>
      <c r="H18" s="1"/>
      <c r="I18" s="1"/>
    </row>
    <row r="19" spans="1:9" x14ac:dyDescent="0.25">
      <c r="A19" s="8" t="s">
        <v>56</v>
      </c>
      <c r="B19" s="37">
        <v>1354292</v>
      </c>
      <c r="C19" s="37">
        <v>1083182</v>
      </c>
      <c r="D19" s="37">
        <v>3450814</v>
      </c>
      <c r="E19" s="37">
        <v>2923584</v>
      </c>
      <c r="F19" s="10">
        <f t="shared" si="0"/>
        <v>-15.2784241631105</v>
      </c>
      <c r="G19" s="1"/>
      <c r="H19" s="1"/>
      <c r="I19" s="1"/>
    </row>
    <row r="20" spans="1:9" x14ac:dyDescent="0.25">
      <c r="A20" s="11" t="s">
        <v>57</v>
      </c>
      <c r="B20" s="38">
        <v>1640896</v>
      </c>
      <c r="C20" s="38">
        <v>1676397</v>
      </c>
      <c r="D20" s="38">
        <v>3967867</v>
      </c>
      <c r="E20" s="38">
        <v>3745311</v>
      </c>
      <c r="F20" s="13">
        <f t="shared" si="0"/>
        <v>-5.608958163164246</v>
      </c>
      <c r="G20" s="1"/>
      <c r="H20" s="1"/>
      <c r="I20" s="1"/>
    </row>
    <row r="21" spans="1:9" x14ac:dyDescent="0.25">
      <c r="A21" s="8" t="s">
        <v>58</v>
      </c>
      <c r="B21" s="37">
        <v>2084285</v>
      </c>
      <c r="C21" s="37">
        <v>2004551</v>
      </c>
      <c r="D21" s="37">
        <v>5527073</v>
      </c>
      <c r="E21" s="37">
        <v>5434304</v>
      </c>
      <c r="F21" s="10">
        <f t="shared" si="0"/>
        <v>-1.6784471636253073</v>
      </c>
      <c r="G21" s="1"/>
      <c r="H21" s="1"/>
      <c r="I21" s="1"/>
    </row>
    <row r="22" spans="1:9" x14ac:dyDescent="0.25">
      <c r="A22" s="11" t="s">
        <v>59</v>
      </c>
      <c r="B22" s="38">
        <v>2310849</v>
      </c>
      <c r="C22" s="38">
        <v>1994541</v>
      </c>
      <c r="D22" s="38">
        <v>6370470</v>
      </c>
      <c r="E22" s="38">
        <v>5661867</v>
      </c>
      <c r="F22" s="13">
        <f t="shared" si="0"/>
        <v>-11.12324522366481</v>
      </c>
      <c r="G22" s="1"/>
      <c r="H22" s="1"/>
      <c r="I22" s="1"/>
    </row>
    <row r="23" spans="1:9" x14ac:dyDescent="0.25">
      <c r="A23" s="8" t="s">
        <v>60</v>
      </c>
      <c r="B23" s="37">
        <v>801723</v>
      </c>
      <c r="C23" s="37">
        <v>160947</v>
      </c>
      <c r="D23" s="37">
        <v>2512042</v>
      </c>
      <c r="E23" s="37">
        <v>387686</v>
      </c>
      <c r="F23" s="10">
        <f t="shared" si="0"/>
        <v>-84.566898164919223</v>
      </c>
      <c r="G23" s="1"/>
      <c r="H23" s="1"/>
      <c r="I23" s="1"/>
    </row>
    <row r="24" spans="1:9" x14ac:dyDescent="0.25">
      <c r="A24" s="11" t="s">
        <v>61</v>
      </c>
      <c r="B24" s="38">
        <v>131029</v>
      </c>
      <c r="C24" s="38">
        <v>147133</v>
      </c>
      <c r="D24" s="38">
        <v>448186</v>
      </c>
      <c r="E24" s="38">
        <v>528340</v>
      </c>
      <c r="F24" s="13">
        <f t="shared" si="0"/>
        <v>17.88409276505736</v>
      </c>
      <c r="G24" s="1"/>
      <c r="H24" s="1"/>
      <c r="I24" s="1"/>
    </row>
    <row r="25" spans="1:9" x14ac:dyDescent="0.25">
      <c r="A25" s="8" t="s">
        <v>62</v>
      </c>
      <c r="B25" s="37">
        <v>83726</v>
      </c>
      <c r="C25" s="37">
        <v>73082</v>
      </c>
      <c r="D25" s="37">
        <v>235057</v>
      </c>
      <c r="E25" s="37">
        <v>224851</v>
      </c>
      <c r="F25" s="10">
        <f t="shared" si="0"/>
        <v>-4.3419255754987063</v>
      </c>
      <c r="G25" s="1"/>
      <c r="H25" s="1"/>
      <c r="I25" s="1"/>
    </row>
    <row r="26" spans="1:9" x14ac:dyDescent="0.25">
      <c r="A26" s="11" t="s">
        <v>63</v>
      </c>
      <c r="B26" s="38">
        <v>178583</v>
      </c>
      <c r="C26" s="38">
        <v>144499</v>
      </c>
      <c r="D26" s="38">
        <v>460598</v>
      </c>
      <c r="E26" s="38">
        <v>467395</v>
      </c>
      <c r="F26" s="13">
        <f t="shared" si="0"/>
        <v>1.4756902982644249</v>
      </c>
      <c r="G26" s="1"/>
      <c r="H26" s="1"/>
      <c r="I26" s="1"/>
    </row>
    <row r="27" spans="1:9" x14ac:dyDescent="0.25">
      <c r="A27" s="8" t="s">
        <v>64</v>
      </c>
      <c r="B27" s="37">
        <v>321041</v>
      </c>
      <c r="C27" s="37">
        <v>227683</v>
      </c>
      <c r="D27" s="37">
        <v>851912</v>
      </c>
      <c r="E27" s="37">
        <v>666552</v>
      </c>
      <c r="F27" s="10">
        <f t="shared" si="0"/>
        <v>-21.758115861732193</v>
      </c>
      <c r="G27" s="1"/>
      <c r="H27" s="1"/>
      <c r="I27" s="1"/>
    </row>
    <row r="28" spans="1:9" x14ac:dyDescent="0.25">
      <c r="A28" s="11" t="s">
        <v>65</v>
      </c>
      <c r="B28" s="38">
        <v>1258781</v>
      </c>
      <c r="C28" s="38">
        <v>1322704</v>
      </c>
      <c r="D28" s="38">
        <v>3925322</v>
      </c>
      <c r="E28" s="38">
        <v>3476485</v>
      </c>
      <c r="F28" s="13">
        <f t="shared" si="0"/>
        <v>-11.434399521873615</v>
      </c>
      <c r="G28" s="1"/>
      <c r="H28" s="1"/>
      <c r="I28" s="1"/>
    </row>
    <row r="29" spans="1:9" x14ac:dyDescent="0.25">
      <c r="A29" s="8" t="s">
        <v>66</v>
      </c>
      <c r="B29" s="37">
        <v>356590</v>
      </c>
      <c r="C29" s="37">
        <v>482684</v>
      </c>
      <c r="D29" s="37">
        <v>1175713</v>
      </c>
      <c r="E29" s="37">
        <v>1126060</v>
      </c>
      <c r="F29" s="10">
        <f t="shared" si="0"/>
        <v>-4.223224545446044</v>
      </c>
      <c r="G29" s="1"/>
      <c r="H29" s="1"/>
      <c r="I29" s="1"/>
    </row>
    <row r="30" spans="1:9" x14ac:dyDescent="0.25">
      <c r="A30" s="11" t="s">
        <v>67</v>
      </c>
      <c r="B30" s="38">
        <v>418695</v>
      </c>
      <c r="C30" s="38">
        <v>320402</v>
      </c>
      <c r="D30" s="38">
        <v>1157152</v>
      </c>
      <c r="E30" s="38">
        <v>1051425</v>
      </c>
      <c r="F30" s="13">
        <f t="shared" si="0"/>
        <v>-9.1368290423384337</v>
      </c>
      <c r="G30" s="1"/>
      <c r="H30" s="1"/>
      <c r="I30" s="1"/>
    </row>
    <row r="31" spans="1:9" x14ac:dyDescent="0.25">
      <c r="A31" s="8" t="s">
        <v>68</v>
      </c>
      <c r="B31" s="37">
        <v>2766557</v>
      </c>
      <c r="C31" s="37">
        <v>2305626</v>
      </c>
      <c r="D31" s="37">
        <v>8993454</v>
      </c>
      <c r="E31" s="37">
        <v>7342446</v>
      </c>
      <c r="F31" s="10">
        <f t="shared" si="0"/>
        <v>-18.357885635485545</v>
      </c>
      <c r="G31" s="1"/>
      <c r="H31" s="1"/>
      <c r="I31" s="1"/>
    </row>
    <row r="32" spans="1:9" x14ac:dyDescent="0.25">
      <c r="A32" s="11" t="s">
        <v>69</v>
      </c>
      <c r="B32" s="38">
        <v>5312281</v>
      </c>
      <c r="C32" s="38">
        <v>5760728</v>
      </c>
      <c r="D32" s="38">
        <v>15858428</v>
      </c>
      <c r="E32" s="38">
        <v>16150588</v>
      </c>
      <c r="F32" s="13">
        <f t="shared" si="0"/>
        <v>1.8423011410714878</v>
      </c>
      <c r="G32" s="1"/>
      <c r="H32" s="1"/>
      <c r="I32" s="1"/>
    </row>
    <row r="33" spans="1:9" x14ac:dyDescent="0.25">
      <c r="A33" s="8" t="s">
        <v>70</v>
      </c>
      <c r="B33" s="37">
        <v>366941</v>
      </c>
      <c r="C33" s="37">
        <v>358618</v>
      </c>
      <c r="D33" s="37">
        <v>1008465</v>
      </c>
      <c r="E33" s="37">
        <v>970960</v>
      </c>
      <c r="F33" s="10">
        <f t="shared" si="0"/>
        <v>-3.7190185083270109</v>
      </c>
      <c r="G33" s="1"/>
      <c r="H33" s="1"/>
      <c r="I33" s="1"/>
    </row>
    <row r="34" spans="1:9" x14ac:dyDescent="0.25">
      <c r="A34" s="11" t="s">
        <v>71</v>
      </c>
      <c r="B34" s="38">
        <v>69388</v>
      </c>
      <c r="C34" s="38">
        <v>93177</v>
      </c>
      <c r="D34" s="38">
        <v>268894</v>
      </c>
      <c r="E34" s="38">
        <v>237636</v>
      </c>
      <c r="F34" s="13">
        <f t="shared" si="0"/>
        <v>-11.624655068540022</v>
      </c>
      <c r="G34" s="1"/>
      <c r="H34" s="1"/>
      <c r="I34" s="1"/>
    </row>
    <row r="35" spans="1:9" x14ac:dyDescent="0.25">
      <c r="A35" s="14" t="s">
        <v>72</v>
      </c>
      <c r="B35" s="15">
        <f>SUM(B7:B34)</f>
        <v>39867703</v>
      </c>
      <c r="C35" s="15">
        <f t="shared" ref="C35:E35" si="1">SUM(C7:C34)</f>
        <v>38356492</v>
      </c>
      <c r="D35" s="15">
        <f t="shared" si="1"/>
        <v>115586929</v>
      </c>
      <c r="E35" s="15">
        <f t="shared" si="1"/>
        <v>107620011</v>
      </c>
      <c r="F35" s="16">
        <f t="shared" si="0"/>
        <v>-6.8925769279673545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3164045</v>
      </c>
      <c r="C38" s="41">
        <f>D7</f>
        <v>2939840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19670332</v>
      </c>
      <c r="G38" s="42">
        <f>LOOKUP(E38,$A$38:$A$65,$C$38:$C$65)</f>
        <v>21307872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555986</v>
      </c>
      <c r="C39" s="41">
        <f t="shared" ref="C39:C65" si="5">D8</f>
        <v>559362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16150588</v>
      </c>
      <c r="G39" s="42">
        <f t="shared" ref="G39:G65" si="8">LOOKUP(E39,$A$38:$A$65,$C$38:$C$65)</f>
        <v>15858428</v>
      </c>
    </row>
    <row r="40" spans="1:9" x14ac:dyDescent="0.25">
      <c r="A40" s="42" t="str">
        <f t="shared" si="3"/>
        <v>ALMERIA</v>
      </c>
      <c r="B40" s="41">
        <f t="shared" si="4"/>
        <v>1192939</v>
      </c>
      <c r="C40" s="41">
        <f t="shared" si="5"/>
        <v>1412891</v>
      </c>
      <c r="D40" s="41">
        <f t="shared" si="6"/>
        <v>15</v>
      </c>
      <c r="E40" s="42" t="str">
        <f t="shared" si="2"/>
        <v>BARCELONA</v>
      </c>
      <c r="F40" s="42">
        <f t="shared" si="7"/>
        <v>9699568</v>
      </c>
      <c r="G40" s="42">
        <f t="shared" si="8"/>
        <v>10070914</v>
      </c>
    </row>
    <row r="41" spans="1:9" x14ac:dyDescent="0.25">
      <c r="A41" s="42" t="str">
        <f t="shared" si="3"/>
        <v>AVILES</v>
      </c>
      <c r="B41" s="41">
        <f t="shared" si="4"/>
        <v>1109617</v>
      </c>
      <c r="C41" s="41">
        <f t="shared" si="5"/>
        <v>1264629</v>
      </c>
      <c r="D41" s="41">
        <f t="shared" si="6"/>
        <v>17</v>
      </c>
      <c r="E41" s="42" t="str">
        <f t="shared" si="2"/>
        <v>BILBAO</v>
      </c>
      <c r="F41" s="42">
        <f t="shared" si="7"/>
        <v>7485515</v>
      </c>
      <c r="G41" s="42">
        <f t="shared" si="8"/>
        <v>6723207</v>
      </c>
    </row>
    <row r="42" spans="1:9" x14ac:dyDescent="0.25">
      <c r="A42" s="42" t="str">
        <f t="shared" si="3"/>
        <v>BAHIA DE ALGECIRAS</v>
      </c>
      <c r="B42" s="41">
        <f t="shared" si="4"/>
        <v>19670332</v>
      </c>
      <c r="C42" s="41">
        <f t="shared" si="5"/>
        <v>21307872</v>
      </c>
      <c r="D42" s="41">
        <f t="shared" si="6"/>
        <v>1</v>
      </c>
      <c r="E42" s="42" t="str">
        <f t="shared" si="2"/>
        <v>TARRAGONA</v>
      </c>
      <c r="F42" s="42">
        <f t="shared" si="7"/>
        <v>7342446</v>
      </c>
      <c r="G42" s="42">
        <f t="shared" si="8"/>
        <v>8993454</v>
      </c>
    </row>
    <row r="43" spans="1:9" x14ac:dyDescent="0.25">
      <c r="A43" s="42" t="str">
        <f t="shared" si="3"/>
        <v>BAHIA DE CADIZ</v>
      </c>
      <c r="B43" s="41">
        <f t="shared" si="4"/>
        <v>982338</v>
      </c>
      <c r="C43" s="41">
        <f t="shared" si="5"/>
        <v>1046486</v>
      </c>
      <c r="D43" s="41">
        <f t="shared" si="6"/>
        <v>19</v>
      </c>
      <c r="E43" s="42" t="str">
        <f t="shared" si="2"/>
        <v>CARTAGENA</v>
      </c>
      <c r="F43" s="42">
        <f t="shared" si="7"/>
        <v>7167599</v>
      </c>
      <c r="G43" s="42">
        <f t="shared" si="8"/>
        <v>7551797</v>
      </c>
    </row>
    <row r="44" spans="1:9" x14ac:dyDescent="0.25">
      <c r="A44" s="42" t="str">
        <f t="shared" si="3"/>
        <v>BALEARES</v>
      </c>
      <c r="B44" s="41">
        <f t="shared" si="4"/>
        <v>2448708</v>
      </c>
      <c r="C44" s="41">
        <f t="shared" si="5"/>
        <v>2665777</v>
      </c>
      <c r="D44" s="41">
        <f t="shared" si="6"/>
        <v>14</v>
      </c>
      <c r="E44" s="42" t="str">
        <f t="shared" si="2"/>
        <v>LAS PALMAS</v>
      </c>
      <c r="F44" s="42">
        <f t="shared" si="7"/>
        <v>5661867</v>
      </c>
      <c r="G44" s="42">
        <f t="shared" si="8"/>
        <v>6370470</v>
      </c>
    </row>
    <row r="45" spans="1:9" x14ac:dyDescent="0.25">
      <c r="A45" s="42" t="str">
        <f t="shared" si="3"/>
        <v>BARCELONA</v>
      </c>
      <c r="B45" s="41">
        <f t="shared" si="4"/>
        <v>9699568</v>
      </c>
      <c r="C45" s="41">
        <f t="shared" si="5"/>
        <v>10070914</v>
      </c>
      <c r="D45" s="41">
        <f t="shared" si="6"/>
        <v>3</v>
      </c>
      <c r="E45" s="42" t="str">
        <f t="shared" si="2"/>
        <v>HUELVA</v>
      </c>
      <c r="F45" s="42">
        <f t="shared" si="7"/>
        <v>5434304</v>
      </c>
      <c r="G45" s="42">
        <f t="shared" si="8"/>
        <v>5527073</v>
      </c>
    </row>
    <row r="46" spans="1:9" x14ac:dyDescent="0.25">
      <c r="A46" s="42" t="str">
        <f t="shared" si="3"/>
        <v>BILBAO</v>
      </c>
      <c r="B46" s="41">
        <f t="shared" si="4"/>
        <v>7485515</v>
      </c>
      <c r="C46" s="41">
        <f t="shared" si="5"/>
        <v>6723207</v>
      </c>
      <c r="D46" s="41">
        <f t="shared" si="6"/>
        <v>4</v>
      </c>
      <c r="E46" s="42" t="str">
        <f t="shared" si="2"/>
        <v>GIJON</v>
      </c>
      <c r="F46" s="42">
        <f t="shared" si="7"/>
        <v>3745311</v>
      </c>
      <c r="G46" s="42">
        <f t="shared" si="8"/>
        <v>3967867</v>
      </c>
    </row>
    <row r="47" spans="1:9" x14ac:dyDescent="0.25">
      <c r="A47" s="42" t="str">
        <f t="shared" si="3"/>
        <v>CARTAGENA</v>
      </c>
      <c r="B47" s="41">
        <f t="shared" si="4"/>
        <v>7167599</v>
      </c>
      <c r="C47" s="41">
        <f t="shared" si="5"/>
        <v>7551797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3476485</v>
      </c>
      <c r="G47" s="42">
        <f t="shared" si="8"/>
        <v>3925322</v>
      </c>
    </row>
    <row r="48" spans="1:9" x14ac:dyDescent="0.25">
      <c r="A48" s="42" t="str">
        <f t="shared" si="3"/>
        <v>CASTELLON</v>
      </c>
      <c r="B48" s="41">
        <f t="shared" si="4"/>
        <v>3138806</v>
      </c>
      <c r="C48" s="41">
        <f t="shared" si="5"/>
        <v>3106411</v>
      </c>
      <c r="D48" s="41">
        <f t="shared" si="6"/>
        <v>12</v>
      </c>
      <c r="E48" s="42" t="str">
        <f t="shared" si="2"/>
        <v>A CORUÑA</v>
      </c>
      <c r="F48" s="42">
        <f t="shared" si="7"/>
        <v>3164045</v>
      </c>
      <c r="G48" s="42">
        <f t="shared" si="8"/>
        <v>2939840</v>
      </c>
    </row>
    <row r="49" spans="1:7" x14ac:dyDescent="0.25">
      <c r="A49" s="42" t="str">
        <f t="shared" si="3"/>
        <v>CEUTA</v>
      </c>
      <c r="B49" s="41">
        <f t="shared" si="4"/>
        <v>609068</v>
      </c>
      <c r="C49" s="41">
        <f t="shared" si="5"/>
        <v>726296</v>
      </c>
      <c r="D49" s="41">
        <f t="shared" si="6"/>
        <v>22</v>
      </c>
      <c r="E49" s="42" t="str">
        <f t="shared" si="2"/>
        <v>CASTELLON</v>
      </c>
      <c r="F49" s="42">
        <f t="shared" si="7"/>
        <v>3138806</v>
      </c>
      <c r="G49" s="42">
        <f t="shared" si="8"/>
        <v>3106411</v>
      </c>
    </row>
    <row r="50" spans="1:7" x14ac:dyDescent="0.25">
      <c r="A50" s="42" t="str">
        <f t="shared" si="3"/>
        <v>FERROL-SAN CIBRAO</v>
      </c>
      <c r="B50" s="41">
        <f t="shared" si="4"/>
        <v>2923584</v>
      </c>
      <c r="C50" s="41">
        <f t="shared" si="5"/>
        <v>3450814</v>
      </c>
      <c r="D50" s="41">
        <f t="shared" si="6"/>
        <v>13</v>
      </c>
      <c r="E50" s="42" t="str">
        <f t="shared" si="2"/>
        <v>FERROL-SAN CIBRAO</v>
      </c>
      <c r="F50" s="42">
        <f t="shared" si="7"/>
        <v>2923584</v>
      </c>
      <c r="G50" s="42">
        <f t="shared" si="8"/>
        <v>3450814</v>
      </c>
    </row>
    <row r="51" spans="1:7" x14ac:dyDescent="0.25">
      <c r="A51" s="42" t="str">
        <f t="shared" si="3"/>
        <v>GIJON</v>
      </c>
      <c r="B51" s="41">
        <f t="shared" si="4"/>
        <v>3745311</v>
      </c>
      <c r="C51" s="41">
        <f t="shared" si="5"/>
        <v>3967867</v>
      </c>
      <c r="D51" s="41">
        <f t="shared" si="6"/>
        <v>9</v>
      </c>
      <c r="E51" s="42" t="str">
        <f t="shared" si="2"/>
        <v>BALEARES</v>
      </c>
      <c r="F51" s="42">
        <f t="shared" si="7"/>
        <v>2448708</v>
      </c>
      <c r="G51" s="42">
        <f t="shared" si="8"/>
        <v>2665777</v>
      </c>
    </row>
    <row r="52" spans="1:7" x14ac:dyDescent="0.25">
      <c r="A52" s="42" t="str">
        <f t="shared" si="3"/>
        <v>HUELVA</v>
      </c>
      <c r="B52" s="41">
        <f t="shared" si="4"/>
        <v>5434304</v>
      </c>
      <c r="C52" s="41">
        <f t="shared" si="5"/>
        <v>5527073</v>
      </c>
      <c r="D52" s="41">
        <f t="shared" si="6"/>
        <v>8</v>
      </c>
      <c r="E52" s="42" t="str">
        <f t="shared" si="2"/>
        <v>ALMERIA</v>
      </c>
      <c r="F52" s="42">
        <f t="shared" si="7"/>
        <v>1192939</v>
      </c>
      <c r="G52" s="42">
        <f t="shared" si="8"/>
        <v>1412891</v>
      </c>
    </row>
    <row r="53" spans="1:7" x14ac:dyDescent="0.25">
      <c r="A53" s="42" t="str">
        <f t="shared" si="3"/>
        <v>LAS PALMAS</v>
      </c>
      <c r="B53" s="41">
        <f t="shared" si="4"/>
        <v>5661867</v>
      </c>
      <c r="C53" s="41">
        <f t="shared" si="5"/>
        <v>6370470</v>
      </c>
      <c r="D53" s="41">
        <f t="shared" si="6"/>
        <v>7</v>
      </c>
      <c r="E53" s="42" t="str">
        <f t="shared" si="2"/>
        <v>SANTANDER</v>
      </c>
      <c r="F53" s="42">
        <f t="shared" si="7"/>
        <v>1126060</v>
      </c>
      <c r="G53" s="42">
        <f t="shared" si="8"/>
        <v>1175713</v>
      </c>
    </row>
    <row r="54" spans="1:7" x14ac:dyDescent="0.25">
      <c r="A54" s="42" t="str">
        <f t="shared" si="3"/>
        <v>MALAGA</v>
      </c>
      <c r="B54" s="41">
        <f t="shared" si="4"/>
        <v>387686</v>
      </c>
      <c r="C54" s="41">
        <f t="shared" si="5"/>
        <v>2512042</v>
      </c>
      <c r="D54" s="41">
        <f t="shared" si="6"/>
        <v>26</v>
      </c>
      <c r="E54" s="42" t="str">
        <f t="shared" si="2"/>
        <v>AVILES</v>
      </c>
      <c r="F54" s="42">
        <f t="shared" si="7"/>
        <v>1109617</v>
      </c>
      <c r="G54" s="42">
        <f t="shared" si="8"/>
        <v>1264629</v>
      </c>
    </row>
    <row r="55" spans="1:7" x14ac:dyDescent="0.25">
      <c r="A55" s="42" t="str">
        <f t="shared" si="3"/>
        <v>MARIN Y RIA DE PONTEVEDRA</v>
      </c>
      <c r="B55" s="41">
        <f t="shared" si="4"/>
        <v>528340</v>
      </c>
      <c r="C55" s="41">
        <f t="shared" si="5"/>
        <v>448186</v>
      </c>
      <c r="D55" s="41">
        <f t="shared" si="6"/>
        <v>24</v>
      </c>
      <c r="E55" s="42" t="str">
        <f t="shared" si="2"/>
        <v>SEVILLA</v>
      </c>
      <c r="F55" s="42">
        <f t="shared" si="7"/>
        <v>1051425</v>
      </c>
      <c r="G55" s="42">
        <f t="shared" si="8"/>
        <v>1157152</v>
      </c>
    </row>
    <row r="56" spans="1:7" x14ac:dyDescent="0.25">
      <c r="A56" s="42" t="str">
        <f t="shared" si="3"/>
        <v>MELILLA</v>
      </c>
      <c r="B56" s="41">
        <f t="shared" si="4"/>
        <v>224851</v>
      </c>
      <c r="C56" s="41">
        <f t="shared" si="5"/>
        <v>235057</v>
      </c>
      <c r="D56" s="41">
        <f t="shared" si="6"/>
        <v>28</v>
      </c>
      <c r="E56" s="42" t="str">
        <f t="shared" si="2"/>
        <v>BAHIA DE CADIZ</v>
      </c>
      <c r="F56" s="42">
        <f t="shared" si="7"/>
        <v>982338</v>
      </c>
      <c r="G56" s="42">
        <f t="shared" si="8"/>
        <v>1046486</v>
      </c>
    </row>
    <row r="57" spans="1:7" x14ac:dyDescent="0.25">
      <c r="A57" s="42" t="str">
        <f t="shared" si="3"/>
        <v>MOTRIL</v>
      </c>
      <c r="B57" s="41">
        <f t="shared" si="4"/>
        <v>467395</v>
      </c>
      <c r="C57" s="41">
        <f t="shared" si="5"/>
        <v>460598</v>
      </c>
      <c r="D57" s="41">
        <f t="shared" si="6"/>
        <v>25</v>
      </c>
      <c r="E57" s="42" t="str">
        <f t="shared" si="2"/>
        <v>VIGO</v>
      </c>
      <c r="F57" s="42">
        <f t="shared" si="7"/>
        <v>970960</v>
      </c>
      <c r="G57" s="42">
        <f t="shared" si="8"/>
        <v>1008465</v>
      </c>
    </row>
    <row r="58" spans="1:7" x14ac:dyDescent="0.25">
      <c r="A58" s="42" t="str">
        <f t="shared" si="3"/>
        <v>PASAIA</v>
      </c>
      <c r="B58" s="41">
        <f t="shared" si="4"/>
        <v>666552</v>
      </c>
      <c r="C58" s="41">
        <f t="shared" si="5"/>
        <v>851912</v>
      </c>
      <c r="D58" s="41">
        <f t="shared" si="6"/>
        <v>21</v>
      </c>
      <c r="E58" s="42" t="str">
        <f t="shared" si="2"/>
        <v>PASAIA</v>
      </c>
      <c r="F58" s="42">
        <f t="shared" si="7"/>
        <v>666552</v>
      </c>
      <c r="G58" s="42">
        <f t="shared" si="8"/>
        <v>851912</v>
      </c>
    </row>
    <row r="59" spans="1:7" x14ac:dyDescent="0.25">
      <c r="A59" s="42" t="str">
        <f t="shared" si="3"/>
        <v>SANTA CRUZ DE TENERIFE</v>
      </c>
      <c r="B59" s="41">
        <f t="shared" si="4"/>
        <v>3476485</v>
      </c>
      <c r="C59" s="41">
        <f t="shared" si="5"/>
        <v>3925322</v>
      </c>
      <c r="D59" s="41">
        <f t="shared" si="6"/>
        <v>10</v>
      </c>
      <c r="E59" s="42" t="str">
        <f t="shared" si="2"/>
        <v>CEUTA</v>
      </c>
      <c r="F59" s="42">
        <f t="shared" si="7"/>
        <v>609068</v>
      </c>
      <c r="G59" s="42">
        <f t="shared" si="8"/>
        <v>726296</v>
      </c>
    </row>
    <row r="60" spans="1:7" x14ac:dyDescent="0.25">
      <c r="A60" s="42" t="str">
        <f t="shared" si="3"/>
        <v>SANTANDER</v>
      </c>
      <c r="B60" s="41">
        <f t="shared" si="4"/>
        <v>1126060</v>
      </c>
      <c r="C60" s="41">
        <f t="shared" si="5"/>
        <v>1175713</v>
      </c>
      <c r="D60" s="41">
        <f t="shared" si="6"/>
        <v>16</v>
      </c>
      <c r="E60" s="42" t="str">
        <f t="shared" si="2"/>
        <v>ALICANTE</v>
      </c>
      <c r="F60" s="42">
        <f t="shared" si="7"/>
        <v>555986</v>
      </c>
      <c r="G60" s="42">
        <f t="shared" si="8"/>
        <v>559362</v>
      </c>
    </row>
    <row r="61" spans="1:7" x14ac:dyDescent="0.25">
      <c r="A61" s="42" t="str">
        <f t="shared" si="3"/>
        <v>SEVILLA</v>
      </c>
      <c r="B61" s="41">
        <f t="shared" si="4"/>
        <v>1051425</v>
      </c>
      <c r="C61" s="41">
        <f t="shared" si="5"/>
        <v>1157152</v>
      </c>
      <c r="D61" s="41">
        <f t="shared" si="6"/>
        <v>18</v>
      </c>
      <c r="E61" s="42" t="str">
        <f t="shared" si="2"/>
        <v>MARIN Y RIA DE PONTEVEDRA</v>
      </c>
      <c r="F61" s="42">
        <f t="shared" si="7"/>
        <v>528340</v>
      </c>
      <c r="G61" s="42">
        <f t="shared" si="8"/>
        <v>448186</v>
      </c>
    </row>
    <row r="62" spans="1:7" x14ac:dyDescent="0.25">
      <c r="A62" s="42" t="str">
        <f t="shared" si="3"/>
        <v>TARRAGONA</v>
      </c>
      <c r="B62" s="41">
        <f t="shared" si="4"/>
        <v>7342446</v>
      </c>
      <c r="C62" s="41">
        <f t="shared" si="5"/>
        <v>8993454</v>
      </c>
      <c r="D62" s="41">
        <f t="shared" si="6"/>
        <v>5</v>
      </c>
      <c r="E62" s="42" t="str">
        <f t="shared" si="2"/>
        <v>MOTRIL</v>
      </c>
      <c r="F62" s="42">
        <f t="shared" si="7"/>
        <v>467395</v>
      </c>
      <c r="G62" s="42">
        <f t="shared" si="8"/>
        <v>460598</v>
      </c>
    </row>
    <row r="63" spans="1:7" x14ac:dyDescent="0.25">
      <c r="A63" s="42" t="str">
        <f t="shared" si="3"/>
        <v>VALENCIA</v>
      </c>
      <c r="B63" s="41">
        <f t="shared" si="4"/>
        <v>16150588</v>
      </c>
      <c r="C63" s="41">
        <f t="shared" si="5"/>
        <v>15858428</v>
      </c>
      <c r="D63" s="41">
        <f t="shared" si="6"/>
        <v>2</v>
      </c>
      <c r="E63" s="42" t="str">
        <f t="shared" si="2"/>
        <v>MALAGA</v>
      </c>
      <c r="F63" s="42">
        <f t="shared" si="7"/>
        <v>387686</v>
      </c>
      <c r="G63" s="42">
        <f t="shared" si="8"/>
        <v>2512042</v>
      </c>
    </row>
    <row r="64" spans="1:7" x14ac:dyDescent="0.25">
      <c r="A64" s="42" t="str">
        <f t="shared" si="3"/>
        <v>VIGO</v>
      </c>
      <c r="B64" s="41">
        <f t="shared" si="4"/>
        <v>970960</v>
      </c>
      <c r="C64" s="41">
        <f t="shared" si="5"/>
        <v>1008465</v>
      </c>
      <c r="D64" s="41">
        <f t="shared" si="6"/>
        <v>20</v>
      </c>
      <c r="E64" s="42" t="str">
        <f t="shared" si="2"/>
        <v>VILAGARCIA</v>
      </c>
      <c r="F64" s="42">
        <f t="shared" si="7"/>
        <v>237636</v>
      </c>
      <c r="G64" s="42">
        <f t="shared" si="8"/>
        <v>268894</v>
      </c>
    </row>
    <row r="65" spans="1:7" x14ac:dyDescent="0.25">
      <c r="A65" s="42" t="str">
        <f t="shared" si="3"/>
        <v>VILAGARCIA</v>
      </c>
      <c r="B65" s="41">
        <f t="shared" si="4"/>
        <v>237636</v>
      </c>
      <c r="C65" s="41">
        <f t="shared" si="5"/>
        <v>268894</v>
      </c>
      <c r="D65" s="41">
        <f t="shared" si="6"/>
        <v>27</v>
      </c>
      <c r="E65" s="42" t="str">
        <f t="shared" si="2"/>
        <v>MELILLA</v>
      </c>
      <c r="F65" s="42">
        <f t="shared" si="7"/>
        <v>224851</v>
      </c>
      <c r="G65" s="42">
        <f t="shared" si="8"/>
        <v>235057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1002424</v>
      </c>
      <c r="C7" s="37">
        <v>1132290</v>
      </c>
      <c r="D7" s="37">
        <v>2863226</v>
      </c>
      <c r="E7" s="37">
        <v>3099530</v>
      </c>
      <c r="F7" s="10">
        <f>((E7*100)/D7)-100</f>
        <v>8.253068392086405</v>
      </c>
      <c r="G7" s="1"/>
      <c r="H7" s="1"/>
      <c r="I7" s="1"/>
    </row>
    <row r="8" spans="1:12" x14ac:dyDescent="0.25">
      <c r="A8" s="11" t="s">
        <v>45</v>
      </c>
      <c r="B8" s="38">
        <v>222833</v>
      </c>
      <c r="C8" s="38">
        <v>186152</v>
      </c>
      <c r="D8" s="38">
        <v>557360</v>
      </c>
      <c r="E8" s="38">
        <v>553518</v>
      </c>
      <c r="F8" s="13">
        <f t="shared" ref="F8:F35" si="0">((E8*100)/D8)-100</f>
        <v>-0.68932108511555157</v>
      </c>
      <c r="G8" s="1"/>
      <c r="H8" s="1"/>
      <c r="I8" s="1"/>
    </row>
    <row r="9" spans="1:12" x14ac:dyDescent="0.25">
      <c r="A9" s="8" t="s">
        <v>46</v>
      </c>
      <c r="B9" s="37">
        <v>433838</v>
      </c>
      <c r="C9" s="37">
        <v>381388</v>
      </c>
      <c r="D9" s="37">
        <v>1395689</v>
      </c>
      <c r="E9" s="37">
        <v>1183896</v>
      </c>
      <c r="F9" s="10">
        <f t="shared" si="0"/>
        <v>-15.174798970257697</v>
      </c>
      <c r="G9" s="1"/>
      <c r="H9" s="1"/>
      <c r="I9" s="1"/>
    </row>
    <row r="10" spans="1:12" x14ac:dyDescent="0.25">
      <c r="A10" s="11" t="s">
        <v>47</v>
      </c>
      <c r="B10" s="38">
        <v>453726</v>
      </c>
      <c r="C10" s="38">
        <v>383560</v>
      </c>
      <c r="D10" s="38">
        <v>1250870</v>
      </c>
      <c r="E10" s="38">
        <v>1095906</v>
      </c>
      <c r="F10" s="13">
        <f t="shared" si="0"/>
        <v>-12.388497605666458</v>
      </c>
      <c r="G10" s="1"/>
      <c r="H10" s="1"/>
      <c r="I10" s="1"/>
    </row>
    <row r="11" spans="1:12" x14ac:dyDescent="0.25">
      <c r="A11" s="8" t="s">
        <v>48</v>
      </c>
      <c r="B11" s="37">
        <v>6759136</v>
      </c>
      <c r="C11" s="37">
        <v>6642487</v>
      </c>
      <c r="D11" s="37">
        <v>20012265</v>
      </c>
      <c r="E11" s="37">
        <v>18580333</v>
      </c>
      <c r="F11" s="10">
        <f t="shared" si="0"/>
        <v>-7.1552720294279482</v>
      </c>
      <c r="G11" s="1"/>
      <c r="H11" s="1"/>
      <c r="I11" s="1"/>
    </row>
    <row r="12" spans="1:12" x14ac:dyDescent="0.25">
      <c r="A12" s="11" t="s">
        <v>49</v>
      </c>
      <c r="B12" s="38">
        <v>423246</v>
      </c>
      <c r="C12" s="38">
        <v>371581</v>
      </c>
      <c r="D12" s="38">
        <v>1023758</v>
      </c>
      <c r="E12" s="38">
        <v>962687</v>
      </c>
      <c r="F12" s="13">
        <f t="shared" si="0"/>
        <v>-5.9653746295511212</v>
      </c>
      <c r="G12" s="1"/>
      <c r="H12" s="1"/>
      <c r="I12" s="1"/>
    </row>
    <row r="13" spans="1:12" x14ac:dyDescent="0.25">
      <c r="A13" s="8" t="s">
        <v>50</v>
      </c>
      <c r="B13" s="37">
        <v>998704</v>
      </c>
      <c r="C13" s="37">
        <v>856102</v>
      </c>
      <c r="D13" s="37">
        <v>2653550</v>
      </c>
      <c r="E13" s="37">
        <v>2427295</v>
      </c>
      <c r="F13" s="10">
        <f t="shared" si="0"/>
        <v>-8.5265022328578652</v>
      </c>
      <c r="G13" s="1"/>
      <c r="H13" s="1"/>
      <c r="I13" s="1"/>
    </row>
    <row r="14" spans="1:12" x14ac:dyDescent="0.25">
      <c r="A14" s="11" t="s">
        <v>51</v>
      </c>
      <c r="B14" s="38">
        <v>3369698</v>
      </c>
      <c r="C14" s="38">
        <v>3480675</v>
      </c>
      <c r="D14" s="38">
        <v>9874754</v>
      </c>
      <c r="E14" s="38">
        <v>9557860</v>
      </c>
      <c r="F14" s="13">
        <f t="shared" si="0"/>
        <v>-3.2091331085311054</v>
      </c>
      <c r="G14" s="1"/>
      <c r="H14" s="1"/>
      <c r="I14" s="1"/>
    </row>
    <row r="15" spans="1:12" x14ac:dyDescent="0.25">
      <c r="A15" s="8" t="s">
        <v>52</v>
      </c>
      <c r="B15" s="37">
        <v>2321790</v>
      </c>
      <c r="C15" s="37">
        <v>2493873</v>
      </c>
      <c r="D15" s="37">
        <v>6693810</v>
      </c>
      <c r="E15" s="37">
        <v>7308385</v>
      </c>
      <c r="F15" s="10">
        <f t="shared" si="0"/>
        <v>9.1812435668176988</v>
      </c>
      <c r="G15" s="1"/>
      <c r="H15" s="1"/>
      <c r="I15" s="1"/>
    </row>
    <row r="16" spans="1:12" x14ac:dyDescent="0.25">
      <c r="A16" s="11" t="s">
        <v>53</v>
      </c>
      <c r="B16" s="38">
        <v>2303862</v>
      </c>
      <c r="C16" s="38">
        <v>2412119</v>
      </c>
      <c r="D16" s="38">
        <v>7478959</v>
      </c>
      <c r="E16" s="38">
        <v>7084911</v>
      </c>
      <c r="F16" s="13">
        <f t="shared" si="0"/>
        <v>-5.2687546488755999</v>
      </c>
      <c r="G16" s="1"/>
      <c r="H16" s="1"/>
      <c r="I16" s="1"/>
    </row>
    <row r="17" spans="1:9" x14ac:dyDescent="0.25">
      <c r="A17" s="8" t="s">
        <v>54</v>
      </c>
      <c r="B17" s="37">
        <v>1228492</v>
      </c>
      <c r="C17" s="37">
        <v>1094258</v>
      </c>
      <c r="D17" s="37">
        <v>3097206</v>
      </c>
      <c r="E17" s="37">
        <v>3132755</v>
      </c>
      <c r="F17" s="10">
        <f t="shared" si="0"/>
        <v>1.147776415259429</v>
      </c>
      <c r="G17" s="1"/>
      <c r="H17" s="1"/>
      <c r="I17" s="1"/>
    </row>
    <row r="18" spans="1:9" x14ac:dyDescent="0.25">
      <c r="A18" s="11" t="s">
        <v>55</v>
      </c>
      <c r="B18" s="38">
        <v>174233</v>
      </c>
      <c r="C18" s="38">
        <v>156497</v>
      </c>
      <c r="D18" s="38">
        <v>553644</v>
      </c>
      <c r="E18" s="38">
        <v>444007</v>
      </c>
      <c r="F18" s="13">
        <f t="shared" si="0"/>
        <v>-19.802797465519362</v>
      </c>
      <c r="G18" s="1"/>
      <c r="H18" s="1"/>
      <c r="I18" s="1"/>
    </row>
    <row r="19" spans="1:9" x14ac:dyDescent="0.25">
      <c r="A19" s="8" t="s">
        <v>56</v>
      </c>
      <c r="B19" s="37">
        <v>1353326</v>
      </c>
      <c r="C19" s="37">
        <v>1082106</v>
      </c>
      <c r="D19" s="37">
        <v>3447890</v>
      </c>
      <c r="E19" s="37">
        <v>2920188</v>
      </c>
      <c r="F19" s="10">
        <f t="shared" si="0"/>
        <v>-15.305070637404327</v>
      </c>
      <c r="G19" s="1"/>
      <c r="H19" s="1"/>
      <c r="I19" s="1"/>
    </row>
    <row r="20" spans="1:9" x14ac:dyDescent="0.25">
      <c r="A20" s="11" t="s">
        <v>57</v>
      </c>
      <c r="B20" s="38">
        <v>1625535</v>
      </c>
      <c r="C20" s="38">
        <v>1661647</v>
      </c>
      <c r="D20" s="38">
        <v>3941261</v>
      </c>
      <c r="E20" s="38">
        <v>3715585</v>
      </c>
      <c r="F20" s="13">
        <f t="shared" si="0"/>
        <v>-5.7259846531351286</v>
      </c>
      <c r="G20" s="1"/>
      <c r="H20" s="1"/>
      <c r="I20" s="1"/>
    </row>
    <row r="21" spans="1:9" x14ac:dyDescent="0.25">
      <c r="A21" s="8" t="s">
        <v>58</v>
      </c>
      <c r="B21" s="37">
        <v>2082024</v>
      </c>
      <c r="C21" s="37">
        <v>1992943</v>
      </c>
      <c r="D21" s="37">
        <v>5502682</v>
      </c>
      <c r="E21" s="37">
        <v>5400356</v>
      </c>
      <c r="F21" s="10">
        <f t="shared" si="0"/>
        <v>-1.8595659353021006</v>
      </c>
      <c r="G21" s="1"/>
      <c r="H21" s="1"/>
      <c r="I21" s="1"/>
    </row>
    <row r="22" spans="1:9" x14ac:dyDescent="0.25">
      <c r="A22" s="11" t="s">
        <v>59</v>
      </c>
      <c r="B22" s="38">
        <v>2055987</v>
      </c>
      <c r="C22" s="38">
        <v>1762192</v>
      </c>
      <c r="D22" s="38">
        <v>5713005</v>
      </c>
      <c r="E22" s="38">
        <v>5011241</v>
      </c>
      <c r="F22" s="13">
        <f t="shared" si="0"/>
        <v>-12.283623067019903</v>
      </c>
      <c r="G22" s="1"/>
      <c r="H22" s="1"/>
      <c r="I22" s="1"/>
    </row>
    <row r="23" spans="1:9" x14ac:dyDescent="0.25">
      <c r="A23" s="8" t="s">
        <v>60</v>
      </c>
      <c r="B23" s="37">
        <v>795912</v>
      </c>
      <c r="C23" s="37">
        <v>155005</v>
      </c>
      <c r="D23" s="37">
        <v>2497875</v>
      </c>
      <c r="E23" s="37">
        <v>374093</v>
      </c>
      <c r="F23" s="10">
        <f t="shared" si="0"/>
        <v>-85.023550017514893</v>
      </c>
      <c r="G23" s="1"/>
      <c r="H23" s="1"/>
      <c r="I23" s="1"/>
    </row>
    <row r="24" spans="1:9" x14ac:dyDescent="0.25">
      <c r="A24" s="11" t="s">
        <v>61</v>
      </c>
      <c r="B24" s="38">
        <v>128434</v>
      </c>
      <c r="C24" s="38">
        <v>146073</v>
      </c>
      <c r="D24" s="38">
        <v>440100</v>
      </c>
      <c r="E24" s="38">
        <v>522982</v>
      </c>
      <c r="F24" s="13">
        <f t="shared" si="0"/>
        <v>18.832538059531927</v>
      </c>
      <c r="G24" s="1"/>
      <c r="H24" s="1"/>
      <c r="I24" s="1"/>
    </row>
    <row r="25" spans="1:9" x14ac:dyDescent="0.25">
      <c r="A25" s="8" t="s">
        <v>62</v>
      </c>
      <c r="B25" s="37">
        <v>79313</v>
      </c>
      <c r="C25" s="37">
        <v>73066</v>
      </c>
      <c r="D25" s="37">
        <v>229806</v>
      </c>
      <c r="E25" s="37">
        <v>224835</v>
      </c>
      <c r="F25" s="10">
        <f t="shared" si="0"/>
        <v>-2.1631289000287239</v>
      </c>
      <c r="G25" s="1"/>
      <c r="H25" s="1"/>
      <c r="I25" s="1"/>
    </row>
    <row r="26" spans="1:9" x14ac:dyDescent="0.25">
      <c r="A26" s="11" t="s">
        <v>63</v>
      </c>
      <c r="B26" s="38">
        <v>176715</v>
      </c>
      <c r="C26" s="38">
        <v>142088</v>
      </c>
      <c r="D26" s="38">
        <v>455225</v>
      </c>
      <c r="E26" s="38">
        <v>460107</v>
      </c>
      <c r="F26" s="13">
        <f t="shared" si="0"/>
        <v>1.0724367071228471</v>
      </c>
      <c r="G26" s="1"/>
      <c r="H26" s="1"/>
      <c r="I26" s="1"/>
    </row>
    <row r="27" spans="1:9" x14ac:dyDescent="0.25">
      <c r="A27" s="8" t="s">
        <v>64</v>
      </c>
      <c r="B27" s="37">
        <v>315604</v>
      </c>
      <c r="C27" s="37">
        <v>222980</v>
      </c>
      <c r="D27" s="37">
        <v>836709</v>
      </c>
      <c r="E27" s="37">
        <v>652746</v>
      </c>
      <c r="F27" s="10">
        <f t="shared" si="0"/>
        <v>-21.986497097557219</v>
      </c>
      <c r="G27" s="1"/>
      <c r="H27" s="1"/>
      <c r="I27" s="1"/>
    </row>
    <row r="28" spans="1:9" x14ac:dyDescent="0.25">
      <c r="A28" s="11" t="s">
        <v>65</v>
      </c>
      <c r="B28" s="38">
        <v>1153523</v>
      </c>
      <c r="C28" s="38">
        <v>1242985</v>
      </c>
      <c r="D28" s="38">
        <v>3676196</v>
      </c>
      <c r="E28" s="38">
        <v>3211923</v>
      </c>
      <c r="F28" s="13">
        <f t="shared" si="0"/>
        <v>-12.629168847362877</v>
      </c>
      <c r="G28" s="1"/>
      <c r="H28" s="1"/>
      <c r="I28" s="1"/>
    </row>
    <row r="29" spans="1:9" x14ac:dyDescent="0.25">
      <c r="A29" s="8" t="s">
        <v>66</v>
      </c>
      <c r="B29" s="37">
        <v>351455</v>
      </c>
      <c r="C29" s="37">
        <v>478653</v>
      </c>
      <c r="D29" s="37">
        <v>1161278</v>
      </c>
      <c r="E29" s="37">
        <v>1114091</v>
      </c>
      <c r="F29" s="10">
        <f t="shared" si="0"/>
        <v>-4.0633681168505689</v>
      </c>
      <c r="G29" s="1"/>
      <c r="H29" s="1"/>
      <c r="I29" s="1"/>
    </row>
    <row r="30" spans="1:9" x14ac:dyDescent="0.25">
      <c r="A30" s="11" t="s">
        <v>67</v>
      </c>
      <c r="B30" s="38">
        <v>416845</v>
      </c>
      <c r="C30" s="38">
        <v>320402</v>
      </c>
      <c r="D30" s="38">
        <v>1152409</v>
      </c>
      <c r="E30" s="38">
        <v>1051425</v>
      </c>
      <c r="F30" s="13">
        <f t="shared" si="0"/>
        <v>-8.7628611022649068</v>
      </c>
      <c r="G30" s="1"/>
      <c r="H30" s="1"/>
      <c r="I30" s="1"/>
    </row>
    <row r="31" spans="1:9" x14ac:dyDescent="0.25">
      <c r="A31" s="8" t="s">
        <v>68</v>
      </c>
      <c r="B31" s="37">
        <v>2756569</v>
      </c>
      <c r="C31" s="37">
        <v>2294077</v>
      </c>
      <c r="D31" s="37">
        <v>8922697</v>
      </c>
      <c r="E31" s="37">
        <v>7248956</v>
      </c>
      <c r="F31" s="10">
        <f t="shared" si="0"/>
        <v>-18.75824092199926</v>
      </c>
      <c r="G31" s="1"/>
      <c r="H31" s="1"/>
      <c r="I31" s="1"/>
    </row>
    <row r="32" spans="1:9" x14ac:dyDescent="0.25">
      <c r="A32" s="11" t="s">
        <v>69</v>
      </c>
      <c r="B32" s="38">
        <v>5278023</v>
      </c>
      <c r="C32" s="38">
        <v>5732102</v>
      </c>
      <c r="D32" s="38">
        <v>15757412</v>
      </c>
      <c r="E32" s="38">
        <v>16044016</v>
      </c>
      <c r="F32" s="13">
        <f t="shared" si="0"/>
        <v>1.818851978992484</v>
      </c>
      <c r="G32" s="1"/>
      <c r="H32" s="1"/>
      <c r="I32" s="1"/>
    </row>
    <row r="33" spans="1:9" x14ac:dyDescent="0.25">
      <c r="A33" s="8" t="s">
        <v>70</v>
      </c>
      <c r="B33" s="37">
        <v>340106</v>
      </c>
      <c r="C33" s="37">
        <v>338291</v>
      </c>
      <c r="D33" s="37">
        <v>925879</v>
      </c>
      <c r="E33" s="37">
        <v>908593</v>
      </c>
      <c r="F33" s="10">
        <f t="shared" si="0"/>
        <v>-1.866982618679117</v>
      </c>
      <c r="G33" s="1"/>
      <c r="H33" s="1"/>
      <c r="I33" s="1"/>
    </row>
    <row r="34" spans="1:9" x14ac:dyDescent="0.25">
      <c r="A34" s="11" t="s">
        <v>71</v>
      </c>
      <c r="B34" s="38">
        <v>69157</v>
      </c>
      <c r="C34" s="38">
        <v>92982</v>
      </c>
      <c r="D34" s="38">
        <v>267661</v>
      </c>
      <c r="E34" s="38">
        <v>236749</v>
      </c>
      <c r="F34" s="13">
        <f t="shared" si="0"/>
        <v>-11.548936901528421</v>
      </c>
      <c r="G34" s="1"/>
      <c r="H34" s="1"/>
      <c r="I34" s="1"/>
    </row>
    <row r="35" spans="1:9" x14ac:dyDescent="0.25">
      <c r="A35" s="14" t="s">
        <v>72</v>
      </c>
      <c r="B35" s="15">
        <f>SUM(B7:B34)</f>
        <v>38670510</v>
      </c>
      <c r="C35" s="15">
        <f t="shared" ref="C35:E35" si="1">SUM(C7:C34)</f>
        <v>37328574</v>
      </c>
      <c r="D35" s="15">
        <f t="shared" si="1"/>
        <v>112383176</v>
      </c>
      <c r="E35" s="15">
        <f t="shared" si="1"/>
        <v>104528969</v>
      </c>
      <c r="F35" s="16">
        <f t="shared" si="0"/>
        <v>-6.988774725498061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3099530</v>
      </c>
      <c r="C38" s="41">
        <f>D7</f>
        <v>2863226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18580333</v>
      </c>
      <c r="G38" s="42">
        <f>LOOKUP(E38,$A$38:$A$65,$C$38:$C$65)</f>
        <v>20012265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553518</v>
      </c>
      <c r="C39" s="41">
        <f t="shared" ref="C39:C65" si="5">D8</f>
        <v>557360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16044016</v>
      </c>
      <c r="G39" s="42">
        <f t="shared" ref="G39:G65" si="8">LOOKUP(E39,$A$38:$A$65,$C$38:$C$65)</f>
        <v>15757412</v>
      </c>
    </row>
    <row r="40" spans="1:9" x14ac:dyDescent="0.25">
      <c r="A40" s="42" t="str">
        <f t="shared" si="3"/>
        <v>ALMERIA</v>
      </c>
      <c r="B40" s="41">
        <f t="shared" si="4"/>
        <v>1183896</v>
      </c>
      <c r="C40" s="41">
        <f t="shared" si="5"/>
        <v>1395689</v>
      </c>
      <c r="D40" s="41">
        <f t="shared" si="6"/>
        <v>15</v>
      </c>
      <c r="E40" s="42" t="str">
        <f t="shared" si="2"/>
        <v>BARCELONA</v>
      </c>
      <c r="F40" s="42">
        <f t="shared" si="7"/>
        <v>9557860</v>
      </c>
      <c r="G40" s="42">
        <f t="shared" si="8"/>
        <v>9874754</v>
      </c>
    </row>
    <row r="41" spans="1:9" x14ac:dyDescent="0.25">
      <c r="A41" s="42" t="str">
        <f t="shared" si="3"/>
        <v>AVILES</v>
      </c>
      <c r="B41" s="41">
        <f t="shared" si="4"/>
        <v>1095906</v>
      </c>
      <c r="C41" s="41">
        <f t="shared" si="5"/>
        <v>1250870</v>
      </c>
      <c r="D41" s="41">
        <f t="shared" si="6"/>
        <v>17</v>
      </c>
      <c r="E41" s="42" t="str">
        <f t="shared" si="2"/>
        <v>BILBAO</v>
      </c>
      <c r="F41" s="42">
        <f t="shared" si="7"/>
        <v>7308385</v>
      </c>
      <c r="G41" s="42">
        <f t="shared" si="8"/>
        <v>6693810</v>
      </c>
    </row>
    <row r="42" spans="1:9" x14ac:dyDescent="0.25">
      <c r="A42" s="42" t="str">
        <f t="shared" si="3"/>
        <v>BAHIA DE ALGECIRAS</v>
      </c>
      <c r="B42" s="41">
        <f t="shared" si="4"/>
        <v>18580333</v>
      </c>
      <c r="C42" s="41">
        <f t="shared" si="5"/>
        <v>20012265</v>
      </c>
      <c r="D42" s="41">
        <f t="shared" si="6"/>
        <v>1</v>
      </c>
      <c r="E42" s="42" t="str">
        <f t="shared" si="2"/>
        <v>TARRAGONA</v>
      </c>
      <c r="F42" s="42">
        <f t="shared" si="7"/>
        <v>7248956</v>
      </c>
      <c r="G42" s="42">
        <f t="shared" si="8"/>
        <v>8922697</v>
      </c>
    </row>
    <row r="43" spans="1:9" x14ac:dyDescent="0.25">
      <c r="A43" s="42" t="str">
        <f t="shared" si="3"/>
        <v>BAHIA DE CADIZ</v>
      </c>
      <c r="B43" s="41">
        <f t="shared" si="4"/>
        <v>962687</v>
      </c>
      <c r="C43" s="41">
        <f t="shared" si="5"/>
        <v>1023758</v>
      </c>
      <c r="D43" s="41">
        <f t="shared" si="6"/>
        <v>19</v>
      </c>
      <c r="E43" s="42" t="str">
        <f t="shared" si="2"/>
        <v>CARTAGENA</v>
      </c>
      <c r="F43" s="42">
        <f t="shared" si="7"/>
        <v>7084911</v>
      </c>
      <c r="G43" s="42">
        <f t="shared" si="8"/>
        <v>7478959</v>
      </c>
    </row>
    <row r="44" spans="1:9" x14ac:dyDescent="0.25">
      <c r="A44" s="42" t="str">
        <f t="shared" si="3"/>
        <v>BALEARES</v>
      </c>
      <c r="B44" s="41">
        <f t="shared" si="4"/>
        <v>2427295</v>
      </c>
      <c r="C44" s="41">
        <f t="shared" si="5"/>
        <v>2653550</v>
      </c>
      <c r="D44" s="41">
        <f t="shared" si="6"/>
        <v>14</v>
      </c>
      <c r="E44" s="42" t="str">
        <f t="shared" si="2"/>
        <v>HUELVA</v>
      </c>
      <c r="F44" s="42">
        <f t="shared" si="7"/>
        <v>5400356</v>
      </c>
      <c r="G44" s="42">
        <f t="shared" si="8"/>
        <v>5502682</v>
      </c>
    </row>
    <row r="45" spans="1:9" x14ac:dyDescent="0.25">
      <c r="A45" s="42" t="str">
        <f t="shared" si="3"/>
        <v>BARCELONA</v>
      </c>
      <c r="B45" s="41">
        <f t="shared" si="4"/>
        <v>9557860</v>
      </c>
      <c r="C45" s="41">
        <f t="shared" si="5"/>
        <v>9874754</v>
      </c>
      <c r="D45" s="41">
        <f t="shared" si="6"/>
        <v>3</v>
      </c>
      <c r="E45" s="42" t="str">
        <f t="shared" si="2"/>
        <v>LAS PALMAS</v>
      </c>
      <c r="F45" s="42">
        <f t="shared" si="7"/>
        <v>5011241</v>
      </c>
      <c r="G45" s="42">
        <f t="shared" si="8"/>
        <v>5713005</v>
      </c>
    </row>
    <row r="46" spans="1:9" x14ac:dyDescent="0.25">
      <c r="A46" s="42" t="str">
        <f t="shared" si="3"/>
        <v>BILBAO</v>
      </c>
      <c r="B46" s="41">
        <f t="shared" si="4"/>
        <v>7308385</v>
      </c>
      <c r="C46" s="41">
        <f t="shared" si="5"/>
        <v>6693810</v>
      </c>
      <c r="D46" s="41">
        <f t="shared" si="6"/>
        <v>4</v>
      </c>
      <c r="E46" s="42" t="str">
        <f t="shared" si="2"/>
        <v>GIJON</v>
      </c>
      <c r="F46" s="42">
        <f t="shared" si="7"/>
        <v>3715585</v>
      </c>
      <c r="G46" s="42">
        <f t="shared" si="8"/>
        <v>3941261</v>
      </c>
    </row>
    <row r="47" spans="1:9" x14ac:dyDescent="0.25">
      <c r="A47" s="42" t="str">
        <f t="shared" si="3"/>
        <v>CARTAGENA</v>
      </c>
      <c r="B47" s="41">
        <f t="shared" si="4"/>
        <v>7084911</v>
      </c>
      <c r="C47" s="41">
        <f t="shared" si="5"/>
        <v>7478959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3211923</v>
      </c>
      <c r="G47" s="42">
        <f t="shared" si="8"/>
        <v>3676196</v>
      </c>
    </row>
    <row r="48" spans="1:9" x14ac:dyDescent="0.25">
      <c r="A48" s="42" t="str">
        <f t="shared" si="3"/>
        <v>CASTELLON</v>
      </c>
      <c r="B48" s="41">
        <f t="shared" si="4"/>
        <v>3132755</v>
      </c>
      <c r="C48" s="41">
        <f t="shared" si="5"/>
        <v>3097206</v>
      </c>
      <c r="D48" s="41">
        <f t="shared" si="6"/>
        <v>11</v>
      </c>
      <c r="E48" s="42" t="str">
        <f t="shared" si="2"/>
        <v>CASTELLON</v>
      </c>
      <c r="F48" s="42">
        <f t="shared" si="7"/>
        <v>3132755</v>
      </c>
      <c r="G48" s="42">
        <f t="shared" si="8"/>
        <v>3097206</v>
      </c>
    </row>
    <row r="49" spans="1:7" x14ac:dyDescent="0.25">
      <c r="A49" s="42" t="str">
        <f t="shared" si="3"/>
        <v>CEUTA</v>
      </c>
      <c r="B49" s="41">
        <f t="shared" si="4"/>
        <v>444007</v>
      </c>
      <c r="C49" s="41">
        <f t="shared" si="5"/>
        <v>553644</v>
      </c>
      <c r="D49" s="41">
        <f t="shared" si="6"/>
        <v>25</v>
      </c>
      <c r="E49" s="42" t="str">
        <f t="shared" si="2"/>
        <v>A CORUÑA</v>
      </c>
      <c r="F49" s="42">
        <f t="shared" si="7"/>
        <v>3099530</v>
      </c>
      <c r="G49" s="42">
        <f t="shared" si="8"/>
        <v>2863226</v>
      </c>
    </row>
    <row r="50" spans="1:7" x14ac:dyDescent="0.25">
      <c r="A50" s="42" t="str">
        <f t="shared" si="3"/>
        <v>FERROL-SAN CIBRAO</v>
      </c>
      <c r="B50" s="41">
        <f t="shared" si="4"/>
        <v>2920188</v>
      </c>
      <c r="C50" s="41">
        <f t="shared" si="5"/>
        <v>3447890</v>
      </c>
      <c r="D50" s="41">
        <f t="shared" si="6"/>
        <v>13</v>
      </c>
      <c r="E50" s="42" t="str">
        <f t="shared" si="2"/>
        <v>FERROL-SAN CIBRAO</v>
      </c>
      <c r="F50" s="42">
        <f t="shared" si="7"/>
        <v>2920188</v>
      </c>
      <c r="G50" s="42">
        <f t="shared" si="8"/>
        <v>3447890</v>
      </c>
    </row>
    <row r="51" spans="1:7" x14ac:dyDescent="0.25">
      <c r="A51" s="42" t="str">
        <f t="shared" si="3"/>
        <v>GIJON</v>
      </c>
      <c r="B51" s="41">
        <f t="shared" si="4"/>
        <v>3715585</v>
      </c>
      <c r="C51" s="41">
        <f t="shared" si="5"/>
        <v>3941261</v>
      </c>
      <c r="D51" s="41">
        <f t="shared" si="6"/>
        <v>9</v>
      </c>
      <c r="E51" s="42" t="str">
        <f t="shared" si="2"/>
        <v>BALEARES</v>
      </c>
      <c r="F51" s="42">
        <f t="shared" si="7"/>
        <v>2427295</v>
      </c>
      <c r="G51" s="42">
        <f t="shared" si="8"/>
        <v>2653550</v>
      </c>
    </row>
    <row r="52" spans="1:7" x14ac:dyDescent="0.25">
      <c r="A52" s="42" t="str">
        <f t="shared" si="3"/>
        <v>HUELVA</v>
      </c>
      <c r="B52" s="41">
        <f t="shared" si="4"/>
        <v>5400356</v>
      </c>
      <c r="C52" s="41">
        <f t="shared" si="5"/>
        <v>5502682</v>
      </c>
      <c r="D52" s="41">
        <f t="shared" si="6"/>
        <v>7</v>
      </c>
      <c r="E52" s="42" t="str">
        <f t="shared" si="2"/>
        <v>ALMERIA</v>
      </c>
      <c r="F52" s="42">
        <f t="shared" si="7"/>
        <v>1183896</v>
      </c>
      <c r="G52" s="42">
        <f t="shared" si="8"/>
        <v>1395689</v>
      </c>
    </row>
    <row r="53" spans="1:7" x14ac:dyDescent="0.25">
      <c r="A53" s="42" t="str">
        <f t="shared" si="3"/>
        <v>LAS PALMAS</v>
      </c>
      <c r="B53" s="41">
        <f t="shared" si="4"/>
        <v>5011241</v>
      </c>
      <c r="C53" s="41">
        <f t="shared" si="5"/>
        <v>5713005</v>
      </c>
      <c r="D53" s="41">
        <f t="shared" si="6"/>
        <v>8</v>
      </c>
      <c r="E53" s="42" t="str">
        <f t="shared" si="2"/>
        <v>SANTANDER</v>
      </c>
      <c r="F53" s="42">
        <f t="shared" si="7"/>
        <v>1114091</v>
      </c>
      <c r="G53" s="42">
        <f t="shared" si="8"/>
        <v>1161278</v>
      </c>
    </row>
    <row r="54" spans="1:7" x14ac:dyDescent="0.25">
      <c r="A54" s="42" t="str">
        <f t="shared" si="3"/>
        <v>MALAGA</v>
      </c>
      <c r="B54" s="41">
        <f t="shared" si="4"/>
        <v>374093</v>
      </c>
      <c r="C54" s="41">
        <f t="shared" si="5"/>
        <v>2497875</v>
      </c>
      <c r="D54" s="41">
        <f t="shared" si="6"/>
        <v>26</v>
      </c>
      <c r="E54" s="42" t="str">
        <f t="shared" si="2"/>
        <v>AVILES</v>
      </c>
      <c r="F54" s="42">
        <f t="shared" si="7"/>
        <v>1095906</v>
      </c>
      <c r="G54" s="42">
        <f t="shared" si="8"/>
        <v>1250870</v>
      </c>
    </row>
    <row r="55" spans="1:7" x14ac:dyDescent="0.25">
      <c r="A55" s="42" t="str">
        <f t="shared" si="3"/>
        <v>MARIN Y RIA DE PONTEVEDRA</v>
      </c>
      <c r="B55" s="41">
        <f t="shared" si="4"/>
        <v>522982</v>
      </c>
      <c r="C55" s="41">
        <f t="shared" si="5"/>
        <v>440100</v>
      </c>
      <c r="D55" s="41">
        <f t="shared" si="6"/>
        <v>23</v>
      </c>
      <c r="E55" s="42" t="str">
        <f t="shared" si="2"/>
        <v>SEVILLA</v>
      </c>
      <c r="F55" s="42">
        <f t="shared" ref="F55:F65" si="9">LOOKUP(E55,$A$38:$A$65,$B$38:$B$65)</f>
        <v>1051425</v>
      </c>
      <c r="G55" s="42">
        <f t="shared" si="8"/>
        <v>1152409</v>
      </c>
    </row>
    <row r="56" spans="1:7" x14ac:dyDescent="0.25">
      <c r="A56" s="42" t="str">
        <f t="shared" si="3"/>
        <v>MELILLA</v>
      </c>
      <c r="B56" s="41">
        <f t="shared" si="4"/>
        <v>224835</v>
      </c>
      <c r="C56" s="41">
        <f t="shared" si="5"/>
        <v>229806</v>
      </c>
      <c r="D56" s="41">
        <f t="shared" si="6"/>
        <v>28</v>
      </c>
      <c r="E56" s="42" t="str">
        <f t="shared" si="2"/>
        <v>BAHIA DE CADIZ</v>
      </c>
      <c r="F56" s="42">
        <f t="shared" si="9"/>
        <v>962687</v>
      </c>
      <c r="G56" s="42">
        <f t="shared" si="8"/>
        <v>1023758</v>
      </c>
    </row>
    <row r="57" spans="1:7" x14ac:dyDescent="0.25">
      <c r="A57" s="42" t="str">
        <f t="shared" si="3"/>
        <v>MOTRIL</v>
      </c>
      <c r="B57" s="41">
        <f t="shared" si="4"/>
        <v>460107</v>
      </c>
      <c r="C57" s="41">
        <f t="shared" si="5"/>
        <v>455225</v>
      </c>
      <c r="D57" s="41">
        <f t="shared" si="6"/>
        <v>24</v>
      </c>
      <c r="E57" s="42" t="str">
        <f t="shared" si="2"/>
        <v>VIGO</v>
      </c>
      <c r="F57" s="42">
        <f t="shared" si="9"/>
        <v>908593</v>
      </c>
      <c r="G57" s="42">
        <f t="shared" si="8"/>
        <v>925879</v>
      </c>
    </row>
    <row r="58" spans="1:7" x14ac:dyDescent="0.25">
      <c r="A58" s="42" t="str">
        <f t="shared" si="3"/>
        <v>PASAIA</v>
      </c>
      <c r="B58" s="41">
        <f t="shared" si="4"/>
        <v>652746</v>
      </c>
      <c r="C58" s="41">
        <f t="shared" si="5"/>
        <v>836709</v>
      </c>
      <c r="D58" s="41">
        <f t="shared" si="6"/>
        <v>21</v>
      </c>
      <c r="E58" s="42" t="str">
        <f t="shared" si="2"/>
        <v>PASAIA</v>
      </c>
      <c r="F58" s="42">
        <f t="shared" si="9"/>
        <v>652746</v>
      </c>
      <c r="G58" s="42">
        <f t="shared" si="8"/>
        <v>836709</v>
      </c>
    </row>
    <row r="59" spans="1:7" x14ac:dyDescent="0.25">
      <c r="A59" s="42" t="str">
        <f t="shared" si="3"/>
        <v>SANTA CRUZ DE TENERIFE</v>
      </c>
      <c r="B59" s="41">
        <f t="shared" si="4"/>
        <v>3211923</v>
      </c>
      <c r="C59" s="41">
        <f t="shared" si="5"/>
        <v>3676196</v>
      </c>
      <c r="D59" s="41">
        <f t="shared" si="6"/>
        <v>10</v>
      </c>
      <c r="E59" s="42" t="str">
        <f t="shared" si="2"/>
        <v>ALICANTE</v>
      </c>
      <c r="F59" s="42">
        <f t="shared" si="9"/>
        <v>553518</v>
      </c>
      <c r="G59" s="42">
        <f t="shared" si="8"/>
        <v>557360</v>
      </c>
    </row>
    <row r="60" spans="1:7" x14ac:dyDescent="0.25">
      <c r="A60" s="42" t="str">
        <f t="shared" si="3"/>
        <v>SANTANDER</v>
      </c>
      <c r="B60" s="41">
        <f t="shared" si="4"/>
        <v>1114091</v>
      </c>
      <c r="C60" s="41">
        <f t="shared" si="5"/>
        <v>1161278</v>
      </c>
      <c r="D60" s="41">
        <f t="shared" si="6"/>
        <v>16</v>
      </c>
      <c r="E60" s="42" t="str">
        <f t="shared" si="2"/>
        <v>MARIN Y RIA DE PONTEVEDRA</v>
      </c>
      <c r="F60" s="42">
        <f t="shared" si="9"/>
        <v>522982</v>
      </c>
      <c r="G60" s="42">
        <f t="shared" si="8"/>
        <v>440100</v>
      </c>
    </row>
    <row r="61" spans="1:7" x14ac:dyDescent="0.25">
      <c r="A61" s="42" t="str">
        <f t="shared" si="3"/>
        <v>SEVILLA</v>
      </c>
      <c r="B61" s="41">
        <f t="shared" si="4"/>
        <v>1051425</v>
      </c>
      <c r="C61" s="41">
        <f t="shared" si="5"/>
        <v>1152409</v>
      </c>
      <c r="D61" s="41">
        <f t="shared" si="6"/>
        <v>18</v>
      </c>
      <c r="E61" s="42" t="str">
        <f t="shared" si="2"/>
        <v>MOTRIL</v>
      </c>
      <c r="F61" s="42">
        <f t="shared" si="9"/>
        <v>460107</v>
      </c>
      <c r="G61" s="42">
        <f t="shared" si="8"/>
        <v>455225</v>
      </c>
    </row>
    <row r="62" spans="1:7" x14ac:dyDescent="0.25">
      <c r="A62" s="42" t="str">
        <f t="shared" si="3"/>
        <v>TARRAGONA</v>
      </c>
      <c r="B62" s="41">
        <f t="shared" si="4"/>
        <v>7248956</v>
      </c>
      <c r="C62" s="41">
        <f t="shared" si="5"/>
        <v>8922697</v>
      </c>
      <c r="D62" s="41">
        <f t="shared" si="6"/>
        <v>5</v>
      </c>
      <c r="E62" s="42" t="str">
        <f t="shared" si="2"/>
        <v>CEUTA</v>
      </c>
      <c r="F62" s="42">
        <f t="shared" si="9"/>
        <v>444007</v>
      </c>
      <c r="G62" s="42">
        <f t="shared" si="8"/>
        <v>553644</v>
      </c>
    </row>
    <row r="63" spans="1:7" x14ac:dyDescent="0.25">
      <c r="A63" s="42" t="str">
        <f t="shared" si="3"/>
        <v>VALENCIA</v>
      </c>
      <c r="B63" s="41">
        <f t="shared" si="4"/>
        <v>16044016</v>
      </c>
      <c r="C63" s="41">
        <f t="shared" si="5"/>
        <v>15757412</v>
      </c>
      <c r="D63" s="41">
        <f t="shared" si="6"/>
        <v>2</v>
      </c>
      <c r="E63" s="42" t="str">
        <f t="shared" si="2"/>
        <v>MALAGA</v>
      </c>
      <c r="F63" s="42">
        <f t="shared" si="9"/>
        <v>374093</v>
      </c>
      <c r="G63" s="42">
        <f t="shared" si="8"/>
        <v>2497875</v>
      </c>
    </row>
    <row r="64" spans="1:7" x14ac:dyDescent="0.25">
      <c r="A64" s="42" t="str">
        <f t="shared" si="3"/>
        <v>VIGO</v>
      </c>
      <c r="B64" s="41">
        <f t="shared" si="4"/>
        <v>908593</v>
      </c>
      <c r="C64" s="41">
        <f t="shared" si="5"/>
        <v>925879</v>
      </c>
      <c r="D64" s="41">
        <f t="shared" si="6"/>
        <v>20</v>
      </c>
      <c r="E64" s="42" t="str">
        <f t="shared" si="2"/>
        <v>VILAGARCIA</v>
      </c>
      <c r="F64" s="42">
        <f t="shared" si="9"/>
        <v>236749</v>
      </c>
      <c r="G64" s="42">
        <f t="shared" si="8"/>
        <v>267661</v>
      </c>
    </row>
    <row r="65" spans="1:7" x14ac:dyDescent="0.25">
      <c r="A65" s="42" t="str">
        <f t="shared" si="3"/>
        <v>VILAGARCIA</v>
      </c>
      <c r="B65" s="41">
        <f t="shared" si="4"/>
        <v>236749</v>
      </c>
      <c r="C65" s="41">
        <f t="shared" si="5"/>
        <v>267661</v>
      </c>
      <c r="D65" s="41">
        <f t="shared" si="6"/>
        <v>27</v>
      </c>
      <c r="E65" s="42" t="str">
        <f t="shared" si="2"/>
        <v>MELILLA</v>
      </c>
      <c r="F65" s="42">
        <f t="shared" si="9"/>
        <v>224835</v>
      </c>
      <c r="G65" s="42">
        <f t="shared" si="8"/>
        <v>229806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505615</v>
      </c>
      <c r="C7" s="37">
        <v>755270</v>
      </c>
      <c r="D7" s="37">
        <v>1531819</v>
      </c>
      <c r="E7" s="37">
        <v>1858580</v>
      </c>
      <c r="F7" s="10">
        <f>((E7*100)/D7)-100</f>
        <v>21.331567241299396</v>
      </c>
      <c r="G7" s="1"/>
      <c r="H7" s="1"/>
      <c r="I7" s="1"/>
    </row>
    <row r="8" spans="1:12" x14ac:dyDescent="0.25">
      <c r="A8" s="11" t="s">
        <v>45</v>
      </c>
      <c r="B8" s="38">
        <v>4960</v>
      </c>
      <c r="C8" s="38">
        <v>0</v>
      </c>
      <c r="D8" s="38">
        <v>15385</v>
      </c>
      <c r="E8" s="38">
        <v>10022</v>
      </c>
      <c r="F8" s="13">
        <f t="shared" ref="F8:F35" si="0">((E8*100)/D8)-100</f>
        <v>-34.858628534286638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2099</v>
      </c>
      <c r="D9" s="37">
        <v>3150</v>
      </c>
      <c r="E9" s="37">
        <v>2099</v>
      </c>
      <c r="F9" s="10">
        <f t="shared" si="0"/>
        <v>-33.365079365079367</v>
      </c>
      <c r="G9" s="1"/>
      <c r="H9" s="1"/>
      <c r="I9" s="1"/>
    </row>
    <row r="10" spans="1:12" x14ac:dyDescent="0.25">
      <c r="A10" s="11" t="s">
        <v>47</v>
      </c>
      <c r="B10" s="38">
        <v>65532</v>
      </c>
      <c r="C10" s="38">
        <v>67940</v>
      </c>
      <c r="D10" s="38">
        <v>145068</v>
      </c>
      <c r="E10" s="38">
        <v>163394</v>
      </c>
      <c r="F10" s="13">
        <f t="shared" si="0"/>
        <v>12.632696390658168</v>
      </c>
      <c r="G10" s="1"/>
      <c r="H10" s="1"/>
      <c r="I10" s="1"/>
    </row>
    <row r="11" spans="1:12" x14ac:dyDescent="0.25">
      <c r="A11" s="8" t="s">
        <v>48</v>
      </c>
      <c r="B11" s="37">
        <v>2017202</v>
      </c>
      <c r="C11" s="37">
        <v>1545526</v>
      </c>
      <c r="D11" s="37">
        <v>5575834</v>
      </c>
      <c r="E11" s="37">
        <v>4983398</v>
      </c>
      <c r="F11" s="10">
        <f t="shared" si="0"/>
        <v>-10.625065236877575</v>
      </c>
      <c r="G11" s="1"/>
      <c r="H11" s="1"/>
      <c r="I11" s="1"/>
    </row>
    <row r="12" spans="1:12" x14ac:dyDescent="0.25">
      <c r="A12" s="11" t="s">
        <v>49</v>
      </c>
      <c r="B12" s="38">
        <v>4518</v>
      </c>
      <c r="C12" s="38">
        <v>0</v>
      </c>
      <c r="D12" s="38">
        <v>19521</v>
      </c>
      <c r="E12" s="38">
        <v>14037</v>
      </c>
      <c r="F12" s="13">
        <f t="shared" si="0"/>
        <v>-28.092823113570006</v>
      </c>
      <c r="G12" s="1"/>
      <c r="H12" s="1"/>
      <c r="I12" s="1"/>
    </row>
    <row r="13" spans="1:12" x14ac:dyDescent="0.25">
      <c r="A13" s="8" t="s">
        <v>50</v>
      </c>
      <c r="B13" s="37">
        <v>104295</v>
      </c>
      <c r="C13" s="37">
        <v>92563</v>
      </c>
      <c r="D13" s="37">
        <v>306363</v>
      </c>
      <c r="E13" s="37">
        <v>270043</v>
      </c>
      <c r="F13" s="10">
        <f t="shared" si="0"/>
        <v>-11.855217503419141</v>
      </c>
      <c r="G13" s="1"/>
      <c r="H13" s="1"/>
      <c r="I13" s="1"/>
    </row>
    <row r="14" spans="1:12" x14ac:dyDescent="0.25">
      <c r="A14" s="11" t="s">
        <v>51</v>
      </c>
      <c r="B14" s="38">
        <v>782024</v>
      </c>
      <c r="C14" s="38">
        <v>780348</v>
      </c>
      <c r="D14" s="38">
        <v>2560675</v>
      </c>
      <c r="E14" s="38">
        <v>2409809</v>
      </c>
      <c r="F14" s="13">
        <f t="shared" si="0"/>
        <v>-5.8916496626865893</v>
      </c>
      <c r="G14" s="1"/>
      <c r="H14" s="1"/>
      <c r="I14" s="1"/>
    </row>
    <row r="15" spans="1:12" x14ac:dyDescent="0.25">
      <c r="A15" s="8" t="s">
        <v>52</v>
      </c>
      <c r="B15" s="37">
        <v>1162058</v>
      </c>
      <c r="C15" s="37">
        <v>1424866</v>
      </c>
      <c r="D15" s="37">
        <v>3352905</v>
      </c>
      <c r="E15" s="37">
        <v>4034587</v>
      </c>
      <c r="F15" s="10">
        <f t="shared" si="0"/>
        <v>20.331086028384348</v>
      </c>
      <c r="G15" s="1"/>
      <c r="H15" s="1"/>
      <c r="I15" s="1"/>
    </row>
    <row r="16" spans="1:12" x14ac:dyDescent="0.25">
      <c r="A16" s="11" t="s">
        <v>53</v>
      </c>
      <c r="B16" s="38">
        <v>1749103</v>
      </c>
      <c r="C16" s="38">
        <v>2036938</v>
      </c>
      <c r="D16" s="38">
        <v>5893426</v>
      </c>
      <c r="E16" s="38">
        <v>5646492</v>
      </c>
      <c r="F16" s="13">
        <f t="shared" si="0"/>
        <v>-4.1899906777483977</v>
      </c>
      <c r="G16" s="1"/>
      <c r="H16" s="1"/>
      <c r="I16" s="1"/>
    </row>
    <row r="17" spans="1:9" x14ac:dyDescent="0.25">
      <c r="A17" s="8" t="s">
        <v>54</v>
      </c>
      <c r="B17" s="37">
        <v>780412</v>
      </c>
      <c r="C17" s="37">
        <v>638523</v>
      </c>
      <c r="D17" s="37">
        <v>1917626</v>
      </c>
      <c r="E17" s="37">
        <v>1928631</v>
      </c>
      <c r="F17" s="10">
        <f t="shared" si="0"/>
        <v>0.57388667028919826</v>
      </c>
      <c r="G17" s="1"/>
      <c r="H17" s="1"/>
      <c r="I17" s="1"/>
    </row>
    <row r="18" spans="1:9" x14ac:dyDescent="0.25">
      <c r="A18" s="11" t="s">
        <v>55</v>
      </c>
      <c r="B18" s="38">
        <v>84840</v>
      </c>
      <c r="C18" s="38">
        <v>78401</v>
      </c>
      <c r="D18" s="38">
        <v>294614</v>
      </c>
      <c r="E18" s="38">
        <v>187783</v>
      </c>
      <c r="F18" s="13">
        <f t="shared" si="0"/>
        <v>-36.261345353581298</v>
      </c>
      <c r="G18" s="1"/>
      <c r="H18" s="1"/>
      <c r="I18" s="1"/>
    </row>
    <row r="19" spans="1:9" x14ac:dyDescent="0.25">
      <c r="A19" s="8" t="s">
        <v>56</v>
      </c>
      <c r="B19" s="37">
        <v>183494</v>
      </c>
      <c r="C19" s="37">
        <v>280868</v>
      </c>
      <c r="D19" s="37">
        <v>485257</v>
      </c>
      <c r="E19" s="37">
        <v>626745</v>
      </c>
      <c r="F19" s="10">
        <f t="shared" si="0"/>
        <v>29.157333124509279</v>
      </c>
      <c r="G19" s="1"/>
      <c r="H19" s="1"/>
      <c r="I19" s="1"/>
    </row>
    <row r="20" spans="1:9" x14ac:dyDescent="0.25">
      <c r="A20" s="11" t="s">
        <v>57</v>
      </c>
      <c r="B20" s="38">
        <v>98946</v>
      </c>
      <c r="C20" s="38">
        <v>84213</v>
      </c>
      <c r="D20" s="38">
        <v>276325</v>
      </c>
      <c r="E20" s="38">
        <v>194677</v>
      </c>
      <c r="F20" s="13">
        <f t="shared" si="0"/>
        <v>-29.5478150728309</v>
      </c>
      <c r="G20" s="1"/>
      <c r="H20" s="1"/>
      <c r="I20" s="1"/>
    </row>
    <row r="21" spans="1:9" x14ac:dyDescent="0.25">
      <c r="A21" s="8" t="s">
        <v>58</v>
      </c>
      <c r="B21" s="37">
        <v>1797817</v>
      </c>
      <c r="C21" s="37">
        <v>1631902</v>
      </c>
      <c r="D21" s="37">
        <v>4611861</v>
      </c>
      <c r="E21" s="37">
        <v>4568573</v>
      </c>
      <c r="F21" s="10">
        <f t="shared" si="0"/>
        <v>-0.93862325859343798</v>
      </c>
      <c r="G21" s="1"/>
      <c r="H21" s="1"/>
      <c r="I21" s="1"/>
    </row>
    <row r="22" spans="1:9" x14ac:dyDescent="0.25">
      <c r="A22" s="11" t="s">
        <v>59</v>
      </c>
      <c r="B22" s="38">
        <v>419844</v>
      </c>
      <c r="C22" s="38">
        <v>367814</v>
      </c>
      <c r="D22" s="38">
        <v>1219496</v>
      </c>
      <c r="E22" s="38">
        <v>1170306</v>
      </c>
      <c r="F22" s="13">
        <f t="shared" si="0"/>
        <v>-4.0336335666537622</v>
      </c>
      <c r="G22" s="1"/>
      <c r="H22" s="1"/>
      <c r="I22" s="1"/>
    </row>
    <row r="23" spans="1:9" x14ac:dyDescent="0.25">
      <c r="A23" s="8" t="s">
        <v>60</v>
      </c>
      <c r="B23" s="37">
        <v>12262</v>
      </c>
      <c r="C23" s="37">
        <v>5717</v>
      </c>
      <c r="D23" s="37">
        <v>35983</v>
      </c>
      <c r="E23" s="37">
        <v>12655</v>
      </c>
      <c r="F23" s="10">
        <f t="shared" si="0"/>
        <v>-64.830614456826837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8158</v>
      </c>
      <c r="C25" s="37">
        <v>5938</v>
      </c>
      <c r="D25" s="37">
        <v>20724</v>
      </c>
      <c r="E25" s="37">
        <v>11695</v>
      </c>
      <c r="F25" s="10">
        <f t="shared" si="0"/>
        <v>-43.567844045551055</v>
      </c>
      <c r="G25" s="1"/>
      <c r="H25" s="1"/>
      <c r="I25" s="1"/>
    </row>
    <row r="26" spans="1:9" x14ac:dyDescent="0.25">
      <c r="A26" s="11" t="s">
        <v>63</v>
      </c>
      <c r="B26" s="38">
        <v>131189</v>
      </c>
      <c r="C26" s="38">
        <v>74853</v>
      </c>
      <c r="D26" s="38">
        <v>298016</v>
      </c>
      <c r="E26" s="38">
        <v>264717</v>
      </c>
      <c r="F26" s="13">
        <f t="shared" si="0"/>
        <v>-11.173561151079141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600548</v>
      </c>
      <c r="C28" s="38">
        <v>778619</v>
      </c>
      <c r="D28" s="38">
        <v>2074803</v>
      </c>
      <c r="E28" s="38">
        <v>1834442</v>
      </c>
      <c r="F28" s="13">
        <f t="shared" si="0"/>
        <v>-11.584762505163141</v>
      </c>
      <c r="G28" s="1"/>
      <c r="H28" s="1"/>
      <c r="I28" s="1"/>
    </row>
    <row r="29" spans="1:9" x14ac:dyDescent="0.25">
      <c r="A29" s="8" t="s">
        <v>66</v>
      </c>
      <c r="B29" s="37">
        <v>7302</v>
      </c>
      <c r="C29" s="37">
        <v>6869</v>
      </c>
      <c r="D29" s="37">
        <v>44396</v>
      </c>
      <c r="E29" s="37">
        <v>34684</v>
      </c>
      <c r="F29" s="10">
        <f t="shared" si="0"/>
        <v>-21.875844670691052</v>
      </c>
      <c r="G29" s="1"/>
      <c r="H29" s="1"/>
      <c r="I29" s="1"/>
    </row>
    <row r="30" spans="1:9" x14ac:dyDescent="0.25">
      <c r="A30" s="11" t="s">
        <v>67</v>
      </c>
      <c r="B30" s="38">
        <v>31766</v>
      </c>
      <c r="C30" s="38">
        <v>23882</v>
      </c>
      <c r="D30" s="38">
        <v>118769</v>
      </c>
      <c r="E30" s="38">
        <v>77786</v>
      </c>
      <c r="F30" s="13">
        <f t="shared" si="0"/>
        <v>-34.506478963365865</v>
      </c>
      <c r="G30" s="1"/>
      <c r="H30" s="1"/>
      <c r="I30" s="1"/>
    </row>
    <row r="31" spans="1:9" x14ac:dyDescent="0.25">
      <c r="A31" s="8" t="s">
        <v>68</v>
      </c>
      <c r="B31" s="37">
        <v>1712184</v>
      </c>
      <c r="C31" s="37">
        <v>1602954</v>
      </c>
      <c r="D31" s="37">
        <v>5289378</v>
      </c>
      <c r="E31" s="37">
        <v>4645479</v>
      </c>
      <c r="F31" s="10">
        <f t="shared" si="0"/>
        <v>-12.173435137363981</v>
      </c>
      <c r="G31" s="1"/>
      <c r="H31" s="1"/>
      <c r="I31" s="1"/>
    </row>
    <row r="32" spans="1:9" x14ac:dyDescent="0.25">
      <c r="A32" s="11" t="s">
        <v>69</v>
      </c>
      <c r="B32" s="38">
        <v>218817</v>
      </c>
      <c r="C32" s="38">
        <v>350834</v>
      </c>
      <c r="D32" s="38">
        <v>1009617</v>
      </c>
      <c r="E32" s="38">
        <v>831897</v>
      </c>
      <c r="F32" s="13">
        <f t="shared" si="0"/>
        <v>-17.602714692799353</v>
      </c>
      <c r="G32" s="1"/>
      <c r="H32" s="1"/>
      <c r="I32" s="1"/>
    </row>
    <row r="33" spans="1:9" x14ac:dyDescent="0.25">
      <c r="A33" s="8" t="s">
        <v>70</v>
      </c>
      <c r="B33" s="37">
        <v>0</v>
      </c>
      <c r="C33" s="37">
        <v>8850</v>
      </c>
      <c r="D33" s="37">
        <v>24192</v>
      </c>
      <c r="E33" s="37">
        <v>23834</v>
      </c>
      <c r="F33" s="10">
        <f t="shared" si="0"/>
        <v>-1.4798280423280374</v>
      </c>
      <c r="G33" s="1"/>
      <c r="H33" s="1"/>
      <c r="I33" s="1"/>
    </row>
    <row r="34" spans="1:9" x14ac:dyDescent="0.25">
      <c r="A34" s="11" t="s">
        <v>71</v>
      </c>
      <c r="B34" s="38">
        <v>19797</v>
      </c>
      <c r="C34" s="38">
        <v>48039</v>
      </c>
      <c r="D34" s="38">
        <v>78349</v>
      </c>
      <c r="E34" s="38">
        <v>78518</v>
      </c>
      <c r="F34" s="13">
        <f t="shared" si="0"/>
        <v>0.21570154054295188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12502683</v>
      </c>
      <c r="C35" s="15">
        <f t="shared" ref="C35:E35" si="1">SUM(C7:C34)</f>
        <v>12693826</v>
      </c>
      <c r="D35" s="15">
        <f t="shared" si="1"/>
        <v>37203552</v>
      </c>
      <c r="E35" s="15">
        <f t="shared" si="1"/>
        <v>35884883</v>
      </c>
      <c r="F35" s="16">
        <f t="shared" si="0"/>
        <v>-3.5444707000019804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1858580</v>
      </c>
      <c r="C38" s="41">
        <f>D7</f>
        <v>1531819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5646492</v>
      </c>
      <c r="G38" s="42">
        <f>LOOKUP(E38,$A$38:$A$65,$C$38:$C$65)</f>
        <v>5893426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10022</v>
      </c>
      <c r="C39" s="41">
        <f t="shared" ref="C39:C65" si="5">D8</f>
        <v>15385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4983398</v>
      </c>
      <c r="G39" s="42">
        <f t="shared" ref="G39:G65" si="8">LOOKUP(E39,$A$38:$A$65,$C$38:$C$65)</f>
        <v>5575834</v>
      </c>
    </row>
    <row r="40" spans="1:9" x14ac:dyDescent="0.25">
      <c r="A40" s="42" t="str">
        <f t="shared" si="3"/>
        <v>ALMERIA</v>
      </c>
      <c r="B40" s="41">
        <f t="shared" si="4"/>
        <v>2099</v>
      </c>
      <c r="C40" s="41">
        <f t="shared" si="5"/>
        <v>3150</v>
      </c>
      <c r="D40" s="41">
        <f t="shared" si="6"/>
        <v>26</v>
      </c>
      <c r="E40" s="42" t="str">
        <f t="shared" si="2"/>
        <v>TARRAGONA</v>
      </c>
      <c r="F40" s="42">
        <f t="shared" si="7"/>
        <v>4645479</v>
      </c>
      <c r="G40" s="42">
        <f t="shared" si="8"/>
        <v>5289378</v>
      </c>
    </row>
    <row r="41" spans="1:9" x14ac:dyDescent="0.25">
      <c r="A41" s="42" t="str">
        <f t="shared" si="3"/>
        <v>AVILES</v>
      </c>
      <c r="B41" s="41">
        <f t="shared" si="4"/>
        <v>163394</v>
      </c>
      <c r="C41" s="41">
        <f t="shared" si="5"/>
        <v>145068</v>
      </c>
      <c r="D41" s="41">
        <f t="shared" si="6"/>
        <v>17</v>
      </c>
      <c r="E41" s="42" t="str">
        <f t="shared" si="2"/>
        <v>HUELVA</v>
      </c>
      <c r="F41" s="42">
        <f t="shared" si="7"/>
        <v>4568573</v>
      </c>
      <c r="G41" s="42">
        <f t="shared" si="8"/>
        <v>4611861</v>
      </c>
    </row>
    <row r="42" spans="1:9" x14ac:dyDescent="0.25">
      <c r="A42" s="42" t="str">
        <f t="shared" si="3"/>
        <v>BAHIA DE ALGECIRAS</v>
      </c>
      <c r="B42" s="41">
        <f t="shared" si="4"/>
        <v>4983398</v>
      </c>
      <c r="C42" s="41">
        <f t="shared" si="5"/>
        <v>5575834</v>
      </c>
      <c r="D42" s="41">
        <f t="shared" si="6"/>
        <v>2</v>
      </c>
      <c r="E42" s="42" t="str">
        <f t="shared" si="2"/>
        <v>BILBAO</v>
      </c>
      <c r="F42" s="42">
        <f t="shared" si="7"/>
        <v>4034587</v>
      </c>
      <c r="G42" s="42">
        <f t="shared" si="8"/>
        <v>3352905</v>
      </c>
    </row>
    <row r="43" spans="1:9" x14ac:dyDescent="0.25">
      <c r="A43" s="42" t="str">
        <f t="shared" si="3"/>
        <v>BAHIA DE CADIZ</v>
      </c>
      <c r="B43" s="41">
        <f t="shared" si="4"/>
        <v>14037</v>
      </c>
      <c r="C43" s="41">
        <f t="shared" si="5"/>
        <v>19521</v>
      </c>
      <c r="D43" s="41">
        <f t="shared" si="6"/>
        <v>22</v>
      </c>
      <c r="E43" s="42" t="str">
        <f t="shared" si="2"/>
        <v>BARCELONA</v>
      </c>
      <c r="F43" s="42">
        <f t="shared" si="7"/>
        <v>2409809</v>
      </c>
      <c r="G43" s="42">
        <f t="shared" si="8"/>
        <v>2560675</v>
      </c>
    </row>
    <row r="44" spans="1:9" x14ac:dyDescent="0.25">
      <c r="A44" s="42" t="str">
        <f t="shared" si="3"/>
        <v>BALEARES</v>
      </c>
      <c r="B44" s="41">
        <f t="shared" si="4"/>
        <v>270043</v>
      </c>
      <c r="C44" s="41">
        <f t="shared" si="5"/>
        <v>306363</v>
      </c>
      <c r="D44" s="41">
        <f t="shared" si="6"/>
        <v>13</v>
      </c>
      <c r="E44" s="42" t="str">
        <f t="shared" si="2"/>
        <v>CASTELLON</v>
      </c>
      <c r="F44" s="42">
        <f t="shared" si="7"/>
        <v>1928631</v>
      </c>
      <c r="G44" s="42">
        <f t="shared" si="8"/>
        <v>1917626</v>
      </c>
    </row>
    <row r="45" spans="1:9" x14ac:dyDescent="0.25">
      <c r="A45" s="42" t="str">
        <f t="shared" si="3"/>
        <v>BARCELONA</v>
      </c>
      <c r="B45" s="41">
        <f t="shared" si="4"/>
        <v>2409809</v>
      </c>
      <c r="C45" s="41">
        <f t="shared" si="5"/>
        <v>2560675</v>
      </c>
      <c r="D45" s="41">
        <f t="shared" si="6"/>
        <v>6</v>
      </c>
      <c r="E45" s="42" t="str">
        <f t="shared" si="2"/>
        <v>A CORUÑA</v>
      </c>
      <c r="F45" s="42">
        <f t="shared" si="7"/>
        <v>1858580</v>
      </c>
      <c r="G45" s="42">
        <f t="shared" si="8"/>
        <v>1531819</v>
      </c>
    </row>
    <row r="46" spans="1:9" x14ac:dyDescent="0.25">
      <c r="A46" s="42" t="str">
        <f t="shared" si="3"/>
        <v>BILBAO</v>
      </c>
      <c r="B46" s="41">
        <f t="shared" si="4"/>
        <v>4034587</v>
      </c>
      <c r="C46" s="41">
        <f t="shared" si="5"/>
        <v>3352905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1834442</v>
      </c>
      <c r="G46" s="42">
        <f t="shared" si="8"/>
        <v>2074803</v>
      </c>
    </row>
    <row r="47" spans="1:9" x14ac:dyDescent="0.25">
      <c r="A47" s="42" t="str">
        <f t="shared" si="3"/>
        <v>CARTAGENA</v>
      </c>
      <c r="B47" s="41">
        <f t="shared" si="4"/>
        <v>5646492</v>
      </c>
      <c r="C47" s="41">
        <f t="shared" si="5"/>
        <v>5893426</v>
      </c>
      <c r="D47" s="41">
        <f t="shared" si="6"/>
        <v>1</v>
      </c>
      <c r="E47" s="42" t="str">
        <f t="shared" si="2"/>
        <v>LAS PALMAS</v>
      </c>
      <c r="F47" s="42">
        <f t="shared" si="7"/>
        <v>1170306</v>
      </c>
      <c r="G47" s="42">
        <f t="shared" si="8"/>
        <v>1219496</v>
      </c>
    </row>
    <row r="48" spans="1:9" x14ac:dyDescent="0.25">
      <c r="A48" s="42" t="str">
        <f t="shared" si="3"/>
        <v>CASTELLON</v>
      </c>
      <c r="B48" s="41">
        <f t="shared" si="4"/>
        <v>1928631</v>
      </c>
      <c r="C48" s="41">
        <f t="shared" si="5"/>
        <v>1917626</v>
      </c>
      <c r="D48" s="41">
        <f t="shared" si="6"/>
        <v>7</v>
      </c>
      <c r="E48" s="42" t="str">
        <f t="shared" si="2"/>
        <v>VALENCIA</v>
      </c>
      <c r="F48" s="42">
        <f t="shared" si="7"/>
        <v>831897</v>
      </c>
      <c r="G48" s="42">
        <f t="shared" si="8"/>
        <v>1009617</v>
      </c>
    </row>
    <row r="49" spans="1:7" x14ac:dyDescent="0.25">
      <c r="A49" s="42" t="str">
        <f t="shared" si="3"/>
        <v>CEUTA</v>
      </c>
      <c r="B49" s="41">
        <f t="shared" si="4"/>
        <v>187783</v>
      </c>
      <c r="C49" s="41">
        <f t="shared" si="5"/>
        <v>294614</v>
      </c>
      <c r="D49" s="41">
        <f t="shared" si="6"/>
        <v>16</v>
      </c>
      <c r="E49" s="42" t="str">
        <f t="shared" si="2"/>
        <v>FERROL-SAN CIBRAO</v>
      </c>
      <c r="F49" s="42">
        <f t="shared" si="7"/>
        <v>626745</v>
      </c>
      <c r="G49" s="42">
        <f t="shared" si="8"/>
        <v>485257</v>
      </c>
    </row>
    <row r="50" spans="1:7" x14ac:dyDescent="0.25">
      <c r="A50" s="42" t="str">
        <f t="shared" si="3"/>
        <v>FERROL-SAN CIBRAO</v>
      </c>
      <c r="B50" s="41">
        <f t="shared" si="4"/>
        <v>626745</v>
      </c>
      <c r="C50" s="41">
        <f t="shared" si="5"/>
        <v>485257</v>
      </c>
      <c r="D50" s="41">
        <f t="shared" si="6"/>
        <v>12</v>
      </c>
      <c r="E50" s="42" t="str">
        <f t="shared" si="2"/>
        <v>BALEARES</v>
      </c>
      <c r="F50" s="42">
        <f t="shared" si="7"/>
        <v>270043</v>
      </c>
      <c r="G50" s="42">
        <f t="shared" si="8"/>
        <v>306363</v>
      </c>
    </row>
    <row r="51" spans="1:7" x14ac:dyDescent="0.25">
      <c r="A51" s="42" t="str">
        <f t="shared" si="3"/>
        <v>GIJON</v>
      </c>
      <c r="B51" s="41">
        <f t="shared" si="4"/>
        <v>194677</v>
      </c>
      <c r="C51" s="41">
        <f t="shared" si="5"/>
        <v>276325</v>
      </c>
      <c r="D51" s="41">
        <f t="shared" si="6"/>
        <v>15</v>
      </c>
      <c r="E51" s="42" t="str">
        <f t="shared" si="2"/>
        <v>MOTRIL</v>
      </c>
      <c r="F51" s="42">
        <f t="shared" si="7"/>
        <v>264717</v>
      </c>
      <c r="G51" s="42">
        <f t="shared" si="8"/>
        <v>298016</v>
      </c>
    </row>
    <row r="52" spans="1:7" x14ac:dyDescent="0.25">
      <c r="A52" s="42" t="str">
        <f t="shared" si="3"/>
        <v>HUELVA</v>
      </c>
      <c r="B52" s="41">
        <f t="shared" si="4"/>
        <v>4568573</v>
      </c>
      <c r="C52" s="41">
        <f t="shared" si="5"/>
        <v>4611861</v>
      </c>
      <c r="D52" s="41">
        <f t="shared" si="6"/>
        <v>4</v>
      </c>
      <c r="E52" s="42" t="str">
        <f t="shared" si="2"/>
        <v>GIJON</v>
      </c>
      <c r="F52" s="42">
        <f t="shared" si="7"/>
        <v>194677</v>
      </c>
      <c r="G52" s="42">
        <f t="shared" si="8"/>
        <v>276325</v>
      </c>
    </row>
    <row r="53" spans="1:7" x14ac:dyDescent="0.25">
      <c r="A53" s="42" t="str">
        <f t="shared" si="3"/>
        <v>LAS PALMAS</v>
      </c>
      <c r="B53" s="41">
        <f t="shared" si="4"/>
        <v>1170306</v>
      </c>
      <c r="C53" s="41">
        <f t="shared" si="5"/>
        <v>1219496</v>
      </c>
      <c r="D53" s="41">
        <f t="shared" si="6"/>
        <v>10</v>
      </c>
      <c r="E53" s="42" t="str">
        <f t="shared" si="2"/>
        <v>CEUTA</v>
      </c>
      <c r="F53" s="42">
        <f t="shared" si="7"/>
        <v>187783</v>
      </c>
      <c r="G53" s="42">
        <f t="shared" si="8"/>
        <v>294614</v>
      </c>
    </row>
    <row r="54" spans="1:7" x14ac:dyDescent="0.25">
      <c r="A54" s="42" t="str">
        <f t="shared" si="3"/>
        <v>MALAGA</v>
      </c>
      <c r="B54" s="41">
        <f t="shared" si="4"/>
        <v>12655</v>
      </c>
      <c r="C54" s="41">
        <f t="shared" si="5"/>
        <v>35983</v>
      </c>
      <c r="D54" s="41">
        <f t="shared" si="6"/>
        <v>23</v>
      </c>
      <c r="E54" s="42" t="str">
        <f t="shared" si="2"/>
        <v>AVILES</v>
      </c>
      <c r="F54" s="42">
        <f t="shared" si="7"/>
        <v>163394</v>
      </c>
      <c r="G54" s="42">
        <f t="shared" si="8"/>
        <v>145068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78518</v>
      </c>
      <c r="G55" s="42">
        <f t="shared" si="8"/>
        <v>78349</v>
      </c>
    </row>
    <row r="56" spans="1:7" x14ac:dyDescent="0.25">
      <c r="A56" s="42" t="str">
        <f t="shared" si="3"/>
        <v>MELILLA</v>
      </c>
      <c r="B56" s="41">
        <f t="shared" si="4"/>
        <v>11695</v>
      </c>
      <c r="C56" s="41">
        <f t="shared" si="5"/>
        <v>20724</v>
      </c>
      <c r="D56" s="41">
        <f t="shared" si="6"/>
        <v>24</v>
      </c>
      <c r="E56" s="42" t="str">
        <f t="shared" si="2"/>
        <v>SEVILLA</v>
      </c>
      <c r="F56" s="42">
        <f t="shared" si="9"/>
        <v>77786</v>
      </c>
      <c r="G56" s="42">
        <f t="shared" si="8"/>
        <v>118769</v>
      </c>
    </row>
    <row r="57" spans="1:7" x14ac:dyDescent="0.25">
      <c r="A57" s="42" t="str">
        <f t="shared" si="3"/>
        <v>MOTRIL</v>
      </c>
      <c r="B57" s="41">
        <f t="shared" si="4"/>
        <v>264717</v>
      </c>
      <c r="C57" s="41">
        <f t="shared" si="5"/>
        <v>298016</v>
      </c>
      <c r="D57" s="41">
        <f t="shared" si="6"/>
        <v>14</v>
      </c>
      <c r="E57" s="42" t="str">
        <f t="shared" si="2"/>
        <v>SANTANDER</v>
      </c>
      <c r="F57" s="42">
        <f t="shared" si="9"/>
        <v>34684</v>
      </c>
      <c r="G57" s="42">
        <f t="shared" si="8"/>
        <v>44396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23834</v>
      </c>
      <c r="G58" s="42">
        <f t="shared" si="8"/>
        <v>24192</v>
      </c>
    </row>
    <row r="59" spans="1:7" x14ac:dyDescent="0.25">
      <c r="A59" s="42" t="str">
        <f t="shared" si="3"/>
        <v>SANTA CRUZ DE TENERIFE</v>
      </c>
      <c r="B59" s="41">
        <f t="shared" si="4"/>
        <v>1834442</v>
      </c>
      <c r="C59" s="41">
        <f t="shared" si="5"/>
        <v>2074803</v>
      </c>
      <c r="D59" s="41">
        <f t="shared" si="6"/>
        <v>9</v>
      </c>
      <c r="E59" s="42" t="str">
        <f t="shared" si="2"/>
        <v>BAHIA DE CADIZ</v>
      </c>
      <c r="F59" s="42">
        <f t="shared" si="9"/>
        <v>14037</v>
      </c>
      <c r="G59" s="42">
        <f t="shared" si="8"/>
        <v>19521</v>
      </c>
    </row>
    <row r="60" spans="1:7" x14ac:dyDescent="0.25">
      <c r="A60" s="42" t="str">
        <f t="shared" si="3"/>
        <v>SANTANDER</v>
      </c>
      <c r="B60" s="41">
        <f t="shared" si="4"/>
        <v>34684</v>
      </c>
      <c r="C60" s="41">
        <f t="shared" si="5"/>
        <v>44396</v>
      </c>
      <c r="D60" s="41">
        <f t="shared" si="6"/>
        <v>20</v>
      </c>
      <c r="E60" s="42" t="str">
        <f t="shared" si="2"/>
        <v>MALAGA</v>
      </c>
      <c r="F60" s="42">
        <f t="shared" si="9"/>
        <v>12655</v>
      </c>
      <c r="G60" s="42">
        <f t="shared" si="8"/>
        <v>35983</v>
      </c>
    </row>
    <row r="61" spans="1:7" x14ac:dyDescent="0.25">
      <c r="A61" s="42" t="str">
        <f t="shared" si="3"/>
        <v>SEVILLA</v>
      </c>
      <c r="B61" s="41">
        <f t="shared" si="4"/>
        <v>77786</v>
      </c>
      <c r="C61" s="41">
        <f t="shared" si="5"/>
        <v>118769</v>
      </c>
      <c r="D61" s="41">
        <f t="shared" si="6"/>
        <v>19</v>
      </c>
      <c r="E61" s="42" t="str">
        <f t="shared" si="2"/>
        <v>MELILLA</v>
      </c>
      <c r="F61" s="42">
        <f t="shared" si="9"/>
        <v>11695</v>
      </c>
      <c r="G61" s="42">
        <f t="shared" si="8"/>
        <v>20724</v>
      </c>
    </row>
    <row r="62" spans="1:7" x14ac:dyDescent="0.25">
      <c r="A62" s="42" t="str">
        <f t="shared" si="3"/>
        <v>TARRAGONA</v>
      </c>
      <c r="B62" s="41">
        <f t="shared" si="4"/>
        <v>4645479</v>
      </c>
      <c r="C62" s="41">
        <f t="shared" si="5"/>
        <v>5289378</v>
      </c>
      <c r="D62" s="41">
        <f t="shared" si="6"/>
        <v>3</v>
      </c>
      <c r="E62" s="42" t="str">
        <f t="shared" si="2"/>
        <v>ALICANTE</v>
      </c>
      <c r="F62" s="42">
        <f t="shared" si="9"/>
        <v>10022</v>
      </c>
      <c r="G62" s="42">
        <f t="shared" si="8"/>
        <v>15385</v>
      </c>
    </row>
    <row r="63" spans="1:7" x14ac:dyDescent="0.25">
      <c r="A63" s="42" t="str">
        <f t="shared" si="3"/>
        <v>VALENCIA</v>
      </c>
      <c r="B63" s="41">
        <f t="shared" si="4"/>
        <v>831897</v>
      </c>
      <c r="C63" s="41">
        <f t="shared" si="5"/>
        <v>1009617</v>
      </c>
      <c r="D63" s="41">
        <f t="shared" si="6"/>
        <v>11</v>
      </c>
      <c r="E63" s="42" t="str">
        <f t="shared" si="2"/>
        <v>ALMERIA</v>
      </c>
      <c r="F63" s="42">
        <f t="shared" si="9"/>
        <v>2099</v>
      </c>
      <c r="G63" s="42">
        <f t="shared" si="8"/>
        <v>3150</v>
      </c>
    </row>
    <row r="64" spans="1:7" x14ac:dyDescent="0.25">
      <c r="A64" s="42" t="str">
        <f t="shared" si="3"/>
        <v>VIGO</v>
      </c>
      <c r="B64" s="41">
        <f t="shared" si="4"/>
        <v>23834</v>
      </c>
      <c r="C64" s="41">
        <f t="shared" si="5"/>
        <v>24192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78518</v>
      </c>
      <c r="C65" s="41">
        <f t="shared" si="5"/>
        <v>78349</v>
      </c>
      <c r="D65" s="41">
        <f t="shared" si="6"/>
        <v>18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356607</v>
      </c>
      <c r="C7" s="19">
        <v>272882</v>
      </c>
      <c r="D7" s="19">
        <v>959331</v>
      </c>
      <c r="E7" s="19">
        <v>904623</v>
      </c>
      <c r="F7" s="10">
        <f>((E7*100)/D7)-100</f>
        <v>-5.702724085847322</v>
      </c>
      <c r="G7" s="1"/>
      <c r="H7" s="1"/>
      <c r="I7" s="1"/>
    </row>
    <row r="8" spans="1:12" x14ac:dyDescent="0.25">
      <c r="A8" s="11" t="s">
        <v>45</v>
      </c>
      <c r="B8" s="20">
        <v>64800</v>
      </c>
      <c r="C8" s="20">
        <v>65197</v>
      </c>
      <c r="D8" s="20">
        <v>145170</v>
      </c>
      <c r="E8" s="20">
        <v>208893</v>
      </c>
      <c r="F8" s="13">
        <f t="shared" ref="F8:F35" si="0">((E8*100)/D8)-100</f>
        <v>43.895432940690227</v>
      </c>
      <c r="G8" s="1"/>
      <c r="H8" s="1"/>
      <c r="I8" s="1"/>
    </row>
    <row r="9" spans="1:12" x14ac:dyDescent="0.25">
      <c r="A9" s="8" t="s">
        <v>46</v>
      </c>
      <c r="B9" s="19">
        <v>377724</v>
      </c>
      <c r="C9" s="19">
        <v>332554</v>
      </c>
      <c r="D9" s="19">
        <v>1222151</v>
      </c>
      <c r="E9" s="19">
        <v>1035110</v>
      </c>
      <c r="F9" s="10">
        <f t="shared" si="0"/>
        <v>-15.304246365629126</v>
      </c>
      <c r="G9" s="1"/>
      <c r="H9" s="1"/>
      <c r="I9" s="1"/>
    </row>
    <row r="10" spans="1:12" x14ac:dyDescent="0.25">
      <c r="A10" s="11" t="s">
        <v>47</v>
      </c>
      <c r="B10" s="20">
        <v>272322</v>
      </c>
      <c r="C10" s="20">
        <v>218863</v>
      </c>
      <c r="D10" s="20">
        <v>838736</v>
      </c>
      <c r="E10" s="20">
        <v>645134</v>
      </c>
      <c r="F10" s="13">
        <f t="shared" si="0"/>
        <v>-23.082590946376456</v>
      </c>
      <c r="G10" s="1"/>
      <c r="H10" s="1"/>
      <c r="I10" s="1"/>
    </row>
    <row r="11" spans="1:12" x14ac:dyDescent="0.25">
      <c r="A11" s="8" t="s">
        <v>48</v>
      </c>
      <c r="B11" s="19">
        <v>217341</v>
      </c>
      <c r="C11" s="19">
        <v>240747</v>
      </c>
      <c r="D11" s="19">
        <v>500729</v>
      </c>
      <c r="E11" s="19">
        <v>370127</v>
      </c>
      <c r="F11" s="10">
        <f t="shared" si="0"/>
        <v>-26.082371901767218</v>
      </c>
      <c r="G11" s="1"/>
      <c r="H11" s="1"/>
      <c r="I11" s="1"/>
    </row>
    <row r="12" spans="1:12" x14ac:dyDescent="0.25">
      <c r="A12" s="11" t="s">
        <v>49</v>
      </c>
      <c r="B12" s="20">
        <v>237785</v>
      </c>
      <c r="C12" s="20">
        <v>187063</v>
      </c>
      <c r="D12" s="20">
        <v>536024</v>
      </c>
      <c r="E12" s="20">
        <v>482915</v>
      </c>
      <c r="F12" s="13">
        <f t="shared" si="0"/>
        <v>-9.9079518827515187</v>
      </c>
      <c r="G12" s="1"/>
      <c r="H12" s="1"/>
      <c r="I12" s="1"/>
    </row>
    <row r="13" spans="1:12" x14ac:dyDescent="0.25">
      <c r="A13" s="8" t="s">
        <v>50</v>
      </c>
      <c r="B13" s="19">
        <v>168950</v>
      </c>
      <c r="C13" s="19">
        <v>79212</v>
      </c>
      <c r="D13" s="19">
        <v>460691</v>
      </c>
      <c r="E13" s="19">
        <v>321814</v>
      </c>
      <c r="F13" s="10">
        <f t="shared" si="0"/>
        <v>-30.145368587621633</v>
      </c>
      <c r="G13" s="1"/>
      <c r="H13" s="1"/>
      <c r="I13" s="1"/>
    </row>
    <row r="14" spans="1:12" x14ac:dyDescent="0.25">
      <c r="A14" s="11" t="s">
        <v>51</v>
      </c>
      <c r="B14" s="20">
        <v>388962</v>
      </c>
      <c r="C14" s="20">
        <v>392782</v>
      </c>
      <c r="D14" s="20">
        <v>1049869</v>
      </c>
      <c r="E14" s="20">
        <v>989994</v>
      </c>
      <c r="F14" s="13">
        <f t="shared" si="0"/>
        <v>-5.7030924810619297</v>
      </c>
      <c r="G14" s="1"/>
      <c r="H14" s="1"/>
      <c r="I14" s="1"/>
    </row>
    <row r="15" spans="1:12" x14ac:dyDescent="0.25">
      <c r="A15" s="8" t="s">
        <v>52</v>
      </c>
      <c r="B15" s="19">
        <v>311377</v>
      </c>
      <c r="C15" s="19">
        <v>363939</v>
      </c>
      <c r="D15" s="19">
        <v>1061840</v>
      </c>
      <c r="E15" s="19">
        <v>1156935</v>
      </c>
      <c r="F15" s="10">
        <f t="shared" si="0"/>
        <v>8.9556807051909857</v>
      </c>
      <c r="G15" s="1"/>
      <c r="H15" s="1"/>
      <c r="I15" s="1"/>
    </row>
    <row r="16" spans="1:12" x14ac:dyDescent="0.25">
      <c r="A16" s="11" t="s">
        <v>53</v>
      </c>
      <c r="B16" s="20">
        <v>487190</v>
      </c>
      <c r="C16" s="20">
        <v>292947</v>
      </c>
      <c r="D16" s="20">
        <v>1376709</v>
      </c>
      <c r="E16" s="20">
        <v>1195216</v>
      </c>
      <c r="F16" s="13">
        <f t="shared" si="0"/>
        <v>-13.183105507409337</v>
      </c>
      <c r="G16" s="1"/>
      <c r="H16" s="1"/>
      <c r="I16" s="1"/>
    </row>
    <row r="17" spans="1:9" x14ac:dyDescent="0.25">
      <c r="A17" s="8" t="s">
        <v>54</v>
      </c>
      <c r="B17" s="19">
        <v>270978</v>
      </c>
      <c r="C17" s="19">
        <v>189619</v>
      </c>
      <c r="D17" s="19">
        <v>696509</v>
      </c>
      <c r="E17" s="19">
        <v>536992</v>
      </c>
      <c r="F17" s="10">
        <f t="shared" si="0"/>
        <v>-22.902360199222116</v>
      </c>
      <c r="G17" s="1"/>
      <c r="H17" s="1"/>
      <c r="I17" s="1"/>
    </row>
    <row r="18" spans="1:9" x14ac:dyDescent="0.25">
      <c r="A18" s="11" t="s">
        <v>55</v>
      </c>
      <c r="B18" s="20">
        <v>12400</v>
      </c>
      <c r="C18" s="20">
        <v>5260</v>
      </c>
      <c r="D18" s="20">
        <v>33900</v>
      </c>
      <c r="E18" s="20">
        <v>24260</v>
      </c>
      <c r="F18" s="13">
        <f t="shared" si="0"/>
        <v>-28.43657817109144</v>
      </c>
      <c r="G18" s="1"/>
      <c r="H18" s="1"/>
      <c r="I18" s="1"/>
    </row>
    <row r="19" spans="1:9" x14ac:dyDescent="0.25">
      <c r="A19" s="8" t="s">
        <v>56</v>
      </c>
      <c r="B19" s="19">
        <v>1094302</v>
      </c>
      <c r="C19" s="19">
        <v>703017</v>
      </c>
      <c r="D19" s="19">
        <v>2772205</v>
      </c>
      <c r="E19" s="19">
        <v>2052697</v>
      </c>
      <c r="F19" s="10">
        <f t="shared" si="0"/>
        <v>-25.954357632281884</v>
      </c>
      <c r="G19" s="1"/>
      <c r="H19" s="1"/>
      <c r="I19" s="1"/>
    </row>
    <row r="20" spans="1:9" x14ac:dyDescent="0.25">
      <c r="A20" s="11" t="s">
        <v>57</v>
      </c>
      <c r="B20" s="20">
        <v>1364254</v>
      </c>
      <c r="C20" s="20">
        <v>1382584</v>
      </c>
      <c r="D20" s="20">
        <v>3249042</v>
      </c>
      <c r="E20" s="20">
        <v>3009134</v>
      </c>
      <c r="F20" s="13">
        <f t="shared" si="0"/>
        <v>-7.3839611799416502</v>
      </c>
      <c r="G20" s="1"/>
      <c r="H20" s="1"/>
      <c r="I20" s="1"/>
    </row>
    <row r="21" spans="1:9" x14ac:dyDescent="0.25">
      <c r="A21" s="8" t="s">
        <v>58</v>
      </c>
      <c r="B21" s="19">
        <v>222159</v>
      </c>
      <c r="C21" s="19">
        <v>303747</v>
      </c>
      <c r="D21" s="19">
        <v>761420</v>
      </c>
      <c r="E21" s="19">
        <v>668436</v>
      </c>
      <c r="F21" s="10">
        <f t="shared" si="0"/>
        <v>-12.211919833994372</v>
      </c>
      <c r="G21" s="1"/>
      <c r="H21" s="1"/>
      <c r="I21" s="1"/>
    </row>
    <row r="22" spans="1:9" x14ac:dyDescent="0.25">
      <c r="A22" s="11" t="s">
        <v>59</v>
      </c>
      <c r="B22" s="20">
        <v>50112</v>
      </c>
      <c r="C22" s="20">
        <v>21355</v>
      </c>
      <c r="D22" s="20">
        <v>104646</v>
      </c>
      <c r="E22" s="20">
        <v>68816</v>
      </c>
      <c r="F22" s="13">
        <f t="shared" si="0"/>
        <v>-34.239244691627007</v>
      </c>
      <c r="G22" s="1"/>
      <c r="H22" s="1"/>
      <c r="I22" s="1"/>
    </row>
    <row r="23" spans="1:9" x14ac:dyDescent="0.25">
      <c r="A23" s="8" t="s">
        <v>60</v>
      </c>
      <c r="B23" s="19">
        <v>92939</v>
      </c>
      <c r="C23" s="19">
        <v>58731</v>
      </c>
      <c r="D23" s="19">
        <v>211319</v>
      </c>
      <c r="E23" s="19">
        <v>138982</v>
      </c>
      <c r="F23" s="10">
        <f t="shared" si="0"/>
        <v>-34.231186026812537</v>
      </c>
      <c r="G23" s="1"/>
      <c r="H23" s="1"/>
      <c r="I23" s="1"/>
    </row>
    <row r="24" spans="1:9" x14ac:dyDescent="0.25">
      <c r="A24" s="11" t="s">
        <v>61</v>
      </c>
      <c r="B24" s="20">
        <v>54502</v>
      </c>
      <c r="C24" s="20">
        <v>68645</v>
      </c>
      <c r="D24" s="20">
        <v>200820</v>
      </c>
      <c r="E24" s="20">
        <v>272917</v>
      </c>
      <c r="F24" s="13">
        <f t="shared" si="0"/>
        <v>35.901304650931195</v>
      </c>
      <c r="G24" s="1"/>
      <c r="H24" s="1"/>
      <c r="I24" s="1"/>
    </row>
    <row r="25" spans="1:9" x14ac:dyDescent="0.25">
      <c r="A25" s="8" t="s">
        <v>62</v>
      </c>
      <c r="B25" s="19">
        <v>1750</v>
      </c>
      <c r="C25" s="19">
        <v>1900</v>
      </c>
      <c r="D25" s="19">
        <v>3752</v>
      </c>
      <c r="E25" s="19">
        <v>3250</v>
      </c>
      <c r="F25" s="10">
        <f t="shared" si="0"/>
        <v>-13.379530916844345</v>
      </c>
      <c r="G25" s="1"/>
      <c r="H25" s="1"/>
      <c r="I25" s="1"/>
    </row>
    <row r="26" spans="1:9" x14ac:dyDescent="0.25">
      <c r="A26" s="11" t="s">
        <v>63</v>
      </c>
      <c r="B26" s="20">
        <v>24135</v>
      </c>
      <c r="C26" s="20">
        <v>41089</v>
      </c>
      <c r="D26" s="20">
        <v>96968</v>
      </c>
      <c r="E26" s="20">
        <v>122570</v>
      </c>
      <c r="F26" s="13">
        <f t="shared" si="0"/>
        <v>26.402524544179528</v>
      </c>
      <c r="G26" s="1"/>
      <c r="H26" s="1"/>
      <c r="I26" s="1"/>
    </row>
    <row r="27" spans="1:9" x14ac:dyDescent="0.25">
      <c r="A27" s="8" t="s">
        <v>64</v>
      </c>
      <c r="B27" s="19">
        <v>150327</v>
      </c>
      <c r="C27" s="19">
        <v>93458</v>
      </c>
      <c r="D27" s="19">
        <v>414174</v>
      </c>
      <c r="E27" s="19">
        <v>290727</v>
      </c>
      <c r="F27" s="10">
        <f t="shared" si="0"/>
        <v>-29.805588955366588</v>
      </c>
      <c r="G27" s="1"/>
      <c r="H27" s="1"/>
      <c r="I27" s="1"/>
    </row>
    <row r="28" spans="1:9" x14ac:dyDescent="0.25">
      <c r="A28" s="11" t="s">
        <v>65</v>
      </c>
      <c r="B28" s="20">
        <v>34654</v>
      </c>
      <c r="C28" s="20">
        <v>40727</v>
      </c>
      <c r="D28" s="20">
        <v>160707</v>
      </c>
      <c r="E28" s="20">
        <v>115067</v>
      </c>
      <c r="F28" s="13">
        <f t="shared" si="0"/>
        <v>-28.39950966666045</v>
      </c>
      <c r="G28" s="1"/>
      <c r="H28" s="1"/>
      <c r="I28" s="1"/>
    </row>
    <row r="29" spans="1:9" x14ac:dyDescent="0.25">
      <c r="A29" s="8" t="s">
        <v>66</v>
      </c>
      <c r="B29" s="19">
        <v>191210</v>
      </c>
      <c r="C29" s="19">
        <v>323379</v>
      </c>
      <c r="D29" s="19">
        <v>713237</v>
      </c>
      <c r="E29" s="19">
        <v>723181</v>
      </c>
      <c r="F29" s="10">
        <f t="shared" si="0"/>
        <v>1.3942069746802304</v>
      </c>
      <c r="G29" s="1"/>
      <c r="H29" s="1"/>
      <c r="I29" s="1"/>
    </row>
    <row r="30" spans="1:9" x14ac:dyDescent="0.25">
      <c r="A30" s="11" t="s">
        <v>67</v>
      </c>
      <c r="B30" s="20">
        <v>159766</v>
      </c>
      <c r="C30" s="20">
        <v>135243</v>
      </c>
      <c r="D30" s="20">
        <v>443241</v>
      </c>
      <c r="E30" s="20">
        <v>456767</v>
      </c>
      <c r="F30" s="13">
        <f t="shared" si="0"/>
        <v>3.0516130051146035</v>
      </c>
      <c r="G30" s="1"/>
      <c r="H30" s="1"/>
      <c r="I30" s="1"/>
    </row>
    <row r="31" spans="1:9" x14ac:dyDescent="0.25">
      <c r="A31" s="8" t="s">
        <v>68</v>
      </c>
      <c r="B31" s="19">
        <v>743903</v>
      </c>
      <c r="C31" s="19">
        <v>419548</v>
      </c>
      <c r="D31" s="19">
        <v>2749936</v>
      </c>
      <c r="E31" s="19">
        <v>1856043</v>
      </c>
      <c r="F31" s="10">
        <f t="shared" si="0"/>
        <v>-32.505956502260418</v>
      </c>
      <c r="G31" s="1"/>
      <c r="H31" s="1"/>
      <c r="I31" s="1"/>
    </row>
    <row r="32" spans="1:9" x14ac:dyDescent="0.25">
      <c r="A32" s="11" t="s">
        <v>69</v>
      </c>
      <c r="B32" s="20">
        <v>206918</v>
      </c>
      <c r="C32" s="20">
        <v>202795</v>
      </c>
      <c r="D32" s="20">
        <v>515712</v>
      </c>
      <c r="E32" s="20">
        <v>498295</v>
      </c>
      <c r="F32" s="13">
        <f t="shared" si="0"/>
        <v>-3.3772725862496884</v>
      </c>
      <c r="G32" s="1"/>
      <c r="H32" s="1"/>
      <c r="I32" s="1"/>
    </row>
    <row r="33" spans="1:9" x14ac:dyDescent="0.25">
      <c r="A33" s="8" t="s">
        <v>70</v>
      </c>
      <c r="B33" s="19">
        <v>26533</v>
      </c>
      <c r="C33" s="19">
        <v>27523</v>
      </c>
      <c r="D33" s="19">
        <v>78241</v>
      </c>
      <c r="E33" s="19">
        <v>65218</v>
      </c>
      <c r="F33" s="10">
        <f t="shared" si="0"/>
        <v>-16.644725910967395</v>
      </c>
      <c r="G33" s="1"/>
      <c r="H33" s="1"/>
      <c r="I33" s="1"/>
    </row>
    <row r="34" spans="1:9" x14ac:dyDescent="0.25">
      <c r="A34" s="11" t="s">
        <v>71</v>
      </c>
      <c r="B34" s="20">
        <v>17311</v>
      </c>
      <c r="C34" s="20">
        <v>7967</v>
      </c>
      <c r="D34" s="20">
        <v>83267</v>
      </c>
      <c r="E34" s="20">
        <v>43978</v>
      </c>
      <c r="F34" s="13">
        <f t="shared" si="0"/>
        <v>-47.184358749564652</v>
      </c>
      <c r="G34" s="1"/>
      <c r="H34" s="1"/>
      <c r="I34" s="1"/>
    </row>
    <row r="35" spans="1:9" x14ac:dyDescent="0.25">
      <c r="A35" s="14" t="s">
        <v>72</v>
      </c>
      <c r="B35" s="15">
        <f>SUM(B7:B34)</f>
        <v>7601211</v>
      </c>
      <c r="C35" s="15">
        <f t="shared" ref="C35:E35" si="1">SUM(C7:C34)</f>
        <v>6472773</v>
      </c>
      <c r="D35" s="15">
        <f t="shared" si="1"/>
        <v>21440346</v>
      </c>
      <c r="E35" s="15">
        <f t="shared" si="1"/>
        <v>18258091</v>
      </c>
      <c r="F35" s="16">
        <f t="shared" si="0"/>
        <v>-14.84236774910255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904623</v>
      </c>
      <c r="C38" s="41">
        <f>D7</f>
        <v>959331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3009134</v>
      </c>
      <c r="G38" s="42">
        <f>LOOKUP(E38,$A$38:$A$65,$C$38:$C$65)</f>
        <v>3249042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208893</v>
      </c>
      <c r="C39" s="41">
        <f t="shared" ref="C39:C65" si="5">D8</f>
        <v>145170</v>
      </c>
      <c r="D39" s="41">
        <f t="shared" ref="D39:D65" si="6">_xlfn.RANK.EQ(B39,$B$38:$B$65)+COUNTIF($B$38:$B$65,B39)-1</f>
        <v>20</v>
      </c>
      <c r="E39" s="42" t="str">
        <f t="shared" si="2"/>
        <v>FERROL-SAN CIBRAO</v>
      </c>
      <c r="F39" s="42">
        <f t="shared" ref="F39:F54" si="7">LOOKUP(E39,$A$38:$A$65,$B$38:$B$65)</f>
        <v>2052697</v>
      </c>
      <c r="G39" s="42">
        <f t="shared" ref="G39:G65" si="8">LOOKUP(E39,$A$38:$A$65,$C$38:$C$65)</f>
        <v>2772205</v>
      </c>
    </row>
    <row r="40" spans="1:9" x14ac:dyDescent="0.25">
      <c r="A40" s="42" t="str">
        <f t="shared" si="3"/>
        <v>ALMERIA</v>
      </c>
      <c r="B40" s="41">
        <f t="shared" si="4"/>
        <v>1035110</v>
      </c>
      <c r="C40" s="41">
        <f t="shared" si="5"/>
        <v>1222151</v>
      </c>
      <c r="D40" s="41">
        <f t="shared" si="6"/>
        <v>6</v>
      </c>
      <c r="E40" s="42" t="str">
        <f t="shared" si="2"/>
        <v>TARRAGONA</v>
      </c>
      <c r="F40" s="42">
        <f t="shared" si="7"/>
        <v>1856043</v>
      </c>
      <c r="G40" s="42">
        <f t="shared" si="8"/>
        <v>2749936</v>
      </c>
    </row>
    <row r="41" spans="1:9" x14ac:dyDescent="0.25">
      <c r="A41" s="42" t="str">
        <f t="shared" si="3"/>
        <v>AVILES</v>
      </c>
      <c r="B41" s="41">
        <f t="shared" si="4"/>
        <v>645134</v>
      </c>
      <c r="C41" s="41">
        <f t="shared" si="5"/>
        <v>838736</v>
      </c>
      <c r="D41" s="41">
        <f t="shared" si="6"/>
        <v>11</v>
      </c>
      <c r="E41" s="42" t="str">
        <f t="shared" si="2"/>
        <v>CARTAGENA</v>
      </c>
      <c r="F41" s="42">
        <f t="shared" si="7"/>
        <v>1195216</v>
      </c>
      <c r="G41" s="42">
        <f t="shared" si="8"/>
        <v>1376709</v>
      </c>
    </row>
    <row r="42" spans="1:9" x14ac:dyDescent="0.25">
      <c r="A42" s="42" t="str">
        <f t="shared" si="3"/>
        <v>BAHIA DE ALGECIRAS</v>
      </c>
      <c r="B42" s="41">
        <f t="shared" si="4"/>
        <v>370127</v>
      </c>
      <c r="C42" s="41">
        <f t="shared" si="5"/>
        <v>500729</v>
      </c>
      <c r="D42" s="41">
        <f t="shared" si="6"/>
        <v>16</v>
      </c>
      <c r="E42" s="42" t="str">
        <f t="shared" si="2"/>
        <v>BILBAO</v>
      </c>
      <c r="F42" s="42">
        <f t="shared" si="7"/>
        <v>1156935</v>
      </c>
      <c r="G42" s="42">
        <f t="shared" si="8"/>
        <v>1061840</v>
      </c>
    </row>
    <row r="43" spans="1:9" x14ac:dyDescent="0.25">
      <c r="A43" s="42" t="str">
        <f t="shared" si="3"/>
        <v>BAHIA DE CADIZ</v>
      </c>
      <c r="B43" s="41">
        <f t="shared" si="4"/>
        <v>482915</v>
      </c>
      <c r="C43" s="41">
        <f t="shared" si="5"/>
        <v>536024</v>
      </c>
      <c r="D43" s="41">
        <f t="shared" si="6"/>
        <v>14</v>
      </c>
      <c r="E43" s="42" t="str">
        <f t="shared" si="2"/>
        <v>ALMERIA</v>
      </c>
      <c r="F43" s="42">
        <f t="shared" si="7"/>
        <v>1035110</v>
      </c>
      <c r="G43" s="42">
        <f t="shared" si="8"/>
        <v>1222151</v>
      </c>
    </row>
    <row r="44" spans="1:9" x14ac:dyDescent="0.25">
      <c r="A44" s="42" t="str">
        <f t="shared" si="3"/>
        <v>BALEARES</v>
      </c>
      <c r="B44" s="41">
        <f t="shared" si="4"/>
        <v>321814</v>
      </c>
      <c r="C44" s="41">
        <f t="shared" si="5"/>
        <v>460691</v>
      </c>
      <c r="D44" s="41">
        <f t="shared" si="6"/>
        <v>17</v>
      </c>
      <c r="E44" s="42" t="str">
        <f t="shared" si="2"/>
        <v>BARCELONA</v>
      </c>
      <c r="F44" s="42">
        <f t="shared" si="7"/>
        <v>989994</v>
      </c>
      <c r="G44" s="42">
        <f t="shared" si="8"/>
        <v>1049869</v>
      </c>
    </row>
    <row r="45" spans="1:9" x14ac:dyDescent="0.25">
      <c r="A45" s="42" t="str">
        <f t="shared" si="3"/>
        <v>BARCELONA</v>
      </c>
      <c r="B45" s="41">
        <f t="shared" si="4"/>
        <v>989994</v>
      </c>
      <c r="C45" s="41">
        <f t="shared" si="5"/>
        <v>1049869</v>
      </c>
      <c r="D45" s="41">
        <f t="shared" si="6"/>
        <v>7</v>
      </c>
      <c r="E45" s="42" t="str">
        <f t="shared" si="2"/>
        <v>A CORUÑA</v>
      </c>
      <c r="F45" s="42">
        <f t="shared" si="7"/>
        <v>904623</v>
      </c>
      <c r="G45" s="42">
        <f t="shared" si="8"/>
        <v>959331</v>
      </c>
    </row>
    <row r="46" spans="1:9" x14ac:dyDescent="0.25">
      <c r="A46" s="42" t="str">
        <f t="shared" si="3"/>
        <v>BILBAO</v>
      </c>
      <c r="B46" s="41">
        <f t="shared" si="4"/>
        <v>1156935</v>
      </c>
      <c r="C46" s="41">
        <f t="shared" si="5"/>
        <v>1061840</v>
      </c>
      <c r="D46" s="41">
        <f t="shared" si="6"/>
        <v>5</v>
      </c>
      <c r="E46" s="42" t="str">
        <f t="shared" si="2"/>
        <v>SANTANDER</v>
      </c>
      <c r="F46" s="42">
        <f t="shared" si="7"/>
        <v>723181</v>
      </c>
      <c r="G46" s="42">
        <f t="shared" si="8"/>
        <v>713237</v>
      </c>
    </row>
    <row r="47" spans="1:9" x14ac:dyDescent="0.25">
      <c r="A47" s="42" t="str">
        <f t="shared" si="3"/>
        <v>CARTAGENA</v>
      </c>
      <c r="B47" s="41">
        <f t="shared" si="4"/>
        <v>1195216</v>
      </c>
      <c r="C47" s="41">
        <f t="shared" si="5"/>
        <v>1376709</v>
      </c>
      <c r="D47" s="41">
        <f t="shared" si="6"/>
        <v>4</v>
      </c>
      <c r="E47" s="42" t="str">
        <f t="shared" si="2"/>
        <v>HUELVA</v>
      </c>
      <c r="F47" s="42">
        <f t="shared" si="7"/>
        <v>668436</v>
      </c>
      <c r="G47" s="42">
        <f t="shared" si="8"/>
        <v>761420</v>
      </c>
    </row>
    <row r="48" spans="1:9" x14ac:dyDescent="0.25">
      <c r="A48" s="42" t="str">
        <f t="shared" si="3"/>
        <v>CASTELLON</v>
      </c>
      <c r="B48" s="41">
        <f t="shared" si="4"/>
        <v>536992</v>
      </c>
      <c r="C48" s="41">
        <f t="shared" si="5"/>
        <v>696509</v>
      </c>
      <c r="D48" s="41">
        <f t="shared" si="6"/>
        <v>12</v>
      </c>
      <c r="E48" s="42" t="str">
        <f t="shared" si="2"/>
        <v>AVILES</v>
      </c>
      <c r="F48" s="42">
        <f t="shared" si="7"/>
        <v>645134</v>
      </c>
      <c r="G48" s="42">
        <f t="shared" si="8"/>
        <v>838736</v>
      </c>
    </row>
    <row r="49" spans="1:7" x14ac:dyDescent="0.25">
      <c r="A49" s="42" t="str">
        <f t="shared" si="3"/>
        <v>CEUTA</v>
      </c>
      <c r="B49" s="41">
        <f t="shared" si="4"/>
        <v>24260</v>
      </c>
      <c r="C49" s="41">
        <f t="shared" si="5"/>
        <v>33900</v>
      </c>
      <c r="D49" s="41">
        <f t="shared" si="6"/>
        <v>27</v>
      </c>
      <c r="E49" s="42" t="str">
        <f t="shared" si="2"/>
        <v>CASTELLON</v>
      </c>
      <c r="F49" s="42">
        <f t="shared" si="7"/>
        <v>536992</v>
      </c>
      <c r="G49" s="42">
        <f t="shared" si="8"/>
        <v>696509</v>
      </c>
    </row>
    <row r="50" spans="1:7" x14ac:dyDescent="0.25">
      <c r="A50" s="42" t="str">
        <f t="shared" si="3"/>
        <v>FERROL-SAN CIBRAO</v>
      </c>
      <c r="B50" s="41">
        <f t="shared" si="4"/>
        <v>2052697</v>
      </c>
      <c r="C50" s="41">
        <f t="shared" si="5"/>
        <v>2772205</v>
      </c>
      <c r="D50" s="41">
        <f t="shared" si="6"/>
        <v>2</v>
      </c>
      <c r="E50" s="42" t="str">
        <f t="shared" si="2"/>
        <v>VALENCIA</v>
      </c>
      <c r="F50" s="42">
        <f t="shared" si="7"/>
        <v>498295</v>
      </c>
      <c r="G50" s="42">
        <f t="shared" si="8"/>
        <v>515712</v>
      </c>
    </row>
    <row r="51" spans="1:7" x14ac:dyDescent="0.25">
      <c r="A51" s="42" t="str">
        <f t="shared" si="3"/>
        <v>GIJON</v>
      </c>
      <c r="B51" s="41">
        <f t="shared" si="4"/>
        <v>3009134</v>
      </c>
      <c r="C51" s="41">
        <f t="shared" si="5"/>
        <v>3249042</v>
      </c>
      <c r="D51" s="41">
        <f t="shared" si="6"/>
        <v>1</v>
      </c>
      <c r="E51" s="42" t="str">
        <f t="shared" si="2"/>
        <v>BAHIA DE CADIZ</v>
      </c>
      <c r="F51" s="42">
        <f t="shared" si="7"/>
        <v>482915</v>
      </c>
      <c r="G51" s="42">
        <f t="shared" si="8"/>
        <v>536024</v>
      </c>
    </row>
    <row r="52" spans="1:7" x14ac:dyDescent="0.25">
      <c r="A52" s="42" t="str">
        <f t="shared" si="3"/>
        <v>HUELVA</v>
      </c>
      <c r="B52" s="41">
        <f t="shared" si="4"/>
        <v>668436</v>
      </c>
      <c r="C52" s="41">
        <f t="shared" si="5"/>
        <v>761420</v>
      </c>
      <c r="D52" s="41">
        <f t="shared" si="6"/>
        <v>10</v>
      </c>
      <c r="E52" s="42" t="str">
        <f t="shared" si="2"/>
        <v>SEVILLA</v>
      </c>
      <c r="F52" s="42">
        <f t="shared" si="7"/>
        <v>456767</v>
      </c>
      <c r="G52" s="42">
        <f t="shared" si="8"/>
        <v>443241</v>
      </c>
    </row>
    <row r="53" spans="1:7" x14ac:dyDescent="0.25">
      <c r="A53" s="42" t="str">
        <f t="shared" si="3"/>
        <v>LAS PALMAS</v>
      </c>
      <c r="B53" s="41">
        <f t="shared" si="4"/>
        <v>68816</v>
      </c>
      <c r="C53" s="41">
        <f t="shared" si="5"/>
        <v>104646</v>
      </c>
      <c r="D53" s="41">
        <f t="shared" si="6"/>
        <v>24</v>
      </c>
      <c r="E53" s="42" t="str">
        <f t="shared" si="2"/>
        <v>BAHIA DE ALGECIRAS</v>
      </c>
      <c r="F53" s="42">
        <f t="shared" si="7"/>
        <v>370127</v>
      </c>
      <c r="G53" s="42">
        <f t="shared" si="8"/>
        <v>500729</v>
      </c>
    </row>
    <row r="54" spans="1:7" x14ac:dyDescent="0.25">
      <c r="A54" s="42" t="str">
        <f t="shared" si="3"/>
        <v>MALAGA</v>
      </c>
      <c r="B54" s="41">
        <f t="shared" si="4"/>
        <v>138982</v>
      </c>
      <c r="C54" s="41">
        <f t="shared" si="5"/>
        <v>211319</v>
      </c>
      <c r="D54" s="41">
        <f t="shared" si="6"/>
        <v>21</v>
      </c>
      <c r="E54" s="42" t="str">
        <f t="shared" si="2"/>
        <v>BALEARES</v>
      </c>
      <c r="F54" s="42">
        <f t="shared" si="7"/>
        <v>321814</v>
      </c>
      <c r="G54" s="42">
        <f t="shared" si="8"/>
        <v>460691</v>
      </c>
    </row>
    <row r="55" spans="1:7" x14ac:dyDescent="0.25">
      <c r="A55" s="42" t="str">
        <f t="shared" si="3"/>
        <v>MARIN Y RIA DE PONTEVEDRA</v>
      </c>
      <c r="B55" s="41">
        <f t="shared" si="4"/>
        <v>272917</v>
      </c>
      <c r="C55" s="41">
        <f t="shared" si="5"/>
        <v>200820</v>
      </c>
      <c r="D55" s="41">
        <f t="shared" si="6"/>
        <v>19</v>
      </c>
      <c r="E55" s="42" t="str">
        <f t="shared" si="2"/>
        <v>PASAIA</v>
      </c>
      <c r="F55" s="42">
        <f t="shared" ref="F55:F65" si="9">LOOKUP(E55,$A$38:$A$65,$B$38:$B$65)</f>
        <v>290727</v>
      </c>
      <c r="G55" s="42">
        <f t="shared" si="8"/>
        <v>414174</v>
      </c>
    </row>
    <row r="56" spans="1:7" x14ac:dyDescent="0.25">
      <c r="A56" s="42" t="str">
        <f t="shared" si="3"/>
        <v>MELILLA</v>
      </c>
      <c r="B56" s="41">
        <f t="shared" si="4"/>
        <v>3250</v>
      </c>
      <c r="C56" s="41">
        <f t="shared" si="5"/>
        <v>3752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272917</v>
      </c>
      <c r="G56" s="42">
        <f t="shared" si="8"/>
        <v>200820</v>
      </c>
    </row>
    <row r="57" spans="1:7" x14ac:dyDescent="0.25">
      <c r="A57" s="42" t="str">
        <f t="shared" si="3"/>
        <v>MOTRIL</v>
      </c>
      <c r="B57" s="41">
        <f t="shared" si="4"/>
        <v>122570</v>
      </c>
      <c r="C57" s="41">
        <f t="shared" si="5"/>
        <v>96968</v>
      </c>
      <c r="D57" s="41">
        <f t="shared" si="6"/>
        <v>22</v>
      </c>
      <c r="E57" s="42" t="str">
        <f t="shared" si="2"/>
        <v>ALICANTE</v>
      </c>
      <c r="F57" s="42">
        <f t="shared" si="9"/>
        <v>208893</v>
      </c>
      <c r="G57" s="42">
        <f t="shared" si="8"/>
        <v>145170</v>
      </c>
    </row>
    <row r="58" spans="1:7" x14ac:dyDescent="0.25">
      <c r="A58" s="42" t="str">
        <f t="shared" si="3"/>
        <v>PASAIA</v>
      </c>
      <c r="B58" s="41">
        <f t="shared" si="4"/>
        <v>290727</v>
      </c>
      <c r="C58" s="41">
        <f t="shared" si="5"/>
        <v>414174</v>
      </c>
      <c r="D58" s="41">
        <f t="shared" si="6"/>
        <v>18</v>
      </c>
      <c r="E58" s="42" t="str">
        <f t="shared" si="2"/>
        <v>MALAGA</v>
      </c>
      <c r="F58" s="42">
        <f t="shared" si="9"/>
        <v>138982</v>
      </c>
      <c r="G58" s="42">
        <f t="shared" si="8"/>
        <v>211319</v>
      </c>
    </row>
    <row r="59" spans="1:7" x14ac:dyDescent="0.25">
      <c r="A59" s="42" t="str">
        <f t="shared" si="3"/>
        <v>SANTA CRUZ DE TENERIFE</v>
      </c>
      <c r="B59" s="41">
        <f t="shared" si="4"/>
        <v>115067</v>
      </c>
      <c r="C59" s="41">
        <f t="shared" si="5"/>
        <v>160707</v>
      </c>
      <c r="D59" s="41">
        <f t="shared" si="6"/>
        <v>23</v>
      </c>
      <c r="E59" s="42" t="str">
        <f t="shared" si="2"/>
        <v>MOTRIL</v>
      </c>
      <c r="F59" s="42">
        <f t="shared" si="9"/>
        <v>122570</v>
      </c>
      <c r="G59" s="42">
        <f t="shared" si="8"/>
        <v>96968</v>
      </c>
    </row>
    <row r="60" spans="1:7" x14ac:dyDescent="0.25">
      <c r="A60" s="42" t="str">
        <f t="shared" si="3"/>
        <v>SANTANDER</v>
      </c>
      <c r="B60" s="41">
        <f t="shared" si="4"/>
        <v>723181</v>
      </c>
      <c r="C60" s="41">
        <f t="shared" si="5"/>
        <v>713237</v>
      </c>
      <c r="D60" s="41">
        <f t="shared" si="6"/>
        <v>9</v>
      </c>
      <c r="E60" s="42" t="str">
        <f t="shared" si="2"/>
        <v>SANTA CRUZ DE TENERIFE</v>
      </c>
      <c r="F60" s="42">
        <f t="shared" si="9"/>
        <v>115067</v>
      </c>
      <c r="G60" s="42">
        <f t="shared" si="8"/>
        <v>160707</v>
      </c>
    </row>
    <row r="61" spans="1:7" x14ac:dyDescent="0.25">
      <c r="A61" s="42" t="str">
        <f t="shared" si="3"/>
        <v>SEVILLA</v>
      </c>
      <c r="B61" s="41">
        <f t="shared" si="4"/>
        <v>456767</v>
      </c>
      <c r="C61" s="41">
        <f t="shared" si="5"/>
        <v>443241</v>
      </c>
      <c r="D61" s="41">
        <f t="shared" si="6"/>
        <v>15</v>
      </c>
      <c r="E61" s="42" t="str">
        <f t="shared" si="2"/>
        <v>LAS PALMAS</v>
      </c>
      <c r="F61" s="42">
        <f t="shared" si="9"/>
        <v>68816</v>
      </c>
      <c r="G61" s="42">
        <f t="shared" si="8"/>
        <v>104646</v>
      </c>
    </row>
    <row r="62" spans="1:7" x14ac:dyDescent="0.25">
      <c r="A62" s="42" t="str">
        <f t="shared" si="3"/>
        <v>TARRAGONA</v>
      </c>
      <c r="B62" s="41">
        <f t="shared" si="4"/>
        <v>1856043</v>
      </c>
      <c r="C62" s="41">
        <f t="shared" si="5"/>
        <v>2749936</v>
      </c>
      <c r="D62" s="41">
        <f t="shared" si="6"/>
        <v>3</v>
      </c>
      <c r="E62" s="42" t="str">
        <f t="shared" si="2"/>
        <v>VIGO</v>
      </c>
      <c r="F62" s="42">
        <f t="shared" si="9"/>
        <v>65218</v>
      </c>
      <c r="G62" s="42">
        <f t="shared" si="8"/>
        <v>78241</v>
      </c>
    </row>
    <row r="63" spans="1:7" x14ac:dyDescent="0.25">
      <c r="A63" s="42" t="str">
        <f t="shared" si="3"/>
        <v>VALENCIA</v>
      </c>
      <c r="B63" s="41">
        <f t="shared" si="4"/>
        <v>498295</v>
      </c>
      <c r="C63" s="41">
        <f t="shared" si="5"/>
        <v>515712</v>
      </c>
      <c r="D63" s="41">
        <f t="shared" si="6"/>
        <v>13</v>
      </c>
      <c r="E63" s="42" t="str">
        <f t="shared" si="2"/>
        <v>VILAGARCIA</v>
      </c>
      <c r="F63" s="42">
        <f t="shared" si="9"/>
        <v>43978</v>
      </c>
      <c r="G63" s="42">
        <f t="shared" si="8"/>
        <v>83267</v>
      </c>
    </row>
    <row r="64" spans="1:7" x14ac:dyDescent="0.25">
      <c r="A64" s="42" t="str">
        <f t="shared" si="3"/>
        <v>VIGO</v>
      </c>
      <c r="B64" s="41">
        <f t="shared" si="4"/>
        <v>65218</v>
      </c>
      <c r="C64" s="41">
        <f t="shared" si="5"/>
        <v>78241</v>
      </c>
      <c r="D64" s="41">
        <f t="shared" si="6"/>
        <v>25</v>
      </c>
      <c r="E64" s="42" t="str">
        <f t="shared" si="2"/>
        <v>CEUTA</v>
      </c>
      <c r="F64" s="42">
        <f t="shared" si="9"/>
        <v>24260</v>
      </c>
      <c r="G64" s="42">
        <f t="shared" si="8"/>
        <v>33900</v>
      </c>
    </row>
    <row r="65" spans="1:7" x14ac:dyDescent="0.25">
      <c r="A65" s="42" t="str">
        <f t="shared" si="3"/>
        <v>VILAGARCIA</v>
      </c>
      <c r="B65" s="41">
        <f t="shared" si="4"/>
        <v>43978</v>
      </c>
      <c r="C65" s="41">
        <f t="shared" si="5"/>
        <v>83267</v>
      </c>
      <c r="D65" s="41">
        <f t="shared" si="6"/>
        <v>26</v>
      </c>
      <c r="E65" s="42" t="str">
        <f t="shared" si="2"/>
        <v>MELILLA</v>
      </c>
      <c r="F65" s="42">
        <f t="shared" si="9"/>
        <v>3250</v>
      </c>
      <c r="G65" s="42">
        <f t="shared" si="8"/>
        <v>3752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140202</v>
      </c>
      <c r="C7" s="21">
        <v>104138</v>
      </c>
      <c r="D7" s="21">
        <v>372076</v>
      </c>
      <c r="E7" s="21">
        <v>336327</v>
      </c>
      <c r="F7" s="10">
        <f>((E7*100)/D7)-100</f>
        <v>-9.607983315236666</v>
      </c>
      <c r="G7" s="1"/>
      <c r="H7" s="1"/>
      <c r="I7" s="1"/>
    </row>
    <row r="8" spans="1:12" x14ac:dyDescent="0.25">
      <c r="A8" s="11" t="s">
        <v>45</v>
      </c>
      <c r="B8" s="22">
        <v>153073</v>
      </c>
      <c r="C8" s="22">
        <v>120955</v>
      </c>
      <c r="D8" s="22">
        <v>396805</v>
      </c>
      <c r="E8" s="22">
        <v>334603</v>
      </c>
      <c r="F8" s="13">
        <f t="shared" ref="F8:F35" si="0">((E8*100)/D8)-100</f>
        <v>-15.675709731480197</v>
      </c>
      <c r="G8" s="1"/>
      <c r="H8" s="1"/>
      <c r="I8" s="1"/>
    </row>
    <row r="9" spans="1:12" x14ac:dyDescent="0.25">
      <c r="A9" s="8" t="s">
        <v>46</v>
      </c>
      <c r="B9" s="21">
        <v>56114</v>
      </c>
      <c r="C9" s="21">
        <v>46735</v>
      </c>
      <c r="D9" s="21">
        <v>170388</v>
      </c>
      <c r="E9" s="21">
        <v>146687</v>
      </c>
      <c r="F9" s="10">
        <f t="shared" si="0"/>
        <v>-13.910017137357087</v>
      </c>
      <c r="G9" s="1"/>
      <c r="H9" s="1"/>
      <c r="I9" s="1"/>
    </row>
    <row r="10" spans="1:12" x14ac:dyDescent="0.25">
      <c r="A10" s="11" t="s">
        <v>47</v>
      </c>
      <c r="B10" s="22">
        <v>115872</v>
      </c>
      <c r="C10" s="22">
        <v>96757</v>
      </c>
      <c r="D10" s="22">
        <v>267066</v>
      </c>
      <c r="E10" s="22">
        <v>287378</v>
      </c>
      <c r="F10" s="13">
        <f t="shared" si="0"/>
        <v>7.605610598129303</v>
      </c>
      <c r="G10" s="1"/>
      <c r="H10" s="1"/>
      <c r="I10" s="1"/>
    </row>
    <row r="11" spans="1:12" x14ac:dyDescent="0.25">
      <c r="A11" s="8" t="s">
        <v>48</v>
      </c>
      <c r="B11" s="21">
        <v>4524593</v>
      </c>
      <c r="C11" s="21">
        <v>4856214</v>
      </c>
      <c r="D11" s="21">
        <v>13935702</v>
      </c>
      <c r="E11" s="21">
        <v>13226808</v>
      </c>
      <c r="F11" s="10">
        <f t="shared" si="0"/>
        <v>-5.086891209355656</v>
      </c>
      <c r="G11" s="1"/>
      <c r="H11" s="1"/>
      <c r="I11" s="1"/>
    </row>
    <row r="12" spans="1:12" x14ac:dyDescent="0.25">
      <c r="A12" s="11" t="s">
        <v>49</v>
      </c>
      <c r="B12" s="22">
        <v>180943</v>
      </c>
      <c r="C12" s="22">
        <v>184518</v>
      </c>
      <c r="D12" s="22">
        <v>468213</v>
      </c>
      <c r="E12" s="22">
        <v>465735</v>
      </c>
      <c r="F12" s="13">
        <f t="shared" si="0"/>
        <v>-0.529246304566513</v>
      </c>
      <c r="G12" s="1"/>
      <c r="H12" s="1"/>
      <c r="I12" s="1"/>
    </row>
    <row r="13" spans="1:12" x14ac:dyDescent="0.25">
      <c r="A13" s="8" t="s">
        <v>50</v>
      </c>
      <c r="B13" s="21">
        <v>725459</v>
      </c>
      <c r="C13" s="21">
        <v>684327</v>
      </c>
      <c r="D13" s="21">
        <v>1886496</v>
      </c>
      <c r="E13" s="21">
        <v>1835438</v>
      </c>
      <c r="F13" s="10">
        <f t="shared" si="0"/>
        <v>-2.7064992451613961</v>
      </c>
      <c r="G13" s="1"/>
      <c r="H13" s="1"/>
      <c r="I13" s="1"/>
    </row>
    <row r="14" spans="1:12" x14ac:dyDescent="0.25">
      <c r="A14" s="11" t="s">
        <v>51</v>
      </c>
      <c r="B14" s="22">
        <v>2198712</v>
      </c>
      <c r="C14" s="22">
        <v>2307545</v>
      </c>
      <c r="D14" s="22">
        <v>6264210</v>
      </c>
      <c r="E14" s="22">
        <v>6158057</v>
      </c>
      <c r="F14" s="13">
        <f t="shared" si="0"/>
        <v>-1.6945951684250673</v>
      </c>
      <c r="G14" s="1"/>
      <c r="H14" s="1"/>
      <c r="I14" s="1"/>
    </row>
    <row r="15" spans="1:12" x14ac:dyDescent="0.25">
      <c r="A15" s="8" t="s">
        <v>52</v>
      </c>
      <c r="B15" s="21">
        <v>848355</v>
      </c>
      <c r="C15" s="21">
        <v>705068</v>
      </c>
      <c r="D15" s="21">
        <v>2279065</v>
      </c>
      <c r="E15" s="21">
        <v>2116863</v>
      </c>
      <c r="F15" s="10">
        <f t="shared" si="0"/>
        <v>-7.1170414183009285</v>
      </c>
      <c r="G15" s="1"/>
      <c r="H15" s="1"/>
      <c r="I15" s="1"/>
    </row>
    <row r="16" spans="1:12" x14ac:dyDescent="0.25">
      <c r="A16" s="11" t="s">
        <v>53</v>
      </c>
      <c r="B16" s="22">
        <v>67569</v>
      </c>
      <c r="C16" s="22">
        <v>82234</v>
      </c>
      <c r="D16" s="22">
        <v>208824</v>
      </c>
      <c r="E16" s="22">
        <v>243203</v>
      </c>
      <c r="F16" s="13">
        <f t="shared" si="0"/>
        <v>16.463145998544235</v>
      </c>
      <c r="G16" s="1"/>
      <c r="H16" s="1"/>
      <c r="I16" s="1"/>
    </row>
    <row r="17" spans="1:9" x14ac:dyDescent="0.25">
      <c r="A17" s="8" t="s">
        <v>54</v>
      </c>
      <c r="B17" s="21">
        <v>177102</v>
      </c>
      <c r="C17" s="21">
        <v>266116</v>
      </c>
      <c r="D17" s="21">
        <v>483071</v>
      </c>
      <c r="E17" s="21">
        <v>667132</v>
      </c>
      <c r="F17" s="10">
        <f t="shared" si="0"/>
        <v>38.102266540529229</v>
      </c>
      <c r="G17" s="1"/>
      <c r="H17" s="1"/>
      <c r="I17" s="1"/>
    </row>
    <row r="18" spans="1:9" x14ac:dyDescent="0.25">
      <c r="A18" s="11" t="s">
        <v>55</v>
      </c>
      <c r="B18" s="22">
        <v>76993</v>
      </c>
      <c r="C18" s="22">
        <v>72836</v>
      </c>
      <c r="D18" s="22">
        <v>225130</v>
      </c>
      <c r="E18" s="22">
        <v>231964</v>
      </c>
      <c r="F18" s="13">
        <f t="shared" si="0"/>
        <v>3.0355794429884924</v>
      </c>
      <c r="G18" s="1"/>
      <c r="H18" s="1"/>
      <c r="I18" s="1"/>
    </row>
    <row r="19" spans="1:9" x14ac:dyDescent="0.25">
      <c r="A19" s="8" t="s">
        <v>56</v>
      </c>
      <c r="B19" s="21">
        <v>75530</v>
      </c>
      <c r="C19" s="21">
        <v>98221</v>
      </c>
      <c r="D19" s="21">
        <v>190428</v>
      </c>
      <c r="E19" s="21">
        <v>240746</v>
      </c>
      <c r="F19" s="10">
        <f t="shared" si="0"/>
        <v>26.423635179700469</v>
      </c>
      <c r="G19" s="1"/>
      <c r="H19" s="1"/>
      <c r="I19" s="1"/>
    </row>
    <row r="20" spans="1:9" x14ac:dyDescent="0.25">
      <c r="A20" s="11" t="s">
        <v>57</v>
      </c>
      <c r="B20" s="22">
        <v>162335</v>
      </c>
      <c r="C20" s="22">
        <v>194850</v>
      </c>
      <c r="D20" s="22">
        <v>415894</v>
      </c>
      <c r="E20" s="22">
        <v>511774</v>
      </c>
      <c r="F20" s="13">
        <f t="shared" si="0"/>
        <v>23.053951247192799</v>
      </c>
      <c r="G20" s="1"/>
      <c r="H20" s="1"/>
      <c r="I20" s="1"/>
    </row>
    <row r="21" spans="1:9" x14ac:dyDescent="0.25">
      <c r="A21" s="8" t="s">
        <v>58</v>
      </c>
      <c r="B21" s="21">
        <v>62048</v>
      </c>
      <c r="C21" s="21">
        <v>57294</v>
      </c>
      <c r="D21" s="21">
        <v>129401</v>
      </c>
      <c r="E21" s="21">
        <v>163347</v>
      </c>
      <c r="F21" s="10">
        <f t="shared" si="0"/>
        <v>26.233182123785753</v>
      </c>
      <c r="G21" s="1"/>
      <c r="H21" s="1"/>
      <c r="I21" s="1"/>
    </row>
    <row r="22" spans="1:9" x14ac:dyDescent="0.25">
      <c r="A22" s="11" t="s">
        <v>59</v>
      </c>
      <c r="B22" s="22">
        <v>1586031</v>
      </c>
      <c r="C22" s="22">
        <v>1373023</v>
      </c>
      <c r="D22" s="22">
        <v>4388863</v>
      </c>
      <c r="E22" s="22">
        <v>3772119</v>
      </c>
      <c r="F22" s="13">
        <f t="shared" si="0"/>
        <v>-14.052477828540106</v>
      </c>
      <c r="G22" s="1"/>
      <c r="H22" s="1"/>
      <c r="I22" s="1"/>
    </row>
    <row r="23" spans="1:9" x14ac:dyDescent="0.25">
      <c r="A23" s="8" t="s">
        <v>60</v>
      </c>
      <c r="B23" s="21">
        <v>690711</v>
      </c>
      <c r="C23" s="21">
        <v>90557</v>
      </c>
      <c r="D23" s="21">
        <v>2250573</v>
      </c>
      <c r="E23" s="21">
        <v>222456</v>
      </c>
      <c r="F23" s="10">
        <f t="shared" si="0"/>
        <v>-90.115583897967312</v>
      </c>
      <c r="G23" s="1"/>
      <c r="H23" s="1"/>
      <c r="I23" s="1"/>
    </row>
    <row r="24" spans="1:9" x14ac:dyDescent="0.25">
      <c r="A24" s="11" t="s">
        <v>61</v>
      </c>
      <c r="B24" s="22">
        <v>73932</v>
      </c>
      <c r="C24" s="22">
        <v>77428</v>
      </c>
      <c r="D24" s="22">
        <v>239280</v>
      </c>
      <c r="E24" s="22">
        <v>250065</v>
      </c>
      <c r="F24" s="13">
        <f t="shared" si="0"/>
        <v>4.5072718154463445</v>
      </c>
      <c r="G24" s="1"/>
      <c r="H24" s="1"/>
      <c r="I24" s="1"/>
    </row>
    <row r="25" spans="1:9" x14ac:dyDescent="0.25">
      <c r="A25" s="8" t="s">
        <v>62</v>
      </c>
      <c r="B25" s="21">
        <v>69405</v>
      </c>
      <c r="C25" s="21">
        <v>65228</v>
      </c>
      <c r="D25" s="21">
        <v>205330</v>
      </c>
      <c r="E25" s="21">
        <v>209890</v>
      </c>
      <c r="F25" s="10">
        <f t="shared" si="0"/>
        <v>2.2208152729752157</v>
      </c>
      <c r="G25" s="1"/>
      <c r="H25" s="1"/>
      <c r="I25" s="1"/>
    </row>
    <row r="26" spans="1:9" x14ac:dyDescent="0.25">
      <c r="A26" s="11" t="s">
        <v>63</v>
      </c>
      <c r="B26" s="22">
        <v>21391</v>
      </c>
      <c r="C26" s="22">
        <v>26146</v>
      </c>
      <c r="D26" s="22">
        <v>60241</v>
      </c>
      <c r="E26" s="22">
        <v>72820</v>
      </c>
      <c r="F26" s="13">
        <f t="shared" si="0"/>
        <v>20.881127471323524</v>
      </c>
      <c r="G26" s="1"/>
      <c r="H26" s="1"/>
      <c r="I26" s="1"/>
    </row>
    <row r="27" spans="1:9" x14ac:dyDescent="0.25">
      <c r="A27" s="8" t="s">
        <v>64</v>
      </c>
      <c r="B27" s="21">
        <v>165277</v>
      </c>
      <c r="C27" s="21">
        <v>129522</v>
      </c>
      <c r="D27" s="21">
        <v>422535</v>
      </c>
      <c r="E27" s="21">
        <v>362019</v>
      </c>
      <c r="F27" s="10">
        <f t="shared" si="0"/>
        <v>-14.322127161063577</v>
      </c>
      <c r="G27" s="1"/>
      <c r="H27" s="1"/>
      <c r="I27" s="1"/>
    </row>
    <row r="28" spans="1:9" x14ac:dyDescent="0.25">
      <c r="A28" s="11" t="s">
        <v>65</v>
      </c>
      <c r="B28" s="22">
        <v>518321</v>
      </c>
      <c r="C28" s="22">
        <v>423639</v>
      </c>
      <c r="D28" s="22">
        <v>1440686</v>
      </c>
      <c r="E28" s="22">
        <v>1262414</v>
      </c>
      <c r="F28" s="13">
        <f t="shared" si="0"/>
        <v>-12.37410511381384</v>
      </c>
      <c r="G28" s="1"/>
      <c r="H28" s="1"/>
      <c r="I28" s="1"/>
    </row>
    <row r="29" spans="1:9" x14ac:dyDescent="0.25">
      <c r="A29" s="8" t="s">
        <v>66</v>
      </c>
      <c r="B29" s="21">
        <v>152943</v>
      </c>
      <c r="C29" s="21">
        <v>148405</v>
      </c>
      <c r="D29" s="21">
        <v>403645</v>
      </c>
      <c r="E29" s="21">
        <v>356226</v>
      </c>
      <c r="F29" s="10">
        <f t="shared" si="0"/>
        <v>-11.747699092023936</v>
      </c>
      <c r="G29" s="1"/>
      <c r="H29" s="1"/>
      <c r="I29" s="1"/>
    </row>
    <row r="30" spans="1:9" x14ac:dyDescent="0.25">
      <c r="A30" s="11" t="s">
        <v>67</v>
      </c>
      <c r="B30" s="22">
        <v>225313</v>
      </c>
      <c r="C30" s="22">
        <v>161277</v>
      </c>
      <c r="D30" s="22">
        <v>590399</v>
      </c>
      <c r="E30" s="22">
        <v>516872</v>
      </c>
      <c r="F30" s="13">
        <f t="shared" si="0"/>
        <v>-12.453781256404568</v>
      </c>
      <c r="G30" s="1"/>
      <c r="H30" s="1"/>
      <c r="I30" s="1"/>
    </row>
    <row r="31" spans="1:9" x14ac:dyDescent="0.25">
      <c r="A31" s="8" t="s">
        <v>68</v>
      </c>
      <c r="B31" s="21">
        <v>300482</v>
      </c>
      <c r="C31" s="21">
        <v>271575</v>
      </c>
      <c r="D31" s="21">
        <v>883383</v>
      </c>
      <c r="E31" s="21">
        <v>747434</v>
      </c>
      <c r="F31" s="10">
        <f t="shared" si="0"/>
        <v>-15.389587528852147</v>
      </c>
      <c r="G31" s="1"/>
      <c r="H31" s="1"/>
      <c r="I31" s="1"/>
    </row>
    <row r="32" spans="1:9" x14ac:dyDescent="0.25">
      <c r="A32" s="11" t="s">
        <v>69</v>
      </c>
      <c r="B32" s="22">
        <v>4852288</v>
      </c>
      <c r="C32" s="22">
        <v>5178473</v>
      </c>
      <c r="D32" s="22">
        <v>14232083</v>
      </c>
      <c r="E32" s="22">
        <v>14713824</v>
      </c>
      <c r="F32" s="13">
        <f t="shared" si="0"/>
        <v>3.3848945372226922</v>
      </c>
      <c r="G32" s="1"/>
      <c r="H32" s="1"/>
      <c r="I32" s="1"/>
    </row>
    <row r="33" spans="1:9" x14ac:dyDescent="0.25">
      <c r="A33" s="8" t="s">
        <v>70</v>
      </c>
      <c r="B33" s="21">
        <v>313573</v>
      </c>
      <c r="C33" s="21">
        <v>301918</v>
      </c>
      <c r="D33" s="21">
        <v>823446</v>
      </c>
      <c r="E33" s="21">
        <v>819541</v>
      </c>
      <c r="F33" s="10">
        <f t="shared" si="0"/>
        <v>-0.47422660380887294</v>
      </c>
      <c r="G33" s="1"/>
      <c r="H33" s="1"/>
      <c r="I33" s="1"/>
    </row>
    <row r="34" spans="1:9" x14ac:dyDescent="0.25">
      <c r="A34" s="11" t="s">
        <v>71</v>
      </c>
      <c r="B34" s="22">
        <v>32049</v>
      </c>
      <c r="C34" s="22">
        <v>36976</v>
      </c>
      <c r="D34" s="22">
        <v>106045</v>
      </c>
      <c r="E34" s="22">
        <v>114253</v>
      </c>
      <c r="F34" s="13">
        <f t="shared" si="0"/>
        <v>7.7401103305200678</v>
      </c>
      <c r="G34" s="1"/>
      <c r="H34" s="1"/>
      <c r="I34" s="1"/>
    </row>
    <row r="35" spans="1:9" x14ac:dyDescent="0.25">
      <c r="A35" s="14" t="s">
        <v>72</v>
      </c>
      <c r="B35" s="15">
        <f>SUM(B7:B34)</f>
        <v>18566616</v>
      </c>
      <c r="C35" s="15">
        <f t="shared" ref="C35:E35" si="1">SUM(C7:C34)</f>
        <v>18161975</v>
      </c>
      <c r="D35" s="15">
        <f t="shared" si="1"/>
        <v>53739278</v>
      </c>
      <c r="E35" s="15">
        <f t="shared" si="1"/>
        <v>50385995</v>
      </c>
      <c r="F35" s="16">
        <f t="shared" si="0"/>
        <v>-6.2399107781090777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336327</v>
      </c>
      <c r="C38" s="41">
        <f>D7</f>
        <v>372076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VALENCIA</v>
      </c>
      <c r="F38" s="42">
        <f>LOOKUP(E38,$A$38:$A$65,$B$38:$B$65)</f>
        <v>14713824</v>
      </c>
      <c r="G38" s="42">
        <f>LOOKUP(E38,$A$38:$A$65,$C$38:$C$65)</f>
        <v>14232083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334603</v>
      </c>
      <c r="C39" s="41">
        <f t="shared" ref="C39:C65" si="5">D8</f>
        <v>396805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13226808</v>
      </c>
      <c r="G39" s="42">
        <f t="shared" ref="G39:G65" si="8">LOOKUP(E39,$A$38:$A$65,$C$38:$C$65)</f>
        <v>13935702</v>
      </c>
    </row>
    <row r="40" spans="1:9" x14ac:dyDescent="0.25">
      <c r="A40" s="42" t="str">
        <f t="shared" si="3"/>
        <v>ALMERIA</v>
      </c>
      <c r="B40" s="41">
        <f t="shared" si="4"/>
        <v>146687</v>
      </c>
      <c r="C40" s="41">
        <f t="shared" si="5"/>
        <v>170388</v>
      </c>
      <c r="D40" s="41">
        <f t="shared" si="6"/>
        <v>26</v>
      </c>
      <c r="E40" s="42" t="str">
        <f t="shared" si="2"/>
        <v>BARCELONA</v>
      </c>
      <c r="F40" s="42">
        <f t="shared" si="7"/>
        <v>6158057</v>
      </c>
      <c r="G40" s="42">
        <f t="shared" si="8"/>
        <v>6264210</v>
      </c>
    </row>
    <row r="41" spans="1:9" x14ac:dyDescent="0.25">
      <c r="A41" s="42" t="str">
        <f t="shared" si="3"/>
        <v>AVILES</v>
      </c>
      <c r="B41" s="41">
        <f t="shared" si="4"/>
        <v>287378</v>
      </c>
      <c r="C41" s="41">
        <f t="shared" si="5"/>
        <v>267066</v>
      </c>
      <c r="D41" s="41">
        <f t="shared" si="6"/>
        <v>18</v>
      </c>
      <c r="E41" s="42" t="str">
        <f t="shared" si="2"/>
        <v>LAS PALMAS</v>
      </c>
      <c r="F41" s="42">
        <f t="shared" si="7"/>
        <v>3772119</v>
      </c>
      <c r="G41" s="42">
        <f t="shared" si="8"/>
        <v>4388863</v>
      </c>
    </row>
    <row r="42" spans="1:9" x14ac:dyDescent="0.25">
      <c r="A42" s="42" t="str">
        <f t="shared" si="3"/>
        <v>BAHIA DE ALGECIRAS</v>
      </c>
      <c r="B42" s="41">
        <f t="shared" si="4"/>
        <v>13226808</v>
      </c>
      <c r="C42" s="41">
        <f t="shared" si="5"/>
        <v>13935702</v>
      </c>
      <c r="D42" s="41">
        <f t="shared" si="6"/>
        <v>2</v>
      </c>
      <c r="E42" s="42" t="str">
        <f t="shared" si="2"/>
        <v>BILBAO</v>
      </c>
      <c r="F42" s="42">
        <f t="shared" si="7"/>
        <v>2116863</v>
      </c>
      <c r="G42" s="42">
        <f t="shared" si="8"/>
        <v>2279065</v>
      </c>
    </row>
    <row r="43" spans="1:9" x14ac:dyDescent="0.25">
      <c r="A43" s="42" t="str">
        <f t="shared" si="3"/>
        <v>BAHIA DE CADIZ</v>
      </c>
      <c r="B43" s="41">
        <f t="shared" si="4"/>
        <v>465735</v>
      </c>
      <c r="C43" s="41">
        <f t="shared" si="5"/>
        <v>468213</v>
      </c>
      <c r="D43" s="41">
        <f t="shared" si="6"/>
        <v>13</v>
      </c>
      <c r="E43" s="42" t="str">
        <f t="shared" si="2"/>
        <v>BALEARES</v>
      </c>
      <c r="F43" s="42">
        <f t="shared" si="7"/>
        <v>1835438</v>
      </c>
      <c r="G43" s="42">
        <f t="shared" si="8"/>
        <v>1886496</v>
      </c>
    </row>
    <row r="44" spans="1:9" x14ac:dyDescent="0.25">
      <c r="A44" s="42" t="str">
        <f t="shared" si="3"/>
        <v>BALEARES</v>
      </c>
      <c r="B44" s="41">
        <f t="shared" si="4"/>
        <v>1835438</v>
      </c>
      <c r="C44" s="41">
        <f t="shared" si="5"/>
        <v>1886496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1262414</v>
      </c>
      <c r="G44" s="42">
        <f t="shared" si="8"/>
        <v>1440686</v>
      </c>
    </row>
    <row r="45" spans="1:9" x14ac:dyDescent="0.25">
      <c r="A45" s="42" t="str">
        <f t="shared" si="3"/>
        <v>BARCELONA</v>
      </c>
      <c r="B45" s="41">
        <f t="shared" si="4"/>
        <v>6158057</v>
      </c>
      <c r="C45" s="41">
        <f t="shared" si="5"/>
        <v>6264210</v>
      </c>
      <c r="D45" s="41">
        <f t="shared" si="6"/>
        <v>3</v>
      </c>
      <c r="E45" s="42" t="str">
        <f t="shared" si="2"/>
        <v>VIGO</v>
      </c>
      <c r="F45" s="42">
        <f t="shared" si="7"/>
        <v>819541</v>
      </c>
      <c r="G45" s="42">
        <f t="shared" si="8"/>
        <v>823446</v>
      </c>
    </row>
    <row r="46" spans="1:9" x14ac:dyDescent="0.25">
      <c r="A46" s="42" t="str">
        <f t="shared" si="3"/>
        <v>BILBAO</v>
      </c>
      <c r="B46" s="41">
        <f t="shared" si="4"/>
        <v>2116863</v>
      </c>
      <c r="C46" s="41">
        <f t="shared" si="5"/>
        <v>2279065</v>
      </c>
      <c r="D46" s="41">
        <f t="shared" si="6"/>
        <v>5</v>
      </c>
      <c r="E46" s="42" t="str">
        <f t="shared" si="2"/>
        <v>TARRAGONA</v>
      </c>
      <c r="F46" s="42">
        <f t="shared" si="7"/>
        <v>747434</v>
      </c>
      <c r="G46" s="42">
        <f t="shared" si="8"/>
        <v>883383</v>
      </c>
    </row>
    <row r="47" spans="1:9" x14ac:dyDescent="0.25">
      <c r="A47" s="42" t="str">
        <f t="shared" si="3"/>
        <v>CARTAGENA</v>
      </c>
      <c r="B47" s="41">
        <f t="shared" si="4"/>
        <v>243203</v>
      </c>
      <c r="C47" s="41">
        <f t="shared" si="5"/>
        <v>208824</v>
      </c>
      <c r="D47" s="41">
        <f t="shared" si="6"/>
        <v>20</v>
      </c>
      <c r="E47" s="42" t="str">
        <f t="shared" si="2"/>
        <v>CASTELLON</v>
      </c>
      <c r="F47" s="42">
        <f t="shared" si="7"/>
        <v>667132</v>
      </c>
      <c r="G47" s="42">
        <f t="shared" si="8"/>
        <v>483071</v>
      </c>
    </row>
    <row r="48" spans="1:9" x14ac:dyDescent="0.25">
      <c r="A48" s="42" t="str">
        <f t="shared" si="3"/>
        <v>CASTELLON</v>
      </c>
      <c r="B48" s="41">
        <f t="shared" si="4"/>
        <v>667132</v>
      </c>
      <c r="C48" s="41">
        <f t="shared" si="5"/>
        <v>483071</v>
      </c>
      <c r="D48" s="41">
        <f t="shared" si="6"/>
        <v>10</v>
      </c>
      <c r="E48" s="42" t="str">
        <f t="shared" si="2"/>
        <v>SEVILLA</v>
      </c>
      <c r="F48" s="42">
        <f t="shared" si="7"/>
        <v>516872</v>
      </c>
      <c r="G48" s="42">
        <f t="shared" si="8"/>
        <v>590399</v>
      </c>
    </row>
    <row r="49" spans="1:7" x14ac:dyDescent="0.25">
      <c r="A49" s="42" t="str">
        <f t="shared" si="3"/>
        <v>CEUTA</v>
      </c>
      <c r="B49" s="41">
        <f t="shared" si="4"/>
        <v>231964</v>
      </c>
      <c r="C49" s="41">
        <f t="shared" si="5"/>
        <v>225130</v>
      </c>
      <c r="D49" s="41">
        <f t="shared" si="6"/>
        <v>22</v>
      </c>
      <c r="E49" s="42" t="str">
        <f t="shared" si="2"/>
        <v>GIJON</v>
      </c>
      <c r="F49" s="42">
        <f t="shared" si="7"/>
        <v>511774</v>
      </c>
      <c r="G49" s="42">
        <f t="shared" si="8"/>
        <v>415894</v>
      </c>
    </row>
    <row r="50" spans="1:7" x14ac:dyDescent="0.25">
      <c r="A50" s="42" t="str">
        <f t="shared" si="3"/>
        <v>FERROL-SAN CIBRAO</v>
      </c>
      <c r="B50" s="41">
        <f t="shared" si="4"/>
        <v>240746</v>
      </c>
      <c r="C50" s="41">
        <f t="shared" si="5"/>
        <v>190428</v>
      </c>
      <c r="D50" s="41">
        <f t="shared" si="6"/>
        <v>21</v>
      </c>
      <c r="E50" s="42" t="str">
        <f t="shared" si="2"/>
        <v>BAHIA DE CADIZ</v>
      </c>
      <c r="F50" s="42">
        <f t="shared" si="7"/>
        <v>465735</v>
      </c>
      <c r="G50" s="42">
        <f t="shared" si="8"/>
        <v>468213</v>
      </c>
    </row>
    <row r="51" spans="1:7" x14ac:dyDescent="0.25">
      <c r="A51" s="42" t="str">
        <f t="shared" si="3"/>
        <v>GIJON</v>
      </c>
      <c r="B51" s="41">
        <f t="shared" si="4"/>
        <v>511774</v>
      </c>
      <c r="C51" s="41">
        <f t="shared" si="5"/>
        <v>415894</v>
      </c>
      <c r="D51" s="41">
        <f t="shared" si="6"/>
        <v>12</v>
      </c>
      <c r="E51" s="42" t="str">
        <f t="shared" si="2"/>
        <v>PASAIA</v>
      </c>
      <c r="F51" s="42">
        <f t="shared" si="7"/>
        <v>362019</v>
      </c>
      <c r="G51" s="42">
        <f t="shared" si="8"/>
        <v>422535</v>
      </c>
    </row>
    <row r="52" spans="1:7" x14ac:dyDescent="0.25">
      <c r="A52" s="42" t="str">
        <f t="shared" si="3"/>
        <v>HUELVA</v>
      </c>
      <c r="B52" s="41">
        <f t="shared" si="4"/>
        <v>163347</v>
      </c>
      <c r="C52" s="41">
        <f t="shared" si="5"/>
        <v>129401</v>
      </c>
      <c r="D52" s="41">
        <f t="shared" si="6"/>
        <v>25</v>
      </c>
      <c r="E52" s="42" t="str">
        <f t="shared" si="2"/>
        <v>SANTANDER</v>
      </c>
      <c r="F52" s="42">
        <f t="shared" si="7"/>
        <v>356226</v>
      </c>
      <c r="G52" s="42">
        <f t="shared" si="8"/>
        <v>403645</v>
      </c>
    </row>
    <row r="53" spans="1:7" x14ac:dyDescent="0.25">
      <c r="A53" s="42" t="str">
        <f t="shared" si="3"/>
        <v>LAS PALMAS</v>
      </c>
      <c r="B53" s="41">
        <f t="shared" si="4"/>
        <v>3772119</v>
      </c>
      <c r="C53" s="41">
        <f t="shared" si="5"/>
        <v>4388863</v>
      </c>
      <c r="D53" s="41">
        <f t="shared" si="6"/>
        <v>4</v>
      </c>
      <c r="E53" s="42" t="str">
        <f t="shared" si="2"/>
        <v>A CORUÑA</v>
      </c>
      <c r="F53" s="42">
        <f t="shared" si="7"/>
        <v>336327</v>
      </c>
      <c r="G53" s="42">
        <f t="shared" si="8"/>
        <v>372076</v>
      </c>
    </row>
    <row r="54" spans="1:7" x14ac:dyDescent="0.25">
      <c r="A54" s="42" t="str">
        <f t="shared" si="3"/>
        <v>MALAGA</v>
      </c>
      <c r="B54" s="41">
        <f t="shared" si="4"/>
        <v>222456</v>
      </c>
      <c r="C54" s="41">
        <f t="shared" si="5"/>
        <v>2250573</v>
      </c>
      <c r="D54" s="41">
        <f t="shared" si="6"/>
        <v>23</v>
      </c>
      <c r="E54" s="42" t="str">
        <f t="shared" si="2"/>
        <v>ALICANTE</v>
      </c>
      <c r="F54" s="42">
        <f t="shared" si="7"/>
        <v>334603</v>
      </c>
      <c r="G54" s="42">
        <f t="shared" si="8"/>
        <v>396805</v>
      </c>
    </row>
    <row r="55" spans="1:7" x14ac:dyDescent="0.25">
      <c r="A55" s="42" t="str">
        <f t="shared" si="3"/>
        <v>MARIN Y RIA DE PONTEVEDRA</v>
      </c>
      <c r="B55" s="41">
        <f t="shared" si="4"/>
        <v>250065</v>
      </c>
      <c r="C55" s="41">
        <f t="shared" si="5"/>
        <v>239280</v>
      </c>
      <c r="D55" s="41">
        <f t="shared" si="6"/>
        <v>19</v>
      </c>
      <c r="E55" s="42" t="str">
        <f t="shared" si="2"/>
        <v>AVILES</v>
      </c>
      <c r="F55" s="42">
        <f t="shared" ref="F55:F65" si="9">LOOKUP(E55,$A$38:$A$65,$B$38:$B$65)</f>
        <v>287378</v>
      </c>
      <c r="G55" s="42">
        <f t="shared" si="8"/>
        <v>267066</v>
      </c>
    </row>
    <row r="56" spans="1:7" x14ac:dyDescent="0.25">
      <c r="A56" s="42" t="str">
        <f t="shared" si="3"/>
        <v>MELILLA</v>
      </c>
      <c r="B56" s="41">
        <f t="shared" si="4"/>
        <v>209890</v>
      </c>
      <c r="C56" s="41">
        <f t="shared" si="5"/>
        <v>205330</v>
      </c>
      <c r="D56" s="41">
        <f t="shared" si="6"/>
        <v>24</v>
      </c>
      <c r="E56" s="42" t="str">
        <f t="shared" si="2"/>
        <v>MARIN Y RIA DE PONTEVEDRA</v>
      </c>
      <c r="F56" s="42">
        <f t="shared" si="9"/>
        <v>250065</v>
      </c>
      <c r="G56" s="42">
        <f t="shared" si="8"/>
        <v>239280</v>
      </c>
    </row>
    <row r="57" spans="1:7" x14ac:dyDescent="0.25">
      <c r="A57" s="42" t="str">
        <f t="shared" si="3"/>
        <v>MOTRIL</v>
      </c>
      <c r="B57" s="41">
        <f t="shared" si="4"/>
        <v>72820</v>
      </c>
      <c r="C57" s="41">
        <f t="shared" si="5"/>
        <v>60241</v>
      </c>
      <c r="D57" s="41">
        <f t="shared" si="6"/>
        <v>28</v>
      </c>
      <c r="E57" s="42" t="str">
        <f t="shared" si="2"/>
        <v>CARTAGENA</v>
      </c>
      <c r="F57" s="42">
        <f t="shared" si="9"/>
        <v>243203</v>
      </c>
      <c r="G57" s="42">
        <f t="shared" si="8"/>
        <v>208824</v>
      </c>
    </row>
    <row r="58" spans="1:7" x14ac:dyDescent="0.25">
      <c r="A58" s="42" t="str">
        <f t="shared" si="3"/>
        <v>PASAIA</v>
      </c>
      <c r="B58" s="41">
        <f t="shared" si="4"/>
        <v>362019</v>
      </c>
      <c r="C58" s="41">
        <f t="shared" si="5"/>
        <v>422535</v>
      </c>
      <c r="D58" s="41">
        <f t="shared" si="6"/>
        <v>14</v>
      </c>
      <c r="E58" s="42" t="str">
        <f t="shared" si="2"/>
        <v>FERROL-SAN CIBRAO</v>
      </c>
      <c r="F58" s="42">
        <f t="shared" si="9"/>
        <v>240746</v>
      </c>
      <c r="G58" s="42">
        <f t="shared" si="8"/>
        <v>190428</v>
      </c>
    </row>
    <row r="59" spans="1:7" x14ac:dyDescent="0.25">
      <c r="A59" s="42" t="str">
        <f t="shared" si="3"/>
        <v>SANTA CRUZ DE TENERIFE</v>
      </c>
      <c r="B59" s="41">
        <f t="shared" si="4"/>
        <v>1262414</v>
      </c>
      <c r="C59" s="41">
        <f t="shared" si="5"/>
        <v>1440686</v>
      </c>
      <c r="D59" s="41">
        <f t="shared" si="6"/>
        <v>7</v>
      </c>
      <c r="E59" s="42" t="str">
        <f t="shared" si="2"/>
        <v>CEUTA</v>
      </c>
      <c r="F59" s="42">
        <f t="shared" si="9"/>
        <v>231964</v>
      </c>
      <c r="G59" s="42">
        <f t="shared" si="8"/>
        <v>225130</v>
      </c>
    </row>
    <row r="60" spans="1:7" x14ac:dyDescent="0.25">
      <c r="A60" s="42" t="str">
        <f t="shared" si="3"/>
        <v>SANTANDER</v>
      </c>
      <c r="B60" s="41">
        <f t="shared" si="4"/>
        <v>356226</v>
      </c>
      <c r="C60" s="41">
        <f t="shared" si="5"/>
        <v>403645</v>
      </c>
      <c r="D60" s="41">
        <f t="shared" si="6"/>
        <v>15</v>
      </c>
      <c r="E60" s="42" t="str">
        <f t="shared" si="2"/>
        <v>MALAGA</v>
      </c>
      <c r="F60" s="42">
        <f t="shared" si="9"/>
        <v>222456</v>
      </c>
      <c r="G60" s="42">
        <f t="shared" si="8"/>
        <v>2250573</v>
      </c>
    </row>
    <row r="61" spans="1:7" x14ac:dyDescent="0.25">
      <c r="A61" s="42" t="str">
        <f t="shared" si="3"/>
        <v>SEVILLA</v>
      </c>
      <c r="B61" s="41">
        <f t="shared" si="4"/>
        <v>516872</v>
      </c>
      <c r="C61" s="41">
        <f t="shared" si="5"/>
        <v>590399</v>
      </c>
      <c r="D61" s="41">
        <f t="shared" si="6"/>
        <v>11</v>
      </c>
      <c r="E61" s="42" t="str">
        <f t="shared" si="2"/>
        <v>MELILLA</v>
      </c>
      <c r="F61" s="42">
        <f t="shared" si="9"/>
        <v>209890</v>
      </c>
      <c r="G61" s="42">
        <f t="shared" si="8"/>
        <v>205330</v>
      </c>
    </row>
    <row r="62" spans="1:7" x14ac:dyDescent="0.25">
      <c r="A62" s="42" t="str">
        <f t="shared" si="3"/>
        <v>TARRAGONA</v>
      </c>
      <c r="B62" s="41">
        <f t="shared" si="4"/>
        <v>747434</v>
      </c>
      <c r="C62" s="41">
        <f t="shared" si="5"/>
        <v>883383</v>
      </c>
      <c r="D62" s="41">
        <f t="shared" si="6"/>
        <v>9</v>
      </c>
      <c r="E62" s="42" t="str">
        <f t="shared" si="2"/>
        <v>HUELVA</v>
      </c>
      <c r="F62" s="42">
        <f t="shared" si="9"/>
        <v>163347</v>
      </c>
      <c r="G62" s="42">
        <f t="shared" si="8"/>
        <v>129401</v>
      </c>
    </row>
    <row r="63" spans="1:7" x14ac:dyDescent="0.25">
      <c r="A63" s="42" t="str">
        <f t="shared" si="3"/>
        <v>VALENCIA</v>
      </c>
      <c r="B63" s="41">
        <f t="shared" si="4"/>
        <v>14713824</v>
      </c>
      <c r="C63" s="41">
        <f t="shared" si="5"/>
        <v>14232083</v>
      </c>
      <c r="D63" s="41">
        <f t="shared" si="6"/>
        <v>1</v>
      </c>
      <c r="E63" s="42" t="str">
        <f t="shared" si="2"/>
        <v>ALMERIA</v>
      </c>
      <c r="F63" s="42">
        <f t="shared" si="9"/>
        <v>146687</v>
      </c>
      <c r="G63" s="42">
        <f t="shared" si="8"/>
        <v>170388</v>
      </c>
    </row>
    <row r="64" spans="1:7" x14ac:dyDescent="0.25">
      <c r="A64" s="42" t="str">
        <f t="shared" si="3"/>
        <v>VIGO</v>
      </c>
      <c r="B64" s="41">
        <f t="shared" si="4"/>
        <v>819541</v>
      </c>
      <c r="C64" s="41">
        <f t="shared" si="5"/>
        <v>823446</v>
      </c>
      <c r="D64" s="41">
        <f t="shared" si="6"/>
        <v>8</v>
      </c>
      <c r="E64" s="42" t="str">
        <f t="shared" si="2"/>
        <v>VILAGARCIA</v>
      </c>
      <c r="F64" s="42">
        <f t="shared" si="9"/>
        <v>114253</v>
      </c>
      <c r="G64" s="42">
        <f t="shared" si="8"/>
        <v>106045</v>
      </c>
    </row>
    <row r="65" spans="1:7" x14ac:dyDescent="0.25">
      <c r="A65" s="42" t="str">
        <f t="shared" si="3"/>
        <v>VILAGARCIA</v>
      </c>
      <c r="B65" s="41">
        <f t="shared" si="4"/>
        <v>114253</v>
      </c>
      <c r="C65" s="41">
        <f t="shared" si="5"/>
        <v>106045</v>
      </c>
      <c r="D65" s="41">
        <f t="shared" si="6"/>
        <v>27</v>
      </c>
      <c r="E65" s="42" t="str">
        <f t="shared" si="2"/>
        <v>MOTRIL</v>
      </c>
      <c r="F65" s="42">
        <f t="shared" si="9"/>
        <v>72820</v>
      </c>
      <c r="G65" s="42">
        <f t="shared" si="8"/>
        <v>60241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5742</v>
      </c>
      <c r="C7" s="23">
        <v>3070</v>
      </c>
      <c r="D7" s="23">
        <v>11137</v>
      </c>
      <c r="E7" s="23">
        <v>9455</v>
      </c>
      <c r="F7" s="10">
        <f>((E7*100)/D7)-100</f>
        <v>-15.102810451647656</v>
      </c>
      <c r="G7" s="1"/>
      <c r="H7" s="1"/>
      <c r="I7" s="1"/>
    </row>
    <row r="8" spans="1:12" x14ac:dyDescent="0.25">
      <c r="A8" s="11" t="s">
        <v>45</v>
      </c>
      <c r="B8" s="24">
        <v>28</v>
      </c>
      <c r="C8" s="24">
        <v>24</v>
      </c>
      <c r="D8" s="24">
        <v>79</v>
      </c>
      <c r="E8" s="24">
        <v>71</v>
      </c>
      <c r="F8" s="13">
        <f t="shared" ref="F8:F35" si="0">((E8*100)/D8)-100</f>
        <v>-10.12658227848101</v>
      </c>
      <c r="G8" s="1"/>
      <c r="H8" s="1"/>
      <c r="I8" s="1"/>
    </row>
    <row r="9" spans="1:12" x14ac:dyDescent="0.25">
      <c r="A9" s="8" t="s">
        <v>46</v>
      </c>
      <c r="B9" s="23">
        <v>508</v>
      </c>
      <c r="C9" s="23">
        <v>124</v>
      </c>
      <c r="D9" s="23">
        <v>1304</v>
      </c>
      <c r="E9" s="23">
        <v>544</v>
      </c>
      <c r="F9" s="10">
        <f t="shared" si="0"/>
        <v>-58.282208588957054</v>
      </c>
      <c r="G9" s="1"/>
      <c r="H9" s="1"/>
      <c r="I9" s="1"/>
    </row>
    <row r="10" spans="1:12" x14ac:dyDescent="0.25">
      <c r="A10" s="11" t="s">
        <v>47</v>
      </c>
      <c r="B10" s="24">
        <v>3464</v>
      </c>
      <c r="C10" s="24">
        <v>3322</v>
      </c>
      <c r="D10" s="24">
        <v>5115</v>
      </c>
      <c r="E10" s="24">
        <v>5070</v>
      </c>
      <c r="F10" s="13">
        <f t="shared" si="0"/>
        <v>-0.87976539589442382</v>
      </c>
      <c r="G10" s="1"/>
      <c r="H10" s="1"/>
      <c r="I10" s="1"/>
    </row>
    <row r="11" spans="1:12" x14ac:dyDescent="0.25">
      <c r="A11" s="8" t="s">
        <v>48</v>
      </c>
      <c r="B11" s="23">
        <v>82</v>
      </c>
      <c r="C11" s="23">
        <v>11</v>
      </c>
      <c r="D11" s="23">
        <v>208</v>
      </c>
      <c r="E11" s="23">
        <v>106</v>
      </c>
      <c r="F11" s="10">
        <f t="shared" si="0"/>
        <v>-49.03846153846154</v>
      </c>
      <c r="G11" s="1"/>
      <c r="H11" s="1"/>
      <c r="I11" s="1"/>
    </row>
    <row r="12" spans="1:12" x14ac:dyDescent="0.25">
      <c r="A12" s="11" t="s">
        <v>49</v>
      </c>
      <c r="B12" s="24">
        <v>977</v>
      </c>
      <c r="C12" s="24">
        <v>1111</v>
      </c>
      <c r="D12" s="24">
        <v>2653</v>
      </c>
      <c r="E12" s="24">
        <v>3143</v>
      </c>
      <c r="F12" s="13">
        <f t="shared" si="0"/>
        <v>18.469656992084438</v>
      </c>
      <c r="G12" s="1"/>
      <c r="H12" s="1"/>
      <c r="I12" s="1"/>
    </row>
    <row r="13" spans="1:12" x14ac:dyDescent="0.25">
      <c r="A13" s="8" t="s">
        <v>50</v>
      </c>
      <c r="B13" s="23">
        <v>341</v>
      </c>
      <c r="C13" s="23">
        <v>11</v>
      </c>
      <c r="D13" s="23">
        <v>894</v>
      </c>
      <c r="E13" s="23">
        <v>475</v>
      </c>
      <c r="F13" s="10">
        <f t="shared" si="0"/>
        <v>-46.868008948545864</v>
      </c>
      <c r="G13" s="1"/>
      <c r="H13" s="1"/>
      <c r="I13" s="1"/>
    </row>
    <row r="14" spans="1:12" x14ac:dyDescent="0.25">
      <c r="A14" s="11" t="s">
        <v>51</v>
      </c>
      <c r="B14" s="24">
        <v>214</v>
      </c>
      <c r="C14" s="24">
        <v>0</v>
      </c>
      <c r="D14" s="24">
        <v>649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43</v>
      </c>
      <c r="C16" s="24">
        <v>48</v>
      </c>
      <c r="D16" s="24">
        <v>134</v>
      </c>
      <c r="E16" s="24">
        <v>152</v>
      </c>
      <c r="F16" s="13">
        <f t="shared" si="0"/>
        <v>13.432835820895519</v>
      </c>
      <c r="G16" s="1"/>
      <c r="H16" s="1"/>
      <c r="I16" s="1"/>
    </row>
    <row r="17" spans="1:9" x14ac:dyDescent="0.25">
      <c r="A17" s="8" t="s">
        <v>54</v>
      </c>
      <c r="B17" s="23">
        <v>400</v>
      </c>
      <c r="C17" s="23">
        <v>184</v>
      </c>
      <c r="D17" s="23">
        <v>975</v>
      </c>
      <c r="E17" s="23">
        <v>635</v>
      </c>
      <c r="F17" s="10">
        <f t="shared" si="0"/>
        <v>-34.871794871794876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1</v>
      </c>
      <c r="D18" s="24">
        <v>1</v>
      </c>
      <c r="E18" s="24">
        <v>1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23">
        <v>50</v>
      </c>
      <c r="C19" s="23">
        <v>19</v>
      </c>
      <c r="D19" s="23">
        <v>94</v>
      </c>
      <c r="E19" s="23">
        <v>60</v>
      </c>
      <c r="F19" s="10">
        <f t="shared" si="0"/>
        <v>-36.170212765957444</v>
      </c>
      <c r="G19" s="1"/>
      <c r="H19" s="1"/>
      <c r="I19" s="1"/>
    </row>
    <row r="20" spans="1:9" x14ac:dyDescent="0.25">
      <c r="A20" s="11" t="s">
        <v>57</v>
      </c>
      <c r="B20" s="24">
        <v>2618</v>
      </c>
      <c r="C20" s="24">
        <v>3574</v>
      </c>
      <c r="D20" s="24">
        <v>3629</v>
      </c>
      <c r="E20" s="24">
        <v>4926</v>
      </c>
      <c r="F20" s="13">
        <f t="shared" si="0"/>
        <v>35.739873243317732</v>
      </c>
      <c r="G20" s="1"/>
      <c r="H20" s="1"/>
      <c r="I20" s="1"/>
    </row>
    <row r="21" spans="1:9" x14ac:dyDescent="0.25">
      <c r="A21" s="8" t="s">
        <v>58</v>
      </c>
      <c r="B21" s="23">
        <v>205</v>
      </c>
      <c r="C21" s="23">
        <v>187</v>
      </c>
      <c r="D21" s="23">
        <v>590</v>
      </c>
      <c r="E21" s="23">
        <v>594</v>
      </c>
      <c r="F21" s="10">
        <f t="shared" si="0"/>
        <v>0.67796610169492055</v>
      </c>
      <c r="G21" s="1"/>
      <c r="H21" s="1"/>
      <c r="I21" s="1"/>
    </row>
    <row r="22" spans="1:9" x14ac:dyDescent="0.25">
      <c r="A22" s="11" t="s">
        <v>59</v>
      </c>
      <c r="B22" s="24">
        <v>1</v>
      </c>
      <c r="C22" s="24">
        <v>0</v>
      </c>
      <c r="D22" s="24">
        <v>2</v>
      </c>
      <c r="E22" s="24">
        <v>14</v>
      </c>
      <c r="F22" s="13">
        <f t="shared" si="0"/>
        <v>600</v>
      </c>
      <c r="G22" s="1"/>
      <c r="H22" s="1"/>
      <c r="I22" s="1"/>
    </row>
    <row r="23" spans="1:9" x14ac:dyDescent="0.25">
      <c r="A23" s="8" t="s">
        <v>60</v>
      </c>
      <c r="B23" s="23">
        <v>38</v>
      </c>
      <c r="C23" s="23">
        <v>26</v>
      </c>
      <c r="D23" s="23">
        <v>110</v>
      </c>
      <c r="E23" s="23">
        <v>82</v>
      </c>
      <c r="F23" s="10">
        <f t="shared" si="0"/>
        <v>-25.454545454545453</v>
      </c>
      <c r="G23" s="1"/>
      <c r="H23" s="1"/>
      <c r="I23" s="1"/>
    </row>
    <row r="24" spans="1:9" x14ac:dyDescent="0.25">
      <c r="A24" s="11" t="s">
        <v>61</v>
      </c>
      <c r="B24" s="24">
        <v>177</v>
      </c>
      <c r="C24" s="24">
        <v>196</v>
      </c>
      <c r="D24" s="24">
        <v>495</v>
      </c>
      <c r="E24" s="24">
        <v>480</v>
      </c>
      <c r="F24" s="13">
        <f t="shared" si="0"/>
        <v>-3.0303030303030312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287</v>
      </c>
      <c r="C26" s="24">
        <v>146</v>
      </c>
      <c r="D26" s="24">
        <v>740</v>
      </c>
      <c r="E26" s="24">
        <v>541</v>
      </c>
      <c r="F26" s="13">
        <f t="shared" si="0"/>
        <v>-26.891891891891888</v>
      </c>
      <c r="G26" s="1"/>
      <c r="H26" s="1"/>
      <c r="I26" s="1"/>
    </row>
    <row r="27" spans="1:9" x14ac:dyDescent="0.25">
      <c r="A27" s="8" t="s">
        <v>64</v>
      </c>
      <c r="B27" s="23">
        <v>2424</v>
      </c>
      <c r="C27" s="23">
        <v>2682</v>
      </c>
      <c r="D27" s="23">
        <v>8105</v>
      </c>
      <c r="E27" s="23">
        <v>7403</v>
      </c>
      <c r="F27" s="10">
        <f t="shared" si="0"/>
        <v>-8.6613201727328857</v>
      </c>
      <c r="G27" s="1"/>
      <c r="H27" s="1"/>
      <c r="I27" s="1"/>
    </row>
    <row r="28" spans="1:9" x14ac:dyDescent="0.25">
      <c r="A28" s="11" t="s">
        <v>65</v>
      </c>
      <c r="B28" s="24">
        <v>228</v>
      </c>
      <c r="C28" s="24">
        <v>219</v>
      </c>
      <c r="D28" s="24">
        <v>507</v>
      </c>
      <c r="E28" s="24">
        <v>573</v>
      </c>
      <c r="F28" s="13">
        <f t="shared" si="0"/>
        <v>13.017751479289942</v>
      </c>
      <c r="G28" s="1"/>
      <c r="H28" s="1"/>
      <c r="I28" s="1"/>
    </row>
    <row r="29" spans="1:9" x14ac:dyDescent="0.25">
      <c r="A29" s="8" t="s">
        <v>66</v>
      </c>
      <c r="B29" s="23">
        <v>1288</v>
      </c>
      <c r="C29" s="23">
        <v>1423</v>
      </c>
      <c r="D29" s="23">
        <v>2535</v>
      </c>
      <c r="E29" s="23">
        <v>2369</v>
      </c>
      <c r="F29" s="10">
        <f t="shared" si="0"/>
        <v>-6.5483234714003942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170</v>
      </c>
      <c r="C31" s="23">
        <v>153</v>
      </c>
      <c r="D31" s="23">
        <v>415</v>
      </c>
      <c r="E31" s="23">
        <v>381</v>
      </c>
      <c r="F31" s="10">
        <f t="shared" si="0"/>
        <v>-8.1927710843373518</v>
      </c>
      <c r="G31" s="1"/>
      <c r="H31" s="1"/>
      <c r="I31" s="1"/>
    </row>
    <row r="32" spans="1:9" x14ac:dyDescent="0.25">
      <c r="A32" s="11" t="s">
        <v>69</v>
      </c>
      <c r="B32" s="24">
        <v>223</v>
      </c>
      <c r="C32" s="24">
        <v>103</v>
      </c>
      <c r="D32" s="24">
        <v>538</v>
      </c>
      <c r="E32" s="24">
        <v>194</v>
      </c>
      <c r="F32" s="13">
        <f t="shared" si="0"/>
        <v>-63.940520446096656</v>
      </c>
      <c r="G32" s="1"/>
      <c r="H32" s="1"/>
      <c r="I32" s="1"/>
    </row>
    <row r="33" spans="1:9" x14ac:dyDescent="0.25">
      <c r="A33" s="8" t="s">
        <v>70</v>
      </c>
      <c r="B33" s="23">
        <v>5504</v>
      </c>
      <c r="C33" s="23">
        <v>4919</v>
      </c>
      <c r="D33" s="23">
        <v>14571</v>
      </c>
      <c r="E33" s="23">
        <v>13593</v>
      </c>
      <c r="F33" s="10">
        <f t="shared" si="0"/>
        <v>-6.7119621165328454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25012</v>
      </c>
      <c r="C35" s="15">
        <f t="shared" ref="C35:E35" si="1">SUM(C7:C34)</f>
        <v>21553</v>
      </c>
      <c r="D35" s="15">
        <f t="shared" si="1"/>
        <v>55480</v>
      </c>
      <c r="E35" s="15">
        <f t="shared" si="1"/>
        <v>50862</v>
      </c>
      <c r="F35" s="16">
        <f t="shared" si="0"/>
        <v>-8.3237202595529851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9455</v>
      </c>
      <c r="C38" s="41">
        <f>D7</f>
        <v>11137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13593</v>
      </c>
      <c r="G38" s="42">
        <f>LOOKUP(E38,$A$38:$A$65,$C$38:$C$65)</f>
        <v>14571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</v>
      </c>
      <c r="C39" s="41">
        <f t="shared" ref="C39:C65" si="5">D8</f>
        <v>79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9455</v>
      </c>
      <c r="G39" s="42">
        <f t="shared" ref="G39:G65" si="8">LOOKUP(E39,$A$38:$A$65,$C$38:$C$65)</f>
        <v>11137</v>
      </c>
    </row>
    <row r="40" spans="1:9" x14ac:dyDescent="0.25">
      <c r="A40" s="42" t="str">
        <f t="shared" si="3"/>
        <v>ALMERIA</v>
      </c>
      <c r="B40" s="41">
        <f t="shared" si="4"/>
        <v>544</v>
      </c>
      <c r="C40" s="41">
        <f t="shared" si="5"/>
        <v>1304</v>
      </c>
      <c r="D40" s="41">
        <f t="shared" si="6"/>
        <v>11</v>
      </c>
      <c r="E40" s="42" t="str">
        <f t="shared" si="2"/>
        <v>PASAIA</v>
      </c>
      <c r="F40" s="42">
        <f t="shared" si="7"/>
        <v>7403</v>
      </c>
      <c r="G40" s="42">
        <f t="shared" si="8"/>
        <v>8105</v>
      </c>
    </row>
    <row r="41" spans="1:9" x14ac:dyDescent="0.25">
      <c r="A41" s="42" t="str">
        <f t="shared" si="3"/>
        <v>AVILES</v>
      </c>
      <c r="B41" s="41">
        <f t="shared" si="4"/>
        <v>5070</v>
      </c>
      <c r="C41" s="41">
        <f t="shared" si="5"/>
        <v>5115</v>
      </c>
      <c r="D41" s="41">
        <f t="shared" si="6"/>
        <v>4</v>
      </c>
      <c r="E41" s="42" t="str">
        <f t="shared" si="2"/>
        <v>AVILES</v>
      </c>
      <c r="F41" s="42">
        <f t="shared" si="7"/>
        <v>5070</v>
      </c>
      <c r="G41" s="42">
        <f t="shared" si="8"/>
        <v>5115</v>
      </c>
    </row>
    <row r="42" spans="1:9" x14ac:dyDescent="0.25">
      <c r="A42" s="42" t="str">
        <f t="shared" si="3"/>
        <v>BAHIA DE ALGECIRAS</v>
      </c>
      <c r="B42" s="41">
        <f t="shared" si="4"/>
        <v>106</v>
      </c>
      <c r="C42" s="41">
        <f t="shared" si="5"/>
        <v>208</v>
      </c>
      <c r="D42" s="41">
        <f t="shared" si="6"/>
        <v>18</v>
      </c>
      <c r="E42" s="42" t="str">
        <f t="shared" si="2"/>
        <v>GIJON</v>
      </c>
      <c r="F42" s="42">
        <f t="shared" si="7"/>
        <v>4926</v>
      </c>
      <c r="G42" s="42">
        <f t="shared" si="8"/>
        <v>3629</v>
      </c>
    </row>
    <row r="43" spans="1:9" x14ac:dyDescent="0.25">
      <c r="A43" s="42" t="str">
        <f t="shared" si="3"/>
        <v>BAHIA DE CADIZ</v>
      </c>
      <c r="B43" s="41">
        <f t="shared" si="4"/>
        <v>3143</v>
      </c>
      <c r="C43" s="41">
        <f t="shared" si="5"/>
        <v>2653</v>
      </c>
      <c r="D43" s="41">
        <f t="shared" si="6"/>
        <v>6</v>
      </c>
      <c r="E43" s="42" t="str">
        <f t="shared" si="2"/>
        <v>BAHIA DE CADIZ</v>
      </c>
      <c r="F43" s="42">
        <f t="shared" si="7"/>
        <v>3143</v>
      </c>
      <c r="G43" s="42">
        <f t="shared" si="8"/>
        <v>2653</v>
      </c>
    </row>
    <row r="44" spans="1:9" x14ac:dyDescent="0.25">
      <c r="A44" s="42" t="str">
        <f t="shared" si="3"/>
        <v>BALEARES</v>
      </c>
      <c r="B44" s="41">
        <f t="shared" si="4"/>
        <v>475</v>
      </c>
      <c r="C44" s="41">
        <f t="shared" si="5"/>
        <v>894</v>
      </c>
      <c r="D44" s="41">
        <f t="shared" si="6"/>
        <v>14</v>
      </c>
      <c r="E44" s="42" t="str">
        <f t="shared" si="2"/>
        <v>SANTANDER</v>
      </c>
      <c r="F44" s="42">
        <f t="shared" si="7"/>
        <v>2369</v>
      </c>
      <c r="G44" s="42">
        <f t="shared" si="8"/>
        <v>2535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649</v>
      </c>
      <c r="D45" s="41">
        <f t="shared" si="6"/>
        <v>28</v>
      </c>
      <c r="E45" s="42" t="str">
        <f t="shared" si="2"/>
        <v>CASTELLON</v>
      </c>
      <c r="F45" s="42">
        <f t="shared" si="7"/>
        <v>635</v>
      </c>
      <c r="G45" s="42">
        <f t="shared" si="8"/>
        <v>975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HUELVA</v>
      </c>
      <c r="F46" s="42">
        <f t="shared" si="7"/>
        <v>594</v>
      </c>
      <c r="G46" s="42">
        <f t="shared" si="8"/>
        <v>590</v>
      </c>
    </row>
    <row r="47" spans="1:9" x14ac:dyDescent="0.25">
      <c r="A47" s="42" t="str">
        <f t="shared" si="3"/>
        <v>CARTAGENA</v>
      </c>
      <c r="B47" s="41">
        <f t="shared" si="4"/>
        <v>152</v>
      </c>
      <c r="C47" s="41">
        <f t="shared" si="5"/>
        <v>134</v>
      </c>
      <c r="D47" s="41">
        <f t="shared" si="6"/>
        <v>17</v>
      </c>
      <c r="E47" s="42" t="str">
        <f t="shared" si="2"/>
        <v>SANTA CRUZ DE TENERIFE</v>
      </c>
      <c r="F47" s="42">
        <f t="shared" si="7"/>
        <v>573</v>
      </c>
      <c r="G47" s="42">
        <f t="shared" si="8"/>
        <v>507</v>
      </c>
    </row>
    <row r="48" spans="1:9" x14ac:dyDescent="0.25">
      <c r="A48" s="42" t="str">
        <f t="shared" si="3"/>
        <v>CASTELLON</v>
      </c>
      <c r="B48" s="41">
        <f t="shared" si="4"/>
        <v>635</v>
      </c>
      <c r="C48" s="41">
        <f t="shared" si="5"/>
        <v>975</v>
      </c>
      <c r="D48" s="41">
        <f t="shared" si="6"/>
        <v>8</v>
      </c>
      <c r="E48" s="42" t="str">
        <f t="shared" si="2"/>
        <v>ALMERIA</v>
      </c>
      <c r="F48" s="42">
        <f t="shared" si="7"/>
        <v>544</v>
      </c>
      <c r="G48" s="42">
        <f t="shared" si="8"/>
        <v>1304</v>
      </c>
    </row>
    <row r="49" spans="1:7" x14ac:dyDescent="0.25">
      <c r="A49" s="42" t="str">
        <f t="shared" si="3"/>
        <v>CEUTA</v>
      </c>
      <c r="B49" s="41">
        <f t="shared" si="4"/>
        <v>1</v>
      </c>
      <c r="C49" s="41">
        <f t="shared" si="5"/>
        <v>1</v>
      </c>
      <c r="D49" s="41">
        <f t="shared" si="6"/>
        <v>23</v>
      </c>
      <c r="E49" s="42" t="str">
        <f t="shared" si="2"/>
        <v>MOTRIL</v>
      </c>
      <c r="F49" s="42">
        <f t="shared" si="7"/>
        <v>541</v>
      </c>
      <c r="G49" s="42">
        <f t="shared" si="8"/>
        <v>740</v>
      </c>
    </row>
    <row r="50" spans="1:7" x14ac:dyDescent="0.25">
      <c r="A50" s="42" t="str">
        <f t="shared" si="3"/>
        <v>FERROL-SAN CIBRAO</v>
      </c>
      <c r="B50" s="41">
        <f t="shared" si="4"/>
        <v>60</v>
      </c>
      <c r="C50" s="41">
        <f t="shared" si="5"/>
        <v>94</v>
      </c>
      <c r="D50" s="41">
        <f t="shared" si="6"/>
        <v>21</v>
      </c>
      <c r="E50" s="42" t="str">
        <f t="shared" si="2"/>
        <v>MARIN Y RIA DE PONTEVEDRA</v>
      </c>
      <c r="F50" s="42">
        <f t="shared" si="7"/>
        <v>480</v>
      </c>
      <c r="G50" s="42">
        <f t="shared" si="8"/>
        <v>495</v>
      </c>
    </row>
    <row r="51" spans="1:7" x14ac:dyDescent="0.25">
      <c r="A51" s="42" t="str">
        <f t="shared" si="3"/>
        <v>GIJON</v>
      </c>
      <c r="B51" s="41">
        <f t="shared" si="4"/>
        <v>4926</v>
      </c>
      <c r="C51" s="41">
        <f t="shared" si="5"/>
        <v>3629</v>
      </c>
      <c r="D51" s="41">
        <f t="shared" si="6"/>
        <v>5</v>
      </c>
      <c r="E51" s="42" t="str">
        <f t="shared" si="2"/>
        <v>BALEARES</v>
      </c>
      <c r="F51" s="42">
        <f t="shared" si="7"/>
        <v>475</v>
      </c>
      <c r="G51" s="42">
        <f t="shared" si="8"/>
        <v>894</v>
      </c>
    </row>
    <row r="52" spans="1:7" x14ac:dyDescent="0.25">
      <c r="A52" s="42" t="str">
        <f t="shared" si="3"/>
        <v>HUELVA</v>
      </c>
      <c r="B52" s="41">
        <f t="shared" si="4"/>
        <v>594</v>
      </c>
      <c r="C52" s="41">
        <f t="shared" si="5"/>
        <v>590</v>
      </c>
      <c r="D52" s="41">
        <f t="shared" si="6"/>
        <v>9</v>
      </c>
      <c r="E52" s="42" t="str">
        <f t="shared" si="2"/>
        <v>TARRAGONA</v>
      </c>
      <c r="F52" s="42">
        <f t="shared" si="7"/>
        <v>381</v>
      </c>
      <c r="G52" s="42">
        <f t="shared" si="8"/>
        <v>415</v>
      </c>
    </row>
    <row r="53" spans="1:7" x14ac:dyDescent="0.25">
      <c r="A53" s="42" t="str">
        <f t="shared" si="3"/>
        <v>LAS PALMAS</v>
      </c>
      <c r="B53" s="41">
        <f t="shared" si="4"/>
        <v>14</v>
      </c>
      <c r="C53" s="41">
        <f t="shared" si="5"/>
        <v>2</v>
      </c>
      <c r="D53" s="41">
        <f t="shared" si="6"/>
        <v>22</v>
      </c>
      <c r="E53" s="42" t="str">
        <f t="shared" si="2"/>
        <v>VALENCIA</v>
      </c>
      <c r="F53" s="42">
        <f t="shared" si="7"/>
        <v>194</v>
      </c>
      <c r="G53" s="42">
        <f t="shared" si="8"/>
        <v>538</v>
      </c>
    </row>
    <row r="54" spans="1:7" x14ac:dyDescent="0.25">
      <c r="A54" s="42" t="str">
        <f t="shared" si="3"/>
        <v>MALAGA</v>
      </c>
      <c r="B54" s="41">
        <f t="shared" si="4"/>
        <v>82</v>
      </c>
      <c r="C54" s="41">
        <f t="shared" si="5"/>
        <v>110</v>
      </c>
      <c r="D54" s="41">
        <f t="shared" si="6"/>
        <v>19</v>
      </c>
      <c r="E54" s="42" t="str">
        <f t="shared" si="2"/>
        <v>CARTAGENA</v>
      </c>
      <c r="F54" s="42">
        <f t="shared" si="7"/>
        <v>152</v>
      </c>
      <c r="G54" s="42">
        <f t="shared" si="8"/>
        <v>134</v>
      </c>
    </row>
    <row r="55" spans="1:7" x14ac:dyDescent="0.25">
      <c r="A55" s="42" t="str">
        <f t="shared" si="3"/>
        <v>MARIN Y RIA DE PONTEVEDRA</v>
      </c>
      <c r="B55" s="41">
        <f t="shared" si="4"/>
        <v>480</v>
      </c>
      <c r="C55" s="41">
        <f t="shared" si="5"/>
        <v>495</v>
      </c>
      <c r="D55" s="41">
        <f t="shared" si="6"/>
        <v>13</v>
      </c>
      <c r="E55" s="42" t="str">
        <f t="shared" si="2"/>
        <v>BAHIA DE ALGECIRAS</v>
      </c>
      <c r="F55" s="42">
        <f t="shared" ref="F55:F65" si="9">LOOKUP(E55,$A$38:$A$65,$B$38:$B$65)</f>
        <v>106</v>
      </c>
      <c r="G55" s="42">
        <f t="shared" si="8"/>
        <v>208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82</v>
      </c>
      <c r="G56" s="42">
        <f t="shared" si="8"/>
        <v>110</v>
      </c>
    </row>
    <row r="57" spans="1:7" x14ac:dyDescent="0.25">
      <c r="A57" s="42" t="str">
        <f t="shared" si="3"/>
        <v>MOTRIL</v>
      </c>
      <c r="B57" s="41">
        <f t="shared" si="4"/>
        <v>541</v>
      </c>
      <c r="C57" s="41">
        <f t="shared" si="5"/>
        <v>740</v>
      </c>
      <c r="D57" s="41">
        <f t="shared" si="6"/>
        <v>12</v>
      </c>
      <c r="E57" s="42" t="str">
        <f t="shared" si="2"/>
        <v>ALICANTE</v>
      </c>
      <c r="F57" s="42">
        <f t="shared" si="9"/>
        <v>71</v>
      </c>
      <c r="G57" s="42">
        <f t="shared" si="8"/>
        <v>79</v>
      </c>
    </row>
    <row r="58" spans="1:7" x14ac:dyDescent="0.25">
      <c r="A58" s="42" t="str">
        <f t="shared" si="3"/>
        <v>PASAIA</v>
      </c>
      <c r="B58" s="41">
        <f t="shared" si="4"/>
        <v>7403</v>
      </c>
      <c r="C58" s="41">
        <f t="shared" si="5"/>
        <v>8105</v>
      </c>
      <c r="D58" s="41">
        <f t="shared" si="6"/>
        <v>3</v>
      </c>
      <c r="E58" s="42" t="str">
        <f t="shared" si="2"/>
        <v>FERROL-SAN CIBRAO</v>
      </c>
      <c r="F58" s="42">
        <f t="shared" si="9"/>
        <v>60</v>
      </c>
      <c r="G58" s="42">
        <f t="shared" si="8"/>
        <v>94</v>
      </c>
    </row>
    <row r="59" spans="1:7" x14ac:dyDescent="0.25">
      <c r="A59" s="42" t="str">
        <f t="shared" si="3"/>
        <v>SANTA CRUZ DE TENERIFE</v>
      </c>
      <c r="B59" s="41">
        <f t="shared" si="4"/>
        <v>573</v>
      </c>
      <c r="C59" s="41">
        <f t="shared" si="5"/>
        <v>507</v>
      </c>
      <c r="D59" s="41">
        <f t="shared" si="6"/>
        <v>10</v>
      </c>
      <c r="E59" s="42" t="str">
        <f t="shared" si="2"/>
        <v>LAS PALMAS</v>
      </c>
      <c r="F59" s="42">
        <f t="shared" si="9"/>
        <v>14</v>
      </c>
      <c r="G59" s="42">
        <f t="shared" si="8"/>
        <v>2</v>
      </c>
    </row>
    <row r="60" spans="1:7" x14ac:dyDescent="0.25">
      <c r="A60" s="42" t="str">
        <f t="shared" si="3"/>
        <v>SANTANDER</v>
      </c>
      <c r="B60" s="41">
        <f t="shared" si="4"/>
        <v>2369</v>
      </c>
      <c r="C60" s="41">
        <f t="shared" si="5"/>
        <v>2535</v>
      </c>
      <c r="D60" s="41">
        <f t="shared" si="6"/>
        <v>7</v>
      </c>
      <c r="E60" s="42" t="str">
        <f t="shared" si="2"/>
        <v>CEUTA</v>
      </c>
      <c r="F60" s="42">
        <f t="shared" si="9"/>
        <v>1</v>
      </c>
      <c r="G60" s="42">
        <f t="shared" si="8"/>
        <v>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381</v>
      </c>
      <c r="C62" s="41">
        <f t="shared" si="5"/>
        <v>415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194</v>
      </c>
      <c r="C63" s="41">
        <f t="shared" si="5"/>
        <v>538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13593</v>
      </c>
      <c r="C64" s="41">
        <f t="shared" si="5"/>
        <v>14571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649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5486</v>
      </c>
      <c r="C7" s="25">
        <v>2419</v>
      </c>
      <c r="D7" s="25">
        <v>13255</v>
      </c>
      <c r="E7" s="25">
        <v>9206</v>
      </c>
      <c r="F7" s="10">
        <f>((E7*100)/D7)-100</f>
        <v>-30.546963410033953</v>
      </c>
      <c r="G7" s="1"/>
      <c r="H7" s="1"/>
      <c r="I7" s="1"/>
    </row>
    <row r="8" spans="1:12" x14ac:dyDescent="0.25">
      <c r="A8" s="11" t="s">
        <v>45</v>
      </c>
      <c r="B8" s="26">
        <v>528</v>
      </c>
      <c r="C8" s="26">
        <v>872</v>
      </c>
      <c r="D8" s="26">
        <v>1923</v>
      </c>
      <c r="E8" s="26">
        <v>2397</v>
      </c>
      <c r="F8" s="13">
        <f t="shared" ref="F8:F35" si="0">((E8*100)/D8)-100</f>
        <v>24.648985959438377</v>
      </c>
      <c r="G8" s="1"/>
      <c r="H8" s="1"/>
      <c r="I8" s="1"/>
    </row>
    <row r="9" spans="1:12" x14ac:dyDescent="0.25">
      <c r="A9" s="8" t="s">
        <v>46</v>
      </c>
      <c r="B9" s="25">
        <v>5383</v>
      </c>
      <c r="C9" s="25">
        <v>2640</v>
      </c>
      <c r="D9" s="25">
        <v>15898</v>
      </c>
      <c r="E9" s="25">
        <v>8499</v>
      </c>
      <c r="F9" s="10">
        <f t="shared" si="0"/>
        <v>-46.54044533903636</v>
      </c>
      <c r="G9" s="1"/>
      <c r="H9" s="1"/>
      <c r="I9" s="1"/>
    </row>
    <row r="10" spans="1:12" x14ac:dyDescent="0.25">
      <c r="A10" s="11" t="s">
        <v>47</v>
      </c>
      <c r="B10" s="26">
        <v>3329</v>
      </c>
      <c r="C10" s="26">
        <v>2827</v>
      </c>
      <c r="D10" s="26">
        <v>8644</v>
      </c>
      <c r="E10" s="26">
        <v>8641</v>
      </c>
      <c r="F10" s="13">
        <f t="shared" si="0"/>
        <v>-3.4706154558080016E-2</v>
      </c>
      <c r="G10" s="1"/>
      <c r="H10" s="1"/>
      <c r="I10" s="1"/>
    </row>
    <row r="11" spans="1:12" x14ac:dyDescent="0.25">
      <c r="A11" s="8" t="s">
        <v>48</v>
      </c>
      <c r="B11" s="25">
        <v>261348</v>
      </c>
      <c r="C11" s="25">
        <v>220938</v>
      </c>
      <c r="D11" s="25">
        <v>751836</v>
      </c>
      <c r="E11" s="25">
        <v>630672</v>
      </c>
      <c r="F11" s="10">
        <f t="shared" si="0"/>
        <v>-16.115748647311378</v>
      </c>
      <c r="G11" s="1"/>
      <c r="H11" s="1"/>
      <c r="I11" s="1"/>
    </row>
    <row r="12" spans="1:12" x14ac:dyDescent="0.25">
      <c r="A12" s="11" t="s">
        <v>49</v>
      </c>
      <c r="B12" s="26">
        <v>9299</v>
      </c>
      <c r="C12" s="26">
        <v>7571</v>
      </c>
      <c r="D12" s="26">
        <v>20075</v>
      </c>
      <c r="E12" s="26">
        <v>16508</v>
      </c>
      <c r="F12" s="13">
        <f t="shared" si="0"/>
        <v>-17.768368617683691</v>
      </c>
      <c r="G12" s="1"/>
      <c r="H12" s="1"/>
      <c r="I12" s="1"/>
    </row>
    <row r="13" spans="1:12" x14ac:dyDescent="0.25">
      <c r="A13" s="8" t="s">
        <v>50</v>
      </c>
      <c r="B13" s="25">
        <v>6147</v>
      </c>
      <c r="C13" s="25">
        <v>9556</v>
      </c>
      <c r="D13" s="25">
        <v>11333</v>
      </c>
      <c r="E13" s="25">
        <v>20938</v>
      </c>
      <c r="F13" s="10">
        <f t="shared" si="0"/>
        <v>84.752492720374136</v>
      </c>
      <c r="G13" s="1"/>
      <c r="H13" s="1"/>
      <c r="I13" s="1"/>
    </row>
    <row r="14" spans="1:12" x14ac:dyDescent="0.25">
      <c r="A14" s="11" t="s">
        <v>51</v>
      </c>
      <c r="B14" s="26">
        <v>70134</v>
      </c>
      <c r="C14" s="26">
        <v>52463</v>
      </c>
      <c r="D14" s="26">
        <v>195511</v>
      </c>
      <c r="E14" s="26">
        <v>141708</v>
      </c>
      <c r="F14" s="13">
        <f t="shared" si="0"/>
        <v>-27.519167719463354</v>
      </c>
      <c r="G14" s="1"/>
      <c r="H14" s="1"/>
      <c r="I14" s="1"/>
    </row>
    <row r="15" spans="1:12" x14ac:dyDescent="0.25">
      <c r="A15" s="8" t="s">
        <v>52</v>
      </c>
      <c r="B15" s="25">
        <v>9935</v>
      </c>
      <c r="C15" s="25">
        <v>10620</v>
      </c>
      <c r="D15" s="25">
        <v>29397</v>
      </c>
      <c r="E15" s="25">
        <v>29940</v>
      </c>
      <c r="F15" s="10">
        <f t="shared" si="0"/>
        <v>1.8471272578834572</v>
      </c>
      <c r="G15" s="1"/>
      <c r="H15" s="1"/>
      <c r="I15" s="1"/>
    </row>
    <row r="16" spans="1:12" x14ac:dyDescent="0.25">
      <c r="A16" s="11" t="s">
        <v>53</v>
      </c>
      <c r="B16" s="26">
        <v>3455</v>
      </c>
      <c r="C16" s="26">
        <v>3053</v>
      </c>
      <c r="D16" s="26">
        <v>10858</v>
      </c>
      <c r="E16" s="26">
        <v>9624</v>
      </c>
      <c r="F16" s="13">
        <f t="shared" si="0"/>
        <v>-11.364892245349054</v>
      </c>
      <c r="G16" s="1"/>
      <c r="H16" s="1"/>
      <c r="I16" s="1"/>
    </row>
    <row r="17" spans="1:9" x14ac:dyDescent="0.25">
      <c r="A17" s="8" t="s">
        <v>54</v>
      </c>
      <c r="B17" s="25">
        <v>3272</v>
      </c>
      <c r="C17" s="25">
        <v>1848</v>
      </c>
      <c r="D17" s="25">
        <v>8230</v>
      </c>
      <c r="E17" s="25">
        <v>5416</v>
      </c>
      <c r="F17" s="10">
        <f t="shared" si="0"/>
        <v>-34.191980558930737</v>
      </c>
      <c r="G17" s="1"/>
      <c r="H17" s="1"/>
      <c r="I17" s="1"/>
    </row>
    <row r="18" spans="1:9" x14ac:dyDescent="0.25">
      <c r="A18" s="11" t="s">
        <v>55</v>
      </c>
      <c r="B18" s="26">
        <v>62050</v>
      </c>
      <c r="C18" s="26">
        <v>58890</v>
      </c>
      <c r="D18" s="26">
        <v>172651</v>
      </c>
      <c r="E18" s="26">
        <v>165060</v>
      </c>
      <c r="F18" s="13">
        <f t="shared" si="0"/>
        <v>-4.3967309775211305</v>
      </c>
      <c r="G18" s="1"/>
      <c r="H18" s="1"/>
      <c r="I18" s="1"/>
    </row>
    <row r="19" spans="1:9" x14ac:dyDescent="0.25">
      <c r="A19" s="8" t="s">
        <v>56</v>
      </c>
      <c r="B19" s="25">
        <v>916</v>
      </c>
      <c r="C19" s="25">
        <v>1057</v>
      </c>
      <c r="D19" s="25">
        <v>2830</v>
      </c>
      <c r="E19" s="25">
        <v>3326</v>
      </c>
      <c r="F19" s="10">
        <f t="shared" si="0"/>
        <v>17.526501766784449</v>
      </c>
      <c r="G19" s="1"/>
      <c r="H19" s="1"/>
      <c r="I19" s="1"/>
    </row>
    <row r="20" spans="1:9" x14ac:dyDescent="0.25">
      <c r="A20" s="11" t="s">
        <v>57</v>
      </c>
      <c r="B20" s="26">
        <v>12741</v>
      </c>
      <c r="C20" s="26">
        <v>11176</v>
      </c>
      <c r="D20" s="26">
        <v>22975</v>
      </c>
      <c r="E20" s="26">
        <v>24800</v>
      </c>
      <c r="F20" s="13">
        <f t="shared" si="0"/>
        <v>7.9434167573449344</v>
      </c>
      <c r="G20" s="1"/>
      <c r="H20" s="1"/>
      <c r="I20" s="1"/>
    </row>
    <row r="21" spans="1:9" x14ac:dyDescent="0.25">
      <c r="A21" s="8" t="s">
        <v>58</v>
      </c>
      <c r="B21" s="25">
        <v>2056</v>
      </c>
      <c r="C21" s="25">
        <v>11421</v>
      </c>
      <c r="D21" s="25">
        <v>23801</v>
      </c>
      <c r="E21" s="25">
        <v>33354</v>
      </c>
      <c r="F21" s="10">
        <f t="shared" si="0"/>
        <v>40.1369690349145</v>
      </c>
      <c r="G21" s="1"/>
      <c r="H21" s="1"/>
      <c r="I21" s="1"/>
    </row>
    <row r="22" spans="1:9" x14ac:dyDescent="0.25">
      <c r="A22" s="11" t="s">
        <v>59</v>
      </c>
      <c r="B22" s="26">
        <v>254861</v>
      </c>
      <c r="C22" s="26">
        <v>232349</v>
      </c>
      <c r="D22" s="26">
        <v>657463</v>
      </c>
      <c r="E22" s="26">
        <v>650612</v>
      </c>
      <c r="F22" s="13">
        <f t="shared" si="0"/>
        <v>-1.0420358255901903</v>
      </c>
      <c r="G22" s="1"/>
      <c r="H22" s="1"/>
      <c r="I22" s="1"/>
    </row>
    <row r="23" spans="1:9" x14ac:dyDescent="0.25">
      <c r="A23" s="8" t="s">
        <v>60</v>
      </c>
      <c r="B23" s="25">
        <v>5773</v>
      </c>
      <c r="C23" s="25">
        <v>5916</v>
      </c>
      <c r="D23" s="25">
        <v>14057</v>
      </c>
      <c r="E23" s="25">
        <v>13511</v>
      </c>
      <c r="F23" s="10">
        <f t="shared" si="0"/>
        <v>-3.8841858148964974</v>
      </c>
      <c r="G23" s="1"/>
      <c r="H23" s="1"/>
      <c r="I23" s="1"/>
    </row>
    <row r="24" spans="1:9" x14ac:dyDescent="0.25">
      <c r="A24" s="11" t="s">
        <v>61</v>
      </c>
      <c r="B24" s="26">
        <v>2418</v>
      </c>
      <c r="C24" s="26">
        <v>864</v>
      </c>
      <c r="D24" s="26">
        <v>7591</v>
      </c>
      <c r="E24" s="26">
        <v>4878</v>
      </c>
      <c r="F24" s="13">
        <f t="shared" si="0"/>
        <v>-35.739691740218674</v>
      </c>
      <c r="G24" s="1"/>
      <c r="H24" s="1"/>
      <c r="I24" s="1"/>
    </row>
    <row r="25" spans="1:9" x14ac:dyDescent="0.25">
      <c r="A25" s="8" t="s">
        <v>62</v>
      </c>
      <c r="B25" s="25">
        <v>4413</v>
      </c>
      <c r="C25" s="25">
        <v>16</v>
      </c>
      <c r="D25" s="25">
        <v>5251</v>
      </c>
      <c r="E25" s="25">
        <v>16</v>
      </c>
      <c r="F25" s="10">
        <f t="shared" si="0"/>
        <v>-99.695296134069707</v>
      </c>
      <c r="G25" s="1"/>
      <c r="H25" s="1"/>
      <c r="I25" s="1"/>
    </row>
    <row r="26" spans="1:9" x14ac:dyDescent="0.25">
      <c r="A26" s="11" t="s">
        <v>63</v>
      </c>
      <c r="B26" s="26">
        <v>1581</v>
      </c>
      <c r="C26" s="26">
        <v>2265</v>
      </c>
      <c r="D26" s="26">
        <v>4633</v>
      </c>
      <c r="E26" s="26">
        <v>6747</v>
      </c>
      <c r="F26" s="13">
        <f t="shared" si="0"/>
        <v>45.629181955536382</v>
      </c>
      <c r="G26" s="1"/>
      <c r="H26" s="1"/>
      <c r="I26" s="1"/>
    </row>
    <row r="27" spans="1:9" x14ac:dyDescent="0.25">
      <c r="A27" s="8" t="s">
        <v>64</v>
      </c>
      <c r="B27" s="25">
        <v>3013</v>
      </c>
      <c r="C27" s="25">
        <v>2021</v>
      </c>
      <c r="D27" s="25">
        <v>7098</v>
      </c>
      <c r="E27" s="25">
        <v>6403</v>
      </c>
      <c r="F27" s="10">
        <f t="shared" si="0"/>
        <v>-9.7914905607213285</v>
      </c>
      <c r="G27" s="1"/>
      <c r="H27" s="1"/>
      <c r="I27" s="1"/>
    </row>
    <row r="28" spans="1:9" x14ac:dyDescent="0.25">
      <c r="A28" s="11" t="s">
        <v>65</v>
      </c>
      <c r="B28" s="26">
        <v>105030</v>
      </c>
      <c r="C28" s="26">
        <v>79500</v>
      </c>
      <c r="D28" s="26">
        <v>248619</v>
      </c>
      <c r="E28" s="26">
        <v>263989</v>
      </c>
      <c r="F28" s="13">
        <f t="shared" si="0"/>
        <v>6.182150197692053</v>
      </c>
      <c r="G28" s="1"/>
      <c r="H28" s="1"/>
      <c r="I28" s="1"/>
    </row>
    <row r="29" spans="1:9" x14ac:dyDescent="0.25">
      <c r="A29" s="8" t="s">
        <v>66</v>
      </c>
      <c r="B29" s="25">
        <v>3847</v>
      </c>
      <c r="C29" s="25">
        <v>2608</v>
      </c>
      <c r="D29" s="25">
        <v>11900</v>
      </c>
      <c r="E29" s="25">
        <v>9600</v>
      </c>
      <c r="F29" s="10">
        <f t="shared" si="0"/>
        <v>-19.327731092436977</v>
      </c>
      <c r="G29" s="1"/>
      <c r="H29" s="1"/>
      <c r="I29" s="1"/>
    </row>
    <row r="30" spans="1:9" x14ac:dyDescent="0.25">
      <c r="A30" s="11" t="s">
        <v>67</v>
      </c>
      <c r="B30" s="26">
        <v>1850</v>
      </c>
      <c r="C30" s="26">
        <v>0</v>
      </c>
      <c r="D30" s="26">
        <v>4743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9818</v>
      </c>
      <c r="C31" s="25">
        <v>11396</v>
      </c>
      <c r="D31" s="25">
        <v>31788</v>
      </c>
      <c r="E31" s="25">
        <v>23424</v>
      </c>
      <c r="F31" s="10">
        <f t="shared" si="0"/>
        <v>-26.311815779539444</v>
      </c>
      <c r="G31" s="1"/>
      <c r="H31" s="1"/>
      <c r="I31" s="1"/>
    </row>
    <row r="32" spans="1:9" x14ac:dyDescent="0.25">
      <c r="A32" s="11" t="s">
        <v>69</v>
      </c>
      <c r="B32" s="26">
        <v>34035</v>
      </c>
      <c r="C32" s="26">
        <v>28523</v>
      </c>
      <c r="D32" s="26">
        <v>100478</v>
      </c>
      <c r="E32" s="26">
        <v>106378</v>
      </c>
      <c r="F32" s="13">
        <f t="shared" si="0"/>
        <v>5.8719321642548579</v>
      </c>
      <c r="G32" s="1"/>
      <c r="H32" s="1"/>
      <c r="I32" s="1"/>
    </row>
    <row r="33" spans="1:9" x14ac:dyDescent="0.25">
      <c r="A33" s="8" t="s">
        <v>70</v>
      </c>
      <c r="B33" s="25">
        <v>21306</v>
      </c>
      <c r="C33" s="25">
        <v>15408</v>
      </c>
      <c r="D33" s="25">
        <v>67990</v>
      </c>
      <c r="E33" s="25">
        <v>48734</v>
      </c>
      <c r="F33" s="10">
        <f t="shared" si="0"/>
        <v>-28.321812031181054</v>
      </c>
      <c r="G33" s="1"/>
      <c r="H33" s="1"/>
      <c r="I33" s="1"/>
    </row>
    <row r="34" spans="1:9" x14ac:dyDescent="0.25">
      <c r="A34" s="11" t="s">
        <v>71</v>
      </c>
      <c r="B34" s="26">
        <v>231</v>
      </c>
      <c r="C34" s="26">
        <v>195</v>
      </c>
      <c r="D34" s="26">
        <v>1233</v>
      </c>
      <c r="E34" s="26">
        <v>887</v>
      </c>
      <c r="F34" s="13">
        <f t="shared" si="0"/>
        <v>-28.061638280616378</v>
      </c>
      <c r="G34" s="1"/>
      <c r="H34" s="1"/>
      <c r="I34" s="1"/>
    </row>
    <row r="35" spans="1:9" x14ac:dyDescent="0.25">
      <c r="A35" s="14" t="s">
        <v>72</v>
      </c>
      <c r="B35" s="15">
        <f>SUM(B7:B34)</f>
        <v>904255</v>
      </c>
      <c r="C35" s="15">
        <f t="shared" ref="C35:E35" si="1">SUM(C7:C34)</f>
        <v>778412</v>
      </c>
      <c r="D35" s="15">
        <f t="shared" si="1"/>
        <v>2452061</v>
      </c>
      <c r="E35" s="15">
        <f t="shared" si="1"/>
        <v>2245268</v>
      </c>
      <c r="F35" s="16">
        <f t="shared" si="0"/>
        <v>-8.4334361991810169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9206</v>
      </c>
      <c r="C38" s="41">
        <f>D7</f>
        <v>13255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LAS PALMAS</v>
      </c>
      <c r="F38" s="42">
        <f>LOOKUP(E38,$A$38:$A$65,$B$38:$B$65)</f>
        <v>650612</v>
      </c>
      <c r="G38" s="42">
        <f>LOOKUP(E38,$A$38:$A$65,$C$38:$C$65)</f>
        <v>657463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2397</v>
      </c>
      <c r="C39" s="41">
        <f t="shared" ref="C39:C65" si="5">D8</f>
        <v>1923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630672</v>
      </c>
      <c r="G39" s="42">
        <f t="shared" ref="G39:G65" si="8">LOOKUP(E39,$A$38:$A$65,$C$38:$C$65)</f>
        <v>751836</v>
      </c>
    </row>
    <row r="40" spans="1:9" x14ac:dyDescent="0.25">
      <c r="A40" s="42" t="str">
        <f t="shared" si="3"/>
        <v>ALMERIA</v>
      </c>
      <c r="B40" s="41">
        <f t="shared" si="4"/>
        <v>8499</v>
      </c>
      <c r="C40" s="41">
        <f t="shared" si="5"/>
        <v>15898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263989</v>
      </c>
      <c r="G40" s="42">
        <f t="shared" si="8"/>
        <v>248619</v>
      </c>
    </row>
    <row r="41" spans="1:9" x14ac:dyDescent="0.25">
      <c r="A41" s="42" t="str">
        <f t="shared" si="3"/>
        <v>AVILES</v>
      </c>
      <c r="B41" s="41">
        <f t="shared" si="4"/>
        <v>8641</v>
      </c>
      <c r="C41" s="41">
        <f t="shared" si="5"/>
        <v>8644</v>
      </c>
      <c r="D41" s="41">
        <f t="shared" si="6"/>
        <v>18</v>
      </c>
      <c r="E41" s="42" t="str">
        <f t="shared" si="2"/>
        <v>CEUTA</v>
      </c>
      <c r="F41" s="42">
        <f t="shared" si="7"/>
        <v>165060</v>
      </c>
      <c r="G41" s="42">
        <f t="shared" si="8"/>
        <v>172651</v>
      </c>
    </row>
    <row r="42" spans="1:9" x14ac:dyDescent="0.25">
      <c r="A42" s="42" t="str">
        <f t="shared" si="3"/>
        <v>BAHIA DE ALGECIRAS</v>
      </c>
      <c r="B42" s="41">
        <f t="shared" si="4"/>
        <v>630672</v>
      </c>
      <c r="C42" s="41">
        <f t="shared" si="5"/>
        <v>751836</v>
      </c>
      <c r="D42" s="41">
        <f t="shared" si="6"/>
        <v>2</v>
      </c>
      <c r="E42" s="42" t="str">
        <f t="shared" si="2"/>
        <v>BARCELONA</v>
      </c>
      <c r="F42" s="42">
        <f t="shared" si="7"/>
        <v>141708</v>
      </c>
      <c r="G42" s="42">
        <f t="shared" si="8"/>
        <v>195511</v>
      </c>
    </row>
    <row r="43" spans="1:9" x14ac:dyDescent="0.25">
      <c r="A43" s="42" t="str">
        <f t="shared" si="3"/>
        <v>BAHIA DE CADIZ</v>
      </c>
      <c r="B43" s="41">
        <f t="shared" si="4"/>
        <v>16508</v>
      </c>
      <c r="C43" s="41">
        <f t="shared" si="5"/>
        <v>20075</v>
      </c>
      <c r="D43" s="41">
        <f t="shared" si="6"/>
        <v>13</v>
      </c>
      <c r="E43" s="42" t="str">
        <f t="shared" si="2"/>
        <v>VALENCIA</v>
      </c>
      <c r="F43" s="42">
        <f t="shared" si="7"/>
        <v>106378</v>
      </c>
      <c r="G43" s="42">
        <f t="shared" si="8"/>
        <v>100478</v>
      </c>
    </row>
    <row r="44" spans="1:9" x14ac:dyDescent="0.25">
      <c r="A44" s="42" t="str">
        <f t="shared" si="3"/>
        <v>BALEARES</v>
      </c>
      <c r="B44" s="41">
        <f t="shared" si="4"/>
        <v>20938</v>
      </c>
      <c r="C44" s="41">
        <f t="shared" si="5"/>
        <v>11333</v>
      </c>
      <c r="D44" s="41">
        <f t="shared" si="6"/>
        <v>12</v>
      </c>
      <c r="E44" s="42" t="str">
        <f t="shared" si="2"/>
        <v>VIGO</v>
      </c>
      <c r="F44" s="42">
        <f t="shared" si="7"/>
        <v>48734</v>
      </c>
      <c r="G44" s="42">
        <f t="shared" si="8"/>
        <v>67990</v>
      </c>
    </row>
    <row r="45" spans="1:9" x14ac:dyDescent="0.25">
      <c r="A45" s="42" t="str">
        <f t="shared" si="3"/>
        <v>BARCELONA</v>
      </c>
      <c r="B45" s="41">
        <f t="shared" si="4"/>
        <v>141708</v>
      </c>
      <c r="C45" s="41">
        <f t="shared" si="5"/>
        <v>195511</v>
      </c>
      <c r="D45" s="41">
        <f t="shared" si="6"/>
        <v>5</v>
      </c>
      <c r="E45" s="42" t="str">
        <f t="shared" si="2"/>
        <v>HUELVA</v>
      </c>
      <c r="F45" s="42">
        <f t="shared" si="7"/>
        <v>33354</v>
      </c>
      <c r="G45" s="42">
        <f t="shared" si="8"/>
        <v>23801</v>
      </c>
    </row>
    <row r="46" spans="1:9" x14ac:dyDescent="0.25">
      <c r="A46" s="42" t="str">
        <f t="shared" si="3"/>
        <v>BILBAO</v>
      </c>
      <c r="B46" s="41">
        <f t="shared" si="4"/>
        <v>29940</v>
      </c>
      <c r="C46" s="41">
        <f t="shared" si="5"/>
        <v>29397</v>
      </c>
      <c r="D46" s="41">
        <f t="shared" si="6"/>
        <v>9</v>
      </c>
      <c r="E46" s="42" t="str">
        <f t="shared" si="2"/>
        <v>BILBAO</v>
      </c>
      <c r="F46" s="42">
        <f t="shared" si="7"/>
        <v>29940</v>
      </c>
      <c r="G46" s="42">
        <f t="shared" si="8"/>
        <v>29397</v>
      </c>
    </row>
    <row r="47" spans="1:9" x14ac:dyDescent="0.25">
      <c r="A47" s="42" t="str">
        <f t="shared" si="3"/>
        <v>CARTAGENA</v>
      </c>
      <c r="B47" s="41">
        <f t="shared" si="4"/>
        <v>9624</v>
      </c>
      <c r="C47" s="41">
        <f t="shared" si="5"/>
        <v>10858</v>
      </c>
      <c r="D47" s="41">
        <f t="shared" si="6"/>
        <v>15</v>
      </c>
      <c r="E47" s="42" t="str">
        <f t="shared" si="2"/>
        <v>GIJON</v>
      </c>
      <c r="F47" s="42">
        <f t="shared" si="7"/>
        <v>24800</v>
      </c>
      <c r="G47" s="42">
        <f t="shared" si="8"/>
        <v>22975</v>
      </c>
    </row>
    <row r="48" spans="1:9" x14ac:dyDescent="0.25">
      <c r="A48" s="42" t="str">
        <f t="shared" si="3"/>
        <v>CASTELLON</v>
      </c>
      <c r="B48" s="41">
        <f t="shared" si="4"/>
        <v>5416</v>
      </c>
      <c r="C48" s="41">
        <f t="shared" si="5"/>
        <v>8230</v>
      </c>
      <c r="D48" s="41">
        <f t="shared" si="6"/>
        <v>22</v>
      </c>
      <c r="E48" s="42" t="str">
        <f t="shared" si="2"/>
        <v>TARRAGONA</v>
      </c>
      <c r="F48" s="42">
        <f t="shared" si="7"/>
        <v>23424</v>
      </c>
      <c r="G48" s="42">
        <f t="shared" si="8"/>
        <v>31788</v>
      </c>
    </row>
    <row r="49" spans="1:7" x14ac:dyDescent="0.25">
      <c r="A49" s="42" t="str">
        <f t="shared" si="3"/>
        <v>CEUTA</v>
      </c>
      <c r="B49" s="41">
        <f t="shared" si="4"/>
        <v>165060</v>
      </c>
      <c r="C49" s="41">
        <f t="shared" si="5"/>
        <v>172651</v>
      </c>
      <c r="D49" s="41">
        <f t="shared" si="6"/>
        <v>4</v>
      </c>
      <c r="E49" s="42" t="str">
        <f t="shared" si="2"/>
        <v>BALEARES</v>
      </c>
      <c r="F49" s="42">
        <f t="shared" si="7"/>
        <v>20938</v>
      </c>
      <c r="G49" s="42">
        <f t="shared" si="8"/>
        <v>11333</v>
      </c>
    </row>
    <row r="50" spans="1:7" x14ac:dyDescent="0.25">
      <c r="A50" s="42" t="str">
        <f t="shared" si="3"/>
        <v>FERROL-SAN CIBRAO</v>
      </c>
      <c r="B50" s="41">
        <f t="shared" si="4"/>
        <v>3326</v>
      </c>
      <c r="C50" s="41">
        <f t="shared" si="5"/>
        <v>2830</v>
      </c>
      <c r="D50" s="41">
        <f t="shared" si="6"/>
        <v>24</v>
      </c>
      <c r="E50" s="42" t="str">
        <f t="shared" si="2"/>
        <v>BAHIA DE CADIZ</v>
      </c>
      <c r="F50" s="42">
        <f t="shared" si="7"/>
        <v>16508</v>
      </c>
      <c r="G50" s="42">
        <f t="shared" si="8"/>
        <v>20075</v>
      </c>
    </row>
    <row r="51" spans="1:7" x14ac:dyDescent="0.25">
      <c r="A51" s="42" t="str">
        <f t="shared" si="3"/>
        <v>GIJON</v>
      </c>
      <c r="B51" s="41">
        <f t="shared" si="4"/>
        <v>24800</v>
      </c>
      <c r="C51" s="41">
        <f t="shared" si="5"/>
        <v>22975</v>
      </c>
      <c r="D51" s="41">
        <f t="shared" si="6"/>
        <v>10</v>
      </c>
      <c r="E51" s="42" t="str">
        <f t="shared" si="2"/>
        <v>MALAGA</v>
      </c>
      <c r="F51" s="42">
        <f t="shared" si="7"/>
        <v>13511</v>
      </c>
      <c r="G51" s="42">
        <f t="shared" si="8"/>
        <v>14057</v>
      </c>
    </row>
    <row r="52" spans="1:7" x14ac:dyDescent="0.25">
      <c r="A52" s="42" t="str">
        <f t="shared" si="3"/>
        <v>HUELVA</v>
      </c>
      <c r="B52" s="41">
        <f t="shared" si="4"/>
        <v>33354</v>
      </c>
      <c r="C52" s="41">
        <f t="shared" si="5"/>
        <v>23801</v>
      </c>
      <c r="D52" s="41">
        <f t="shared" si="6"/>
        <v>8</v>
      </c>
      <c r="E52" s="42" t="str">
        <f t="shared" si="2"/>
        <v>CARTAGENA</v>
      </c>
      <c r="F52" s="42">
        <f t="shared" si="7"/>
        <v>9624</v>
      </c>
      <c r="G52" s="42">
        <f t="shared" si="8"/>
        <v>10858</v>
      </c>
    </row>
    <row r="53" spans="1:7" x14ac:dyDescent="0.25">
      <c r="A53" s="42" t="str">
        <f t="shared" si="3"/>
        <v>LAS PALMAS</v>
      </c>
      <c r="B53" s="41">
        <f t="shared" si="4"/>
        <v>650612</v>
      </c>
      <c r="C53" s="41">
        <f t="shared" si="5"/>
        <v>657463</v>
      </c>
      <c r="D53" s="41">
        <f t="shared" si="6"/>
        <v>1</v>
      </c>
      <c r="E53" s="42" t="str">
        <f t="shared" si="2"/>
        <v>SANTANDER</v>
      </c>
      <c r="F53" s="42">
        <f t="shared" si="7"/>
        <v>9600</v>
      </c>
      <c r="G53" s="42">
        <f t="shared" si="8"/>
        <v>11900</v>
      </c>
    </row>
    <row r="54" spans="1:7" x14ac:dyDescent="0.25">
      <c r="A54" s="42" t="str">
        <f t="shared" si="3"/>
        <v>MALAGA</v>
      </c>
      <c r="B54" s="41">
        <f t="shared" si="4"/>
        <v>13511</v>
      </c>
      <c r="C54" s="41">
        <f t="shared" si="5"/>
        <v>14057</v>
      </c>
      <c r="D54" s="41">
        <f t="shared" si="6"/>
        <v>14</v>
      </c>
      <c r="E54" s="42" t="str">
        <f t="shared" si="2"/>
        <v>A CORUÑA</v>
      </c>
      <c r="F54" s="42">
        <f t="shared" si="7"/>
        <v>9206</v>
      </c>
      <c r="G54" s="42">
        <f t="shared" si="8"/>
        <v>13255</v>
      </c>
    </row>
    <row r="55" spans="1:7" x14ac:dyDescent="0.25">
      <c r="A55" s="42" t="str">
        <f t="shared" si="3"/>
        <v>MARIN Y RIA DE PONTEVEDRA</v>
      </c>
      <c r="B55" s="41">
        <f t="shared" si="4"/>
        <v>4878</v>
      </c>
      <c r="C55" s="41">
        <f t="shared" si="5"/>
        <v>7591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8641</v>
      </c>
      <c r="G55" s="42">
        <f t="shared" si="8"/>
        <v>8644</v>
      </c>
    </row>
    <row r="56" spans="1:7" x14ac:dyDescent="0.25">
      <c r="A56" s="42" t="str">
        <f t="shared" si="3"/>
        <v>MELILLA</v>
      </c>
      <c r="B56" s="41">
        <f t="shared" si="4"/>
        <v>16</v>
      </c>
      <c r="C56" s="41">
        <f t="shared" si="5"/>
        <v>5251</v>
      </c>
      <c r="D56" s="41">
        <f t="shared" si="6"/>
        <v>27</v>
      </c>
      <c r="E56" s="42" t="str">
        <f t="shared" si="2"/>
        <v>ALMERIA</v>
      </c>
      <c r="F56" s="42">
        <f t="shared" si="9"/>
        <v>8499</v>
      </c>
      <c r="G56" s="42">
        <f t="shared" si="8"/>
        <v>15898</v>
      </c>
    </row>
    <row r="57" spans="1:7" x14ac:dyDescent="0.25">
      <c r="A57" s="42" t="str">
        <f t="shared" si="3"/>
        <v>MOTRIL</v>
      </c>
      <c r="B57" s="41">
        <f t="shared" si="4"/>
        <v>6747</v>
      </c>
      <c r="C57" s="41">
        <f t="shared" si="5"/>
        <v>4633</v>
      </c>
      <c r="D57" s="41">
        <f t="shared" si="6"/>
        <v>20</v>
      </c>
      <c r="E57" s="42" t="str">
        <f t="shared" si="2"/>
        <v>MOTRIL</v>
      </c>
      <c r="F57" s="42">
        <f t="shared" si="9"/>
        <v>6747</v>
      </c>
      <c r="G57" s="42">
        <f t="shared" si="8"/>
        <v>4633</v>
      </c>
    </row>
    <row r="58" spans="1:7" x14ac:dyDescent="0.25">
      <c r="A58" s="42" t="str">
        <f t="shared" si="3"/>
        <v>PASAIA</v>
      </c>
      <c r="B58" s="41">
        <f t="shared" si="4"/>
        <v>6403</v>
      </c>
      <c r="C58" s="41">
        <f t="shared" si="5"/>
        <v>7098</v>
      </c>
      <c r="D58" s="41">
        <f t="shared" si="6"/>
        <v>21</v>
      </c>
      <c r="E58" s="42" t="str">
        <f t="shared" si="2"/>
        <v>PASAIA</v>
      </c>
      <c r="F58" s="42">
        <f t="shared" si="9"/>
        <v>6403</v>
      </c>
      <c r="G58" s="42">
        <f t="shared" si="8"/>
        <v>7098</v>
      </c>
    </row>
    <row r="59" spans="1:7" x14ac:dyDescent="0.25">
      <c r="A59" s="42" t="str">
        <f t="shared" si="3"/>
        <v>SANTA CRUZ DE TENERIFE</v>
      </c>
      <c r="B59" s="41">
        <f t="shared" si="4"/>
        <v>263989</v>
      </c>
      <c r="C59" s="41">
        <f t="shared" si="5"/>
        <v>248619</v>
      </c>
      <c r="D59" s="41">
        <f t="shared" si="6"/>
        <v>3</v>
      </c>
      <c r="E59" s="42" t="str">
        <f t="shared" si="2"/>
        <v>CASTELLON</v>
      </c>
      <c r="F59" s="42">
        <f t="shared" si="9"/>
        <v>5416</v>
      </c>
      <c r="G59" s="42">
        <f t="shared" si="8"/>
        <v>8230</v>
      </c>
    </row>
    <row r="60" spans="1:7" x14ac:dyDescent="0.25">
      <c r="A60" s="42" t="str">
        <f t="shared" si="3"/>
        <v>SANTANDER</v>
      </c>
      <c r="B60" s="41">
        <f t="shared" si="4"/>
        <v>9600</v>
      </c>
      <c r="C60" s="41">
        <f t="shared" si="5"/>
        <v>11900</v>
      </c>
      <c r="D60" s="41">
        <f t="shared" si="6"/>
        <v>16</v>
      </c>
      <c r="E60" s="42" t="str">
        <f t="shared" si="2"/>
        <v>MARIN Y RIA DE PONTEVEDRA</v>
      </c>
      <c r="F60" s="42">
        <f t="shared" si="9"/>
        <v>4878</v>
      </c>
      <c r="G60" s="42">
        <f t="shared" si="8"/>
        <v>7591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4743</v>
      </c>
      <c r="D61" s="41">
        <f t="shared" si="6"/>
        <v>28</v>
      </c>
      <c r="E61" s="42" t="str">
        <f t="shared" si="2"/>
        <v>FERROL-SAN CIBRAO</v>
      </c>
      <c r="F61" s="42">
        <f t="shared" si="9"/>
        <v>3326</v>
      </c>
      <c r="G61" s="42">
        <f t="shared" si="8"/>
        <v>2830</v>
      </c>
    </row>
    <row r="62" spans="1:7" x14ac:dyDescent="0.25">
      <c r="A62" s="42" t="str">
        <f t="shared" si="3"/>
        <v>TARRAGONA</v>
      </c>
      <c r="B62" s="41">
        <f t="shared" si="4"/>
        <v>23424</v>
      </c>
      <c r="C62" s="41">
        <f t="shared" si="5"/>
        <v>31788</v>
      </c>
      <c r="D62" s="41">
        <f t="shared" si="6"/>
        <v>11</v>
      </c>
      <c r="E62" s="42" t="str">
        <f t="shared" si="2"/>
        <v>ALICANTE</v>
      </c>
      <c r="F62" s="42">
        <f t="shared" si="9"/>
        <v>2397</v>
      </c>
      <c r="G62" s="42">
        <f t="shared" si="8"/>
        <v>1923</v>
      </c>
    </row>
    <row r="63" spans="1:7" x14ac:dyDescent="0.25">
      <c r="A63" s="42" t="str">
        <f t="shared" si="3"/>
        <v>VALENCIA</v>
      </c>
      <c r="B63" s="41">
        <f t="shared" si="4"/>
        <v>106378</v>
      </c>
      <c r="C63" s="41">
        <f t="shared" si="5"/>
        <v>100478</v>
      </c>
      <c r="D63" s="41">
        <f t="shared" si="6"/>
        <v>6</v>
      </c>
      <c r="E63" s="42" t="str">
        <f t="shared" si="2"/>
        <v>VILAGARCIA</v>
      </c>
      <c r="F63" s="42">
        <f t="shared" si="9"/>
        <v>887</v>
      </c>
      <c r="G63" s="42">
        <f t="shared" si="8"/>
        <v>1233</v>
      </c>
    </row>
    <row r="64" spans="1:7" x14ac:dyDescent="0.25">
      <c r="A64" s="42" t="str">
        <f t="shared" si="3"/>
        <v>VIGO</v>
      </c>
      <c r="B64" s="41">
        <f t="shared" si="4"/>
        <v>48734</v>
      </c>
      <c r="C64" s="41">
        <f t="shared" si="5"/>
        <v>67990</v>
      </c>
      <c r="D64" s="41">
        <f t="shared" si="6"/>
        <v>7</v>
      </c>
      <c r="E64" s="42" t="str">
        <f t="shared" si="2"/>
        <v>MELILLA</v>
      </c>
      <c r="F64" s="42">
        <f t="shared" si="9"/>
        <v>16</v>
      </c>
      <c r="G64" s="42">
        <f t="shared" si="8"/>
        <v>5251</v>
      </c>
    </row>
    <row r="65" spans="1:7" x14ac:dyDescent="0.25">
      <c r="A65" s="42" t="str">
        <f t="shared" si="3"/>
        <v>VILAGARCIA</v>
      </c>
      <c r="B65" s="41">
        <f t="shared" si="4"/>
        <v>887</v>
      </c>
      <c r="C65" s="41">
        <f t="shared" si="5"/>
        <v>1233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4743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102</v>
      </c>
      <c r="C8" s="28">
        <v>1322</v>
      </c>
      <c r="D8" s="28">
        <v>8696</v>
      </c>
      <c r="E8" s="28">
        <v>8472</v>
      </c>
      <c r="F8" s="13">
        <f t="shared" ref="F8:F35" si="0">((E8*100)/D8)-100</f>
        <v>-2.5758969641214406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422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27">
        <v>3716382</v>
      </c>
      <c r="C11" s="27">
        <v>4517745</v>
      </c>
      <c r="D11" s="27">
        <v>11948473</v>
      </c>
      <c r="E11" s="27">
        <v>12362457</v>
      </c>
      <c r="F11" s="10">
        <f t="shared" si="0"/>
        <v>3.464743988625159</v>
      </c>
      <c r="G11" s="1"/>
      <c r="H11" s="1"/>
      <c r="I11" s="1"/>
    </row>
    <row r="12" spans="1:12" x14ac:dyDescent="0.25">
      <c r="A12" s="11" t="s">
        <v>49</v>
      </c>
      <c r="B12" s="28">
        <v>7949</v>
      </c>
      <c r="C12" s="28">
        <v>16402</v>
      </c>
      <c r="D12" s="28">
        <v>22677</v>
      </c>
      <c r="E12" s="28">
        <v>28802</v>
      </c>
      <c r="F12" s="13">
        <f t="shared" si="0"/>
        <v>27.009745557172465</v>
      </c>
      <c r="G12" s="1"/>
      <c r="H12" s="1"/>
      <c r="I12" s="1"/>
    </row>
    <row r="13" spans="1:12" x14ac:dyDescent="0.25">
      <c r="A13" s="8" t="s">
        <v>50</v>
      </c>
      <c r="B13" s="27">
        <v>7000</v>
      </c>
      <c r="C13" s="27">
        <v>955</v>
      </c>
      <c r="D13" s="27">
        <v>27677</v>
      </c>
      <c r="E13" s="27">
        <v>1277</v>
      </c>
      <c r="F13" s="10">
        <f t="shared" si="0"/>
        <v>-95.38606062795823</v>
      </c>
      <c r="G13" s="1"/>
      <c r="H13" s="1"/>
      <c r="I13" s="1"/>
    </row>
    <row r="14" spans="1:12" x14ac:dyDescent="0.25">
      <c r="A14" s="11" t="s">
        <v>51</v>
      </c>
      <c r="B14" s="28">
        <v>465327</v>
      </c>
      <c r="C14" s="28">
        <v>475809</v>
      </c>
      <c r="D14" s="28">
        <v>1225432</v>
      </c>
      <c r="E14" s="28">
        <v>1248614</v>
      </c>
      <c r="F14" s="13">
        <f t="shared" si="0"/>
        <v>1.8917410349982759</v>
      </c>
      <c r="G14" s="1"/>
      <c r="H14" s="1"/>
      <c r="I14" s="1"/>
    </row>
    <row r="15" spans="1:12" x14ac:dyDescent="0.25">
      <c r="A15" s="8" t="s">
        <v>52</v>
      </c>
      <c r="B15" s="27">
        <v>120156</v>
      </c>
      <c r="C15" s="27">
        <v>858</v>
      </c>
      <c r="D15" s="27">
        <v>259620</v>
      </c>
      <c r="E15" s="27">
        <v>1938</v>
      </c>
      <c r="F15" s="10">
        <f t="shared" si="0"/>
        <v>-99.253524381788765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11868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1186</v>
      </c>
      <c r="C17" s="27">
        <v>8470</v>
      </c>
      <c r="D17" s="27">
        <v>1186</v>
      </c>
      <c r="E17" s="27">
        <v>12542</v>
      </c>
      <c r="F17" s="10">
        <f t="shared" si="0"/>
        <v>957.50421585160211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345</v>
      </c>
      <c r="D18" s="28">
        <v>9262</v>
      </c>
      <c r="E18" s="28">
        <v>3095</v>
      </c>
      <c r="F18" s="13">
        <f t="shared" si="0"/>
        <v>-66.583891168214208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40517</v>
      </c>
      <c r="C20" s="28">
        <v>0</v>
      </c>
      <c r="D20" s="28">
        <v>86518</v>
      </c>
      <c r="E20" s="28">
        <v>43446</v>
      </c>
      <c r="F20" s="13">
        <f t="shared" si="0"/>
        <v>-49.783860006010308</v>
      </c>
      <c r="G20" s="1"/>
      <c r="H20" s="1"/>
      <c r="I20" s="1"/>
    </row>
    <row r="21" spans="1:9" x14ac:dyDescent="0.25">
      <c r="A21" s="8" t="s">
        <v>58</v>
      </c>
      <c r="B21" s="27">
        <v>184680</v>
      </c>
      <c r="C21" s="27">
        <v>46675</v>
      </c>
      <c r="D21" s="27">
        <v>546796</v>
      </c>
      <c r="E21" s="27">
        <v>267680</v>
      </c>
      <c r="F21" s="10">
        <f t="shared" si="0"/>
        <v>-51.045728205765954</v>
      </c>
      <c r="G21" s="1"/>
      <c r="H21" s="1"/>
      <c r="I21" s="1"/>
    </row>
    <row r="22" spans="1:9" x14ac:dyDescent="0.25">
      <c r="A22" s="11" t="s">
        <v>59</v>
      </c>
      <c r="B22" s="28">
        <v>995239</v>
      </c>
      <c r="C22" s="28">
        <v>849586</v>
      </c>
      <c r="D22" s="28">
        <v>2773433</v>
      </c>
      <c r="E22" s="28">
        <v>2303784</v>
      </c>
      <c r="F22" s="13">
        <f t="shared" si="0"/>
        <v>-16.933850574360363</v>
      </c>
      <c r="G22" s="1"/>
      <c r="H22" s="1"/>
      <c r="I22" s="1"/>
    </row>
    <row r="23" spans="1:9" x14ac:dyDescent="0.25">
      <c r="A23" s="8" t="s">
        <v>60</v>
      </c>
      <c r="B23" s="27">
        <v>623954</v>
      </c>
      <c r="C23" s="27">
        <v>30428</v>
      </c>
      <c r="D23" s="27">
        <v>2067327</v>
      </c>
      <c r="E23" s="27">
        <v>57317</v>
      </c>
      <c r="F23" s="10">
        <f t="shared" si="0"/>
        <v>-97.227482638208656</v>
      </c>
      <c r="G23" s="1"/>
      <c r="H23" s="1"/>
      <c r="I23" s="1"/>
    </row>
    <row r="24" spans="1:9" x14ac:dyDescent="0.25">
      <c r="A24" s="11" t="s">
        <v>61</v>
      </c>
      <c r="B24" s="28">
        <v>52</v>
      </c>
      <c r="C24" s="28">
        <v>3246</v>
      </c>
      <c r="D24" s="28">
        <v>4986</v>
      </c>
      <c r="E24" s="28">
        <v>9171</v>
      </c>
      <c r="F24" s="13">
        <f t="shared" si="0"/>
        <v>83.935018050541515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2913</v>
      </c>
      <c r="C27" s="27">
        <v>698</v>
      </c>
      <c r="D27" s="27">
        <v>4024</v>
      </c>
      <c r="E27" s="27">
        <v>2738</v>
      </c>
      <c r="F27" s="10">
        <f t="shared" si="0"/>
        <v>-31.958250497017886</v>
      </c>
      <c r="G27" s="1"/>
      <c r="H27" s="1"/>
      <c r="I27" s="1"/>
    </row>
    <row r="28" spans="1:9" x14ac:dyDescent="0.25">
      <c r="A28" s="11" t="s">
        <v>65</v>
      </c>
      <c r="B28" s="28">
        <v>12862</v>
      </c>
      <c r="C28" s="28">
        <v>4704</v>
      </c>
      <c r="D28" s="28">
        <v>37868</v>
      </c>
      <c r="E28" s="28">
        <v>12586</v>
      </c>
      <c r="F28" s="13">
        <f t="shared" si="0"/>
        <v>-66.763494243160451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23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415687</v>
      </c>
      <c r="C31" s="27">
        <v>173800</v>
      </c>
      <c r="D31" s="27">
        <v>1598325</v>
      </c>
      <c r="E31" s="27">
        <v>692617</v>
      </c>
      <c r="F31" s="10">
        <f t="shared" si="0"/>
        <v>-56.666072294433235</v>
      </c>
      <c r="G31" s="1"/>
      <c r="H31" s="1"/>
      <c r="I31" s="1"/>
    </row>
    <row r="32" spans="1:9" x14ac:dyDescent="0.25">
      <c r="A32" s="11" t="s">
        <v>69</v>
      </c>
      <c r="B32" s="28">
        <v>2512835</v>
      </c>
      <c r="C32" s="28">
        <v>3070983</v>
      </c>
      <c r="D32" s="28">
        <v>7780723</v>
      </c>
      <c r="E32" s="28">
        <v>8577274</v>
      </c>
      <c r="F32" s="13">
        <f t="shared" si="0"/>
        <v>10.237493353766737</v>
      </c>
      <c r="G32" s="1"/>
      <c r="H32" s="1"/>
      <c r="I32" s="1"/>
    </row>
    <row r="33" spans="1:9" x14ac:dyDescent="0.25">
      <c r="A33" s="8" t="s">
        <v>70</v>
      </c>
      <c r="B33" s="27">
        <v>44829</v>
      </c>
      <c r="C33" s="27">
        <v>22638</v>
      </c>
      <c r="D33" s="27">
        <v>77499</v>
      </c>
      <c r="E33" s="27">
        <v>79767</v>
      </c>
      <c r="F33" s="10">
        <f t="shared" si="0"/>
        <v>2.9264893740564446</v>
      </c>
      <c r="G33" s="1"/>
      <c r="H33" s="1"/>
      <c r="I33" s="1"/>
    </row>
    <row r="34" spans="1:9" x14ac:dyDescent="0.25">
      <c r="A34" s="11" t="s">
        <v>71</v>
      </c>
      <c r="B34" s="28">
        <v>5801</v>
      </c>
      <c r="C34" s="28">
        <v>6777</v>
      </c>
      <c r="D34" s="28">
        <v>19895</v>
      </c>
      <c r="E34" s="28">
        <v>16101</v>
      </c>
      <c r="F34" s="13">
        <f t="shared" si="0"/>
        <v>-19.070118120130687</v>
      </c>
      <c r="G34" s="1"/>
      <c r="H34" s="1"/>
      <c r="I34" s="1"/>
    </row>
    <row r="35" spans="1:9" x14ac:dyDescent="0.25">
      <c r="A35" s="14" t="s">
        <v>72</v>
      </c>
      <c r="B35" s="15">
        <f>SUM(B7:B34)</f>
        <v>9157471</v>
      </c>
      <c r="C35" s="15">
        <f t="shared" ref="C35:E35" si="1">SUM(C7:C34)</f>
        <v>9231441</v>
      </c>
      <c r="D35" s="15">
        <f t="shared" si="1"/>
        <v>28512730</v>
      </c>
      <c r="E35" s="15">
        <f t="shared" si="1"/>
        <v>25729678</v>
      </c>
      <c r="F35" s="16">
        <f t="shared" si="0"/>
        <v>-9.76073494190139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12362457</v>
      </c>
      <c r="G38" s="42">
        <f>LOOKUP(E38,$A$38:$A$65,$C$38:$C$65)</f>
        <v>11948473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8472</v>
      </c>
      <c r="C39" s="41">
        <f t="shared" ref="C39:C65" si="5">D8</f>
        <v>8696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8577274</v>
      </c>
      <c r="G39" s="42">
        <f t="shared" ref="G39:G65" si="8">LOOKUP(E39,$A$38:$A$65,$C$38:$C$65)</f>
        <v>7780723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2303784</v>
      </c>
      <c r="G40" s="42">
        <f t="shared" si="8"/>
        <v>2773433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422</v>
      </c>
      <c r="D41" s="41">
        <f t="shared" si="6"/>
        <v>28</v>
      </c>
      <c r="E41" s="42" t="str">
        <f t="shared" si="2"/>
        <v>BARCELONA</v>
      </c>
      <c r="F41" s="42">
        <f t="shared" si="7"/>
        <v>1248614</v>
      </c>
      <c r="G41" s="42">
        <f t="shared" si="8"/>
        <v>1225432</v>
      </c>
    </row>
    <row r="42" spans="1:9" x14ac:dyDescent="0.25">
      <c r="A42" s="42" t="str">
        <f t="shared" si="3"/>
        <v>BAHIA DE ALGECIRAS</v>
      </c>
      <c r="B42" s="41">
        <f t="shared" si="4"/>
        <v>12362457</v>
      </c>
      <c r="C42" s="41">
        <f t="shared" si="5"/>
        <v>11948473</v>
      </c>
      <c r="D42" s="41">
        <f t="shared" si="6"/>
        <v>1</v>
      </c>
      <c r="E42" s="42" t="str">
        <f t="shared" si="2"/>
        <v>TARRAGONA</v>
      </c>
      <c r="F42" s="42">
        <f t="shared" si="7"/>
        <v>692617</v>
      </c>
      <c r="G42" s="42">
        <f t="shared" si="8"/>
        <v>1598325</v>
      </c>
    </row>
    <row r="43" spans="1:9" x14ac:dyDescent="0.25">
      <c r="A43" s="42" t="str">
        <f t="shared" si="3"/>
        <v>BAHIA DE CADIZ</v>
      </c>
      <c r="B43" s="41">
        <f t="shared" si="4"/>
        <v>28802</v>
      </c>
      <c r="C43" s="41">
        <f t="shared" si="5"/>
        <v>22677</v>
      </c>
      <c r="D43" s="41">
        <f t="shared" si="6"/>
        <v>10</v>
      </c>
      <c r="E43" s="42" t="str">
        <f t="shared" si="2"/>
        <v>HUELVA</v>
      </c>
      <c r="F43" s="42">
        <f t="shared" si="7"/>
        <v>267680</v>
      </c>
      <c r="G43" s="42">
        <f t="shared" si="8"/>
        <v>546796</v>
      </c>
    </row>
    <row r="44" spans="1:9" x14ac:dyDescent="0.25">
      <c r="A44" s="42" t="str">
        <f t="shared" si="3"/>
        <v>BALEARES</v>
      </c>
      <c r="B44" s="41">
        <f t="shared" si="4"/>
        <v>1277</v>
      </c>
      <c r="C44" s="41">
        <f t="shared" si="5"/>
        <v>27677</v>
      </c>
      <c r="D44" s="41">
        <f t="shared" si="6"/>
        <v>19</v>
      </c>
      <c r="E44" s="42" t="str">
        <f t="shared" si="2"/>
        <v>VIGO</v>
      </c>
      <c r="F44" s="42">
        <f t="shared" si="7"/>
        <v>79767</v>
      </c>
      <c r="G44" s="42">
        <f t="shared" si="8"/>
        <v>77499</v>
      </c>
    </row>
    <row r="45" spans="1:9" x14ac:dyDescent="0.25">
      <c r="A45" s="42" t="str">
        <f t="shared" si="3"/>
        <v>BARCELONA</v>
      </c>
      <c r="B45" s="41">
        <f t="shared" si="4"/>
        <v>1248614</v>
      </c>
      <c r="C45" s="41">
        <f t="shared" si="5"/>
        <v>1225432</v>
      </c>
      <c r="D45" s="41">
        <f t="shared" si="6"/>
        <v>4</v>
      </c>
      <c r="E45" s="42" t="str">
        <f t="shared" si="2"/>
        <v>MALAGA</v>
      </c>
      <c r="F45" s="42">
        <f t="shared" si="7"/>
        <v>57317</v>
      </c>
      <c r="G45" s="42">
        <f t="shared" si="8"/>
        <v>2067327</v>
      </c>
    </row>
    <row r="46" spans="1:9" x14ac:dyDescent="0.25">
      <c r="A46" s="42" t="str">
        <f t="shared" si="3"/>
        <v>BILBAO</v>
      </c>
      <c r="B46" s="41">
        <f t="shared" si="4"/>
        <v>1938</v>
      </c>
      <c r="C46" s="41">
        <f t="shared" si="5"/>
        <v>259620</v>
      </c>
      <c r="D46" s="41">
        <f t="shared" si="6"/>
        <v>18</v>
      </c>
      <c r="E46" s="42" t="str">
        <f t="shared" si="2"/>
        <v>GIJON</v>
      </c>
      <c r="F46" s="42">
        <f t="shared" si="7"/>
        <v>43446</v>
      </c>
      <c r="G46" s="42">
        <f t="shared" si="8"/>
        <v>86518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11868</v>
      </c>
      <c r="D47" s="41">
        <f t="shared" si="6"/>
        <v>28</v>
      </c>
      <c r="E47" s="42" t="str">
        <f t="shared" si="2"/>
        <v>BAHIA DE CADIZ</v>
      </c>
      <c r="F47" s="42">
        <f t="shared" si="7"/>
        <v>28802</v>
      </c>
      <c r="G47" s="42">
        <f t="shared" si="8"/>
        <v>22677</v>
      </c>
    </row>
    <row r="48" spans="1:9" x14ac:dyDescent="0.25">
      <c r="A48" s="42" t="str">
        <f t="shared" si="3"/>
        <v>CASTELLON</v>
      </c>
      <c r="B48" s="41">
        <f t="shared" si="4"/>
        <v>12542</v>
      </c>
      <c r="C48" s="41">
        <f t="shared" si="5"/>
        <v>1186</v>
      </c>
      <c r="D48" s="41">
        <f t="shared" si="6"/>
        <v>13</v>
      </c>
      <c r="E48" s="42" t="str">
        <f t="shared" si="2"/>
        <v>VILAGARCIA</v>
      </c>
      <c r="F48" s="42">
        <f t="shared" si="7"/>
        <v>16101</v>
      </c>
      <c r="G48" s="42">
        <f t="shared" si="8"/>
        <v>19895</v>
      </c>
    </row>
    <row r="49" spans="1:7" x14ac:dyDescent="0.25">
      <c r="A49" s="42" t="str">
        <f t="shared" si="3"/>
        <v>CEUTA</v>
      </c>
      <c r="B49" s="41">
        <f t="shared" si="4"/>
        <v>3095</v>
      </c>
      <c r="C49" s="41">
        <f t="shared" si="5"/>
        <v>9262</v>
      </c>
      <c r="D49" s="41">
        <f t="shared" si="6"/>
        <v>16</v>
      </c>
      <c r="E49" s="42" t="str">
        <f t="shared" si="2"/>
        <v>SANTA CRUZ DE TENERIFE</v>
      </c>
      <c r="F49" s="42">
        <f t="shared" si="7"/>
        <v>12586</v>
      </c>
      <c r="G49" s="42">
        <f t="shared" si="8"/>
        <v>37868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12542</v>
      </c>
      <c r="G50" s="42">
        <f t="shared" si="8"/>
        <v>1186</v>
      </c>
    </row>
    <row r="51" spans="1:7" x14ac:dyDescent="0.25">
      <c r="A51" s="42" t="str">
        <f t="shared" si="3"/>
        <v>GIJON</v>
      </c>
      <c r="B51" s="41">
        <f t="shared" si="4"/>
        <v>43446</v>
      </c>
      <c r="C51" s="41">
        <f t="shared" si="5"/>
        <v>86518</v>
      </c>
      <c r="D51" s="41">
        <f t="shared" si="6"/>
        <v>9</v>
      </c>
      <c r="E51" s="42" t="str">
        <f t="shared" si="2"/>
        <v>MARIN Y RIA DE PONTEVEDRA</v>
      </c>
      <c r="F51" s="42">
        <f t="shared" si="7"/>
        <v>9171</v>
      </c>
      <c r="G51" s="42">
        <f t="shared" si="8"/>
        <v>4986</v>
      </c>
    </row>
    <row r="52" spans="1:7" x14ac:dyDescent="0.25">
      <c r="A52" s="42" t="str">
        <f t="shared" si="3"/>
        <v>HUELVA</v>
      </c>
      <c r="B52" s="41">
        <f t="shared" si="4"/>
        <v>267680</v>
      </c>
      <c r="C52" s="41">
        <f t="shared" si="5"/>
        <v>546796</v>
      </c>
      <c r="D52" s="41">
        <f t="shared" si="6"/>
        <v>6</v>
      </c>
      <c r="E52" s="42" t="str">
        <f t="shared" si="2"/>
        <v>ALICANTE</v>
      </c>
      <c r="F52" s="42">
        <f t="shared" si="7"/>
        <v>8472</v>
      </c>
      <c r="G52" s="42">
        <f t="shared" si="8"/>
        <v>8696</v>
      </c>
    </row>
    <row r="53" spans="1:7" x14ac:dyDescent="0.25">
      <c r="A53" s="42" t="str">
        <f t="shared" si="3"/>
        <v>LAS PALMAS</v>
      </c>
      <c r="B53" s="41">
        <f t="shared" si="4"/>
        <v>2303784</v>
      </c>
      <c r="C53" s="41">
        <f t="shared" si="5"/>
        <v>2773433</v>
      </c>
      <c r="D53" s="41">
        <f t="shared" si="6"/>
        <v>3</v>
      </c>
      <c r="E53" s="42" t="str">
        <f t="shared" si="2"/>
        <v>CEUTA</v>
      </c>
      <c r="F53" s="42">
        <f t="shared" si="7"/>
        <v>3095</v>
      </c>
      <c r="G53" s="42">
        <f t="shared" si="8"/>
        <v>9262</v>
      </c>
    </row>
    <row r="54" spans="1:7" x14ac:dyDescent="0.25">
      <c r="A54" s="42" t="str">
        <f t="shared" si="3"/>
        <v>MALAGA</v>
      </c>
      <c r="B54" s="41">
        <f t="shared" si="4"/>
        <v>57317</v>
      </c>
      <c r="C54" s="41">
        <f t="shared" si="5"/>
        <v>2067327</v>
      </c>
      <c r="D54" s="41">
        <f t="shared" si="6"/>
        <v>8</v>
      </c>
      <c r="E54" s="42" t="str">
        <f t="shared" si="2"/>
        <v>PASAIA</v>
      </c>
      <c r="F54" s="42">
        <f t="shared" si="7"/>
        <v>2738</v>
      </c>
      <c r="G54" s="42">
        <f t="shared" si="8"/>
        <v>4024</v>
      </c>
    </row>
    <row r="55" spans="1:7" x14ac:dyDescent="0.25">
      <c r="A55" s="42" t="str">
        <f t="shared" si="3"/>
        <v>MARIN Y RIA DE PONTEVEDRA</v>
      </c>
      <c r="B55" s="41">
        <f t="shared" si="4"/>
        <v>9171</v>
      </c>
      <c r="C55" s="41">
        <f t="shared" si="5"/>
        <v>4986</v>
      </c>
      <c r="D55" s="41">
        <f t="shared" si="6"/>
        <v>14</v>
      </c>
      <c r="E55" s="42" t="str">
        <f t="shared" si="2"/>
        <v>BILBAO</v>
      </c>
      <c r="F55" s="42">
        <f t="shared" ref="F55:F65" si="9">LOOKUP(E55,$A$38:$A$65,$B$38:$B$65)</f>
        <v>1938</v>
      </c>
      <c r="G55" s="42">
        <f t="shared" si="8"/>
        <v>259620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1277</v>
      </c>
      <c r="G56" s="42">
        <f t="shared" si="8"/>
        <v>27677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2738</v>
      </c>
      <c r="C58" s="41">
        <f t="shared" si="5"/>
        <v>4024</v>
      </c>
      <c r="D58" s="41">
        <f t="shared" si="6"/>
        <v>17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12586</v>
      </c>
      <c r="C59" s="41">
        <f t="shared" si="5"/>
        <v>37868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23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692617</v>
      </c>
      <c r="C62" s="41">
        <f t="shared" si="5"/>
        <v>1598325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8577274</v>
      </c>
      <c r="C63" s="41">
        <f t="shared" si="5"/>
        <v>7780723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79767</v>
      </c>
      <c r="C64" s="41">
        <f t="shared" si="5"/>
        <v>77499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16101</v>
      </c>
      <c r="C65" s="41">
        <f t="shared" si="5"/>
        <v>19895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102</v>
      </c>
      <c r="C8" s="30">
        <v>858</v>
      </c>
      <c r="D8" s="30">
        <v>8696</v>
      </c>
      <c r="E8" s="30">
        <v>8008</v>
      </c>
      <c r="F8" s="13">
        <f t="shared" ref="F8:F35" si="0">((E8*100)/D8)-100</f>
        <v>-7.9116835326586994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3712017</v>
      </c>
      <c r="C11" s="29">
        <v>3928992</v>
      </c>
      <c r="D11" s="29">
        <v>11757433</v>
      </c>
      <c r="E11" s="29">
        <v>10765650</v>
      </c>
      <c r="F11" s="10">
        <f t="shared" si="0"/>
        <v>-8.435370203683064</v>
      </c>
      <c r="G11" s="1"/>
      <c r="H11" s="1"/>
      <c r="I11" s="1"/>
    </row>
    <row r="12" spans="1:12" x14ac:dyDescent="0.25">
      <c r="A12" s="11" t="s">
        <v>49</v>
      </c>
      <c r="B12" s="30">
        <v>2543</v>
      </c>
      <c r="C12" s="30">
        <v>0</v>
      </c>
      <c r="D12" s="30">
        <v>5086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4</v>
      </c>
      <c r="D13" s="29">
        <v>0</v>
      </c>
      <c r="E13" s="29">
        <v>4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369041</v>
      </c>
      <c r="C14" s="30">
        <v>340246</v>
      </c>
      <c r="D14" s="30">
        <v>1111203</v>
      </c>
      <c r="E14" s="30">
        <v>971803</v>
      </c>
      <c r="F14" s="13">
        <f t="shared" si="0"/>
        <v>-12.544962531598642</v>
      </c>
      <c r="G14" s="1"/>
      <c r="H14" s="1"/>
      <c r="I14" s="1"/>
    </row>
    <row r="15" spans="1:12" x14ac:dyDescent="0.25">
      <c r="A15" s="8" t="s">
        <v>52</v>
      </c>
      <c r="B15" s="29">
        <v>3089</v>
      </c>
      <c r="C15" s="29">
        <v>818</v>
      </c>
      <c r="D15" s="29">
        <v>4574</v>
      </c>
      <c r="E15" s="29">
        <v>1768</v>
      </c>
      <c r="F15" s="10">
        <f t="shared" si="0"/>
        <v>-61.346742457367732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1186</v>
      </c>
      <c r="C17" s="29">
        <v>8430</v>
      </c>
      <c r="D17" s="29">
        <v>1186</v>
      </c>
      <c r="E17" s="29">
        <v>12077</v>
      </c>
      <c r="F17" s="10">
        <f t="shared" si="0"/>
        <v>918.29679595278242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964994</v>
      </c>
      <c r="C22" s="30">
        <v>816298</v>
      </c>
      <c r="D22" s="30">
        <v>2671253</v>
      </c>
      <c r="E22" s="30">
        <v>2201351</v>
      </c>
      <c r="F22" s="13">
        <f t="shared" si="0"/>
        <v>-17.591070557524873</v>
      </c>
      <c r="G22" s="1"/>
      <c r="H22" s="1"/>
      <c r="I22" s="1"/>
    </row>
    <row r="23" spans="1:9" x14ac:dyDescent="0.25">
      <c r="A23" s="8" t="s">
        <v>60</v>
      </c>
      <c r="B23" s="29">
        <v>623954</v>
      </c>
      <c r="C23" s="29">
        <v>30428</v>
      </c>
      <c r="D23" s="29">
        <v>2067327</v>
      </c>
      <c r="E23" s="29">
        <v>57317</v>
      </c>
      <c r="F23" s="10">
        <f t="shared" si="0"/>
        <v>-97.227482638208656</v>
      </c>
      <c r="G23" s="1"/>
      <c r="H23" s="1"/>
      <c r="I23" s="1"/>
    </row>
    <row r="24" spans="1:9" x14ac:dyDescent="0.25">
      <c r="A24" s="11" t="s">
        <v>61</v>
      </c>
      <c r="B24" s="30">
        <v>52</v>
      </c>
      <c r="C24" s="30">
        <v>3246</v>
      </c>
      <c r="D24" s="30">
        <v>4986</v>
      </c>
      <c r="E24" s="30">
        <v>9171</v>
      </c>
      <c r="F24" s="13">
        <f t="shared" si="0"/>
        <v>83.935018050541515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5576</v>
      </c>
      <c r="C28" s="30">
        <v>4468</v>
      </c>
      <c r="D28" s="30">
        <v>14942</v>
      </c>
      <c r="E28" s="30">
        <v>11977</v>
      </c>
      <c r="F28" s="13">
        <f t="shared" si="0"/>
        <v>-19.843394458573144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5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137970</v>
      </c>
      <c r="C31" s="29">
        <v>89095</v>
      </c>
      <c r="D31" s="29">
        <v>408460</v>
      </c>
      <c r="E31" s="29">
        <v>236811</v>
      </c>
      <c r="F31" s="10">
        <f t="shared" si="0"/>
        <v>-42.023453948979089</v>
      </c>
      <c r="G31" s="1"/>
      <c r="H31" s="1"/>
      <c r="I31" s="1"/>
    </row>
    <row r="32" spans="1:9" x14ac:dyDescent="0.25">
      <c r="A32" s="11" t="s">
        <v>69</v>
      </c>
      <c r="B32" s="30">
        <v>2490389</v>
      </c>
      <c r="C32" s="30">
        <v>3000102</v>
      </c>
      <c r="D32" s="30">
        <v>7730020</v>
      </c>
      <c r="E32" s="30">
        <v>8476526</v>
      </c>
      <c r="F32" s="13">
        <f t="shared" si="0"/>
        <v>9.6572324521799402</v>
      </c>
      <c r="G32" s="1"/>
      <c r="H32" s="1"/>
      <c r="I32" s="1"/>
    </row>
    <row r="33" spans="1:9" x14ac:dyDescent="0.25">
      <c r="A33" s="8" t="s">
        <v>70</v>
      </c>
      <c r="B33" s="29">
        <v>29512</v>
      </c>
      <c r="C33" s="29">
        <v>7925</v>
      </c>
      <c r="D33" s="29">
        <v>42018</v>
      </c>
      <c r="E33" s="29">
        <v>26185</v>
      </c>
      <c r="F33" s="10">
        <f t="shared" si="0"/>
        <v>-37.68146984625637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74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8340425</v>
      </c>
      <c r="C35" s="15">
        <f t="shared" ref="C35:E35" si="1">SUM(C7:C34)</f>
        <v>8230910</v>
      </c>
      <c r="D35" s="15">
        <f t="shared" si="1"/>
        <v>25827263</v>
      </c>
      <c r="E35" s="15">
        <f t="shared" si="1"/>
        <v>22778648</v>
      </c>
      <c r="F35" s="16">
        <f t="shared" si="0"/>
        <v>-11.803864002159273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10765650</v>
      </c>
      <c r="G38" s="42">
        <f>LOOKUP(E38,$A$38:$A$65,$C$38:$C$65)</f>
        <v>11757433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8008</v>
      </c>
      <c r="C39" s="41">
        <f t="shared" ref="C39:C65" si="5">D8</f>
        <v>8696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8476526</v>
      </c>
      <c r="G39" s="42">
        <f t="shared" ref="G39:G65" si="8">LOOKUP(E39,$A$38:$A$65,$C$38:$C$65)</f>
        <v>7730020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2201351</v>
      </c>
      <c r="G40" s="42">
        <f t="shared" si="8"/>
        <v>2671253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971803</v>
      </c>
      <c r="G41" s="42">
        <f t="shared" si="8"/>
        <v>1111203</v>
      </c>
    </row>
    <row r="42" spans="1:9" x14ac:dyDescent="0.25">
      <c r="A42" s="42" t="str">
        <f t="shared" si="3"/>
        <v>BAHIA DE ALGECIRAS</v>
      </c>
      <c r="B42" s="41">
        <f t="shared" si="4"/>
        <v>10765650</v>
      </c>
      <c r="C42" s="41">
        <f t="shared" si="5"/>
        <v>11757433</v>
      </c>
      <c r="D42" s="41">
        <f t="shared" si="6"/>
        <v>1</v>
      </c>
      <c r="E42" s="42" t="str">
        <f t="shared" si="2"/>
        <v>TARRAGONA</v>
      </c>
      <c r="F42" s="42">
        <f t="shared" si="7"/>
        <v>236811</v>
      </c>
      <c r="G42" s="42">
        <f t="shared" si="8"/>
        <v>408460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5086</v>
      </c>
      <c r="D43" s="41">
        <f t="shared" si="6"/>
        <v>28</v>
      </c>
      <c r="E43" s="42" t="str">
        <f t="shared" si="2"/>
        <v>MALAGA</v>
      </c>
      <c r="F43" s="42">
        <f t="shared" si="7"/>
        <v>57317</v>
      </c>
      <c r="G43" s="42">
        <f t="shared" si="8"/>
        <v>2067327</v>
      </c>
    </row>
    <row r="44" spans="1:9" x14ac:dyDescent="0.25">
      <c r="A44" s="42" t="str">
        <f t="shared" si="3"/>
        <v>BALEARES</v>
      </c>
      <c r="B44" s="41">
        <f t="shared" si="4"/>
        <v>4</v>
      </c>
      <c r="C44" s="41">
        <f t="shared" si="5"/>
        <v>0</v>
      </c>
      <c r="D44" s="41">
        <f t="shared" si="6"/>
        <v>13</v>
      </c>
      <c r="E44" s="42" t="str">
        <f t="shared" si="2"/>
        <v>VIGO</v>
      </c>
      <c r="F44" s="42">
        <f t="shared" si="7"/>
        <v>26185</v>
      </c>
      <c r="G44" s="42">
        <f t="shared" si="8"/>
        <v>42018</v>
      </c>
    </row>
    <row r="45" spans="1:9" x14ac:dyDescent="0.25">
      <c r="A45" s="42" t="str">
        <f t="shared" si="3"/>
        <v>BARCELONA</v>
      </c>
      <c r="B45" s="41">
        <f t="shared" si="4"/>
        <v>971803</v>
      </c>
      <c r="C45" s="41">
        <f t="shared" si="5"/>
        <v>1111203</v>
      </c>
      <c r="D45" s="41">
        <f t="shared" si="6"/>
        <v>4</v>
      </c>
      <c r="E45" s="42" t="str">
        <f t="shared" si="2"/>
        <v>CASTELLON</v>
      </c>
      <c r="F45" s="42">
        <f t="shared" si="7"/>
        <v>12077</v>
      </c>
      <c r="G45" s="42">
        <f t="shared" si="8"/>
        <v>1186</v>
      </c>
    </row>
    <row r="46" spans="1:9" x14ac:dyDescent="0.25">
      <c r="A46" s="42" t="str">
        <f t="shared" si="3"/>
        <v>BILBAO</v>
      </c>
      <c r="B46" s="41">
        <f t="shared" si="4"/>
        <v>1768</v>
      </c>
      <c r="C46" s="41">
        <f t="shared" si="5"/>
        <v>4574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11977</v>
      </c>
      <c r="G46" s="42">
        <f t="shared" si="8"/>
        <v>14942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9171</v>
      </c>
      <c r="G47" s="42">
        <f t="shared" si="8"/>
        <v>4986</v>
      </c>
    </row>
    <row r="48" spans="1:9" x14ac:dyDescent="0.25">
      <c r="A48" s="42" t="str">
        <f t="shared" si="3"/>
        <v>CASTELLON</v>
      </c>
      <c r="B48" s="41">
        <f t="shared" si="4"/>
        <v>12077</v>
      </c>
      <c r="C48" s="41">
        <f t="shared" si="5"/>
        <v>1186</v>
      </c>
      <c r="D48" s="41">
        <f t="shared" si="6"/>
        <v>8</v>
      </c>
      <c r="E48" s="42" t="str">
        <f t="shared" si="2"/>
        <v>ALICANTE</v>
      </c>
      <c r="F48" s="42">
        <f t="shared" si="7"/>
        <v>8008</v>
      </c>
      <c r="G48" s="42">
        <f t="shared" si="8"/>
        <v>8696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1768</v>
      </c>
      <c r="G49" s="42">
        <f t="shared" si="8"/>
        <v>4574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2201351</v>
      </c>
      <c r="C53" s="41">
        <f t="shared" si="5"/>
        <v>2671253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57317</v>
      </c>
      <c r="C54" s="41">
        <f t="shared" si="5"/>
        <v>2067327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9171</v>
      </c>
      <c r="C55" s="41">
        <f t="shared" si="5"/>
        <v>4986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11977</v>
      </c>
      <c r="C59" s="41">
        <f t="shared" si="5"/>
        <v>14942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236811</v>
      </c>
      <c r="C62" s="41">
        <f t="shared" si="5"/>
        <v>408460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8476526</v>
      </c>
      <c r="C63" s="41">
        <f t="shared" si="5"/>
        <v>7730020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26185</v>
      </c>
      <c r="C64" s="41">
        <f t="shared" si="5"/>
        <v>42018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74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4440</v>
      </c>
      <c r="C7" s="31">
        <v>2625</v>
      </c>
      <c r="D7" s="31">
        <v>13848</v>
      </c>
      <c r="E7" s="31">
        <v>7355</v>
      </c>
      <c r="F7" s="10">
        <f>((E7*100)/D7)-100</f>
        <v>-46.887637203928364</v>
      </c>
      <c r="G7" s="1"/>
      <c r="H7" s="1"/>
      <c r="I7" s="1"/>
    </row>
    <row r="8" spans="1:12" x14ac:dyDescent="0.25">
      <c r="A8" s="11" t="s">
        <v>45</v>
      </c>
      <c r="B8" s="32">
        <v>122615</v>
      </c>
      <c r="C8" s="32">
        <v>109200</v>
      </c>
      <c r="D8" s="32">
        <v>350743</v>
      </c>
      <c r="E8" s="32">
        <v>289550</v>
      </c>
      <c r="F8" s="13">
        <f t="shared" ref="F8:F35" si="0">((E8*100)/D8)-100</f>
        <v>-17.446677481802922</v>
      </c>
      <c r="G8" s="1"/>
      <c r="H8" s="1"/>
      <c r="I8" s="1"/>
    </row>
    <row r="9" spans="1:12" x14ac:dyDescent="0.25">
      <c r="A9" s="8" t="s">
        <v>46</v>
      </c>
      <c r="B9" s="31">
        <v>5089</v>
      </c>
      <c r="C9" s="31">
        <v>5366</v>
      </c>
      <c r="D9" s="31">
        <v>18665</v>
      </c>
      <c r="E9" s="31">
        <v>15338</v>
      </c>
      <c r="F9" s="10">
        <f t="shared" si="0"/>
        <v>-17.824805786230911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3953580</v>
      </c>
      <c r="C11" s="31">
        <v>4169076</v>
      </c>
      <c r="D11" s="31">
        <v>12368740</v>
      </c>
      <c r="E11" s="31">
        <v>11528909</v>
      </c>
      <c r="F11" s="10">
        <f t="shared" si="0"/>
        <v>-6.7899478847481589</v>
      </c>
      <c r="G11" s="1"/>
      <c r="H11" s="1"/>
      <c r="I11" s="1"/>
    </row>
    <row r="12" spans="1:12" x14ac:dyDescent="0.25">
      <c r="A12" s="11" t="s">
        <v>49</v>
      </c>
      <c r="B12" s="32">
        <v>87473</v>
      </c>
      <c r="C12" s="32">
        <v>79361</v>
      </c>
      <c r="D12" s="32">
        <v>229146</v>
      </c>
      <c r="E12" s="32">
        <v>231285</v>
      </c>
      <c r="F12" s="13">
        <f t="shared" si="0"/>
        <v>0.93346599984289469</v>
      </c>
      <c r="G12" s="1"/>
      <c r="H12" s="1"/>
      <c r="I12" s="1"/>
    </row>
    <row r="13" spans="1:12" x14ac:dyDescent="0.25">
      <c r="A13" s="8" t="s">
        <v>50</v>
      </c>
      <c r="B13" s="31">
        <v>23188</v>
      </c>
      <c r="C13" s="31">
        <v>22957</v>
      </c>
      <c r="D13" s="31">
        <v>61121</v>
      </c>
      <c r="E13" s="31">
        <v>58263</v>
      </c>
      <c r="F13" s="10">
        <f t="shared" si="0"/>
        <v>-4.6759706156640135</v>
      </c>
      <c r="G13" s="1"/>
      <c r="H13" s="1"/>
      <c r="I13" s="1"/>
    </row>
    <row r="14" spans="1:12" x14ac:dyDescent="0.25">
      <c r="A14" s="11" t="s">
        <v>51</v>
      </c>
      <c r="B14" s="32">
        <v>1372945</v>
      </c>
      <c r="C14" s="32">
        <v>1541477</v>
      </c>
      <c r="D14" s="32">
        <v>4095771</v>
      </c>
      <c r="E14" s="32">
        <v>4104464</v>
      </c>
      <c r="F14" s="13">
        <f t="shared" si="0"/>
        <v>0.2122433114546709</v>
      </c>
      <c r="G14" s="1"/>
      <c r="H14" s="1"/>
      <c r="I14" s="1"/>
    </row>
    <row r="15" spans="1:12" x14ac:dyDescent="0.25">
      <c r="A15" s="8" t="s">
        <v>52</v>
      </c>
      <c r="B15" s="31">
        <v>558962</v>
      </c>
      <c r="C15" s="31">
        <v>487204</v>
      </c>
      <c r="D15" s="31">
        <v>1466791</v>
      </c>
      <c r="E15" s="31">
        <v>1424934</v>
      </c>
      <c r="F15" s="10">
        <f t="shared" si="0"/>
        <v>-2.8536444524134623</v>
      </c>
      <c r="G15" s="1"/>
      <c r="H15" s="1"/>
      <c r="I15" s="1"/>
    </row>
    <row r="16" spans="1:12" x14ac:dyDescent="0.25">
      <c r="A16" s="11" t="s">
        <v>53</v>
      </c>
      <c r="B16" s="32">
        <v>65058</v>
      </c>
      <c r="C16" s="32">
        <v>77383</v>
      </c>
      <c r="D16" s="32">
        <v>194206</v>
      </c>
      <c r="E16" s="32">
        <v>218831</v>
      </c>
      <c r="F16" s="13">
        <f t="shared" si="0"/>
        <v>12.679834814578328</v>
      </c>
      <c r="G16" s="1"/>
      <c r="H16" s="1"/>
      <c r="I16" s="1"/>
    </row>
    <row r="17" spans="1:9" x14ac:dyDescent="0.25">
      <c r="A17" s="8" t="s">
        <v>54</v>
      </c>
      <c r="B17" s="31">
        <v>143390</v>
      </c>
      <c r="C17" s="31">
        <v>237720</v>
      </c>
      <c r="D17" s="31">
        <v>386994</v>
      </c>
      <c r="E17" s="31">
        <v>594908</v>
      </c>
      <c r="F17" s="10">
        <f t="shared" si="0"/>
        <v>53.725380755257191</v>
      </c>
      <c r="G17" s="1"/>
      <c r="H17" s="1"/>
      <c r="I17" s="1"/>
    </row>
    <row r="18" spans="1:9" x14ac:dyDescent="0.25">
      <c r="A18" s="11" t="s">
        <v>55</v>
      </c>
      <c r="B18" s="32">
        <v>5067</v>
      </c>
      <c r="C18" s="32">
        <v>8197</v>
      </c>
      <c r="D18" s="32">
        <v>15807</v>
      </c>
      <c r="E18" s="32">
        <v>22944</v>
      </c>
      <c r="F18" s="13">
        <f t="shared" si="0"/>
        <v>45.150882520402348</v>
      </c>
      <c r="G18" s="1"/>
      <c r="H18" s="1"/>
      <c r="I18" s="1"/>
    </row>
    <row r="19" spans="1:9" x14ac:dyDescent="0.25">
      <c r="A19" s="8" t="s">
        <v>56</v>
      </c>
      <c r="B19" s="31">
        <v>868</v>
      </c>
      <c r="C19" s="31">
        <v>932</v>
      </c>
      <c r="D19" s="31">
        <v>1909</v>
      </c>
      <c r="E19" s="31">
        <v>2883</v>
      </c>
      <c r="F19" s="10">
        <f t="shared" si="0"/>
        <v>51.021477213200626</v>
      </c>
      <c r="G19" s="1"/>
      <c r="H19" s="1"/>
      <c r="I19" s="1"/>
    </row>
    <row r="20" spans="1:9" x14ac:dyDescent="0.25">
      <c r="A20" s="11" t="s">
        <v>57</v>
      </c>
      <c r="B20" s="32">
        <v>52821</v>
      </c>
      <c r="C20" s="32">
        <v>66886</v>
      </c>
      <c r="D20" s="32">
        <v>151501</v>
      </c>
      <c r="E20" s="32">
        <v>184311</v>
      </c>
      <c r="F20" s="13">
        <f t="shared" si="0"/>
        <v>21.656622728562851</v>
      </c>
      <c r="G20" s="1"/>
      <c r="H20" s="1"/>
      <c r="I20" s="1"/>
    </row>
    <row r="21" spans="1:9" x14ac:dyDescent="0.25">
      <c r="A21" s="8" t="s">
        <v>58</v>
      </c>
      <c r="B21" s="31">
        <v>608</v>
      </c>
      <c r="C21" s="31">
        <v>185</v>
      </c>
      <c r="D21" s="31">
        <v>2504</v>
      </c>
      <c r="E21" s="31">
        <v>260</v>
      </c>
      <c r="F21" s="10">
        <f t="shared" si="0"/>
        <v>-89.616613418530349</v>
      </c>
      <c r="G21" s="1"/>
      <c r="H21" s="1"/>
      <c r="I21" s="1"/>
    </row>
    <row r="22" spans="1:9" x14ac:dyDescent="0.25">
      <c r="A22" s="11" t="s">
        <v>59</v>
      </c>
      <c r="B22" s="32">
        <v>1251415</v>
      </c>
      <c r="C22" s="32">
        <v>1073941</v>
      </c>
      <c r="D22" s="32">
        <v>3479477</v>
      </c>
      <c r="E22" s="32">
        <v>2922879</v>
      </c>
      <c r="F22" s="13">
        <f t="shared" si="0"/>
        <v>-15.996599488946188</v>
      </c>
      <c r="G22" s="1"/>
      <c r="H22" s="1"/>
      <c r="I22" s="1"/>
    </row>
    <row r="23" spans="1:9" x14ac:dyDescent="0.25">
      <c r="A23" s="8" t="s">
        <v>60</v>
      </c>
      <c r="B23" s="31">
        <v>656451</v>
      </c>
      <c r="C23" s="31">
        <v>54772</v>
      </c>
      <c r="D23" s="31">
        <v>2152593</v>
      </c>
      <c r="E23" s="31">
        <v>117571</v>
      </c>
      <c r="F23" s="10">
        <f t="shared" si="0"/>
        <v>-94.538168618034163</v>
      </c>
      <c r="G23" s="1"/>
      <c r="H23" s="1"/>
      <c r="I23" s="1"/>
    </row>
    <row r="24" spans="1:9" x14ac:dyDescent="0.25">
      <c r="A24" s="11" t="s">
        <v>61</v>
      </c>
      <c r="B24" s="32">
        <v>33041</v>
      </c>
      <c r="C24" s="32">
        <v>30225</v>
      </c>
      <c r="D24" s="32">
        <v>86996</v>
      </c>
      <c r="E24" s="32">
        <v>80383</v>
      </c>
      <c r="F24" s="13">
        <f t="shared" si="0"/>
        <v>-7.6014989194905525</v>
      </c>
      <c r="G24" s="1"/>
      <c r="H24" s="1"/>
      <c r="I24" s="1"/>
    </row>
    <row r="25" spans="1:9" x14ac:dyDescent="0.25">
      <c r="A25" s="8" t="s">
        <v>62</v>
      </c>
      <c r="B25" s="31">
        <v>19776</v>
      </c>
      <c r="C25" s="31">
        <v>18509</v>
      </c>
      <c r="D25" s="31">
        <v>61857</v>
      </c>
      <c r="E25" s="31">
        <v>61510</v>
      </c>
      <c r="F25" s="10">
        <f t="shared" si="0"/>
        <v>-0.56097127245097056</v>
      </c>
      <c r="G25" s="1"/>
      <c r="H25" s="1"/>
      <c r="I25" s="1"/>
    </row>
    <row r="26" spans="1:9" x14ac:dyDescent="0.25">
      <c r="A26" s="11" t="s">
        <v>63</v>
      </c>
      <c r="B26" s="32">
        <v>5167</v>
      </c>
      <c r="C26" s="32">
        <v>3862</v>
      </c>
      <c r="D26" s="32">
        <v>16242</v>
      </c>
      <c r="E26" s="32">
        <v>14450</v>
      </c>
      <c r="F26" s="13">
        <f t="shared" si="0"/>
        <v>-11.033123999507453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230094</v>
      </c>
      <c r="C28" s="32">
        <v>194977</v>
      </c>
      <c r="D28" s="32">
        <v>631975</v>
      </c>
      <c r="E28" s="32">
        <v>575873</v>
      </c>
      <c r="F28" s="13">
        <f t="shared" si="0"/>
        <v>-8.8772498912140492</v>
      </c>
      <c r="G28" s="1"/>
      <c r="H28" s="1"/>
      <c r="I28" s="1"/>
    </row>
    <row r="29" spans="1:9" x14ac:dyDescent="0.25">
      <c r="A29" s="8" t="s">
        <v>66</v>
      </c>
      <c r="B29" s="31">
        <v>770</v>
      </c>
      <c r="C29" s="31">
        <v>1568</v>
      </c>
      <c r="D29" s="31">
        <v>2251</v>
      </c>
      <c r="E29" s="31">
        <v>4124</v>
      </c>
      <c r="F29" s="10">
        <f t="shared" si="0"/>
        <v>83.207463349622401</v>
      </c>
      <c r="G29" s="1"/>
      <c r="H29" s="1"/>
      <c r="I29" s="1"/>
    </row>
    <row r="30" spans="1:9" x14ac:dyDescent="0.25">
      <c r="A30" s="11" t="s">
        <v>67</v>
      </c>
      <c r="B30" s="32">
        <v>113729</v>
      </c>
      <c r="C30" s="32">
        <v>97442</v>
      </c>
      <c r="D30" s="32">
        <v>307856</v>
      </c>
      <c r="E30" s="32">
        <v>252726</v>
      </c>
      <c r="F30" s="13">
        <f t="shared" si="0"/>
        <v>-17.907723091315418</v>
      </c>
      <c r="G30" s="1"/>
      <c r="H30" s="1"/>
      <c r="I30" s="1"/>
    </row>
    <row r="31" spans="1:9" x14ac:dyDescent="0.25">
      <c r="A31" s="8" t="s">
        <v>68</v>
      </c>
      <c r="B31" s="31">
        <v>206500</v>
      </c>
      <c r="C31" s="31">
        <v>142879</v>
      </c>
      <c r="D31" s="31">
        <v>598639</v>
      </c>
      <c r="E31" s="31">
        <v>409235</v>
      </c>
      <c r="F31" s="10">
        <f t="shared" si="0"/>
        <v>-31.63910136158853</v>
      </c>
      <c r="G31" s="1"/>
      <c r="H31" s="1"/>
      <c r="I31" s="1"/>
    </row>
    <row r="32" spans="1:9" x14ac:dyDescent="0.25">
      <c r="A32" s="11" t="s">
        <v>69</v>
      </c>
      <c r="B32" s="32">
        <v>4063152</v>
      </c>
      <c r="C32" s="32">
        <v>4597012</v>
      </c>
      <c r="D32" s="32">
        <v>12237179</v>
      </c>
      <c r="E32" s="32">
        <v>12856364</v>
      </c>
      <c r="F32" s="13">
        <f t="shared" si="0"/>
        <v>5.0598671474855479</v>
      </c>
      <c r="G32" s="1"/>
      <c r="H32" s="1"/>
      <c r="I32" s="1"/>
    </row>
    <row r="33" spans="1:9" x14ac:dyDescent="0.25">
      <c r="A33" s="8" t="s">
        <v>70</v>
      </c>
      <c r="B33" s="31">
        <v>221790</v>
      </c>
      <c r="C33" s="31">
        <v>199909</v>
      </c>
      <c r="D33" s="31">
        <v>565901</v>
      </c>
      <c r="E33" s="31">
        <v>546370</v>
      </c>
      <c r="F33" s="10">
        <f t="shared" si="0"/>
        <v>-3.4513103882127751</v>
      </c>
      <c r="G33" s="1"/>
      <c r="H33" s="1"/>
      <c r="I33" s="1"/>
    </row>
    <row r="34" spans="1:9" x14ac:dyDescent="0.25">
      <c r="A34" s="11" t="s">
        <v>71</v>
      </c>
      <c r="B34" s="32">
        <v>16456</v>
      </c>
      <c r="C34" s="32">
        <v>19053</v>
      </c>
      <c r="D34" s="32">
        <v>56806</v>
      </c>
      <c r="E34" s="32">
        <v>58241</v>
      </c>
      <c r="F34" s="13">
        <f t="shared" si="0"/>
        <v>2.5261416047600562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13214445</v>
      </c>
      <c r="C35" s="15">
        <f t="shared" ref="C35:E35" si="1">SUM(C7:C34)</f>
        <v>13242718</v>
      </c>
      <c r="D35" s="15">
        <f t="shared" si="1"/>
        <v>39555535</v>
      </c>
      <c r="E35" s="15">
        <f t="shared" si="1"/>
        <v>36583961</v>
      </c>
      <c r="F35" s="16">
        <f t="shared" si="0"/>
        <v>-7.5124100836962526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7355</v>
      </c>
      <c r="C38" s="41">
        <f>D7</f>
        <v>13848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12856364</v>
      </c>
      <c r="G38" s="42">
        <f>LOOKUP(E38,$A$38:$A$65,$C$38:$C$65)</f>
        <v>12237179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289550</v>
      </c>
      <c r="C39" s="41">
        <f t="shared" ref="C39:C65" si="5">D8</f>
        <v>350743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11528909</v>
      </c>
      <c r="G39" s="42">
        <f t="shared" ref="G39:G65" si="8">LOOKUP(E39,$A$38:$A$65,$C$38:$C$65)</f>
        <v>12368740</v>
      </c>
    </row>
    <row r="40" spans="1:9" x14ac:dyDescent="0.25">
      <c r="A40" s="42" t="str">
        <f t="shared" si="3"/>
        <v>ALMERIA</v>
      </c>
      <c r="B40" s="41">
        <f t="shared" si="4"/>
        <v>15338</v>
      </c>
      <c r="C40" s="41">
        <f t="shared" si="5"/>
        <v>18665</v>
      </c>
      <c r="D40" s="41">
        <f t="shared" si="6"/>
        <v>21</v>
      </c>
      <c r="E40" s="42" t="str">
        <f t="shared" si="2"/>
        <v>BARCELONA</v>
      </c>
      <c r="F40" s="42">
        <f t="shared" si="7"/>
        <v>4104464</v>
      </c>
      <c r="G40" s="42">
        <f t="shared" si="8"/>
        <v>4095771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17</v>
      </c>
      <c r="D41" s="41">
        <f t="shared" si="6"/>
        <v>28</v>
      </c>
      <c r="E41" s="42" t="str">
        <f t="shared" si="2"/>
        <v>LAS PALMAS</v>
      </c>
      <c r="F41" s="42">
        <f t="shared" si="7"/>
        <v>2922879</v>
      </c>
      <c r="G41" s="42">
        <f t="shared" si="8"/>
        <v>3479477</v>
      </c>
    </row>
    <row r="42" spans="1:9" x14ac:dyDescent="0.25">
      <c r="A42" s="42" t="str">
        <f t="shared" si="3"/>
        <v>BAHIA DE ALGECIRAS</v>
      </c>
      <c r="B42" s="41">
        <f t="shared" si="4"/>
        <v>11528909</v>
      </c>
      <c r="C42" s="41">
        <f t="shared" si="5"/>
        <v>12368740</v>
      </c>
      <c r="D42" s="41">
        <f t="shared" si="6"/>
        <v>2</v>
      </c>
      <c r="E42" s="42" t="str">
        <f t="shared" si="2"/>
        <v>BILBAO</v>
      </c>
      <c r="F42" s="42">
        <f t="shared" si="7"/>
        <v>1424934</v>
      </c>
      <c r="G42" s="42">
        <f t="shared" si="8"/>
        <v>1466791</v>
      </c>
    </row>
    <row r="43" spans="1:9" x14ac:dyDescent="0.25">
      <c r="A43" s="42" t="str">
        <f t="shared" si="3"/>
        <v>BAHIA DE CADIZ</v>
      </c>
      <c r="B43" s="41">
        <f t="shared" si="4"/>
        <v>231285</v>
      </c>
      <c r="C43" s="41">
        <f t="shared" si="5"/>
        <v>229146</v>
      </c>
      <c r="D43" s="41">
        <f t="shared" si="6"/>
        <v>12</v>
      </c>
      <c r="E43" s="42" t="str">
        <f t="shared" si="2"/>
        <v>CASTELLON</v>
      </c>
      <c r="F43" s="42">
        <f t="shared" si="7"/>
        <v>594908</v>
      </c>
      <c r="G43" s="42">
        <f t="shared" si="8"/>
        <v>386994</v>
      </c>
    </row>
    <row r="44" spans="1:9" x14ac:dyDescent="0.25">
      <c r="A44" s="42" t="str">
        <f t="shared" si="3"/>
        <v>BALEARES</v>
      </c>
      <c r="B44" s="41">
        <f t="shared" si="4"/>
        <v>58263</v>
      </c>
      <c r="C44" s="41">
        <f t="shared" si="5"/>
        <v>61121</v>
      </c>
      <c r="D44" s="41">
        <f t="shared" si="6"/>
        <v>18</v>
      </c>
      <c r="E44" s="42" t="str">
        <f t="shared" si="2"/>
        <v>SANTA CRUZ DE TENERIFE</v>
      </c>
      <c r="F44" s="42">
        <f t="shared" si="7"/>
        <v>575873</v>
      </c>
      <c r="G44" s="42">
        <f t="shared" si="8"/>
        <v>631975</v>
      </c>
    </row>
    <row r="45" spans="1:9" x14ac:dyDescent="0.25">
      <c r="A45" s="42" t="str">
        <f t="shared" si="3"/>
        <v>BARCELONA</v>
      </c>
      <c r="B45" s="41">
        <f t="shared" si="4"/>
        <v>4104464</v>
      </c>
      <c r="C45" s="41">
        <f t="shared" si="5"/>
        <v>4095771</v>
      </c>
      <c r="D45" s="41">
        <f t="shared" si="6"/>
        <v>3</v>
      </c>
      <c r="E45" s="42" t="str">
        <f t="shared" si="2"/>
        <v>VIGO</v>
      </c>
      <c r="F45" s="42">
        <f t="shared" si="7"/>
        <v>546370</v>
      </c>
      <c r="G45" s="42">
        <f t="shared" si="8"/>
        <v>565901</v>
      </c>
    </row>
    <row r="46" spans="1:9" x14ac:dyDescent="0.25">
      <c r="A46" s="42" t="str">
        <f t="shared" si="3"/>
        <v>BILBAO</v>
      </c>
      <c r="B46" s="41">
        <f t="shared" si="4"/>
        <v>1424934</v>
      </c>
      <c r="C46" s="41">
        <f t="shared" si="5"/>
        <v>1466791</v>
      </c>
      <c r="D46" s="41">
        <f t="shared" si="6"/>
        <v>5</v>
      </c>
      <c r="E46" s="42" t="str">
        <f t="shared" si="2"/>
        <v>TARRAGONA</v>
      </c>
      <c r="F46" s="42">
        <f t="shared" si="7"/>
        <v>409235</v>
      </c>
      <c r="G46" s="42">
        <f t="shared" si="8"/>
        <v>598639</v>
      </c>
    </row>
    <row r="47" spans="1:9" x14ac:dyDescent="0.25">
      <c r="A47" s="42" t="str">
        <f t="shared" si="3"/>
        <v>CARTAGENA</v>
      </c>
      <c r="B47" s="41">
        <f t="shared" si="4"/>
        <v>218831</v>
      </c>
      <c r="C47" s="41">
        <f t="shared" si="5"/>
        <v>194206</v>
      </c>
      <c r="D47" s="41">
        <f t="shared" si="6"/>
        <v>13</v>
      </c>
      <c r="E47" s="42" t="str">
        <f t="shared" si="2"/>
        <v>ALICANTE</v>
      </c>
      <c r="F47" s="42">
        <f t="shared" si="7"/>
        <v>289550</v>
      </c>
      <c r="G47" s="42">
        <f t="shared" si="8"/>
        <v>350743</v>
      </c>
    </row>
    <row r="48" spans="1:9" x14ac:dyDescent="0.25">
      <c r="A48" s="42" t="str">
        <f t="shared" si="3"/>
        <v>CASTELLON</v>
      </c>
      <c r="B48" s="41">
        <f t="shared" si="4"/>
        <v>594908</v>
      </c>
      <c r="C48" s="41">
        <f t="shared" si="5"/>
        <v>386994</v>
      </c>
      <c r="D48" s="41">
        <f t="shared" si="6"/>
        <v>6</v>
      </c>
      <c r="E48" s="42" t="str">
        <f t="shared" si="2"/>
        <v>SEVILLA</v>
      </c>
      <c r="F48" s="42">
        <f t="shared" si="7"/>
        <v>252726</v>
      </c>
      <c r="G48" s="42">
        <f t="shared" si="8"/>
        <v>307856</v>
      </c>
    </row>
    <row r="49" spans="1:7" x14ac:dyDescent="0.25">
      <c r="A49" s="42" t="str">
        <f t="shared" si="3"/>
        <v>CEUTA</v>
      </c>
      <c r="B49" s="41">
        <f t="shared" si="4"/>
        <v>22944</v>
      </c>
      <c r="C49" s="41">
        <f t="shared" si="5"/>
        <v>15807</v>
      </c>
      <c r="D49" s="41">
        <f t="shared" si="6"/>
        <v>20</v>
      </c>
      <c r="E49" s="42" t="str">
        <f t="shared" si="2"/>
        <v>BAHIA DE CADIZ</v>
      </c>
      <c r="F49" s="42">
        <f t="shared" si="7"/>
        <v>231285</v>
      </c>
      <c r="G49" s="42">
        <f t="shared" si="8"/>
        <v>229146</v>
      </c>
    </row>
    <row r="50" spans="1:7" x14ac:dyDescent="0.25">
      <c r="A50" s="42" t="str">
        <f t="shared" si="3"/>
        <v>FERROL-SAN CIBRAO</v>
      </c>
      <c r="B50" s="41">
        <f t="shared" si="4"/>
        <v>2883</v>
      </c>
      <c r="C50" s="41">
        <f t="shared" si="5"/>
        <v>1909</v>
      </c>
      <c r="D50" s="41">
        <f t="shared" si="6"/>
        <v>25</v>
      </c>
      <c r="E50" s="42" t="str">
        <f t="shared" si="2"/>
        <v>CARTAGENA</v>
      </c>
      <c r="F50" s="42">
        <f t="shared" si="7"/>
        <v>218831</v>
      </c>
      <c r="G50" s="42">
        <f t="shared" si="8"/>
        <v>194206</v>
      </c>
    </row>
    <row r="51" spans="1:7" x14ac:dyDescent="0.25">
      <c r="A51" s="42" t="str">
        <f t="shared" si="3"/>
        <v>GIJON</v>
      </c>
      <c r="B51" s="41">
        <f t="shared" si="4"/>
        <v>184311</v>
      </c>
      <c r="C51" s="41">
        <f t="shared" si="5"/>
        <v>151501</v>
      </c>
      <c r="D51" s="41">
        <f t="shared" si="6"/>
        <v>14</v>
      </c>
      <c r="E51" s="42" t="str">
        <f t="shared" si="2"/>
        <v>GIJON</v>
      </c>
      <c r="F51" s="42">
        <f t="shared" si="7"/>
        <v>184311</v>
      </c>
      <c r="G51" s="42">
        <f t="shared" si="8"/>
        <v>151501</v>
      </c>
    </row>
    <row r="52" spans="1:7" x14ac:dyDescent="0.25">
      <c r="A52" s="42" t="str">
        <f t="shared" si="3"/>
        <v>HUELVA</v>
      </c>
      <c r="B52" s="41">
        <f t="shared" si="4"/>
        <v>260</v>
      </c>
      <c r="C52" s="41">
        <f t="shared" si="5"/>
        <v>2504</v>
      </c>
      <c r="D52" s="41">
        <f t="shared" si="6"/>
        <v>26</v>
      </c>
      <c r="E52" s="42" t="str">
        <f t="shared" si="2"/>
        <v>MALAGA</v>
      </c>
      <c r="F52" s="42">
        <f t="shared" si="7"/>
        <v>117571</v>
      </c>
      <c r="G52" s="42">
        <f t="shared" si="8"/>
        <v>2152593</v>
      </c>
    </row>
    <row r="53" spans="1:7" x14ac:dyDescent="0.25">
      <c r="A53" s="42" t="str">
        <f t="shared" si="3"/>
        <v>LAS PALMAS</v>
      </c>
      <c r="B53" s="41">
        <f t="shared" si="4"/>
        <v>2922879</v>
      </c>
      <c r="C53" s="41">
        <f t="shared" si="5"/>
        <v>3479477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80383</v>
      </c>
      <c r="G53" s="42">
        <f t="shared" si="8"/>
        <v>86996</v>
      </c>
    </row>
    <row r="54" spans="1:7" x14ac:dyDescent="0.25">
      <c r="A54" s="42" t="str">
        <f t="shared" si="3"/>
        <v>MALAGA</v>
      </c>
      <c r="B54" s="41">
        <f t="shared" si="4"/>
        <v>117571</v>
      </c>
      <c r="C54" s="41">
        <f t="shared" si="5"/>
        <v>2152593</v>
      </c>
      <c r="D54" s="41">
        <f t="shared" si="6"/>
        <v>15</v>
      </c>
      <c r="E54" s="42" t="str">
        <f t="shared" si="2"/>
        <v>MELILLA</v>
      </c>
      <c r="F54" s="42">
        <f t="shared" si="7"/>
        <v>61510</v>
      </c>
      <c r="G54" s="42">
        <f t="shared" si="8"/>
        <v>61857</v>
      </c>
    </row>
    <row r="55" spans="1:7" x14ac:dyDescent="0.25">
      <c r="A55" s="42" t="str">
        <f t="shared" si="3"/>
        <v>MARIN Y RIA DE PONTEVEDRA</v>
      </c>
      <c r="B55" s="41">
        <f t="shared" si="4"/>
        <v>80383</v>
      </c>
      <c r="C55" s="41">
        <f t="shared" si="5"/>
        <v>86996</v>
      </c>
      <c r="D55" s="41">
        <f t="shared" si="6"/>
        <v>16</v>
      </c>
      <c r="E55" s="42" t="str">
        <f t="shared" si="2"/>
        <v>BALEARES</v>
      </c>
      <c r="F55" s="42">
        <f t="shared" ref="F55:F65" si="9">LOOKUP(E55,$A$38:$A$65,$B$38:$B$65)</f>
        <v>58263</v>
      </c>
      <c r="G55" s="42">
        <f t="shared" si="8"/>
        <v>61121</v>
      </c>
    </row>
    <row r="56" spans="1:7" x14ac:dyDescent="0.25">
      <c r="A56" s="42" t="str">
        <f t="shared" si="3"/>
        <v>MELILLA</v>
      </c>
      <c r="B56" s="41">
        <f t="shared" si="4"/>
        <v>61510</v>
      </c>
      <c r="C56" s="41">
        <f t="shared" si="5"/>
        <v>61857</v>
      </c>
      <c r="D56" s="41">
        <f t="shared" si="6"/>
        <v>17</v>
      </c>
      <c r="E56" s="42" t="str">
        <f t="shared" si="2"/>
        <v>VILAGARCIA</v>
      </c>
      <c r="F56" s="42">
        <f t="shared" si="9"/>
        <v>58241</v>
      </c>
      <c r="G56" s="42">
        <f t="shared" si="8"/>
        <v>56806</v>
      </c>
    </row>
    <row r="57" spans="1:7" x14ac:dyDescent="0.25">
      <c r="A57" s="42" t="str">
        <f t="shared" si="3"/>
        <v>MOTRIL</v>
      </c>
      <c r="B57" s="41">
        <f t="shared" si="4"/>
        <v>14450</v>
      </c>
      <c r="C57" s="41">
        <f t="shared" si="5"/>
        <v>16242</v>
      </c>
      <c r="D57" s="41">
        <f t="shared" si="6"/>
        <v>22</v>
      </c>
      <c r="E57" s="42" t="str">
        <f t="shared" si="2"/>
        <v>CEUTA</v>
      </c>
      <c r="F57" s="42">
        <f t="shared" si="9"/>
        <v>22944</v>
      </c>
      <c r="G57" s="42">
        <f t="shared" si="8"/>
        <v>15807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15338</v>
      </c>
      <c r="G58" s="42">
        <f t="shared" si="8"/>
        <v>18665</v>
      </c>
    </row>
    <row r="59" spans="1:7" x14ac:dyDescent="0.25">
      <c r="A59" s="42" t="str">
        <f t="shared" si="3"/>
        <v>SANTA CRUZ DE TENERIFE</v>
      </c>
      <c r="B59" s="41">
        <f t="shared" si="4"/>
        <v>575873</v>
      </c>
      <c r="C59" s="41">
        <f t="shared" si="5"/>
        <v>631975</v>
      </c>
      <c r="D59" s="41">
        <f t="shared" si="6"/>
        <v>7</v>
      </c>
      <c r="E59" s="42" t="str">
        <f t="shared" si="2"/>
        <v>MOTRIL</v>
      </c>
      <c r="F59" s="42">
        <f t="shared" si="9"/>
        <v>14450</v>
      </c>
      <c r="G59" s="42">
        <f t="shared" si="8"/>
        <v>16242</v>
      </c>
    </row>
    <row r="60" spans="1:7" x14ac:dyDescent="0.25">
      <c r="A60" s="42" t="str">
        <f t="shared" si="3"/>
        <v>SANTANDER</v>
      </c>
      <c r="B60" s="41">
        <f t="shared" si="4"/>
        <v>4124</v>
      </c>
      <c r="C60" s="41">
        <f t="shared" si="5"/>
        <v>2251</v>
      </c>
      <c r="D60" s="41">
        <f t="shared" si="6"/>
        <v>24</v>
      </c>
      <c r="E60" s="42" t="str">
        <f t="shared" si="2"/>
        <v>A CORUÑA</v>
      </c>
      <c r="F60" s="42">
        <f t="shared" si="9"/>
        <v>7355</v>
      </c>
      <c r="G60" s="42">
        <f t="shared" si="8"/>
        <v>13848</v>
      </c>
    </row>
    <row r="61" spans="1:7" x14ac:dyDescent="0.25">
      <c r="A61" s="42" t="str">
        <f t="shared" si="3"/>
        <v>SEVILLA</v>
      </c>
      <c r="B61" s="41">
        <f t="shared" si="4"/>
        <v>252726</v>
      </c>
      <c r="C61" s="41">
        <f t="shared" si="5"/>
        <v>307856</v>
      </c>
      <c r="D61" s="41">
        <f t="shared" si="6"/>
        <v>11</v>
      </c>
      <c r="E61" s="42" t="str">
        <f t="shared" si="2"/>
        <v>SANTANDER</v>
      </c>
      <c r="F61" s="42">
        <f t="shared" si="9"/>
        <v>4124</v>
      </c>
      <c r="G61" s="42">
        <f t="shared" si="8"/>
        <v>2251</v>
      </c>
    </row>
    <row r="62" spans="1:7" x14ac:dyDescent="0.25">
      <c r="A62" s="42" t="str">
        <f t="shared" si="3"/>
        <v>TARRAGONA</v>
      </c>
      <c r="B62" s="41">
        <f t="shared" si="4"/>
        <v>409235</v>
      </c>
      <c r="C62" s="41">
        <f t="shared" si="5"/>
        <v>598639</v>
      </c>
      <c r="D62" s="41">
        <f t="shared" si="6"/>
        <v>9</v>
      </c>
      <c r="E62" s="42" t="str">
        <f t="shared" si="2"/>
        <v>FERROL-SAN CIBRAO</v>
      </c>
      <c r="F62" s="42">
        <f t="shared" si="9"/>
        <v>2883</v>
      </c>
      <c r="G62" s="42">
        <f t="shared" si="8"/>
        <v>1909</v>
      </c>
    </row>
    <row r="63" spans="1:7" x14ac:dyDescent="0.25">
      <c r="A63" s="42" t="str">
        <f t="shared" si="3"/>
        <v>VALENCIA</v>
      </c>
      <c r="B63" s="41">
        <f t="shared" si="4"/>
        <v>12856364</v>
      </c>
      <c r="C63" s="41">
        <f t="shared" si="5"/>
        <v>12237179</v>
      </c>
      <c r="D63" s="41">
        <f t="shared" si="6"/>
        <v>1</v>
      </c>
      <c r="E63" s="42" t="str">
        <f t="shared" si="2"/>
        <v>HUELVA</v>
      </c>
      <c r="F63" s="42">
        <f t="shared" si="9"/>
        <v>260</v>
      </c>
      <c r="G63" s="42">
        <f t="shared" si="8"/>
        <v>2504</v>
      </c>
    </row>
    <row r="64" spans="1:7" x14ac:dyDescent="0.25">
      <c r="A64" s="42" t="str">
        <f t="shared" si="3"/>
        <v>VIGO</v>
      </c>
      <c r="B64" s="41">
        <f t="shared" si="4"/>
        <v>546370</v>
      </c>
      <c r="C64" s="41">
        <f t="shared" si="5"/>
        <v>565901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58241</v>
      </c>
      <c r="C65" s="41">
        <f t="shared" si="5"/>
        <v>56806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5565</v>
      </c>
      <c r="C8" s="34">
        <v>7019</v>
      </c>
      <c r="D8" s="34">
        <v>6884</v>
      </c>
      <c r="E8" s="34">
        <v>18879</v>
      </c>
      <c r="F8" s="13">
        <f t="shared" ref="F8:F35" si="0">((E8*100)/D8)-100</f>
        <v>174.24462521789656</v>
      </c>
      <c r="G8" s="1"/>
      <c r="H8" s="1"/>
      <c r="I8" s="1"/>
    </row>
    <row r="9" spans="1:12" x14ac:dyDescent="0.25">
      <c r="A9" s="8" t="s">
        <v>46</v>
      </c>
      <c r="B9" s="33">
        <v>41290</v>
      </c>
      <c r="C9" s="33">
        <v>31757</v>
      </c>
      <c r="D9" s="33">
        <v>114533</v>
      </c>
      <c r="E9" s="33">
        <v>97107</v>
      </c>
      <c r="F9" s="10">
        <f t="shared" si="0"/>
        <v>-15.214828913937467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544229</v>
      </c>
      <c r="C11" s="33">
        <v>616409</v>
      </c>
      <c r="D11" s="33">
        <v>1491202</v>
      </c>
      <c r="E11" s="33">
        <v>1603445</v>
      </c>
      <c r="F11" s="10">
        <f t="shared" si="0"/>
        <v>7.5270151193466717</v>
      </c>
      <c r="G11" s="1"/>
      <c r="H11" s="1"/>
      <c r="I11" s="1"/>
    </row>
    <row r="12" spans="1:12" x14ac:dyDescent="0.25">
      <c r="A12" s="11" t="s">
        <v>49</v>
      </c>
      <c r="B12" s="34">
        <v>85600</v>
      </c>
      <c r="C12" s="34">
        <v>77082</v>
      </c>
      <c r="D12" s="34">
        <v>236253</v>
      </c>
      <c r="E12" s="34">
        <v>213054</v>
      </c>
      <c r="F12" s="13">
        <f t="shared" si="0"/>
        <v>-9.8195578468844786</v>
      </c>
      <c r="G12" s="1"/>
      <c r="H12" s="1"/>
      <c r="I12" s="1"/>
    </row>
    <row r="13" spans="1:12" x14ac:dyDescent="0.25">
      <c r="A13" s="8" t="s">
        <v>50</v>
      </c>
      <c r="B13" s="33">
        <v>716302</v>
      </c>
      <c r="C13" s="33">
        <v>669273</v>
      </c>
      <c r="D13" s="33">
        <v>1855470</v>
      </c>
      <c r="E13" s="33">
        <v>1786668</v>
      </c>
      <c r="F13" s="10">
        <f t="shared" si="0"/>
        <v>-3.7080631861469016</v>
      </c>
      <c r="G13" s="1"/>
      <c r="H13" s="1"/>
      <c r="I13" s="1"/>
    </row>
    <row r="14" spans="1:12" x14ac:dyDescent="0.25">
      <c r="A14" s="11" t="s">
        <v>51</v>
      </c>
      <c r="B14" s="34">
        <v>804344</v>
      </c>
      <c r="C14" s="34">
        <v>756693</v>
      </c>
      <c r="D14" s="34">
        <v>2118498</v>
      </c>
      <c r="E14" s="34">
        <v>2039788</v>
      </c>
      <c r="F14" s="13">
        <f t="shared" si="0"/>
        <v>-3.7153681523418953</v>
      </c>
      <c r="G14" s="1"/>
      <c r="H14" s="1"/>
      <c r="I14" s="1"/>
    </row>
    <row r="15" spans="1:12" x14ac:dyDescent="0.25">
      <c r="A15" s="8" t="s">
        <v>52</v>
      </c>
      <c r="B15" s="33">
        <v>76681</v>
      </c>
      <c r="C15" s="33">
        <v>68115</v>
      </c>
      <c r="D15" s="33">
        <v>200459</v>
      </c>
      <c r="E15" s="33">
        <v>198611</v>
      </c>
      <c r="F15" s="10">
        <f t="shared" si="0"/>
        <v>-0.92188427558753006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31068</v>
      </c>
      <c r="C17" s="33">
        <v>49710</v>
      </c>
      <c r="D17" s="33">
        <v>76740</v>
      </c>
      <c r="E17" s="33">
        <v>107842</v>
      </c>
      <c r="F17" s="10">
        <f t="shared" si="0"/>
        <v>40.529059160802717</v>
      </c>
      <c r="G17" s="1"/>
      <c r="H17" s="1"/>
      <c r="I17" s="1"/>
    </row>
    <row r="18" spans="1:9" x14ac:dyDescent="0.25">
      <c r="A18" s="11" t="s">
        <v>55</v>
      </c>
      <c r="B18" s="34">
        <v>76150</v>
      </c>
      <c r="C18" s="34">
        <v>69873</v>
      </c>
      <c r="D18" s="34">
        <v>222114</v>
      </c>
      <c r="E18" s="34">
        <v>226873</v>
      </c>
      <c r="F18" s="13">
        <f t="shared" si="0"/>
        <v>2.1425934430067457</v>
      </c>
      <c r="G18" s="1"/>
      <c r="H18" s="1"/>
      <c r="I18" s="1"/>
    </row>
    <row r="19" spans="1:9" x14ac:dyDescent="0.25">
      <c r="A19" s="8" t="s">
        <v>56</v>
      </c>
      <c r="B19" s="33">
        <v>7341</v>
      </c>
      <c r="C19" s="33">
        <v>5107</v>
      </c>
      <c r="D19" s="33">
        <v>17310</v>
      </c>
      <c r="E19" s="33">
        <v>12780</v>
      </c>
      <c r="F19" s="10">
        <f t="shared" si="0"/>
        <v>-26.169844020797228</v>
      </c>
      <c r="G19" s="1"/>
      <c r="H19" s="1"/>
      <c r="I19" s="1"/>
    </row>
    <row r="20" spans="1:9" x14ac:dyDescent="0.25">
      <c r="A20" s="11" t="s">
        <v>57</v>
      </c>
      <c r="B20" s="34">
        <v>53054</v>
      </c>
      <c r="C20" s="34">
        <v>59000</v>
      </c>
      <c r="D20" s="34">
        <v>141606</v>
      </c>
      <c r="E20" s="34">
        <v>166905</v>
      </c>
      <c r="F20" s="13">
        <f t="shared" si="0"/>
        <v>17.865768399644082</v>
      </c>
      <c r="G20" s="1"/>
      <c r="H20" s="1"/>
      <c r="I20" s="1"/>
    </row>
    <row r="21" spans="1:9" x14ac:dyDescent="0.25">
      <c r="A21" s="8" t="s">
        <v>58</v>
      </c>
      <c r="B21" s="33">
        <v>12144</v>
      </c>
      <c r="C21" s="33">
        <v>12316</v>
      </c>
      <c r="D21" s="33">
        <v>26906</v>
      </c>
      <c r="E21" s="33">
        <v>38338</v>
      </c>
      <c r="F21" s="10">
        <f t="shared" si="0"/>
        <v>42.488664238459819</v>
      </c>
      <c r="G21" s="1"/>
      <c r="H21" s="1"/>
      <c r="I21" s="1"/>
    </row>
    <row r="22" spans="1:9" x14ac:dyDescent="0.25">
      <c r="A22" s="11" t="s">
        <v>59</v>
      </c>
      <c r="B22" s="34">
        <v>238879</v>
      </c>
      <c r="C22" s="34">
        <v>213708</v>
      </c>
      <c r="D22" s="34">
        <v>668726</v>
      </c>
      <c r="E22" s="34">
        <v>605320</v>
      </c>
      <c r="F22" s="13">
        <f t="shared" si="0"/>
        <v>-9.4816113026860052</v>
      </c>
      <c r="G22" s="1"/>
      <c r="H22" s="1"/>
      <c r="I22" s="1"/>
    </row>
    <row r="23" spans="1:9" x14ac:dyDescent="0.25">
      <c r="A23" s="8" t="s">
        <v>60</v>
      </c>
      <c r="B23" s="33">
        <v>39030</v>
      </c>
      <c r="C23" s="33">
        <v>35255</v>
      </c>
      <c r="D23" s="33">
        <v>112651</v>
      </c>
      <c r="E23" s="33">
        <v>114724</v>
      </c>
      <c r="F23" s="10">
        <f t="shared" si="0"/>
        <v>1.8401967137442199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54154</v>
      </c>
      <c r="C25" s="33">
        <v>51701</v>
      </c>
      <c r="D25" s="33">
        <v>157715</v>
      </c>
      <c r="E25" s="33">
        <v>163255</v>
      </c>
      <c r="F25" s="10">
        <f t="shared" si="0"/>
        <v>3.5126652506102829</v>
      </c>
      <c r="G25" s="1"/>
      <c r="H25" s="1"/>
      <c r="I25" s="1"/>
    </row>
    <row r="26" spans="1:9" x14ac:dyDescent="0.25">
      <c r="A26" s="11" t="s">
        <v>63</v>
      </c>
      <c r="B26" s="34">
        <v>5113</v>
      </c>
      <c r="C26" s="34">
        <v>9467</v>
      </c>
      <c r="D26" s="34">
        <v>13613</v>
      </c>
      <c r="E26" s="34">
        <v>31272</v>
      </c>
      <c r="F26" s="13">
        <f t="shared" si="0"/>
        <v>129.72158965694555</v>
      </c>
      <c r="G26" s="1"/>
      <c r="H26" s="1"/>
      <c r="I26" s="1"/>
    </row>
    <row r="27" spans="1:9" x14ac:dyDescent="0.25">
      <c r="A27" s="8" t="s">
        <v>64</v>
      </c>
      <c r="B27" s="33">
        <v>50716</v>
      </c>
      <c r="C27" s="33">
        <v>47277</v>
      </c>
      <c r="D27" s="33">
        <v>137693</v>
      </c>
      <c r="E27" s="33">
        <v>129573</v>
      </c>
      <c r="F27" s="10">
        <f t="shared" si="0"/>
        <v>-5.8971770532997283</v>
      </c>
      <c r="G27" s="1"/>
      <c r="H27" s="1"/>
      <c r="I27" s="1"/>
    </row>
    <row r="28" spans="1:9" x14ac:dyDescent="0.25">
      <c r="A28" s="11" t="s">
        <v>65</v>
      </c>
      <c r="B28" s="34">
        <v>310447</v>
      </c>
      <c r="C28" s="34">
        <v>239616</v>
      </c>
      <c r="D28" s="34">
        <v>868014</v>
      </c>
      <c r="E28" s="34">
        <v>724636</v>
      </c>
      <c r="F28" s="13">
        <f t="shared" si="0"/>
        <v>-16.517936346648781</v>
      </c>
      <c r="G28" s="1"/>
      <c r="H28" s="1"/>
      <c r="I28" s="1"/>
    </row>
    <row r="29" spans="1:9" x14ac:dyDescent="0.25">
      <c r="A29" s="8" t="s">
        <v>66</v>
      </c>
      <c r="B29" s="33">
        <v>122806</v>
      </c>
      <c r="C29" s="33">
        <v>119892</v>
      </c>
      <c r="D29" s="33">
        <v>325215</v>
      </c>
      <c r="E29" s="33">
        <v>267096</v>
      </c>
      <c r="F29" s="10">
        <f t="shared" si="0"/>
        <v>-17.870946912042797</v>
      </c>
      <c r="G29" s="1"/>
      <c r="H29" s="1"/>
      <c r="I29" s="1"/>
    </row>
    <row r="30" spans="1:9" x14ac:dyDescent="0.25">
      <c r="A30" s="11" t="s">
        <v>67</v>
      </c>
      <c r="B30" s="34">
        <v>20428</v>
      </c>
      <c r="C30" s="34">
        <v>18272</v>
      </c>
      <c r="D30" s="34">
        <v>51407</v>
      </c>
      <c r="E30" s="34">
        <v>48568</v>
      </c>
      <c r="F30" s="13">
        <f t="shared" si="0"/>
        <v>-5.5225941992335663</v>
      </c>
      <c r="G30" s="1"/>
      <c r="H30" s="1"/>
      <c r="I30" s="1"/>
    </row>
    <row r="31" spans="1:9" x14ac:dyDescent="0.25">
      <c r="A31" s="8" t="s">
        <v>68</v>
      </c>
      <c r="B31" s="33">
        <v>8547</v>
      </c>
      <c r="C31" s="33">
        <v>23872</v>
      </c>
      <c r="D31" s="33">
        <v>33890</v>
      </c>
      <c r="E31" s="33">
        <v>84179</v>
      </c>
      <c r="F31" s="10">
        <f t="shared" si="0"/>
        <v>148.38890528179405</v>
      </c>
      <c r="G31" s="1"/>
      <c r="H31" s="1"/>
      <c r="I31" s="1"/>
    </row>
    <row r="32" spans="1:9" x14ac:dyDescent="0.25">
      <c r="A32" s="11" t="s">
        <v>69</v>
      </c>
      <c r="B32" s="34">
        <v>530509</v>
      </c>
      <c r="C32" s="34">
        <v>435491</v>
      </c>
      <c r="D32" s="34">
        <v>1404542</v>
      </c>
      <c r="E32" s="34">
        <v>1339313</v>
      </c>
      <c r="F32" s="13">
        <f t="shared" si="0"/>
        <v>-4.6441473448284256</v>
      </c>
      <c r="G32" s="1"/>
      <c r="H32" s="1"/>
      <c r="I32" s="1"/>
    </row>
    <row r="33" spans="1:9" x14ac:dyDescent="0.25">
      <c r="A33" s="8" t="s">
        <v>70</v>
      </c>
      <c r="B33" s="33">
        <v>86742</v>
      </c>
      <c r="C33" s="33">
        <v>94493</v>
      </c>
      <c r="D33" s="33">
        <v>234081</v>
      </c>
      <c r="E33" s="33">
        <v>255876</v>
      </c>
      <c r="F33" s="10">
        <f t="shared" si="0"/>
        <v>9.3108795673292519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3921139</v>
      </c>
      <c r="C35" s="15">
        <f t="shared" ref="C35:E35" si="1">SUM(C7:C34)</f>
        <v>3711398</v>
      </c>
      <c r="D35" s="15">
        <f t="shared" si="1"/>
        <v>10516522</v>
      </c>
      <c r="E35" s="15">
        <f t="shared" si="1"/>
        <v>10274102</v>
      </c>
      <c r="F35" s="16">
        <f t="shared" si="0"/>
        <v>-2.305134720395202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2039788</v>
      </c>
      <c r="G38" s="42">
        <f>LOOKUP(E38,$A$38:$A$65,$C$38:$C$65)</f>
        <v>2118498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18879</v>
      </c>
      <c r="C39" s="41">
        <f t="shared" ref="C39:C65" si="5">D8</f>
        <v>6884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1786668</v>
      </c>
      <c r="G39" s="42">
        <f t="shared" ref="G39:G65" si="8">LOOKUP(E39,$A$38:$A$65,$C$38:$C$65)</f>
        <v>1855470</v>
      </c>
    </row>
    <row r="40" spans="1:9" x14ac:dyDescent="0.25">
      <c r="A40" s="42" t="str">
        <f t="shared" si="3"/>
        <v>ALMERIA</v>
      </c>
      <c r="B40" s="41">
        <f t="shared" si="4"/>
        <v>97107</v>
      </c>
      <c r="C40" s="41">
        <f t="shared" si="5"/>
        <v>114533</v>
      </c>
      <c r="D40" s="41">
        <f t="shared" si="6"/>
        <v>17</v>
      </c>
      <c r="E40" s="42" t="str">
        <f t="shared" si="2"/>
        <v>BAHIA DE ALGECIRAS</v>
      </c>
      <c r="F40" s="42">
        <f t="shared" si="7"/>
        <v>1603445</v>
      </c>
      <c r="G40" s="42">
        <f t="shared" si="8"/>
        <v>1491202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1339313</v>
      </c>
      <c r="G41" s="42">
        <f t="shared" si="8"/>
        <v>1404542</v>
      </c>
    </row>
    <row r="42" spans="1:9" x14ac:dyDescent="0.25">
      <c r="A42" s="42" t="str">
        <f t="shared" si="3"/>
        <v>BAHIA DE ALGECIRAS</v>
      </c>
      <c r="B42" s="41">
        <f t="shared" si="4"/>
        <v>1603445</v>
      </c>
      <c r="C42" s="41">
        <f t="shared" si="5"/>
        <v>1491202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724636</v>
      </c>
      <c r="G42" s="42">
        <f t="shared" si="8"/>
        <v>868014</v>
      </c>
    </row>
    <row r="43" spans="1:9" x14ac:dyDescent="0.25">
      <c r="A43" s="42" t="str">
        <f t="shared" si="3"/>
        <v>BAHIA DE CADIZ</v>
      </c>
      <c r="B43" s="41">
        <f t="shared" si="4"/>
        <v>213054</v>
      </c>
      <c r="C43" s="41">
        <f t="shared" si="5"/>
        <v>236253</v>
      </c>
      <c r="D43" s="41">
        <f t="shared" si="6"/>
        <v>10</v>
      </c>
      <c r="E43" s="42" t="str">
        <f t="shared" si="2"/>
        <v>LAS PALMAS</v>
      </c>
      <c r="F43" s="42">
        <f t="shared" si="7"/>
        <v>605320</v>
      </c>
      <c r="G43" s="42">
        <f t="shared" si="8"/>
        <v>668726</v>
      </c>
    </row>
    <row r="44" spans="1:9" x14ac:dyDescent="0.25">
      <c r="A44" s="42" t="str">
        <f t="shared" si="3"/>
        <v>BALEARES</v>
      </c>
      <c r="B44" s="41">
        <f t="shared" si="4"/>
        <v>1786668</v>
      </c>
      <c r="C44" s="41">
        <f t="shared" si="5"/>
        <v>1855470</v>
      </c>
      <c r="D44" s="41">
        <f t="shared" si="6"/>
        <v>2</v>
      </c>
      <c r="E44" s="42" t="str">
        <f t="shared" si="2"/>
        <v>SANTANDER</v>
      </c>
      <c r="F44" s="42">
        <f t="shared" si="7"/>
        <v>267096</v>
      </c>
      <c r="G44" s="42">
        <f t="shared" si="8"/>
        <v>325215</v>
      </c>
    </row>
    <row r="45" spans="1:9" x14ac:dyDescent="0.25">
      <c r="A45" s="42" t="str">
        <f t="shared" si="3"/>
        <v>BARCELONA</v>
      </c>
      <c r="B45" s="41">
        <f t="shared" si="4"/>
        <v>2039788</v>
      </c>
      <c r="C45" s="41">
        <f t="shared" si="5"/>
        <v>2118498</v>
      </c>
      <c r="D45" s="41">
        <f t="shared" si="6"/>
        <v>1</v>
      </c>
      <c r="E45" s="42" t="str">
        <f t="shared" si="2"/>
        <v>VIGO</v>
      </c>
      <c r="F45" s="42">
        <f t="shared" si="7"/>
        <v>255876</v>
      </c>
      <c r="G45" s="42">
        <f t="shared" si="8"/>
        <v>234081</v>
      </c>
    </row>
    <row r="46" spans="1:9" x14ac:dyDescent="0.25">
      <c r="A46" s="42" t="str">
        <f t="shared" si="3"/>
        <v>BILBAO</v>
      </c>
      <c r="B46" s="41">
        <f t="shared" si="4"/>
        <v>198611</v>
      </c>
      <c r="C46" s="41">
        <f t="shared" si="5"/>
        <v>200459</v>
      </c>
      <c r="D46" s="41">
        <f t="shared" si="6"/>
        <v>11</v>
      </c>
      <c r="E46" s="42" t="str">
        <f t="shared" si="2"/>
        <v>CEUTA</v>
      </c>
      <c r="F46" s="42">
        <f t="shared" si="7"/>
        <v>226873</v>
      </c>
      <c r="G46" s="42">
        <f t="shared" si="8"/>
        <v>222114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213054</v>
      </c>
      <c r="G47" s="42">
        <f t="shared" si="8"/>
        <v>236253</v>
      </c>
    </row>
    <row r="48" spans="1:9" x14ac:dyDescent="0.25">
      <c r="A48" s="42" t="str">
        <f t="shared" si="3"/>
        <v>CASTELLON</v>
      </c>
      <c r="B48" s="41">
        <f t="shared" si="4"/>
        <v>107842</v>
      </c>
      <c r="C48" s="41">
        <f t="shared" si="5"/>
        <v>76740</v>
      </c>
      <c r="D48" s="41">
        <f t="shared" si="6"/>
        <v>16</v>
      </c>
      <c r="E48" s="42" t="str">
        <f t="shared" si="2"/>
        <v>BILBAO</v>
      </c>
      <c r="F48" s="42">
        <f t="shared" si="7"/>
        <v>198611</v>
      </c>
      <c r="G48" s="42">
        <f t="shared" si="8"/>
        <v>200459</v>
      </c>
    </row>
    <row r="49" spans="1:7" x14ac:dyDescent="0.25">
      <c r="A49" s="42" t="str">
        <f t="shared" si="3"/>
        <v>CEUTA</v>
      </c>
      <c r="B49" s="41">
        <f t="shared" si="4"/>
        <v>226873</v>
      </c>
      <c r="C49" s="41">
        <f t="shared" si="5"/>
        <v>222114</v>
      </c>
      <c r="D49" s="41">
        <f t="shared" si="6"/>
        <v>9</v>
      </c>
      <c r="E49" s="42" t="str">
        <f t="shared" si="2"/>
        <v>GIJON</v>
      </c>
      <c r="F49" s="42">
        <f t="shared" si="7"/>
        <v>166905</v>
      </c>
      <c r="G49" s="42">
        <f t="shared" si="8"/>
        <v>141606</v>
      </c>
    </row>
    <row r="50" spans="1:7" x14ac:dyDescent="0.25">
      <c r="A50" s="42" t="str">
        <f t="shared" si="3"/>
        <v>FERROL-SAN CIBRAO</v>
      </c>
      <c r="B50" s="41">
        <f t="shared" si="4"/>
        <v>12780</v>
      </c>
      <c r="C50" s="41">
        <f t="shared" si="5"/>
        <v>17310</v>
      </c>
      <c r="D50" s="41">
        <f t="shared" si="6"/>
        <v>23</v>
      </c>
      <c r="E50" s="42" t="str">
        <f t="shared" si="2"/>
        <v>MELILLA</v>
      </c>
      <c r="F50" s="42">
        <f t="shared" si="7"/>
        <v>163255</v>
      </c>
      <c r="G50" s="42">
        <f t="shared" si="8"/>
        <v>157715</v>
      </c>
    </row>
    <row r="51" spans="1:7" x14ac:dyDescent="0.25">
      <c r="A51" s="42" t="str">
        <f t="shared" si="3"/>
        <v>GIJON</v>
      </c>
      <c r="B51" s="41">
        <f t="shared" si="4"/>
        <v>166905</v>
      </c>
      <c r="C51" s="41">
        <f t="shared" si="5"/>
        <v>141606</v>
      </c>
      <c r="D51" s="41">
        <f t="shared" si="6"/>
        <v>12</v>
      </c>
      <c r="E51" s="42" t="str">
        <f t="shared" si="2"/>
        <v>PASAIA</v>
      </c>
      <c r="F51" s="42">
        <f t="shared" si="7"/>
        <v>129573</v>
      </c>
      <c r="G51" s="42">
        <f t="shared" si="8"/>
        <v>137693</v>
      </c>
    </row>
    <row r="52" spans="1:7" x14ac:dyDescent="0.25">
      <c r="A52" s="42" t="str">
        <f t="shared" si="3"/>
        <v>HUELVA</v>
      </c>
      <c r="B52" s="41">
        <f t="shared" si="4"/>
        <v>38338</v>
      </c>
      <c r="C52" s="41">
        <f t="shared" si="5"/>
        <v>26906</v>
      </c>
      <c r="D52" s="41">
        <f t="shared" si="6"/>
        <v>20</v>
      </c>
      <c r="E52" s="42" t="str">
        <f t="shared" si="2"/>
        <v>MALAGA</v>
      </c>
      <c r="F52" s="42">
        <f t="shared" si="7"/>
        <v>114724</v>
      </c>
      <c r="G52" s="42">
        <f t="shared" si="8"/>
        <v>112651</v>
      </c>
    </row>
    <row r="53" spans="1:7" x14ac:dyDescent="0.25">
      <c r="A53" s="42" t="str">
        <f t="shared" si="3"/>
        <v>LAS PALMAS</v>
      </c>
      <c r="B53" s="41">
        <f t="shared" si="4"/>
        <v>605320</v>
      </c>
      <c r="C53" s="41">
        <f t="shared" si="5"/>
        <v>668726</v>
      </c>
      <c r="D53" s="41">
        <f t="shared" si="6"/>
        <v>6</v>
      </c>
      <c r="E53" s="42" t="str">
        <f t="shared" si="2"/>
        <v>CASTELLON</v>
      </c>
      <c r="F53" s="42">
        <f t="shared" si="7"/>
        <v>107842</v>
      </c>
      <c r="G53" s="42">
        <f t="shared" si="8"/>
        <v>76740</v>
      </c>
    </row>
    <row r="54" spans="1:7" x14ac:dyDescent="0.25">
      <c r="A54" s="42" t="str">
        <f t="shared" si="3"/>
        <v>MALAGA</v>
      </c>
      <c r="B54" s="41">
        <f t="shared" si="4"/>
        <v>114724</v>
      </c>
      <c r="C54" s="41">
        <f t="shared" si="5"/>
        <v>112651</v>
      </c>
      <c r="D54" s="41">
        <f t="shared" si="6"/>
        <v>15</v>
      </c>
      <c r="E54" s="42" t="str">
        <f t="shared" si="2"/>
        <v>ALMERIA</v>
      </c>
      <c r="F54" s="42">
        <f t="shared" si="7"/>
        <v>97107</v>
      </c>
      <c r="G54" s="42">
        <f t="shared" si="8"/>
        <v>114533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84179</v>
      </c>
      <c r="G55" s="42">
        <f t="shared" si="8"/>
        <v>33890</v>
      </c>
    </row>
    <row r="56" spans="1:7" x14ac:dyDescent="0.25">
      <c r="A56" s="42" t="str">
        <f t="shared" si="3"/>
        <v>MELILLA</v>
      </c>
      <c r="B56" s="41">
        <f t="shared" si="4"/>
        <v>163255</v>
      </c>
      <c r="C56" s="41">
        <f t="shared" si="5"/>
        <v>157715</v>
      </c>
      <c r="D56" s="41">
        <f t="shared" si="6"/>
        <v>13</v>
      </c>
      <c r="E56" s="42" t="str">
        <f t="shared" si="2"/>
        <v>SEVILLA</v>
      </c>
      <c r="F56" s="42">
        <f t="shared" si="9"/>
        <v>48568</v>
      </c>
      <c r="G56" s="42">
        <f t="shared" si="8"/>
        <v>51407</v>
      </c>
    </row>
    <row r="57" spans="1:7" x14ac:dyDescent="0.25">
      <c r="A57" s="42" t="str">
        <f t="shared" si="3"/>
        <v>MOTRIL</v>
      </c>
      <c r="B57" s="41">
        <f t="shared" si="4"/>
        <v>31272</v>
      </c>
      <c r="C57" s="41">
        <f t="shared" si="5"/>
        <v>13613</v>
      </c>
      <c r="D57" s="41">
        <f t="shared" si="6"/>
        <v>21</v>
      </c>
      <c r="E57" s="42" t="str">
        <f t="shared" si="2"/>
        <v>HUELVA</v>
      </c>
      <c r="F57" s="42">
        <f t="shared" si="9"/>
        <v>38338</v>
      </c>
      <c r="G57" s="42">
        <f t="shared" si="8"/>
        <v>26906</v>
      </c>
    </row>
    <row r="58" spans="1:7" x14ac:dyDescent="0.25">
      <c r="A58" s="42" t="str">
        <f t="shared" si="3"/>
        <v>PASAIA</v>
      </c>
      <c r="B58" s="41">
        <f t="shared" si="4"/>
        <v>129573</v>
      </c>
      <c r="C58" s="41">
        <f t="shared" si="5"/>
        <v>137693</v>
      </c>
      <c r="D58" s="41">
        <f t="shared" si="6"/>
        <v>14</v>
      </c>
      <c r="E58" s="42" t="str">
        <f t="shared" si="2"/>
        <v>MOTRIL</v>
      </c>
      <c r="F58" s="42">
        <f t="shared" si="9"/>
        <v>31272</v>
      </c>
      <c r="G58" s="42">
        <f t="shared" si="8"/>
        <v>13613</v>
      </c>
    </row>
    <row r="59" spans="1:7" x14ac:dyDescent="0.25">
      <c r="A59" s="42" t="str">
        <f t="shared" si="3"/>
        <v>SANTA CRUZ DE TENERIFE</v>
      </c>
      <c r="B59" s="41">
        <f t="shared" si="4"/>
        <v>724636</v>
      </c>
      <c r="C59" s="41">
        <f t="shared" si="5"/>
        <v>868014</v>
      </c>
      <c r="D59" s="41">
        <f t="shared" si="6"/>
        <v>5</v>
      </c>
      <c r="E59" s="42" t="str">
        <f t="shared" si="2"/>
        <v>ALICANTE</v>
      </c>
      <c r="F59" s="42">
        <f t="shared" si="9"/>
        <v>18879</v>
      </c>
      <c r="G59" s="42">
        <f t="shared" si="8"/>
        <v>6884</v>
      </c>
    </row>
    <row r="60" spans="1:7" x14ac:dyDescent="0.25">
      <c r="A60" s="42" t="str">
        <f t="shared" si="3"/>
        <v>SANTANDER</v>
      </c>
      <c r="B60" s="41">
        <f t="shared" si="4"/>
        <v>267096</v>
      </c>
      <c r="C60" s="41">
        <f t="shared" si="5"/>
        <v>325215</v>
      </c>
      <c r="D60" s="41">
        <f t="shared" si="6"/>
        <v>7</v>
      </c>
      <c r="E60" s="42" t="str">
        <f t="shared" si="2"/>
        <v>FERROL-SAN CIBRAO</v>
      </c>
      <c r="F60" s="42">
        <f t="shared" si="9"/>
        <v>12780</v>
      </c>
      <c r="G60" s="42">
        <f t="shared" si="8"/>
        <v>17310</v>
      </c>
    </row>
    <row r="61" spans="1:7" x14ac:dyDescent="0.25">
      <c r="A61" s="42" t="str">
        <f t="shared" si="3"/>
        <v>SEVILLA</v>
      </c>
      <c r="B61" s="41">
        <f t="shared" si="4"/>
        <v>48568</v>
      </c>
      <c r="C61" s="41">
        <f t="shared" si="5"/>
        <v>51407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84179</v>
      </c>
      <c r="C62" s="41">
        <f t="shared" si="5"/>
        <v>33890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1339313</v>
      </c>
      <c r="C63" s="41">
        <f t="shared" si="5"/>
        <v>1404542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255876</v>
      </c>
      <c r="C64" s="41">
        <f t="shared" si="5"/>
        <v>234081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362</v>
      </c>
      <c r="C7" s="35">
        <v>229</v>
      </c>
      <c r="D7" s="35">
        <v>1287</v>
      </c>
      <c r="E7" s="35">
        <v>759</v>
      </c>
      <c r="F7" s="10">
        <f>((E7*100)/D7)-100</f>
        <v>-41.025641025641029</v>
      </c>
      <c r="G7" s="1"/>
      <c r="H7" s="1"/>
      <c r="I7" s="1"/>
    </row>
    <row r="8" spans="1:12" x14ac:dyDescent="0.25">
      <c r="A8" s="11" t="s">
        <v>45</v>
      </c>
      <c r="B8" s="36">
        <v>15498</v>
      </c>
      <c r="C8" s="36">
        <v>13777</v>
      </c>
      <c r="D8" s="36">
        <v>41671</v>
      </c>
      <c r="E8" s="36">
        <v>37114</v>
      </c>
      <c r="F8" s="13">
        <f t="shared" ref="F8:F35" si="0">((E8*100)/D8)-100</f>
        <v>-10.935662691080125</v>
      </c>
      <c r="G8" s="1"/>
      <c r="H8" s="1"/>
      <c r="I8" s="1"/>
    </row>
    <row r="9" spans="1:12" x14ac:dyDescent="0.25">
      <c r="A9" s="8" t="s">
        <v>46</v>
      </c>
      <c r="B9" s="35">
        <v>461</v>
      </c>
      <c r="C9" s="35">
        <v>417</v>
      </c>
      <c r="D9" s="35">
        <v>1413</v>
      </c>
      <c r="E9" s="35">
        <v>1448</v>
      </c>
      <c r="F9" s="10">
        <f t="shared" si="0"/>
        <v>2.4769992922859103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295181</v>
      </c>
      <c r="C11" s="35">
        <v>347855</v>
      </c>
      <c r="D11" s="35">
        <v>923557</v>
      </c>
      <c r="E11" s="35">
        <v>959548</v>
      </c>
      <c r="F11" s="10">
        <f t="shared" si="0"/>
        <v>3.8969982361673345</v>
      </c>
      <c r="G11" s="1"/>
      <c r="H11" s="1"/>
      <c r="I11" s="1"/>
    </row>
    <row r="12" spans="1:12" x14ac:dyDescent="0.25">
      <c r="A12" s="11" t="s">
        <v>49</v>
      </c>
      <c r="B12" s="36">
        <v>9375</v>
      </c>
      <c r="C12" s="36">
        <v>7457</v>
      </c>
      <c r="D12" s="36">
        <v>23362</v>
      </c>
      <c r="E12" s="36">
        <v>23763.5</v>
      </c>
      <c r="F12" s="13">
        <f t="shared" si="0"/>
        <v>1.7186028593442302</v>
      </c>
      <c r="G12" s="1"/>
      <c r="H12" s="1"/>
      <c r="I12" s="1"/>
    </row>
    <row r="13" spans="1:12" x14ac:dyDescent="0.25">
      <c r="A13" s="8" t="s">
        <v>50</v>
      </c>
      <c r="B13" s="35">
        <v>4796</v>
      </c>
      <c r="C13" s="35">
        <v>5524</v>
      </c>
      <c r="D13" s="35">
        <v>12050</v>
      </c>
      <c r="E13" s="35">
        <v>14333</v>
      </c>
      <c r="F13" s="10">
        <f t="shared" si="0"/>
        <v>18.946058091286304</v>
      </c>
      <c r="G13" s="1"/>
      <c r="H13" s="1"/>
      <c r="I13" s="1"/>
    </row>
    <row r="14" spans="1:12" x14ac:dyDescent="0.25">
      <c r="A14" s="11" t="s">
        <v>51</v>
      </c>
      <c r="B14" s="36">
        <v>134222</v>
      </c>
      <c r="C14" s="36">
        <v>151837.5</v>
      </c>
      <c r="D14" s="36">
        <v>409855.5</v>
      </c>
      <c r="E14" s="36">
        <v>403243.5</v>
      </c>
      <c r="F14" s="13">
        <f t="shared" si="0"/>
        <v>-1.6132514996138951</v>
      </c>
      <c r="G14" s="1"/>
      <c r="H14" s="1"/>
      <c r="I14" s="1"/>
    </row>
    <row r="15" spans="1:12" x14ac:dyDescent="0.25">
      <c r="A15" s="8" t="s">
        <v>52</v>
      </c>
      <c r="B15" s="35">
        <v>54294.5</v>
      </c>
      <c r="C15" s="35">
        <v>48525</v>
      </c>
      <c r="D15" s="35">
        <v>141311.25</v>
      </c>
      <c r="E15" s="35">
        <v>139173.75</v>
      </c>
      <c r="F15" s="10">
        <f t="shared" si="0"/>
        <v>-1.5126184221001466</v>
      </c>
      <c r="G15" s="1"/>
      <c r="H15" s="1"/>
      <c r="I15" s="1"/>
    </row>
    <row r="16" spans="1:12" x14ac:dyDescent="0.25">
      <c r="A16" s="11" t="s">
        <v>53</v>
      </c>
      <c r="B16" s="36">
        <v>4993</v>
      </c>
      <c r="C16" s="36">
        <v>6718</v>
      </c>
      <c r="D16" s="36">
        <v>15592</v>
      </c>
      <c r="E16" s="36">
        <v>18178</v>
      </c>
      <c r="F16" s="13">
        <f t="shared" si="0"/>
        <v>16.585428424833253</v>
      </c>
      <c r="G16" s="1"/>
      <c r="H16" s="1"/>
      <c r="I16" s="1"/>
    </row>
    <row r="17" spans="1:9" x14ac:dyDescent="0.25">
      <c r="A17" s="8" t="s">
        <v>54</v>
      </c>
      <c r="B17" s="35">
        <v>10769</v>
      </c>
      <c r="C17" s="35">
        <v>17244</v>
      </c>
      <c r="D17" s="35">
        <v>29585</v>
      </c>
      <c r="E17" s="35">
        <v>43296</v>
      </c>
      <c r="F17" s="10">
        <f t="shared" si="0"/>
        <v>46.344431299645095</v>
      </c>
      <c r="G17" s="1"/>
      <c r="H17" s="1"/>
      <c r="I17" s="1"/>
    </row>
    <row r="18" spans="1:9" x14ac:dyDescent="0.25">
      <c r="A18" s="11" t="s">
        <v>55</v>
      </c>
      <c r="B18" s="36">
        <v>1069</v>
      </c>
      <c r="C18" s="36">
        <v>1499</v>
      </c>
      <c r="D18" s="36">
        <v>3562</v>
      </c>
      <c r="E18" s="36">
        <v>4773</v>
      </c>
      <c r="F18" s="13">
        <f t="shared" si="0"/>
        <v>33.997754070746765</v>
      </c>
      <c r="G18" s="1"/>
      <c r="H18" s="1"/>
      <c r="I18" s="1"/>
    </row>
    <row r="19" spans="1:9" x14ac:dyDescent="0.25">
      <c r="A19" s="8" t="s">
        <v>56</v>
      </c>
      <c r="B19" s="35">
        <v>70</v>
      </c>
      <c r="C19" s="35">
        <v>112</v>
      </c>
      <c r="D19" s="35">
        <v>161</v>
      </c>
      <c r="E19" s="35">
        <v>292</v>
      </c>
      <c r="F19" s="10">
        <f t="shared" si="0"/>
        <v>81.366459627329192</v>
      </c>
      <c r="G19" s="1"/>
      <c r="H19" s="1"/>
      <c r="I19" s="1"/>
    </row>
    <row r="20" spans="1:9" x14ac:dyDescent="0.25">
      <c r="A20" s="11" t="s">
        <v>57</v>
      </c>
      <c r="B20" s="36">
        <v>4237</v>
      </c>
      <c r="C20" s="36">
        <v>5912</v>
      </c>
      <c r="D20" s="36">
        <v>12357</v>
      </c>
      <c r="E20" s="36">
        <v>15364</v>
      </c>
      <c r="F20" s="13">
        <f t="shared" si="0"/>
        <v>24.334385368616978</v>
      </c>
      <c r="G20" s="1"/>
      <c r="H20" s="1"/>
      <c r="I20" s="1"/>
    </row>
    <row r="21" spans="1:9" x14ac:dyDescent="0.25">
      <c r="A21" s="8" t="s">
        <v>58</v>
      </c>
      <c r="B21" s="35">
        <v>129</v>
      </c>
      <c r="C21" s="35">
        <v>17</v>
      </c>
      <c r="D21" s="35">
        <v>618</v>
      </c>
      <c r="E21" s="35">
        <v>35</v>
      </c>
      <c r="F21" s="10">
        <f t="shared" si="0"/>
        <v>-94.336569579288025</v>
      </c>
      <c r="G21" s="1"/>
      <c r="H21" s="1"/>
      <c r="I21" s="1"/>
    </row>
    <row r="22" spans="1:9" x14ac:dyDescent="0.25">
      <c r="A22" s="11" t="s">
        <v>59</v>
      </c>
      <c r="B22" s="36">
        <v>112215</v>
      </c>
      <c r="C22" s="36">
        <v>92258</v>
      </c>
      <c r="D22" s="36">
        <v>308962</v>
      </c>
      <c r="E22" s="36">
        <v>265200</v>
      </c>
      <c r="F22" s="13">
        <f t="shared" si="0"/>
        <v>-14.164201422828697</v>
      </c>
      <c r="G22" s="1"/>
      <c r="H22" s="1"/>
      <c r="I22" s="1"/>
    </row>
    <row r="23" spans="1:9" x14ac:dyDescent="0.25">
      <c r="A23" s="8" t="s">
        <v>60</v>
      </c>
      <c r="B23" s="35">
        <v>50008</v>
      </c>
      <c r="C23" s="35">
        <v>17952</v>
      </c>
      <c r="D23" s="35">
        <v>165736</v>
      </c>
      <c r="E23" s="35">
        <v>31813</v>
      </c>
      <c r="F23" s="10">
        <f t="shared" si="0"/>
        <v>-80.80501520490418</v>
      </c>
      <c r="G23" s="1"/>
      <c r="H23" s="1"/>
      <c r="I23" s="1"/>
    </row>
    <row r="24" spans="1:9" x14ac:dyDescent="0.25">
      <c r="A24" s="11" t="s">
        <v>61</v>
      </c>
      <c r="B24" s="36">
        <v>3503</v>
      </c>
      <c r="C24" s="36">
        <v>3303</v>
      </c>
      <c r="D24" s="36">
        <v>9694</v>
      </c>
      <c r="E24" s="36">
        <v>8882</v>
      </c>
      <c r="F24" s="13">
        <f t="shared" si="0"/>
        <v>-8.3763152465442516</v>
      </c>
      <c r="G24" s="1"/>
      <c r="H24" s="1"/>
      <c r="I24" s="1"/>
    </row>
    <row r="25" spans="1:9" x14ac:dyDescent="0.25">
      <c r="A25" s="8" t="s">
        <v>62</v>
      </c>
      <c r="B25" s="35">
        <v>2362</v>
      </c>
      <c r="C25" s="35">
        <v>2601</v>
      </c>
      <c r="D25" s="35">
        <v>8095</v>
      </c>
      <c r="E25" s="35">
        <v>8515</v>
      </c>
      <c r="F25" s="10">
        <f t="shared" si="0"/>
        <v>5.1883878937615862</v>
      </c>
      <c r="G25" s="1"/>
      <c r="H25" s="1"/>
      <c r="I25" s="1"/>
    </row>
    <row r="26" spans="1:9" x14ac:dyDescent="0.25">
      <c r="A26" s="11" t="s">
        <v>63</v>
      </c>
      <c r="B26" s="36">
        <v>619</v>
      </c>
      <c r="C26" s="36">
        <v>479</v>
      </c>
      <c r="D26" s="36">
        <v>2065</v>
      </c>
      <c r="E26" s="36">
        <v>1727</v>
      </c>
      <c r="F26" s="13">
        <f t="shared" si="0"/>
        <v>-16.368038740920099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29028</v>
      </c>
      <c r="C28" s="36">
        <v>24121</v>
      </c>
      <c r="D28" s="36">
        <v>80676</v>
      </c>
      <c r="E28" s="36">
        <v>72143</v>
      </c>
      <c r="F28" s="13">
        <f t="shared" si="0"/>
        <v>-10.576875402845957</v>
      </c>
      <c r="G28" s="1"/>
      <c r="H28" s="1"/>
      <c r="I28" s="1"/>
    </row>
    <row r="29" spans="1:9" x14ac:dyDescent="0.25">
      <c r="A29" s="8" t="s">
        <v>66</v>
      </c>
      <c r="B29" s="35">
        <v>76</v>
      </c>
      <c r="C29" s="35">
        <v>132</v>
      </c>
      <c r="D29" s="35">
        <v>201</v>
      </c>
      <c r="E29" s="35">
        <v>338</v>
      </c>
      <c r="F29" s="10">
        <f t="shared" si="0"/>
        <v>68.159203980099505</v>
      </c>
      <c r="G29" s="1"/>
      <c r="H29" s="1"/>
      <c r="I29" s="1"/>
    </row>
    <row r="30" spans="1:9" x14ac:dyDescent="0.25">
      <c r="A30" s="11" t="s">
        <v>67</v>
      </c>
      <c r="B30" s="36">
        <v>14321</v>
      </c>
      <c r="C30" s="36">
        <v>12156</v>
      </c>
      <c r="D30" s="36">
        <v>39467</v>
      </c>
      <c r="E30" s="36">
        <v>32324</v>
      </c>
      <c r="F30" s="13">
        <f t="shared" si="0"/>
        <v>-18.098664707223762</v>
      </c>
      <c r="G30" s="1"/>
      <c r="H30" s="1"/>
      <c r="I30" s="1"/>
    </row>
    <row r="31" spans="1:9" x14ac:dyDescent="0.25">
      <c r="A31" s="8" t="s">
        <v>68</v>
      </c>
      <c r="B31" s="35">
        <v>19439</v>
      </c>
      <c r="C31" s="35">
        <v>13272</v>
      </c>
      <c r="D31" s="35">
        <v>54840</v>
      </c>
      <c r="E31" s="35">
        <v>37345</v>
      </c>
      <c r="F31" s="10">
        <f t="shared" si="0"/>
        <v>-31.901896425966441</v>
      </c>
      <c r="G31" s="1"/>
      <c r="H31" s="1"/>
      <c r="I31" s="1"/>
    </row>
    <row r="32" spans="1:9" x14ac:dyDescent="0.25">
      <c r="A32" s="11" t="s">
        <v>69</v>
      </c>
      <c r="B32" s="36">
        <v>345528</v>
      </c>
      <c r="C32" s="36">
        <v>380291</v>
      </c>
      <c r="D32" s="36">
        <v>1042001</v>
      </c>
      <c r="E32" s="36">
        <v>1097155</v>
      </c>
      <c r="F32" s="13">
        <f t="shared" si="0"/>
        <v>5.2930851313962251</v>
      </c>
      <c r="G32" s="1"/>
      <c r="H32" s="1"/>
      <c r="I32" s="1"/>
    </row>
    <row r="33" spans="1:9" x14ac:dyDescent="0.25">
      <c r="A33" s="8" t="s">
        <v>70</v>
      </c>
      <c r="B33" s="35">
        <v>18481.5</v>
      </c>
      <c r="C33" s="35">
        <v>15566</v>
      </c>
      <c r="D33" s="35">
        <v>50524</v>
      </c>
      <c r="E33" s="35">
        <v>45466.5</v>
      </c>
      <c r="F33" s="10">
        <f t="shared" si="0"/>
        <v>-10.01009421265141</v>
      </c>
      <c r="G33" s="1"/>
      <c r="H33" s="1"/>
      <c r="I33" s="1"/>
    </row>
    <row r="34" spans="1:9" x14ac:dyDescent="0.25">
      <c r="A34" s="11" t="s">
        <v>71</v>
      </c>
      <c r="B34" s="36">
        <v>1934</v>
      </c>
      <c r="C34" s="36">
        <v>2282</v>
      </c>
      <c r="D34" s="36">
        <v>6666</v>
      </c>
      <c r="E34" s="36">
        <v>7149</v>
      </c>
      <c r="F34" s="13">
        <f t="shared" si="0"/>
        <v>7.2457245724572488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1132971</v>
      </c>
      <c r="C35" s="15">
        <f t="shared" ref="C35:E35" si="1">SUM(C7:C34)</f>
        <v>1171536.5</v>
      </c>
      <c r="D35" s="15">
        <f t="shared" si="1"/>
        <v>3385310.75</v>
      </c>
      <c r="E35" s="15">
        <f t="shared" si="1"/>
        <v>3269378.25</v>
      </c>
      <c r="F35" s="16">
        <f t="shared" si="0"/>
        <v>-3.4245748340828044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759</v>
      </c>
      <c r="C38" s="41">
        <f>D7</f>
        <v>1287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1097155</v>
      </c>
      <c r="G38" s="42">
        <f>LOOKUP(E38,$A$38:$A$65,$C$38:$C$65)</f>
        <v>1042001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37114</v>
      </c>
      <c r="C39" s="41">
        <f t="shared" ref="C39:C65" si="5">D8</f>
        <v>41671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959548</v>
      </c>
      <c r="G39" s="42">
        <f t="shared" ref="G39:G65" si="8">LOOKUP(E39,$A$38:$A$65,$C$38:$C$65)</f>
        <v>923557</v>
      </c>
    </row>
    <row r="40" spans="1:9" x14ac:dyDescent="0.25">
      <c r="A40" s="42" t="str">
        <f t="shared" si="3"/>
        <v>ALMERIA</v>
      </c>
      <c r="B40" s="41">
        <f t="shared" si="4"/>
        <v>1448</v>
      </c>
      <c r="C40" s="41">
        <f t="shared" si="5"/>
        <v>1413</v>
      </c>
      <c r="D40" s="41">
        <f t="shared" si="6"/>
        <v>22</v>
      </c>
      <c r="E40" s="42" t="str">
        <f t="shared" si="2"/>
        <v>BARCELONA</v>
      </c>
      <c r="F40" s="42">
        <f t="shared" si="7"/>
        <v>403243.5</v>
      </c>
      <c r="G40" s="42">
        <f t="shared" si="8"/>
        <v>409855.5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265200</v>
      </c>
      <c r="G41" s="42">
        <f t="shared" si="8"/>
        <v>308962</v>
      </c>
    </row>
    <row r="42" spans="1:9" x14ac:dyDescent="0.25">
      <c r="A42" s="42" t="str">
        <f t="shared" si="3"/>
        <v>BAHIA DE ALGECIRAS</v>
      </c>
      <c r="B42" s="41">
        <f t="shared" si="4"/>
        <v>959548</v>
      </c>
      <c r="C42" s="41">
        <f t="shared" si="5"/>
        <v>923557</v>
      </c>
      <c r="D42" s="41">
        <f t="shared" si="6"/>
        <v>2</v>
      </c>
      <c r="E42" s="42" t="str">
        <f t="shared" si="2"/>
        <v>BILBAO</v>
      </c>
      <c r="F42" s="42">
        <f t="shared" si="7"/>
        <v>139173.75</v>
      </c>
      <c r="G42" s="42">
        <f t="shared" si="8"/>
        <v>141311.25</v>
      </c>
    </row>
    <row r="43" spans="1:9" x14ac:dyDescent="0.25">
      <c r="A43" s="42" t="str">
        <f t="shared" si="3"/>
        <v>BAHIA DE CADIZ</v>
      </c>
      <c r="B43" s="41">
        <f t="shared" si="4"/>
        <v>23763.5</v>
      </c>
      <c r="C43" s="41">
        <f t="shared" si="5"/>
        <v>23362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72143</v>
      </c>
      <c r="G43" s="42">
        <f t="shared" si="8"/>
        <v>80676</v>
      </c>
    </row>
    <row r="44" spans="1:9" x14ac:dyDescent="0.25">
      <c r="A44" s="42" t="str">
        <f t="shared" si="3"/>
        <v>BALEARES</v>
      </c>
      <c r="B44" s="41">
        <f t="shared" si="4"/>
        <v>14333</v>
      </c>
      <c r="C44" s="41">
        <f t="shared" si="5"/>
        <v>12050</v>
      </c>
      <c r="D44" s="41">
        <f t="shared" si="6"/>
        <v>16</v>
      </c>
      <c r="E44" s="42" t="str">
        <f t="shared" si="2"/>
        <v>VIGO</v>
      </c>
      <c r="F44" s="42">
        <f t="shared" si="7"/>
        <v>45466.5</v>
      </c>
      <c r="G44" s="42">
        <f t="shared" si="8"/>
        <v>50524</v>
      </c>
    </row>
    <row r="45" spans="1:9" x14ac:dyDescent="0.25">
      <c r="A45" s="42" t="str">
        <f t="shared" si="3"/>
        <v>BARCELONA</v>
      </c>
      <c r="B45" s="41">
        <f t="shared" si="4"/>
        <v>403243.5</v>
      </c>
      <c r="C45" s="41">
        <f t="shared" si="5"/>
        <v>409855.5</v>
      </c>
      <c r="D45" s="41">
        <f t="shared" si="6"/>
        <v>3</v>
      </c>
      <c r="E45" s="42" t="str">
        <f t="shared" si="2"/>
        <v>CASTELLON</v>
      </c>
      <c r="F45" s="42">
        <f t="shared" si="7"/>
        <v>43296</v>
      </c>
      <c r="G45" s="42">
        <f t="shared" si="8"/>
        <v>29585</v>
      </c>
    </row>
    <row r="46" spans="1:9" x14ac:dyDescent="0.25">
      <c r="A46" s="42" t="str">
        <f t="shared" si="3"/>
        <v>BILBAO</v>
      </c>
      <c r="B46" s="41">
        <f t="shared" si="4"/>
        <v>139173.75</v>
      </c>
      <c r="C46" s="41">
        <f t="shared" si="5"/>
        <v>141311.25</v>
      </c>
      <c r="D46" s="41">
        <f t="shared" si="6"/>
        <v>5</v>
      </c>
      <c r="E46" s="42" t="str">
        <f t="shared" si="2"/>
        <v>TARRAGONA</v>
      </c>
      <c r="F46" s="42">
        <f t="shared" si="7"/>
        <v>37345</v>
      </c>
      <c r="G46" s="42">
        <f t="shared" si="8"/>
        <v>54840</v>
      </c>
    </row>
    <row r="47" spans="1:9" x14ac:dyDescent="0.25">
      <c r="A47" s="42" t="str">
        <f t="shared" si="3"/>
        <v>CARTAGENA</v>
      </c>
      <c r="B47" s="41">
        <f t="shared" si="4"/>
        <v>18178</v>
      </c>
      <c r="C47" s="41">
        <f t="shared" si="5"/>
        <v>15592</v>
      </c>
      <c r="D47" s="41">
        <f t="shared" si="6"/>
        <v>14</v>
      </c>
      <c r="E47" s="42" t="str">
        <f t="shared" si="2"/>
        <v>ALICANTE</v>
      </c>
      <c r="F47" s="42">
        <f t="shared" si="7"/>
        <v>37114</v>
      </c>
      <c r="G47" s="42">
        <f t="shared" si="8"/>
        <v>41671</v>
      </c>
    </row>
    <row r="48" spans="1:9" x14ac:dyDescent="0.25">
      <c r="A48" s="42" t="str">
        <f t="shared" si="3"/>
        <v>CASTELLON</v>
      </c>
      <c r="B48" s="41">
        <f t="shared" si="4"/>
        <v>43296</v>
      </c>
      <c r="C48" s="41">
        <f t="shared" si="5"/>
        <v>29585</v>
      </c>
      <c r="D48" s="41">
        <f t="shared" si="6"/>
        <v>8</v>
      </c>
      <c r="E48" s="42" t="str">
        <f t="shared" si="2"/>
        <v>SEVILLA</v>
      </c>
      <c r="F48" s="42">
        <f t="shared" si="7"/>
        <v>32324</v>
      </c>
      <c r="G48" s="42">
        <f t="shared" si="8"/>
        <v>39467</v>
      </c>
    </row>
    <row r="49" spans="1:7" x14ac:dyDescent="0.25">
      <c r="A49" s="42" t="str">
        <f t="shared" si="3"/>
        <v>CEUTA</v>
      </c>
      <c r="B49" s="41">
        <f t="shared" si="4"/>
        <v>4773</v>
      </c>
      <c r="C49" s="41">
        <f t="shared" si="5"/>
        <v>3562</v>
      </c>
      <c r="D49" s="41">
        <f t="shared" si="6"/>
        <v>20</v>
      </c>
      <c r="E49" s="42" t="str">
        <f t="shared" si="2"/>
        <v>MALAGA</v>
      </c>
      <c r="F49" s="42">
        <f t="shared" si="7"/>
        <v>31813</v>
      </c>
      <c r="G49" s="42">
        <f t="shared" si="8"/>
        <v>165736</v>
      </c>
    </row>
    <row r="50" spans="1:7" x14ac:dyDescent="0.25">
      <c r="A50" s="42" t="str">
        <f t="shared" si="3"/>
        <v>FERROL-SAN CIBRAO</v>
      </c>
      <c r="B50" s="41">
        <f t="shared" si="4"/>
        <v>292</v>
      </c>
      <c r="C50" s="41">
        <f t="shared" si="5"/>
        <v>161</v>
      </c>
      <c r="D50" s="41">
        <f t="shared" si="6"/>
        <v>25</v>
      </c>
      <c r="E50" s="42" t="str">
        <f t="shared" si="2"/>
        <v>BAHIA DE CADIZ</v>
      </c>
      <c r="F50" s="42">
        <f t="shared" si="7"/>
        <v>23763.5</v>
      </c>
      <c r="G50" s="42">
        <f t="shared" si="8"/>
        <v>23362</v>
      </c>
    </row>
    <row r="51" spans="1:7" x14ac:dyDescent="0.25">
      <c r="A51" s="42" t="str">
        <f t="shared" si="3"/>
        <v>GIJON</v>
      </c>
      <c r="B51" s="41">
        <f t="shared" si="4"/>
        <v>15364</v>
      </c>
      <c r="C51" s="41">
        <f t="shared" si="5"/>
        <v>12357</v>
      </c>
      <c r="D51" s="41">
        <f t="shared" si="6"/>
        <v>15</v>
      </c>
      <c r="E51" s="42" t="str">
        <f t="shared" si="2"/>
        <v>CARTAGENA</v>
      </c>
      <c r="F51" s="42">
        <f t="shared" si="7"/>
        <v>18178</v>
      </c>
      <c r="G51" s="42">
        <f t="shared" si="8"/>
        <v>15592</v>
      </c>
    </row>
    <row r="52" spans="1:7" x14ac:dyDescent="0.25">
      <c r="A52" s="42" t="str">
        <f t="shared" si="3"/>
        <v>HUELVA</v>
      </c>
      <c r="B52" s="41">
        <f t="shared" si="4"/>
        <v>35</v>
      </c>
      <c r="C52" s="41">
        <f t="shared" si="5"/>
        <v>618</v>
      </c>
      <c r="D52" s="41">
        <f t="shared" si="6"/>
        <v>26</v>
      </c>
      <c r="E52" s="42" t="str">
        <f t="shared" si="2"/>
        <v>GIJON</v>
      </c>
      <c r="F52" s="42">
        <f t="shared" si="7"/>
        <v>15364</v>
      </c>
      <c r="G52" s="42">
        <f t="shared" si="8"/>
        <v>12357</v>
      </c>
    </row>
    <row r="53" spans="1:7" x14ac:dyDescent="0.25">
      <c r="A53" s="42" t="str">
        <f t="shared" si="3"/>
        <v>LAS PALMAS</v>
      </c>
      <c r="B53" s="41">
        <f t="shared" si="4"/>
        <v>265200</v>
      </c>
      <c r="C53" s="41">
        <f t="shared" si="5"/>
        <v>308962</v>
      </c>
      <c r="D53" s="41">
        <f t="shared" si="6"/>
        <v>4</v>
      </c>
      <c r="E53" s="42" t="str">
        <f t="shared" si="2"/>
        <v>BALEARES</v>
      </c>
      <c r="F53" s="42">
        <f t="shared" si="7"/>
        <v>14333</v>
      </c>
      <c r="G53" s="42">
        <f t="shared" si="8"/>
        <v>12050</v>
      </c>
    </row>
    <row r="54" spans="1:7" x14ac:dyDescent="0.25">
      <c r="A54" s="42" t="str">
        <f t="shared" si="3"/>
        <v>MALAGA</v>
      </c>
      <c r="B54" s="41">
        <f t="shared" si="4"/>
        <v>31813</v>
      </c>
      <c r="C54" s="41">
        <f t="shared" si="5"/>
        <v>165736</v>
      </c>
      <c r="D54" s="41">
        <f t="shared" si="6"/>
        <v>12</v>
      </c>
      <c r="E54" s="42" t="str">
        <f t="shared" si="2"/>
        <v>MARIN Y RIA DE PONTEVEDRA</v>
      </c>
      <c r="F54" s="42">
        <f t="shared" si="7"/>
        <v>8882</v>
      </c>
      <c r="G54" s="42">
        <f t="shared" si="8"/>
        <v>9694</v>
      </c>
    </row>
    <row r="55" spans="1:7" x14ac:dyDescent="0.25">
      <c r="A55" s="42" t="str">
        <f t="shared" si="3"/>
        <v>MARIN Y RIA DE PONTEVEDRA</v>
      </c>
      <c r="B55" s="41">
        <f t="shared" si="4"/>
        <v>8882</v>
      </c>
      <c r="C55" s="41">
        <f t="shared" si="5"/>
        <v>9694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8515</v>
      </c>
      <c r="G55" s="42">
        <f t="shared" si="8"/>
        <v>8095</v>
      </c>
    </row>
    <row r="56" spans="1:7" x14ac:dyDescent="0.25">
      <c r="A56" s="42" t="str">
        <f t="shared" si="3"/>
        <v>MELILLA</v>
      </c>
      <c r="B56" s="41">
        <f t="shared" si="4"/>
        <v>8515</v>
      </c>
      <c r="C56" s="41">
        <f t="shared" si="5"/>
        <v>8095</v>
      </c>
      <c r="D56" s="41">
        <f t="shared" si="6"/>
        <v>18</v>
      </c>
      <c r="E56" s="42" t="str">
        <f t="shared" si="2"/>
        <v>VILAGARCIA</v>
      </c>
      <c r="F56" s="42">
        <f t="shared" si="9"/>
        <v>7149</v>
      </c>
      <c r="G56" s="42">
        <f t="shared" si="8"/>
        <v>6666</v>
      </c>
    </row>
    <row r="57" spans="1:7" x14ac:dyDescent="0.25">
      <c r="A57" s="42" t="str">
        <f t="shared" si="3"/>
        <v>MOTRIL</v>
      </c>
      <c r="B57" s="41">
        <f t="shared" si="4"/>
        <v>1727</v>
      </c>
      <c r="C57" s="41">
        <f t="shared" si="5"/>
        <v>2065</v>
      </c>
      <c r="D57" s="41">
        <f t="shared" si="6"/>
        <v>21</v>
      </c>
      <c r="E57" s="42" t="str">
        <f t="shared" si="2"/>
        <v>CEUTA</v>
      </c>
      <c r="F57" s="42">
        <f t="shared" si="9"/>
        <v>4773</v>
      </c>
      <c r="G57" s="42">
        <f t="shared" si="8"/>
        <v>3562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1727</v>
      </c>
      <c r="G58" s="42">
        <f t="shared" si="8"/>
        <v>2065</v>
      </c>
    </row>
    <row r="59" spans="1:7" x14ac:dyDescent="0.25">
      <c r="A59" s="42" t="str">
        <f t="shared" si="3"/>
        <v>SANTA CRUZ DE TENERIFE</v>
      </c>
      <c r="B59" s="41">
        <f t="shared" si="4"/>
        <v>72143</v>
      </c>
      <c r="C59" s="41">
        <f t="shared" si="5"/>
        <v>80676</v>
      </c>
      <c r="D59" s="41">
        <f t="shared" si="6"/>
        <v>6</v>
      </c>
      <c r="E59" s="42" t="str">
        <f t="shared" si="2"/>
        <v>ALMERIA</v>
      </c>
      <c r="F59" s="42">
        <f t="shared" si="9"/>
        <v>1448</v>
      </c>
      <c r="G59" s="42">
        <f t="shared" si="8"/>
        <v>1413</v>
      </c>
    </row>
    <row r="60" spans="1:7" x14ac:dyDescent="0.25">
      <c r="A60" s="42" t="str">
        <f t="shared" si="3"/>
        <v>SANTANDER</v>
      </c>
      <c r="B60" s="41">
        <f t="shared" si="4"/>
        <v>338</v>
      </c>
      <c r="C60" s="41">
        <f t="shared" si="5"/>
        <v>201</v>
      </c>
      <c r="D60" s="41">
        <f t="shared" si="6"/>
        <v>24</v>
      </c>
      <c r="E60" s="42" t="str">
        <f t="shared" si="2"/>
        <v>A CORUÑA</v>
      </c>
      <c r="F60" s="42">
        <f t="shared" si="9"/>
        <v>759</v>
      </c>
      <c r="G60" s="42">
        <f t="shared" si="8"/>
        <v>1287</v>
      </c>
    </row>
    <row r="61" spans="1:7" x14ac:dyDescent="0.25">
      <c r="A61" s="42" t="str">
        <f t="shared" si="3"/>
        <v>SEVILLA</v>
      </c>
      <c r="B61" s="41">
        <f t="shared" si="4"/>
        <v>32324</v>
      </c>
      <c r="C61" s="41">
        <f t="shared" si="5"/>
        <v>39467</v>
      </c>
      <c r="D61" s="41">
        <f t="shared" si="6"/>
        <v>11</v>
      </c>
      <c r="E61" s="42" t="str">
        <f t="shared" si="2"/>
        <v>SANTANDER</v>
      </c>
      <c r="F61" s="42">
        <f t="shared" si="9"/>
        <v>338</v>
      </c>
      <c r="G61" s="42">
        <f t="shared" si="8"/>
        <v>201</v>
      </c>
    </row>
    <row r="62" spans="1:7" x14ac:dyDescent="0.25">
      <c r="A62" s="42" t="str">
        <f t="shared" si="3"/>
        <v>TARRAGONA</v>
      </c>
      <c r="B62" s="41">
        <f t="shared" si="4"/>
        <v>37345</v>
      </c>
      <c r="C62" s="41">
        <f t="shared" si="5"/>
        <v>54840</v>
      </c>
      <c r="D62" s="41">
        <f t="shared" si="6"/>
        <v>9</v>
      </c>
      <c r="E62" s="42" t="str">
        <f t="shared" si="2"/>
        <v>FERROL-SAN CIBRAO</v>
      </c>
      <c r="F62" s="42">
        <f t="shared" si="9"/>
        <v>292</v>
      </c>
      <c r="G62" s="42">
        <f t="shared" si="8"/>
        <v>161</v>
      </c>
    </row>
    <row r="63" spans="1:7" x14ac:dyDescent="0.25">
      <c r="A63" s="42" t="str">
        <f t="shared" si="3"/>
        <v>VALENCIA</v>
      </c>
      <c r="B63" s="41">
        <f t="shared" si="4"/>
        <v>1097155</v>
      </c>
      <c r="C63" s="41">
        <f t="shared" si="5"/>
        <v>1042001</v>
      </c>
      <c r="D63" s="41">
        <f t="shared" si="6"/>
        <v>1</v>
      </c>
      <c r="E63" s="42" t="str">
        <f t="shared" si="2"/>
        <v>HUELVA</v>
      </c>
      <c r="F63" s="42">
        <f t="shared" si="9"/>
        <v>35</v>
      </c>
      <c r="G63" s="42">
        <f t="shared" si="8"/>
        <v>618</v>
      </c>
    </row>
    <row r="64" spans="1:7" x14ac:dyDescent="0.25">
      <c r="A64" s="42" t="str">
        <f t="shared" si="3"/>
        <v>VIGO</v>
      </c>
      <c r="B64" s="41">
        <f t="shared" si="4"/>
        <v>45466.5</v>
      </c>
      <c r="C64" s="41">
        <f t="shared" si="5"/>
        <v>50524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7149</v>
      </c>
      <c r="C65" s="41">
        <f t="shared" si="5"/>
        <v>6666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4</v>
      </c>
      <c r="C8" s="38">
        <v>68</v>
      </c>
      <c r="D8" s="38">
        <v>414</v>
      </c>
      <c r="E8" s="38">
        <v>523</v>
      </c>
      <c r="F8" s="13">
        <f t="shared" ref="F8:F35" si="0">((E8*100)/D8)-100</f>
        <v>26.328502415458942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271176</v>
      </c>
      <c r="C11" s="37">
        <v>320897</v>
      </c>
      <c r="D11" s="37">
        <v>860080</v>
      </c>
      <c r="E11" s="37">
        <v>873916</v>
      </c>
      <c r="F11" s="10">
        <f t="shared" si="0"/>
        <v>1.6086875639475409</v>
      </c>
      <c r="G11" s="1"/>
      <c r="H11" s="1"/>
      <c r="I11" s="1"/>
    </row>
    <row r="12" spans="1:12" x14ac:dyDescent="0.25">
      <c r="A12" s="11" t="s">
        <v>49</v>
      </c>
      <c r="B12" s="38">
        <v>235</v>
      </c>
      <c r="C12" s="38">
        <v>0</v>
      </c>
      <c r="D12" s="38">
        <v>470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2</v>
      </c>
      <c r="D13" s="37">
        <v>0</v>
      </c>
      <c r="E13" s="37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37664</v>
      </c>
      <c r="C14" s="38">
        <v>27443.5</v>
      </c>
      <c r="D14" s="38">
        <v>117182.5</v>
      </c>
      <c r="E14" s="38">
        <v>76941.5</v>
      </c>
      <c r="F14" s="13">
        <f t="shared" si="0"/>
        <v>-34.340451859279327</v>
      </c>
      <c r="G14" s="1"/>
      <c r="H14" s="1"/>
      <c r="I14" s="1"/>
    </row>
    <row r="15" spans="1:12" x14ac:dyDescent="0.25">
      <c r="A15" s="8" t="s">
        <v>52</v>
      </c>
      <c r="B15" s="37">
        <v>290</v>
      </c>
      <c r="C15" s="37">
        <v>58</v>
      </c>
      <c r="D15" s="37">
        <v>419.5</v>
      </c>
      <c r="E15" s="37">
        <v>125.25</v>
      </c>
      <c r="F15" s="10">
        <f t="shared" si="0"/>
        <v>-70.143027413587603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87</v>
      </c>
      <c r="C17" s="37">
        <v>634</v>
      </c>
      <c r="D17" s="37">
        <v>87</v>
      </c>
      <c r="E17" s="37">
        <v>863</v>
      </c>
      <c r="F17" s="10">
        <f t="shared" si="0"/>
        <v>891.9540229885057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74485</v>
      </c>
      <c r="C22" s="38">
        <v>58085</v>
      </c>
      <c r="D22" s="38">
        <v>202155</v>
      </c>
      <c r="E22" s="38">
        <v>169086</v>
      </c>
      <c r="F22" s="13">
        <f t="shared" si="0"/>
        <v>-16.35823996438377</v>
      </c>
      <c r="G22" s="1"/>
      <c r="H22" s="1"/>
      <c r="I22" s="1"/>
    </row>
    <row r="23" spans="1:9" x14ac:dyDescent="0.25">
      <c r="A23" s="8" t="s">
        <v>60</v>
      </c>
      <c r="B23" s="37">
        <v>46366</v>
      </c>
      <c r="C23" s="37">
        <v>15214</v>
      </c>
      <c r="D23" s="37">
        <v>156490</v>
      </c>
      <c r="E23" s="37">
        <v>24542</v>
      </c>
      <c r="F23" s="10">
        <f t="shared" si="0"/>
        <v>-84.317208767333369</v>
      </c>
      <c r="G23" s="1"/>
      <c r="H23" s="1"/>
      <c r="I23" s="1"/>
    </row>
    <row r="24" spans="1:9" x14ac:dyDescent="0.25">
      <c r="A24" s="11" t="s">
        <v>61</v>
      </c>
      <c r="B24" s="38">
        <v>26</v>
      </c>
      <c r="C24" s="38">
        <v>404</v>
      </c>
      <c r="D24" s="38">
        <v>635</v>
      </c>
      <c r="E24" s="38">
        <v>968</v>
      </c>
      <c r="F24" s="13">
        <f t="shared" si="0"/>
        <v>52.440944881889777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388</v>
      </c>
      <c r="C28" s="38">
        <v>338</v>
      </c>
      <c r="D28" s="38">
        <v>1047</v>
      </c>
      <c r="E28" s="38">
        <v>922</v>
      </c>
      <c r="F28" s="13">
        <f t="shared" si="0"/>
        <v>-11.9388729703916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11057</v>
      </c>
      <c r="C31" s="37">
        <v>7188</v>
      </c>
      <c r="D31" s="37">
        <v>31528</v>
      </c>
      <c r="E31" s="37">
        <v>18953</v>
      </c>
      <c r="F31" s="10">
        <f t="shared" si="0"/>
        <v>-39.885181426034002</v>
      </c>
      <c r="G31" s="1"/>
      <c r="H31" s="1"/>
      <c r="I31" s="1"/>
    </row>
    <row r="32" spans="1:9" x14ac:dyDescent="0.25">
      <c r="A32" s="11" t="s">
        <v>69</v>
      </c>
      <c r="B32" s="38">
        <v>171363</v>
      </c>
      <c r="C32" s="38">
        <v>202013</v>
      </c>
      <c r="D32" s="38">
        <v>530594</v>
      </c>
      <c r="E32" s="38">
        <v>574645</v>
      </c>
      <c r="F32" s="13">
        <f t="shared" si="0"/>
        <v>8.3022046988846512</v>
      </c>
      <c r="G32" s="1"/>
      <c r="H32" s="1"/>
      <c r="I32" s="1"/>
    </row>
    <row r="33" spans="1:9" x14ac:dyDescent="0.25">
      <c r="A33" s="8" t="s">
        <v>70</v>
      </c>
      <c r="B33" s="37">
        <v>1594</v>
      </c>
      <c r="C33" s="37">
        <v>429</v>
      </c>
      <c r="D33" s="37">
        <v>2333</v>
      </c>
      <c r="E33" s="37">
        <v>1685</v>
      </c>
      <c r="F33" s="10">
        <f t="shared" si="0"/>
        <v>-27.77539648521217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26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614735</v>
      </c>
      <c r="C35" s="15">
        <f t="shared" ref="C35:E35" si="1">SUM(C7:C34)</f>
        <v>632773.5</v>
      </c>
      <c r="D35" s="15">
        <f t="shared" si="1"/>
        <v>1903463</v>
      </c>
      <c r="E35" s="15">
        <f t="shared" si="1"/>
        <v>1743171.75</v>
      </c>
      <c r="F35" s="16">
        <f t="shared" si="0"/>
        <v>-8.4210331380226506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873916</v>
      </c>
      <c r="G38" s="42">
        <f>LOOKUP(E38,$A$38:$A$65,$C$38:$C$65)</f>
        <v>860080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523</v>
      </c>
      <c r="C39" s="41">
        <f t="shared" ref="C39:C65" si="5">D8</f>
        <v>414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574645</v>
      </c>
      <c r="G39" s="42">
        <f t="shared" ref="G39:G65" si="8">LOOKUP(E39,$A$38:$A$65,$C$38:$C$65)</f>
        <v>530594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169086</v>
      </c>
      <c r="G40" s="42">
        <f t="shared" si="8"/>
        <v>202155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76941.5</v>
      </c>
      <c r="G41" s="42">
        <f t="shared" si="8"/>
        <v>117182.5</v>
      </c>
    </row>
    <row r="42" spans="1:9" x14ac:dyDescent="0.25">
      <c r="A42" s="42" t="str">
        <f t="shared" si="3"/>
        <v>BAHIA DE ALGECIRAS</v>
      </c>
      <c r="B42" s="41">
        <f t="shared" si="4"/>
        <v>873916</v>
      </c>
      <c r="C42" s="41">
        <f t="shared" si="5"/>
        <v>860080</v>
      </c>
      <c r="D42" s="41">
        <f t="shared" si="6"/>
        <v>1</v>
      </c>
      <c r="E42" s="42" t="str">
        <f t="shared" si="2"/>
        <v>MALAGA</v>
      </c>
      <c r="F42" s="42">
        <f t="shared" si="7"/>
        <v>24542</v>
      </c>
      <c r="G42" s="42">
        <f t="shared" si="8"/>
        <v>156490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470</v>
      </c>
      <c r="D43" s="41">
        <f t="shared" si="6"/>
        <v>28</v>
      </c>
      <c r="E43" s="42" t="str">
        <f t="shared" si="2"/>
        <v>TARRAGONA</v>
      </c>
      <c r="F43" s="42">
        <f t="shared" si="7"/>
        <v>18953</v>
      </c>
      <c r="G43" s="42">
        <f t="shared" si="8"/>
        <v>31528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13</v>
      </c>
      <c r="E44" s="42" t="str">
        <f t="shared" si="2"/>
        <v>VIGO</v>
      </c>
      <c r="F44" s="42">
        <f t="shared" si="7"/>
        <v>1685</v>
      </c>
      <c r="G44" s="42">
        <f t="shared" si="8"/>
        <v>2333</v>
      </c>
    </row>
    <row r="45" spans="1:9" x14ac:dyDescent="0.25">
      <c r="A45" s="42" t="str">
        <f t="shared" si="3"/>
        <v>BARCELONA</v>
      </c>
      <c r="B45" s="41">
        <f t="shared" si="4"/>
        <v>76941.5</v>
      </c>
      <c r="C45" s="41">
        <f t="shared" si="5"/>
        <v>117182.5</v>
      </c>
      <c r="D45" s="41">
        <f t="shared" si="6"/>
        <v>4</v>
      </c>
      <c r="E45" s="42" t="str">
        <f t="shared" si="2"/>
        <v>MARIN Y RIA DE PONTEVEDRA</v>
      </c>
      <c r="F45" s="42">
        <f t="shared" si="7"/>
        <v>968</v>
      </c>
      <c r="G45" s="42">
        <f t="shared" si="8"/>
        <v>635</v>
      </c>
    </row>
    <row r="46" spans="1:9" x14ac:dyDescent="0.25">
      <c r="A46" s="42" t="str">
        <f t="shared" si="3"/>
        <v>BILBAO</v>
      </c>
      <c r="B46" s="41">
        <f t="shared" si="4"/>
        <v>125.25</v>
      </c>
      <c r="C46" s="41">
        <f t="shared" si="5"/>
        <v>419.5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922</v>
      </c>
      <c r="G46" s="42">
        <f t="shared" si="8"/>
        <v>1047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863</v>
      </c>
      <c r="G47" s="42">
        <f t="shared" si="8"/>
        <v>87</v>
      </c>
    </row>
    <row r="48" spans="1:9" x14ac:dyDescent="0.25">
      <c r="A48" s="42" t="str">
        <f t="shared" si="3"/>
        <v>CASTELLON</v>
      </c>
      <c r="B48" s="41">
        <f t="shared" si="4"/>
        <v>863</v>
      </c>
      <c r="C48" s="41">
        <f t="shared" si="5"/>
        <v>87</v>
      </c>
      <c r="D48" s="41">
        <f t="shared" si="6"/>
        <v>10</v>
      </c>
      <c r="E48" s="42" t="str">
        <f t="shared" si="2"/>
        <v>ALICANTE</v>
      </c>
      <c r="F48" s="42">
        <f t="shared" si="7"/>
        <v>523</v>
      </c>
      <c r="G48" s="42">
        <f t="shared" si="8"/>
        <v>414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125.25</v>
      </c>
      <c r="G49" s="42">
        <f t="shared" si="8"/>
        <v>419.5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169086</v>
      </c>
      <c r="C53" s="41">
        <f t="shared" si="5"/>
        <v>202155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24542</v>
      </c>
      <c r="C54" s="41">
        <f t="shared" si="5"/>
        <v>156490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968</v>
      </c>
      <c r="C55" s="41">
        <f t="shared" si="5"/>
        <v>635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922</v>
      </c>
      <c r="C59" s="41">
        <f t="shared" si="5"/>
        <v>1047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18953</v>
      </c>
      <c r="C62" s="41">
        <f t="shared" si="5"/>
        <v>31528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574645</v>
      </c>
      <c r="C63" s="41">
        <f t="shared" si="5"/>
        <v>530594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1685</v>
      </c>
      <c r="C64" s="41">
        <f t="shared" si="5"/>
        <v>2333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26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">
        <v>40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32</v>
      </c>
      <c r="D7" s="9">
        <v>0</v>
      </c>
      <c r="E7" s="9">
        <v>138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10760</v>
      </c>
      <c r="C8" s="12">
        <v>10796</v>
      </c>
      <c r="D8" s="12">
        <v>29232</v>
      </c>
      <c r="E8" s="12">
        <v>29535</v>
      </c>
      <c r="F8" s="13">
        <f t="shared" ref="F8:F35" si="0">((E8*100)/D8)-100</f>
        <v>1.036535303776688</v>
      </c>
      <c r="G8" s="1"/>
      <c r="H8" s="1"/>
      <c r="I8" s="1"/>
    </row>
    <row r="9" spans="1:12" x14ac:dyDescent="0.25">
      <c r="A9" s="8" t="s">
        <v>46</v>
      </c>
      <c r="B9" s="9">
        <v>353</v>
      </c>
      <c r="C9" s="9">
        <v>335</v>
      </c>
      <c r="D9" s="9">
        <v>1141</v>
      </c>
      <c r="E9" s="9">
        <v>1123</v>
      </c>
      <c r="F9" s="10">
        <f t="shared" si="0"/>
        <v>-1.5775635407537294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1559</v>
      </c>
      <c r="C11" s="9">
        <v>361</v>
      </c>
      <c r="D11" s="9">
        <v>5168</v>
      </c>
      <c r="E11" s="9">
        <v>4070</v>
      </c>
      <c r="F11" s="10">
        <f t="shared" si="0"/>
        <v>-21.246130030959748</v>
      </c>
      <c r="G11" s="1"/>
      <c r="H11" s="1"/>
      <c r="I11" s="1"/>
    </row>
    <row r="12" spans="1:12" x14ac:dyDescent="0.25">
      <c r="A12" s="11" t="s">
        <v>49</v>
      </c>
      <c r="B12" s="12">
        <v>3785.5</v>
      </c>
      <c r="C12" s="12">
        <v>2407</v>
      </c>
      <c r="D12" s="12">
        <v>9326.5</v>
      </c>
      <c r="E12" s="12">
        <v>9803</v>
      </c>
      <c r="F12" s="13">
        <f t="shared" si="0"/>
        <v>5.1090977322682676</v>
      </c>
      <c r="G12" s="1"/>
      <c r="H12" s="1"/>
      <c r="I12" s="1"/>
    </row>
    <row r="13" spans="1:12" x14ac:dyDescent="0.25">
      <c r="A13" s="8" t="s">
        <v>50</v>
      </c>
      <c r="B13" s="9">
        <v>4796</v>
      </c>
      <c r="C13" s="9">
        <v>5506</v>
      </c>
      <c r="D13" s="9">
        <v>12050</v>
      </c>
      <c r="E13" s="9">
        <v>14315</v>
      </c>
      <c r="F13" s="10">
        <f t="shared" si="0"/>
        <v>18.796680497925308</v>
      </c>
      <c r="G13" s="1"/>
      <c r="H13" s="1"/>
      <c r="I13" s="1"/>
    </row>
    <row r="14" spans="1:12" x14ac:dyDescent="0.25">
      <c r="A14" s="11" t="s">
        <v>51</v>
      </c>
      <c r="B14" s="12">
        <v>14922.5</v>
      </c>
      <c r="C14" s="12">
        <v>13781.5</v>
      </c>
      <c r="D14" s="12">
        <v>39491</v>
      </c>
      <c r="E14" s="12">
        <v>37857.5</v>
      </c>
      <c r="F14" s="13">
        <f t="shared" si="0"/>
        <v>-4.1363855055582235</v>
      </c>
      <c r="G14" s="1"/>
      <c r="H14" s="1"/>
      <c r="I14" s="1"/>
    </row>
    <row r="15" spans="1:12" x14ac:dyDescent="0.25">
      <c r="A15" s="8" t="s">
        <v>52</v>
      </c>
      <c r="B15" s="9">
        <v>5166.25</v>
      </c>
      <c r="C15" s="9">
        <v>5256.25</v>
      </c>
      <c r="D15" s="9">
        <v>15217.5</v>
      </c>
      <c r="E15" s="9">
        <v>14409.25</v>
      </c>
      <c r="F15" s="10">
        <f t="shared" si="0"/>
        <v>-5.3113192048628264</v>
      </c>
      <c r="G15" s="1"/>
      <c r="H15" s="1"/>
      <c r="I15" s="1"/>
    </row>
    <row r="16" spans="1:12" x14ac:dyDescent="0.25">
      <c r="A16" s="11" t="s">
        <v>53</v>
      </c>
      <c r="B16" s="12">
        <v>1664</v>
      </c>
      <c r="C16" s="12">
        <v>2206</v>
      </c>
      <c r="D16" s="12">
        <v>4221</v>
      </c>
      <c r="E16" s="12">
        <v>3921</v>
      </c>
      <c r="F16" s="13">
        <f t="shared" si="0"/>
        <v>-7.1073205401563655</v>
      </c>
      <c r="G16" s="1"/>
      <c r="H16" s="1"/>
      <c r="I16" s="1"/>
    </row>
    <row r="17" spans="1:9" x14ac:dyDescent="0.25">
      <c r="A17" s="8" t="s">
        <v>54</v>
      </c>
      <c r="B17" s="9">
        <v>620</v>
      </c>
      <c r="C17" s="9">
        <v>118</v>
      </c>
      <c r="D17" s="9">
        <v>2462</v>
      </c>
      <c r="E17" s="9">
        <v>638</v>
      </c>
      <c r="F17" s="10">
        <f t="shared" si="0"/>
        <v>-74.086108854589767</v>
      </c>
      <c r="G17" s="1"/>
      <c r="H17" s="1"/>
      <c r="I17" s="1"/>
    </row>
    <row r="18" spans="1:9" x14ac:dyDescent="0.25">
      <c r="A18" s="11" t="s">
        <v>55</v>
      </c>
      <c r="B18" s="12">
        <v>1034</v>
      </c>
      <c r="C18" s="12">
        <v>1495</v>
      </c>
      <c r="D18" s="12">
        <v>3437</v>
      </c>
      <c r="E18" s="12">
        <v>4765</v>
      </c>
      <c r="F18" s="13">
        <f t="shared" si="0"/>
        <v>38.63834739598488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826</v>
      </c>
      <c r="C20" s="12">
        <v>1088</v>
      </c>
      <c r="D20" s="12">
        <v>2176</v>
      </c>
      <c r="E20" s="12">
        <v>2606</v>
      </c>
      <c r="F20" s="13">
        <f t="shared" si="0"/>
        <v>19.76102941176471</v>
      </c>
      <c r="G20" s="1"/>
      <c r="H20" s="1"/>
      <c r="I20" s="1"/>
    </row>
    <row r="21" spans="1:9" x14ac:dyDescent="0.25">
      <c r="A21" s="8" t="s">
        <v>58</v>
      </c>
      <c r="B21" s="9">
        <v>129</v>
      </c>
      <c r="C21" s="9">
        <v>17</v>
      </c>
      <c r="D21" s="9">
        <v>375</v>
      </c>
      <c r="E21" s="9">
        <v>35</v>
      </c>
      <c r="F21" s="10">
        <f t="shared" si="0"/>
        <v>-90.666666666666671</v>
      </c>
      <c r="G21" s="1"/>
      <c r="H21" s="1"/>
      <c r="I21" s="1"/>
    </row>
    <row r="22" spans="1:9" x14ac:dyDescent="0.25">
      <c r="A22" s="11" t="s">
        <v>59</v>
      </c>
      <c r="B22" s="12">
        <v>29694</v>
      </c>
      <c r="C22" s="12">
        <v>27674</v>
      </c>
      <c r="D22" s="12">
        <v>85640</v>
      </c>
      <c r="E22" s="12">
        <v>78241</v>
      </c>
      <c r="F22" s="13">
        <f t="shared" si="0"/>
        <v>-8.6396543671181689</v>
      </c>
      <c r="G22" s="1"/>
      <c r="H22" s="1"/>
      <c r="I22" s="1"/>
    </row>
    <row r="23" spans="1:9" x14ac:dyDescent="0.25">
      <c r="A23" s="8" t="s">
        <v>60</v>
      </c>
      <c r="B23" s="9">
        <v>1665</v>
      </c>
      <c r="C23" s="9">
        <v>1000</v>
      </c>
      <c r="D23" s="9">
        <v>3739</v>
      </c>
      <c r="E23" s="9">
        <v>3328</v>
      </c>
      <c r="F23" s="10">
        <f t="shared" si="0"/>
        <v>-10.992243915485417</v>
      </c>
      <c r="G23" s="1"/>
      <c r="H23" s="1"/>
      <c r="I23" s="1"/>
    </row>
    <row r="24" spans="1:9" x14ac:dyDescent="0.25">
      <c r="A24" s="11" t="s">
        <v>61</v>
      </c>
      <c r="B24" s="12">
        <v>350</v>
      </c>
      <c r="C24" s="12">
        <v>578</v>
      </c>
      <c r="D24" s="12">
        <v>1418</v>
      </c>
      <c r="E24" s="12">
        <v>1458</v>
      </c>
      <c r="F24" s="13">
        <f t="shared" si="0"/>
        <v>2.8208744710860429</v>
      </c>
      <c r="G24" s="1"/>
      <c r="H24" s="1"/>
      <c r="I24" s="1"/>
    </row>
    <row r="25" spans="1:9" x14ac:dyDescent="0.25">
      <c r="A25" s="8" t="s">
        <v>62</v>
      </c>
      <c r="B25" s="9">
        <v>1325</v>
      </c>
      <c r="C25" s="9">
        <v>1481</v>
      </c>
      <c r="D25" s="9">
        <v>5059</v>
      </c>
      <c r="E25" s="9">
        <v>4330</v>
      </c>
      <c r="F25" s="10">
        <f t="shared" si="0"/>
        <v>-14.409962443170585</v>
      </c>
      <c r="G25" s="1"/>
      <c r="H25" s="1"/>
      <c r="I25" s="1"/>
    </row>
    <row r="26" spans="1:9" x14ac:dyDescent="0.25">
      <c r="A26" s="11" t="s">
        <v>63</v>
      </c>
      <c r="B26" s="12">
        <v>202</v>
      </c>
      <c r="C26" s="12">
        <v>160</v>
      </c>
      <c r="D26" s="12">
        <v>748</v>
      </c>
      <c r="E26" s="12">
        <v>282</v>
      </c>
      <c r="F26" s="13">
        <f t="shared" si="0"/>
        <v>-62.299465240641709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25438</v>
      </c>
      <c r="C28" s="12">
        <v>21158</v>
      </c>
      <c r="D28" s="12">
        <v>70104</v>
      </c>
      <c r="E28" s="12">
        <v>63130</v>
      </c>
      <c r="F28" s="13">
        <f t="shared" si="0"/>
        <v>-9.9480771425310905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12400</v>
      </c>
      <c r="C30" s="12">
        <v>10804</v>
      </c>
      <c r="D30" s="12">
        <v>34634</v>
      </c>
      <c r="E30" s="12">
        <v>29591</v>
      </c>
      <c r="F30" s="13">
        <f t="shared" si="0"/>
        <v>-14.560836172547212</v>
      </c>
      <c r="G30" s="1"/>
      <c r="H30" s="1"/>
      <c r="I30" s="1"/>
    </row>
    <row r="31" spans="1:9" x14ac:dyDescent="0.25">
      <c r="A31" s="8" t="s">
        <v>68</v>
      </c>
      <c r="B31" s="9">
        <v>2059</v>
      </c>
      <c r="C31" s="9">
        <v>1298</v>
      </c>
      <c r="D31" s="9">
        <v>5695</v>
      </c>
      <c r="E31" s="9">
        <v>4884</v>
      </c>
      <c r="F31" s="10">
        <f t="shared" si="0"/>
        <v>-14.240561896400351</v>
      </c>
      <c r="G31" s="1"/>
      <c r="H31" s="1"/>
      <c r="I31" s="1"/>
    </row>
    <row r="32" spans="1:9" x14ac:dyDescent="0.25">
      <c r="A32" s="11" t="s">
        <v>69</v>
      </c>
      <c r="B32" s="12">
        <v>11854</v>
      </c>
      <c r="C32" s="12">
        <v>12561</v>
      </c>
      <c r="D32" s="12">
        <v>34804</v>
      </c>
      <c r="E32" s="12">
        <v>31970</v>
      </c>
      <c r="F32" s="13">
        <f t="shared" si="0"/>
        <v>-8.1427422135386678</v>
      </c>
      <c r="G32" s="1"/>
      <c r="H32" s="1"/>
      <c r="I32" s="1"/>
    </row>
    <row r="33" spans="1:9" x14ac:dyDescent="0.25">
      <c r="A33" s="8" t="s">
        <v>70</v>
      </c>
      <c r="B33" s="9">
        <v>1718</v>
      </c>
      <c r="C33" s="9">
        <v>1122</v>
      </c>
      <c r="D33" s="9">
        <v>5765</v>
      </c>
      <c r="E33" s="9">
        <v>5179</v>
      </c>
      <c r="F33" s="10">
        <f t="shared" si="0"/>
        <v>-10.164787510841279</v>
      </c>
      <c r="G33" s="1"/>
      <c r="H33" s="1"/>
      <c r="I33" s="1"/>
    </row>
    <row r="34" spans="1:9" x14ac:dyDescent="0.25">
      <c r="A34" s="11" t="s">
        <v>71</v>
      </c>
      <c r="B34" s="12">
        <v>1875</v>
      </c>
      <c r="C34" s="12">
        <v>2199</v>
      </c>
      <c r="D34" s="12">
        <v>6352</v>
      </c>
      <c r="E34" s="12">
        <v>6952</v>
      </c>
      <c r="F34" s="13">
        <f t="shared" si="0"/>
        <v>9.4458438287153683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134195.25</v>
      </c>
      <c r="C35" s="15">
        <f t="shared" ref="C35:E35" si="1">SUM(C7:C34)</f>
        <v>123433.75</v>
      </c>
      <c r="D35" s="15">
        <f t="shared" si="1"/>
        <v>378255</v>
      </c>
      <c r="E35" s="15">
        <f t="shared" si="1"/>
        <v>352600.75</v>
      </c>
      <c r="F35" s="16">
        <f t="shared" si="0"/>
        <v>-6.7822632879935441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138</v>
      </c>
      <c r="C38" s="41">
        <f>D7</f>
        <v>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78241</v>
      </c>
      <c r="G38" s="42">
        <f>LOOKUP(E38,$A$38:$A$65,$C$38:$C$65)</f>
        <v>85640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29535</v>
      </c>
      <c r="C39" s="41">
        <f t="shared" ref="C39:C65" si="5">D8</f>
        <v>29232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63130</v>
      </c>
      <c r="G39" s="42">
        <f t="shared" ref="G39:G65" si="8">LOOKUP(E39,$A$38:$A$65,$C$38:$C$65)</f>
        <v>70104</v>
      </c>
    </row>
    <row r="40" spans="1:9" x14ac:dyDescent="0.25">
      <c r="A40" s="42" t="str">
        <f t="shared" si="3"/>
        <v>ALMERIA</v>
      </c>
      <c r="B40" s="41">
        <f t="shared" si="4"/>
        <v>1123</v>
      </c>
      <c r="C40" s="41">
        <f t="shared" si="5"/>
        <v>1141</v>
      </c>
      <c r="D40" s="41">
        <f t="shared" si="6"/>
        <v>20</v>
      </c>
      <c r="E40" s="42" t="str">
        <f t="shared" si="2"/>
        <v>BARCELONA</v>
      </c>
      <c r="F40" s="42">
        <f t="shared" si="7"/>
        <v>37857.5</v>
      </c>
      <c r="G40" s="42">
        <f t="shared" si="8"/>
        <v>39491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31970</v>
      </c>
      <c r="G41" s="42">
        <f t="shared" si="8"/>
        <v>34804</v>
      </c>
    </row>
    <row r="42" spans="1:9" x14ac:dyDescent="0.25">
      <c r="A42" s="42" t="str">
        <f t="shared" si="3"/>
        <v>BAHIA DE ALGECIRAS</v>
      </c>
      <c r="B42" s="41">
        <f t="shared" si="4"/>
        <v>4070</v>
      </c>
      <c r="C42" s="41">
        <f t="shared" si="5"/>
        <v>5168</v>
      </c>
      <c r="D42" s="41">
        <f t="shared" si="6"/>
        <v>15</v>
      </c>
      <c r="E42" s="42" t="str">
        <f t="shared" si="2"/>
        <v>SEVILLA</v>
      </c>
      <c r="F42" s="42">
        <f t="shared" si="7"/>
        <v>29591</v>
      </c>
      <c r="G42" s="42">
        <f t="shared" si="8"/>
        <v>34634</v>
      </c>
    </row>
    <row r="43" spans="1:9" x14ac:dyDescent="0.25">
      <c r="A43" s="42" t="str">
        <f t="shared" si="3"/>
        <v>BAHIA DE CADIZ</v>
      </c>
      <c r="B43" s="41">
        <f t="shared" si="4"/>
        <v>9803</v>
      </c>
      <c r="C43" s="41">
        <f t="shared" si="5"/>
        <v>9326.5</v>
      </c>
      <c r="D43" s="41">
        <f t="shared" si="6"/>
        <v>9</v>
      </c>
      <c r="E43" s="42" t="str">
        <f t="shared" si="2"/>
        <v>ALICANTE</v>
      </c>
      <c r="F43" s="42">
        <f t="shared" si="7"/>
        <v>29535</v>
      </c>
      <c r="G43" s="42">
        <f t="shared" si="8"/>
        <v>29232</v>
      </c>
    </row>
    <row r="44" spans="1:9" x14ac:dyDescent="0.25">
      <c r="A44" s="42" t="str">
        <f t="shared" si="3"/>
        <v>BALEARES</v>
      </c>
      <c r="B44" s="41">
        <f t="shared" si="4"/>
        <v>14315</v>
      </c>
      <c r="C44" s="41">
        <f t="shared" si="5"/>
        <v>12050</v>
      </c>
      <c r="D44" s="41">
        <f t="shared" si="6"/>
        <v>8</v>
      </c>
      <c r="E44" s="42" t="str">
        <f t="shared" si="2"/>
        <v>BILBAO</v>
      </c>
      <c r="F44" s="42">
        <f t="shared" si="7"/>
        <v>14409.25</v>
      </c>
      <c r="G44" s="42">
        <f t="shared" si="8"/>
        <v>15217.5</v>
      </c>
    </row>
    <row r="45" spans="1:9" x14ac:dyDescent="0.25">
      <c r="A45" s="42" t="str">
        <f t="shared" si="3"/>
        <v>BARCELONA</v>
      </c>
      <c r="B45" s="41">
        <f t="shared" si="4"/>
        <v>37857.5</v>
      </c>
      <c r="C45" s="41">
        <f t="shared" si="5"/>
        <v>39491</v>
      </c>
      <c r="D45" s="41">
        <f t="shared" si="6"/>
        <v>3</v>
      </c>
      <c r="E45" s="42" t="str">
        <f t="shared" si="2"/>
        <v>BALEARES</v>
      </c>
      <c r="F45" s="42">
        <f t="shared" si="7"/>
        <v>14315</v>
      </c>
      <c r="G45" s="42">
        <f t="shared" si="8"/>
        <v>12050</v>
      </c>
    </row>
    <row r="46" spans="1:9" x14ac:dyDescent="0.25">
      <c r="A46" s="42" t="str">
        <f t="shared" si="3"/>
        <v>BILBAO</v>
      </c>
      <c r="B46" s="41">
        <f t="shared" si="4"/>
        <v>14409.25</v>
      </c>
      <c r="C46" s="41">
        <f t="shared" si="5"/>
        <v>15217.5</v>
      </c>
      <c r="D46" s="41">
        <f t="shared" si="6"/>
        <v>7</v>
      </c>
      <c r="E46" s="42" t="str">
        <f t="shared" si="2"/>
        <v>BAHIA DE CADIZ</v>
      </c>
      <c r="F46" s="42">
        <f t="shared" si="7"/>
        <v>9803</v>
      </c>
      <c r="G46" s="42">
        <f t="shared" si="8"/>
        <v>9326.5</v>
      </c>
    </row>
    <row r="47" spans="1:9" x14ac:dyDescent="0.25">
      <c r="A47" s="42" t="str">
        <f t="shared" si="3"/>
        <v>CARTAGENA</v>
      </c>
      <c r="B47" s="41">
        <f t="shared" si="4"/>
        <v>3921</v>
      </c>
      <c r="C47" s="41">
        <f t="shared" si="5"/>
        <v>4221</v>
      </c>
      <c r="D47" s="41">
        <f t="shared" si="6"/>
        <v>16</v>
      </c>
      <c r="E47" s="42" t="str">
        <f t="shared" si="2"/>
        <v>VILAGARCIA</v>
      </c>
      <c r="F47" s="42">
        <f t="shared" si="7"/>
        <v>6952</v>
      </c>
      <c r="G47" s="42">
        <f t="shared" si="8"/>
        <v>6352</v>
      </c>
    </row>
    <row r="48" spans="1:9" x14ac:dyDescent="0.25">
      <c r="A48" s="42" t="str">
        <f t="shared" si="3"/>
        <v>CASTELLON</v>
      </c>
      <c r="B48" s="41">
        <f t="shared" si="4"/>
        <v>638</v>
      </c>
      <c r="C48" s="41">
        <f t="shared" si="5"/>
        <v>2462</v>
      </c>
      <c r="D48" s="41">
        <f t="shared" si="6"/>
        <v>21</v>
      </c>
      <c r="E48" s="42" t="str">
        <f t="shared" si="2"/>
        <v>VIGO</v>
      </c>
      <c r="F48" s="42">
        <f t="shared" si="7"/>
        <v>5179</v>
      </c>
      <c r="G48" s="42">
        <f t="shared" si="8"/>
        <v>5765</v>
      </c>
    </row>
    <row r="49" spans="1:7" x14ac:dyDescent="0.25">
      <c r="A49" s="42" t="str">
        <f t="shared" si="3"/>
        <v>CEUTA</v>
      </c>
      <c r="B49" s="41">
        <f t="shared" si="4"/>
        <v>4765</v>
      </c>
      <c r="C49" s="41">
        <f t="shared" si="5"/>
        <v>3437</v>
      </c>
      <c r="D49" s="41">
        <f t="shared" si="6"/>
        <v>13</v>
      </c>
      <c r="E49" s="42" t="str">
        <f t="shared" si="2"/>
        <v>TARRAGONA</v>
      </c>
      <c r="F49" s="42">
        <f t="shared" si="7"/>
        <v>4884</v>
      </c>
      <c r="G49" s="42">
        <f t="shared" si="8"/>
        <v>5695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24</v>
      </c>
      <c r="E50" s="42" t="str">
        <f t="shared" si="2"/>
        <v>CEUTA</v>
      </c>
      <c r="F50" s="42">
        <f t="shared" si="7"/>
        <v>4765</v>
      </c>
      <c r="G50" s="42">
        <f t="shared" si="8"/>
        <v>3437</v>
      </c>
    </row>
    <row r="51" spans="1:7" x14ac:dyDescent="0.25">
      <c r="A51" s="42" t="str">
        <f t="shared" si="3"/>
        <v>GIJON</v>
      </c>
      <c r="B51" s="41">
        <f t="shared" si="4"/>
        <v>2606</v>
      </c>
      <c r="C51" s="41">
        <f t="shared" si="5"/>
        <v>2176</v>
      </c>
      <c r="D51" s="41">
        <f t="shared" si="6"/>
        <v>18</v>
      </c>
      <c r="E51" s="42" t="str">
        <f t="shared" si="2"/>
        <v>MELILLA</v>
      </c>
      <c r="F51" s="42">
        <f t="shared" si="7"/>
        <v>4330</v>
      </c>
      <c r="G51" s="42">
        <f t="shared" si="8"/>
        <v>5059</v>
      </c>
    </row>
    <row r="52" spans="1:7" x14ac:dyDescent="0.25">
      <c r="A52" s="42" t="str">
        <f t="shared" si="3"/>
        <v>HUELVA</v>
      </c>
      <c r="B52" s="41">
        <f t="shared" si="4"/>
        <v>35</v>
      </c>
      <c r="C52" s="41">
        <f t="shared" si="5"/>
        <v>375</v>
      </c>
      <c r="D52" s="41">
        <f t="shared" si="6"/>
        <v>25</v>
      </c>
      <c r="E52" s="42" t="str">
        <f t="shared" si="2"/>
        <v>BAHIA DE ALGECIRAS</v>
      </c>
      <c r="F52" s="42">
        <f t="shared" si="7"/>
        <v>4070</v>
      </c>
      <c r="G52" s="42">
        <f t="shared" si="8"/>
        <v>5168</v>
      </c>
    </row>
    <row r="53" spans="1:7" x14ac:dyDescent="0.25">
      <c r="A53" s="42" t="str">
        <f t="shared" si="3"/>
        <v>LAS PALMAS</v>
      </c>
      <c r="B53" s="41">
        <f t="shared" si="4"/>
        <v>78241</v>
      </c>
      <c r="C53" s="41">
        <f t="shared" si="5"/>
        <v>85640</v>
      </c>
      <c r="D53" s="41">
        <f t="shared" si="6"/>
        <v>1</v>
      </c>
      <c r="E53" s="42" t="str">
        <f t="shared" si="2"/>
        <v>CARTAGENA</v>
      </c>
      <c r="F53" s="42">
        <f t="shared" si="7"/>
        <v>3921</v>
      </c>
      <c r="G53" s="42">
        <f t="shared" si="8"/>
        <v>4221</v>
      </c>
    </row>
    <row r="54" spans="1:7" x14ac:dyDescent="0.25">
      <c r="A54" s="42" t="str">
        <f t="shared" si="3"/>
        <v>MALAGA</v>
      </c>
      <c r="B54" s="41">
        <f t="shared" si="4"/>
        <v>3328</v>
      </c>
      <c r="C54" s="41">
        <f t="shared" si="5"/>
        <v>3739</v>
      </c>
      <c r="D54" s="41">
        <f t="shared" si="6"/>
        <v>17</v>
      </c>
      <c r="E54" s="42" t="str">
        <f t="shared" si="2"/>
        <v>MALAGA</v>
      </c>
      <c r="F54" s="42">
        <f t="shared" si="7"/>
        <v>3328</v>
      </c>
      <c r="G54" s="42">
        <f t="shared" si="8"/>
        <v>3739</v>
      </c>
    </row>
    <row r="55" spans="1:7" x14ac:dyDescent="0.25">
      <c r="A55" s="42" t="str">
        <f t="shared" si="3"/>
        <v>MARIN Y RIA DE PONTEVEDRA</v>
      </c>
      <c r="B55" s="41">
        <f t="shared" si="4"/>
        <v>1458</v>
      </c>
      <c r="C55" s="41">
        <f t="shared" si="5"/>
        <v>1418</v>
      </c>
      <c r="D55" s="41">
        <f t="shared" si="6"/>
        <v>19</v>
      </c>
      <c r="E55" s="42" t="str">
        <f t="shared" si="2"/>
        <v>GIJON</v>
      </c>
      <c r="F55" s="42">
        <f t="shared" si="7"/>
        <v>2606</v>
      </c>
      <c r="G55" s="42">
        <f t="shared" si="8"/>
        <v>2176</v>
      </c>
    </row>
    <row r="56" spans="1:7" x14ac:dyDescent="0.25">
      <c r="A56" s="42" t="str">
        <f t="shared" si="3"/>
        <v>MELILLA</v>
      </c>
      <c r="B56" s="41">
        <f t="shared" si="4"/>
        <v>4330</v>
      </c>
      <c r="C56" s="41">
        <f t="shared" si="5"/>
        <v>5059</v>
      </c>
      <c r="D56" s="41">
        <f t="shared" si="6"/>
        <v>14</v>
      </c>
      <c r="E56" s="42" t="str">
        <f t="shared" si="2"/>
        <v>MARIN Y RIA DE PONTEVEDRA</v>
      </c>
      <c r="F56" s="42">
        <f t="shared" si="7"/>
        <v>1458</v>
      </c>
      <c r="G56" s="42">
        <f t="shared" si="8"/>
        <v>1418</v>
      </c>
    </row>
    <row r="57" spans="1:7" x14ac:dyDescent="0.25">
      <c r="A57" s="42" t="str">
        <f t="shared" si="3"/>
        <v>MOTRIL</v>
      </c>
      <c r="B57" s="41">
        <f t="shared" si="4"/>
        <v>282</v>
      </c>
      <c r="C57" s="41">
        <f t="shared" si="5"/>
        <v>748</v>
      </c>
      <c r="D57" s="41">
        <f t="shared" si="6"/>
        <v>22</v>
      </c>
      <c r="E57" s="42" t="str">
        <f t="shared" si="2"/>
        <v>ALMERIA</v>
      </c>
      <c r="F57" s="42">
        <f t="shared" si="7"/>
        <v>1123</v>
      </c>
      <c r="G57" s="42">
        <f t="shared" si="8"/>
        <v>1141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638</v>
      </c>
      <c r="G58" s="42">
        <f t="shared" si="8"/>
        <v>2462</v>
      </c>
    </row>
    <row r="59" spans="1:7" x14ac:dyDescent="0.25">
      <c r="A59" s="42" t="str">
        <f t="shared" si="3"/>
        <v>SANTA CRUZ DE TENERIFE</v>
      </c>
      <c r="B59" s="41">
        <f t="shared" si="4"/>
        <v>63130</v>
      </c>
      <c r="C59" s="41">
        <f t="shared" si="5"/>
        <v>70104</v>
      </c>
      <c r="D59" s="41">
        <f t="shared" si="6"/>
        <v>2</v>
      </c>
      <c r="E59" s="42" t="str">
        <f t="shared" si="2"/>
        <v>MOTRIL</v>
      </c>
      <c r="F59" s="42">
        <f t="shared" si="7"/>
        <v>282</v>
      </c>
      <c r="G59" s="42">
        <f t="shared" si="8"/>
        <v>748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138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29591</v>
      </c>
      <c r="C61" s="41">
        <f t="shared" si="5"/>
        <v>34634</v>
      </c>
      <c r="D61" s="41">
        <f t="shared" si="6"/>
        <v>5</v>
      </c>
      <c r="E61" s="42" t="str">
        <f t="shared" si="2"/>
        <v>FERROL-SAN CIBRAO</v>
      </c>
      <c r="F61" s="42">
        <f t="shared" si="7"/>
        <v>40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4884</v>
      </c>
      <c r="C62" s="41">
        <f t="shared" si="5"/>
        <v>5695</v>
      </c>
      <c r="D62" s="41">
        <f t="shared" si="6"/>
        <v>12</v>
      </c>
      <c r="E62" s="42" t="str">
        <f t="shared" si="2"/>
        <v>HUELVA</v>
      </c>
      <c r="F62" s="42">
        <f t="shared" si="7"/>
        <v>35</v>
      </c>
      <c r="G62" s="42">
        <f t="shared" si="8"/>
        <v>375</v>
      </c>
    </row>
    <row r="63" spans="1:7" x14ac:dyDescent="0.25">
      <c r="A63" s="42" t="str">
        <f t="shared" si="3"/>
        <v>VALENCIA</v>
      </c>
      <c r="B63" s="41">
        <f t="shared" si="4"/>
        <v>31970</v>
      </c>
      <c r="C63" s="41">
        <f t="shared" si="5"/>
        <v>34804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5179</v>
      </c>
      <c r="C64" s="41">
        <f t="shared" si="5"/>
        <v>5765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6952</v>
      </c>
      <c r="C65" s="41">
        <f t="shared" si="5"/>
        <v>6352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A37" sqref="A37:G6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">
        <v>40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362</v>
      </c>
      <c r="C7" s="9">
        <v>197</v>
      </c>
      <c r="D7" s="9">
        <v>1287</v>
      </c>
      <c r="E7" s="9">
        <v>621</v>
      </c>
      <c r="F7" s="10">
        <f>((E7*100)/D7)-100</f>
        <v>-51.748251748251747</v>
      </c>
      <c r="G7" s="1"/>
      <c r="H7" s="1"/>
      <c r="I7" s="1"/>
    </row>
    <row r="8" spans="1:12" x14ac:dyDescent="0.25">
      <c r="A8" s="11" t="s">
        <v>45</v>
      </c>
      <c r="B8" s="12">
        <v>4734</v>
      </c>
      <c r="C8" s="12">
        <v>2913</v>
      </c>
      <c r="D8" s="12">
        <v>12025</v>
      </c>
      <c r="E8" s="12">
        <v>7056</v>
      </c>
      <c r="F8" s="13">
        <f t="shared" ref="F8:F35" si="0">((E8*100)/D8)-100</f>
        <v>-41.322245322245323</v>
      </c>
      <c r="G8" s="1"/>
      <c r="H8" s="1"/>
      <c r="I8" s="1"/>
    </row>
    <row r="9" spans="1:12" x14ac:dyDescent="0.25">
      <c r="A9" s="8" t="s">
        <v>46</v>
      </c>
      <c r="B9" s="9">
        <v>108</v>
      </c>
      <c r="C9" s="9">
        <v>82</v>
      </c>
      <c r="D9" s="9">
        <v>272</v>
      </c>
      <c r="E9" s="9">
        <v>325</v>
      </c>
      <c r="F9" s="10">
        <f t="shared" si="0"/>
        <v>19.485294117647058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22446</v>
      </c>
      <c r="C11" s="9">
        <v>26597</v>
      </c>
      <c r="D11" s="9">
        <v>58309</v>
      </c>
      <c r="E11" s="9">
        <v>81562</v>
      </c>
      <c r="F11" s="10">
        <f t="shared" si="0"/>
        <v>39.878920921298601</v>
      </c>
      <c r="G11" s="1"/>
      <c r="H11" s="1"/>
      <c r="I11" s="1"/>
    </row>
    <row r="12" spans="1:12" x14ac:dyDescent="0.25">
      <c r="A12" s="11" t="s">
        <v>49</v>
      </c>
      <c r="B12" s="12">
        <v>5354.5</v>
      </c>
      <c r="C12" s="12">
        <v>5050</v>
      </c>
      <c r="D12" s="12">
        <v>13565.5</v>
      </c>
      <c r="E12" s="12">
        <v>13960.5</v>
      </c>
      <c r="F12" s="13">
        <f t="shared" si="0"/>
        <v>2.9117983118941453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16</v>
      </c>
      <c r="D13" s="9">
        <v>0</v>
      </c>
      <c r="E13" s="9">
        <v>16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81635.5</v>
      </c>
      <c r="C14" s="12">
        <v>110612.5</v>
      </c>
      <c r="D14" s="12">
        <v>253113</v>
      </c>
      <c r="E14" s="12">
        <v>288444.5</v>
      </c>
      <c r="F14" s="13">
        <f t="shared" si="0"/>
        <v>13.958785206607331</v>
      </c>
      <c r="G14" s="1"/>
      <c r="H14" s="1"/>
      <c r="I14" s="1"/>
    </row>
    <row r="15" spans="1:12" x14ac:dyDescent="0.25">
      <c r="A15" s="8" t="s">
        <v>52</v>
      </c>
      <c r="B15" s="9">
        <v>48838.25</v>
      </c>
      <c r="C15" s="9">
        <v>43210.75</v>
      </c>
      <c r="D15" s="9">
        <v>125674.25</v>
      </c>
      <c r="E15" s="9">
        <v>124639.25</v>
      </c>
      <c r="F15" s="10">
        <f t="shared" si="0"/>
        <v>-0.82355772960650597</v>
      </c>
      <c r="G15" s="1"/>
      <c r="H15" s="1"/>
      <c r="I15" s="1"/>
    </row>
    <row r="16" spans="1:12" x14ac:dyDescent="0.25">
      <c r="A16" s="11" t="s">
        <v>53</v>
      </c>
      <c r="B16" s="12">
        <v>3329</v>
      </c>
      <c r="C16" s="12">
        <v>4512</v>
      </c>
      <c r="D16" s="12">
        <v>11371</v>
      </c>
      <c r="E16" s="12">
        <v>14257</v>
      </c>
      <c r="F16" s="13">
        <f t="shared" si="0"/>
        <v>25.380353530911975</v>
      </c>
      <c r="G16" s="1"/>
      <c r="H16" s="1"/>
      <c r="I16" s="1"/>
    </row>
    <row r="17" spans="1:9" x14ac:dyDescent="0.25">
      <c r="A17" s="8" t="s">
        <v>54</v>
      </c>
      <c r="B17" s="9">
        <v>10062</v>
      </c>
      <c r="C17" s="9">
        <v>16492</v>
      </c>
      <c r="D17" s="9">
        <v>27036</v>
      </c>
      <c r="E17" s="9">
        <v>41795</v>
      </c>
      <c r="F17" s="10">
        <f t="shared" si="0"/>
        <v>54.590176061547567</v>
      </c>
      <c r="G17" s="1"/>
      <c r="H17" s="1"/>
      <c r="I17" s="1"/>
    </row>
    <row r="18" spans="1:9" x14ac:dyDescent="0.25">
      <c r="A18" s="11" t="s">
        <v>55</v>
      </c>
      <c r="B18" s="12">
        <v>35</v>
      </c>
      <c r="C18" s="12">
        <v>4</v>
      </c>
      <c r="D18" s="12">
        <v>125</v>
      </c>
      <c r="E18" s="12">
        <v>8</v>
      </c>
      <c r="F18" s="13">
        <f t="shared" si="0"/>
        <v>-93.6</v>
      </c>
      <c r="G18" s="1"/>
      <c r="H18" s="1"/>
      <c r="I18" s="1"/>
    </row>
    <row r="19" spans="1:9" x14ac:dyDescent="0.25">
      <c r="A19" s="8" t="s">
        <v>56</v>
      </c>
      <c r="B19" s="9">
        <v>70</v>
      </c>
      <c r="C19" s="9">
        <v>112</v>
      </c>
      <c r="D19" s="9">
        <v>161</v>
      </c>
      <c r="E19" s="9">
        <v>252</v>
      </c>
      <c r="F19" s="10">
        <f t="shared" si="0"/>
        <v>56.521739130434781</v>
      </c>
      <c r="G19" s="1"/>
      <c r="H19" s="1"/>
      <c r="I19" s="1"/>
    </row>
    <row r="20" spans="1:9" x14ac:dyDescent="0.25">
      <c r="A20" s="11" t="s">
        <v>57</v>
      </c>
      <c r="B20" s="12">
        <v>3411</v>
      </c>
      <c r="C20" s="12">
        <v>4824</v>
      </c>
      <c r="D20" s="12">
        <v>10181</v>
      </c>
      <c r="E20" s="12">
        <v>12758</v>
      </c>
      <c r="F20" s="13">
        <f t="shared" si="0"/>
        <v>25.311855416953151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8014</v>
      </c>
      <c r="C22" s="12">
        <v>6499</v>
      </c>
      <c r="D22" s="12">
        <v>21044</v>
      </c>
      <c r="E22" s="12">
        <v>17872</v>
      </c>
      <c r="F22" s="13">
        <f t="shared" si="0"/>
        <v>-15.073180003801554</v>
      </c>
      <c r="G22" s="1"/>
      <c r="H22" s="1"/>
      <c r="I22" s="1"/>
    </row>
    <row r="23" spans="1:9" x14ac:dyDescent="0.25">
      <c r="A23" s="8" t="s">
        <v>60</v>
      </c>
      <c r="B23" s="9">
        <v>1977</v>
      </c>
      <c r="C23" s="9">
        <v>1738</v>
      </c>
      <c r="D23" s="9">
        <v>5507</v>
      </c>
      <c r="E23" s="9">
        <v>3943</v>
      </c>
      <c r="F23" s="10">
        <f t="shared" si="0"/>
        <v>-28.400217904485203</v>
      </c>
      <c r="G23" s="1"/>
      <c r="H23" s="1"/>
      <c r="I23" s="1"/>
    </row>
    <row r="24" spans="1:9" x14ac:dyDescent="0.25">
      <c r="A24" s="11" t="s">
        <v>61</v>
      </c>
      <c r="B24" s="12">
        <v>3127</v>
      </c>
      <c r="C24" s="12">
        <v>2321</v>
      </c>
      <c r="D24" s="12">
        <v>7641</v>
      </c>
      <c r="E24" s="12">
        <v>6456</v>
      </c>
      <c r="F24" s="13">
        <f t="shared" si="0"/>
        <v>-15.508441303494308</v>
      </c>
      <c r="G24" s="1"/>
      <c r="H24" s="1"/>
      <c r="I24" s="1"/>
    </row>
    <row r="25" spans="1:9" x14ac:dyDescent="0.25">
      <c r="A25" s="8" t="s">
        <v>62</v>
      </c>
      <c r="B25" s="9">
        <v>1037</v>
      </c>
      <c r="C25" s="9">
        <v>1120</v>
      </c>
      <c r="D25" s="9">
        <v>3036</v>
      </c>
      <c r="E25" s="9">
        <v>4185</v>
      </c>
      <c r="F25" s="10">
        <f t="shared" si="0"/>
        <v>37.845849802371532</v>
      </c>
      <c r="G25" s="1"/>
      <c r="H25" s="1"/>
      <c r="I25" s="1"/>
    </row>
    <row r="26" spans="1:9" x14ac:dyDescent="0.25">
      <c r="A26" s="11" t="s">
        <v>63</v>
      </c>
      <c r="B26" s="12">
        <v>417</v>
      </c>
      <c r="C26" s="12">
        <v>319</v>
      </c>
      <c r="D26" s="12">
        <v>1317</v>
      </c>
      <c r="E26" s="12">
        <v>1445</v>
      </c>
      <c r="F26" s="13">
        <f t="shared" si="0"/>
        <v>9.7190584662110808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3202</v>
      </c>
      <c r="C28" s="12">
        <v>2625</v>
      </c>
      <c r="D28" s="12">
        <v>9525</v>
      </c>
      <c r="E28" s="12">
        <v>8091</v>
      </c>
      <c r="F28" s="13">
        <f t="shared" si="0"/>
        <v>-15.055118110236222</v>
      </c>
      <c r="G28" s="1"/>
      <c r="H28" s="1"/>
      <c r="I28" s="1"/>
    </row>
    <row r="29" spans="1:9" x14ac:dyDescent="0.25">
      <c r="A29" s="8" t="s">
        <v>66</v>
      </c>
      <c r="B29" s="9">
        <v>76</v>
      </c>
      <c r="C29" s="9">
        <v>132</v>
      </c>
      <c r="D29" s="9">
        <v>199</v>
      </c>
      <c r="E29" s="9">
        <v>338</v>
      </c>
      <c r="F29" s="10">
        <f t="shared" si="0"/>
        <v>69.849246231155774</v>
      </c>
      <c r="G29" s="1"/>
      <c r="H29" s="1"/>
      <c r="I29" s="1"/>
    </row>
    <row r="30" spans="1:9" x14ac:dyDescent="0.25">
      <c r="A30" s="11" t="s">
        <v>67</v>
      </c>
      <c r="B30" s="12">
        <v>1921</v>
      </c>
      <c r="C30" s="12">
        <v>1352</v>
      </c>
      <c r="D30" s="12">
        <v>4833</v>
      </c>
      <c r="E30" s="12">
        <v>2733</v>
      </c>
      <c r="F30" s="13">
        <f t="shared" si="0"/>
        <v>-43.451272501551834</v>
      </c>
      <c r="G30" s="1"/>
      <c r="H30" s="1"/>
      <c r="I30" s="1"/>
    </row>
    <row r="31" spans="1:9" x14ac:dyDescent="0.25">
      <c r="A31" s="8" t="s">
        <v>68</v>
      </c>
      <c r="B31" s="9">
        <v>6323</v>
      </c>
      <c r="C31" s="9">
        <v>4786</v>
      </c>
      <c r="D31" s="9">
        <v>17617</v>
      </c>
      <c r="E31" s="9">
        <v>13508</v>
      </c>
      <c r="F31" s="10">
        <f t="shared" si="0"/>
        <v>-23.324061985582105</v>
      </c>
      <c r="G31" s="1"/>
      <c r="H31" s="1"/>
      <c r="I31" s="1"/>
    </row>
    <row r="32" spans="1:9" x14ac:dyDescent="0.25">
      <c r="A32" s="11" t="s">
        <v>69</v>
      </c>
      <c r="B32" s="12">
        <v>162311</v>
      </c>
      <c r="C32" s="12">
        <v>165717</v>
      </c>
      <c r="D32" s="12">
        <v>476603</v>
      </c>
      <c r="E32" s="12">
        <v>490540</v>
      </c>
      <c r="F32" s="13">
        <f t="shared" si="0"/>
        <v>2.9242367337175779</v>
      </c>
      <c r="G32" s="1"/>
      <c r="H32" s="1"/>
      <c r="I32" s="1"/>
    </row>
    <row r="33" spans="1:9" x14ac:dyDescent="0.25">
      <c r="A33" s="8" t="s">
        <v>70</v>
      </c>
      <c r="B33" s="9">
        <v>15169.5</v>
      </c>
      <c r="C33" s="9">
        <v>14015</v>
      </c>
      <c r="D33" s="9">
        <v>42426</v>
      </c>
      <c r="E33" s="9">
        <v>38602.5</v>
      </c>
      <c r="F33" s="10">
        <f t="shared" si="0"/>
        <v>-9.0121623532739363</v>
      </c>
      <c r="G33" s="1"/>
      <c r="H33" s="1"/>
      <c r="I33" s="1"/>
    </row>
    <row r="34" spans="1:9" x14ac:dyDescent="0.25">
      <c r="A34" s="11" t="s">
        <v>71</v>
      </c>
      <c r="B34" s="12">
        <v>59</v>
      </c>
      <c r="C34" s="12">
        <v>83</v>
      </c>
      <c r="D34" s="12">
        <v>288</v>
      </c>
      <c r="E34" s="12">
        <v>197</v>
      </c>
      <c r="F34" s="13">
        <f t="shared" si="0"/>
        <v>-31.597222222222229</v>
      </c>
      <c r="G34" s="1"/>
      <c r="H34" s="1"/>
      <c r="I34" s="1"/>
    </row>
    <row r="35" spans="1:9" x14ac:dyDescent="0.25">
      <c r="A35" s="14" t="s">
        <v>72</v>
      </c>
      <c r="B35" s="15">
        <f>SUM(B7:B34)</f>
        <v>384018.75</v>
      </c>
      <c r="C35" s="15">
        <f t="shared" ref="C35:E35" si="1">SUM(C7:C34)</f>
        <v>415329.25</v>
      </c>
      <c r="D35" s="15">
        <f t="shared" si="1"/>
        <v>1103400.75</v>
      </c>
      <c r="E35" s="15">
        <f t="shared" si="1"/>
        <v>1173604.75</v>
      </c>
      <c r="F35" s="16">
        <f t="shared" si="0"/>
        <v>6.3625115353601132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621</v>
      </c>
      <c r="C38" s="41">
        <f>D7</f>
        <v>1287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490540</v>
      </c>
      <c r="G38" s="42">
        <f>LOOKUP(E38,$A$38:$A$65,$C$38:$C$65)</f>
        <v>476603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7056</v>
      </c>
      <c r="C39" s="41">
        <f t="shared" ref="C39:C65" si="5">D8</f>
        <v>12025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288444.5</v>
      </c>
      <c r="G39" s="42">
        <f t="shared" ref="G39:G65" si="8">LOOKUP(E39,$A$38:$A$65,$C$38:$C$65)</f>
        <v>253113</v>
      </c>
    </row>
    <row r="40" spans="1:9" x14ac:dyDescent="0.25">
      <c r="A40" s="42" t="str">
        <f t="shared" si="3"/>
        <v>ALMERIA</v>
      </c>
      <c r="B40" s="41">
        <f t="shared" si="4"/>
        <v>325</v>
      </c>
      <c r="C40" s="41">
        <f t="shared" si="5"/>
        <v>272</v>
      </c>
      <c r="D40" s="41">
        <f t="shared" si="6"/>
        <v>21</v>
      </c>
      <c r="E40" s="42" t="str">
        <f t="shared" si="2"/>
        <v>BILBAO</v>
      </c>
      <c r="F40" s="42">
        <f t="shared" si="7"/>
        <v>124639.25</v>
      </c>
      <c r="G40" s="42">
        <f t="shared" si="8"/>
        <v>125674.25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81562</v>
      </c>
      <c r="G41" s="42">
        <f t="shared" si="8"/>
        <v>58309</v>
      </c>
    </row>
    <row r="42" spans="1:9" x14ac:dyDescent="0.25">
      <c r="A42" s="42" t="str">
        <f t="shared" si="3"/>
        <v>BAHIA DE ALGECIRAS</v>
      </c>
      <c r="B42" s="41">
        <f t="shared" si="4"/>
        <v>81562</v>
      </c>
      <c r="C42" s="41">
        <f t="shared" si="5"/>
        <v>58309</v>
      </c>
      <c r="D42" s="41">
        <f t="shared" si="6"/>
        <v>4</v>
      </c>
      <c r="E42" s="42" t="str">
        <f t="shared" si="2"/>
        <v>CASTELLON</v>
      </c>
      <c r="F42" s="42">
        <f t="shared" si="7"/>
        <v>41795</v>
      </c>
      <c r="G42" s="42">
        <f t="shared" si="8"/>
        <v>27036</v>
      </c>
    </row>
    <row r="43" spans="1:9" x14ac:dyDescent="0.25">
      <c r="A43" s="42" t="str">
        <f t="shared" si="3"/>
        <v>BAHIA DE CADIZ</v>
      </c>
      <c r="B43" s="41">
        <f t="shared" si="4"/>
        <v>13960.5</v>
      </c>
      <c r="C43" s="41">
        <f t="shared" si="5"/>
        <v>13565.5</v>
      </c>
      <c r="D43" s="41">
        <f t="shared" si="6"/>
        <v>9</v>
      </c>
      <c r="E43" s="42" t="str">
        <f t="shared" si="2"/>
        <v>VIGO</v>
      </c>
      <c r="F43" s="42">
        <f t="shared" si="7"/>
        <v>38602.5</v>
      </c>
      <c r="G43" s="42">
        <f t="shared" si="8"/>
        <v>42426</v>
      </c>
    </row>
    <row r="44" spans="1:9" x14ac:dyDescent="0.25">
      <c r="A44" s="42" t="str">
        <f t="shared" si="3"/>
        <v>BALEARES</v>
      </c>
      <c r="B44" s="41">
        <f t="shared" si="4"/>
        <v>16</v>
      </c>
      <c r="C44" s="41">
        <f t="shared" si="5"/>
        <v>0</v>
      </c>
      <c r="D44" s="41">
        <f t="shared" si="6"/>
        <v>24</v>
      </c>
      <c r="E44" s="42" t="str">
        <f t="shared" si="2"/>
        <v>LAS PALMAS</v>
      </c>
      <c r="F44" s="42">
        <f t="shared" si="7"/>
        <v>17872</v>
      </c>
      <c r="G44" s="42">
        <f t="shared" si="8"/>
        <v>21044</v>
      </c>
    </row>
    <row r="45" spans="1:9" x14ac:dyDescent="0.25">
      <c r="A45" s="42" t="str">
        <f t="shared" si="3"/>
        <v>BARCELONA</v>
      </c>
      <c r="B45" s="41">
        <f t="shared" si="4"/>
        <v>288444.5</v>
      </c>
      <c r="C45" s="41">
        <f t="shared" si="5"/>
        <v>253113</v>
      </c>
      <c r="D45" s="41">
        <f t="shared" si="6"/>
        <v>2</v>
      </c>
      <c r="E45" s="42" t="str">
        <f t="shared" si="2"/>
        <v>CARTAGENA</v>
      </c>
      <c r="F45" s="42">
        <f t="shared" si="7"/>
        <v>14257</v>
      </c>
      <c r="G45" s="42">
        <f t="shared" si="8"/>
        <v>11371</v>
      </c>
    </row>
    <row r="46" spans="1:9" x14ac:dyDescent="0.25">
      <c r="A46" s="42" t="str">
        <f t="shared" si="3"/>
        <v>BILBAO</v>
      </c>
      <c r="B46" s="41">
        <f t="shared" si="4"/>
        <v>124639.25</v>
      </c>
      <c r="C46" s="41">
        <f t="shared" si="5"/>
        <v>125674.25</v>
      </c>
      <c r="D46" s="41">
        <f t="shared" si="6"/>
        <v>3</v>
      </c>
      <c r="E46" s="42" t="str">
        <f t="shared" si="2"/>
        <v>BAHIA DE CADIZ</v>
      </c>
      <c r="F46" s="42">
        <f t="shared" si="7"/>
        <v>13960.5</v>
      </c>
      <c r="G46" s="42">
        <f t="shared" si="8"/>
        <v>13565.5</v>
      </c>
    </row>
    <row r="47" spans="1:9" x14ac:dyDescent="0.25">
      <c r="A47" s="42" t="str">
        <f t="shared" si="3"/>
        <v>CARTAGENA</v>
      </c>
      <c r="B47" s="41">
        <f t="shared" si="4"/>
        <v>14257</v>
      </c>
      <c r="C47" s="41">
        <f t="shared" si="5"/>
        <v>11371</v>
      </c>
      <c r="D47" s="41">
        <f t="shared" si="6"/>
        <v>8</v>
      </c>
      <c r="E47" s="42" t="str">
        <f t="shared" si="2"/>
        <v>TARRAGONA</v>
      </c>
      <c r="F47" s="42">
        <f t="shared" si="7"/>
        <v>13508</v>
      </c>
      <c r="G47" s="42">
        <f t="shared" si="8"/>
        <v>17617</v>
      </c>
    </row>
    <row r="48" spans="1:9" x14ac:dyDescent="0.25">
      <c r="A48" s="42" t="str">
        <f t="shared" si="3"/>
        <v>CASTELLON</v>
      </c>
      <c r="B48" s="41">
        <f t="shared" si="4"/>
        <v>41795</v>
      </c>
      <c r="C48" s="41">
        <f t="shared" si="5"/>
        <v>27036</v>
      </c>
      <c r="D48" s="41">
        <f t="shared" si="6"/>
        <v>5</v>
      </c>
      <c r="E48" s="42" t="str">
        <f t="shared" si="2"/>
        <v>GIJON</v>
      </c>
      <c r="F48" s="42">
        <f t="shared" si="7"/>
        <v>12758</v>
      </c>
      <c r="G48" s="42">
        <f t="shared" si="8"/>
        <v>10181</v>
      </c>
    </row>
    <row r="49" spans="1:7" x14ac:dyDescent="0.25">
      <c r="A49" s="42" t="str">
        <f t="shared" si="3"/>
        <v>CEUTA</v>
      </c>
      <c r="B49" s="41">
        <f t="shared" si="4"/>
        <v>8</v>
      </c>
      <c r="C49" s="41">
        <f t="shared" si="5"/>
        <v>125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8091</v>
      </c>
      <c r="G49" s="42">
        <f t="shared" si="8"/>
        <v>9525</v>
      </c>
    </row>
    <row r="50" spans="1:7" x14ac:dyDescent="0.25">
      <c r="A50" s="42" t="str">
        <f t="shared" si="3"/>
        <v>FERROL-SAN CIBRAO</v>
      </c>
      <c r="B50" s="41">
        <f t="shared" si="4"/>
        <v>252</v>
      </c>
      <c r="C50" s="41">
        <f t="shared" si="5"/>
        <v>161</v>
      </c>
      <c r="D50" s="41">
        <f t="shared" si="6"/>
        <v>22</v>
      </c>
      <c r="E50" s="42" t="str">
        <f t="shared" si="2"/>
        <v>ALICANTE</v>
      </c>
      <c r="F50" s="42">
        <f t="shared" si="7"/>
        <v>7056</v>
      </c>
      <c r="G50" s="42">
        <f t="shared" si="8"/>
        <v>12025</v>
      </c>
    </row>
    <row r="51" spans="1:7" x14ac:dyDescent="0.25">
      <c r="A51" s="42" t="str">
        <f t="shared" si="3"/>
        <v>GIJON</v>
      </c>
      <c r="B51" s="41">
        <f t="shared" si="4"/>
        <v>12758</v>
      </c>
      <c r="C51" s="41">
        <f t="shared" si="5"/>
        <v>10181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6456</v>
      </c>
      <c r="G51" s="42">
        <f t="shared" si="8"/>
        <v>7641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MELILLA</v>
      </c>
      <c r="F52" s="42">
        <f t="shared" si="7"/>
        <v>4185</v>
      </c>
      <c r="G52" s="42">
        <f t="shared" si="8"/>
        <v>3036</v>
      </c>
    </row>
    <row r="53" spans="1:7" x14ac:dyDescent="0.25">
      <c r="A53" s="42" t="str">
        <f t="shared" si="3"/>
        <v>LAS PALMAS</v>
      </c>
      <c r="B53" s="41">
        <f t="shared" si="4"/>
        <v>17872</v>
      </c>
      <c r="C53" s="41">
        <f t="shared" si="5"/>
        <v>21044</v>
      </c>
      <c r="D53" s="41">
        <f t="shared" si="6"/>
        <v>7</v>
      </c>
      <c r="E53" s="42" t="str">
        <f t="shared" si="2"/>
        <v>MALAGA</v>
      </c>
      <c r="F53" s="42">
        <f t="shared" si="7"/>
        <v>3943</v>
      </c>
      <c r="G53" s="42">
        <f t="shared" si="8"/>
        <v>5507</v>
      </c>
    </row>
    <row r="54" spans="1:7" x14ac:dyDescent="0.25">
      <c r="A54" s="42" t="str">
        <f t="shared" si="3"/>
        <v>MALAGA</v>
      </c>
      <c r="B54" s="41">
        <f t="shared" si="4"/>
        <v>3943</v>
      </c>
      <c r="C54" s="41">
        <f t="shared" si="5"/>
        <v>5507</v>
      </c>
      <c r="D54" s="41">
        <f t="shared" si="6"/>
        <v>16</v>
      </c>
      <c r="E54" s="42" t="str">
        <f t="shared" si="2"/>
        <v>SEVILLA</v>
      </c>
      <c r="F54" s="42">
        <f t="shared" si="7"/>
        <v>2733</v>
      </c>
      <c r="G54" s="42">
        <f t="shared" si="8"/>
        <v>4833</v>
      </c>
    </row>
    <row r="55" spans="1:7" x14ac:dyDescent="0.25">
      <c r="A55" s="42" t="str">
        <f t="shared" si="3"/>
        <v>MARIN Y RIA DE PONTEVEDRA</v>
      </c>
      <c r="B55" s="41">
        <f t="shared" si="4"/>
        <v>6456</v>
      </c>
      <c r="C55" s="41">
        <f t="shared" si="5"/>
        <v>7641</v>
      </c>
      <c r="D55" s="41">
        <f t="shared" si="6"/>
        <v>14</v>
      </c>
      <c r="E55" s="42" t="str">
        <f t="shared" si="2"/>
        <v>MOTRIL</v>
      </c>
      <c r="F55" s="42">
        <f t="shared" si="7"/>
        <v>1445</v>
      </c>
      <c r="G55" s="42">
        <f t="shared" si="8"/>
        <v>1317</v>
      </c>
    </row>
    <row r="56" spans="1:7" x14ac:dyDescent="0.25">
      <c r="A56" s="42" t="str">
        <f t="shared" si="3"/>
        <v>MELILLA</v>
      </c>
      <c r="B56" s="41">
        <f t="shared" si="4"/>
        <v>4185</v>
      </c>
      <c r="C56" s="41">
        <f t="shared" si="5"/>
        <v>3036</v>
      </c>
      <c r="D56" s="41">
        <f t="shared" si="6"/>
        <v>15</v>
      </c>
      <c r="E56" s="42" t="str">
        <f t="shared" si="2"/>
        <v>A CORUÑA</v>
      </c>
      <c r="F56" s="42">
        <f t="shared" si="7"/>
        <v>621</v>
      </c>
      <c r="G56" s="42">
        <f t="shared" si="8"/>
        <v>1287</v>
      </c>
    </row>
    <row r="57" spans="1:7" x14ac:dyDescent="0.25">
      <c r="A57" s="42" t="str">
        <f t="shared" si="3"/>
        <v>MOTRIL</v>
      </c>
      <c r="B57" s="41">
        <f t="shared" si="4"/>
        <v>1445</v>
      </c>
      <c r="C57" s="41">
        <f t="shared" si="5"/>
        <v>1317</v>
      </c>
      <c r="D57" s="41">
        <f t="shared" si="6"/>
        <v>18</v>
      </c>
      <c r="E57" s="42" t="str">
        <f t="shared" si="2"/>
        <v>SANTANDER</v>
      </c>
      <c r="F57" s="42">
        <f t="shared" si="7"/>
        <v>338</v>
      </c>
      <c r="G57" s="42">
        <f t="shared" si="8"/>
        <v>199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325</v>
      </c>
      <c r="G58" s="42">
        <f t="shared" si="8"/>
        <v>272</v>
      </c>
    </row>
    <row r="59" spans="1:7" x14ac:dyDescent="0.25">
      <c r="A59" s="42" t="str">
        <f t="shared" si="3"/>
        <v>SANTA CRUZ DE TENERIFE</v>
      </c>
      <c r="B59" s="41">
        <f t="shared" si="4"/>
        <v>8091</v>
      </c>
      <c r="C59" s="41">
        <f t="shared" si="5"/>
        <v>9525</v>
      </c>
      <c r="D59" s="41">
        <f t="shared" si="6"/>
        <v>12</v>
      </c>
      <c r="E59" s="42" t="str">
        <f t="shared" si="2"/>
        <v>FERROL-SAN CIBRAO</v>
      </c>
      <c r="F59" s="42">
        <f t="shared" si="7"/>
        <v>252</v>
      </c>
      <c r="G59" s="42">
        <f t="shared" si="8"/>
        <v>161</v>
      </c>
    </row>
    <row r="60" spans="1:7" x14ac:dyDescent="0.25">
      <c r="A60" s="42" t="str">
        <f t="shared" si="3"/>
        <v>SANTANDER</v>
      </c>
      <c r="B60" s="41">
        <f t="shared" si="4"/>
        <v>338</v>
      </c>
      <c r="C60" s="41">
        <f t="shared" si="5"/>
        <v>199</v>
      </c>
      <c r="D60" s="41">
        <f t="shared" si="6"/>
        <v>20</v>
      </c>
      <c r="E60" s="42" t="str">
        <f t="shared" si="2"/>
        <v>VILAGARCIA</v>
      </c>
      <c r="F60" s="42">
        <f t="shared" si="7"/>
        <v>197</v>
      </c>
      <c r="G60" s="42">
        <f t="shared" si="8"/>
        <v>288</v>
      </c>
    </row>
    <row r="61" spans="1:7" x14ac:dyDescent="0.25">
      <c r="A61" s="42" t="str">
        <f t="shared" si="3"/>
        <v>SEVILLA</v>
      </c>
      <c r="B61" s="41">
        <f t="shared" si="4"/>
        <v>2733</v>
      </c>
      <c r="C61" s="41">
        <f t="shared" si="5"/>
        <v>4833</v>
      </c>
      <c r="D61" s="41">
        <f t="shared" si="6"/>
        <v>17</v>
      </c>
      <c r="E61" s="42" t="str">
        <f t="shared" si="2"/>
        <v>BALEARES</v>
      </c>
      <c r="F61" s="42">
        <f t="shared" si="7"/>
        <v>16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13508</v>
      </c>
      <c r="C62" s="41">
        <f t="shared" si="5"/>
        <v>17617</v>
      </c>
      <c r="D62" s="41">
        <f t="shared" si="6"/>
        <v>10</v>
      </c>
      <c r="E62" s="42" t="str">
        <f t="shared" si="2"/>
        <v>CEUTA</v>
      </c>
      <c r="F62" s="42">
        <f t="shared" si="7"/>
        <v>8</v>
      </c>
      <c r="G62" s="42">
        <f t="shared" si="8"/>
        <v>125</v>
      </c>
    </row>
    <row r="63" spans="1:7" x14ac:dyDescent="0.25">
      <c r="A63" s="42" t="str">
        <f t="shared" si="3"/>
        <v>VALENCIA</v>
      </c>
      <c r="B63" s="41">
        <f t="shared" si="4"/>
        <v>490540</v>
      </c>
      <c r="C63" s="41">
        <f t="shared" si="5"/>
        <v>476603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38602.5</v>
      </c>
      <c r="C64" s="41">
        <f t="shared" si="5"/>
        <v>42426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197</v>
      </c>
      <c r="C65" s="41">
        <f t="shared" si="5"/>
        <v>288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Marzo</v>
      </c>
      <c r="C5" s="68"/>
      <c r="D5" s="67" t="s">
        <v>40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362</v>
      </c>
      <c r="C7" s="9">
        <v>229</v>
      </c>
      <c r="D7" s="9">
        <v>1287</v>
      </c>
      <c r="E7" s="9">
        <v>759</v>
      </c>
      <c r="F7" s="10">
        <f>((E7*100)/D7)-100</f>
        <v>-41.025641025641029</v>
      </c>
      <c r="G7" s="1"/>
      <c r="H7" s="1"/>
      <c r="I7" s="1"/>
    </row>
    <row r="8" spans="1:12" x14ac:dyDescent="0.25">
      <c r="A8" s="11" t="s">
        <v>45</v>
      </c>
      <c r="B8" s="12">
        <v>15494</v>
      </c>
      <c r="C8" s="12">
        <v>13709</v>
      </c>
      <c r="D8" s="12">
        <v>41257</v>
      </c>
      <c r="E8" s="12">
        <v>36591</v>
      </c>
      <c r="F8" s="13">
        <f t="shared" ref="F8:F35" si="0">((E8*100)/D8)-100</f>
        <v>-11.309595947354381</v>
      </c>
      <c r="G8" s="1"/>
      <c r="H8" s="1"/>
      <c r="I8" s="1"/>
    </row>
    <row r="9" spans="1:12" x14ac:dyDescent="0.25">
      <c r="A9" s="8" t="s">
        <v>46</v>
      </c>
      <c r="B9" s="9">
        <v>461</v>
      </c>
      <c r="C9" s="9">
        <v>417</v>
      </c>
      <c r="D9" s="9">
        <v>1413</v>
      </c>
      <c r="E9" s="9">
        <v>1448</v>
      </c>
      <c r="F9" s="10">
        <f t="shared" si="0"/>
        <v>2.4769992922859103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24005</v>
      </c>
      <c r="C11" s="9">
        <v>26958</v>
      </c>
      <c r="D11" s="9">
        <v>63477</v>
      </c>
      <c r="E11" s="9">
        <v>85632</v>
      </c>
      <c r="F11" s="10">
        <f t="shared" si="0"/>
        <v>34.9024055957276</v>
      </c>
      <c r="G11" s="1"/>
      <c r="H11" s="1"/>
      <c r="I11" s="1"/>
    </row>
    <row r="12" spans="1:12" x14ac:dyDescent="0.25">
      <c r="A12" s="11" t="s">
        <v>49</v>
      </c>
      <c r="B12" s="12">
        <v>9140</v>
      </c>
      <c r="C12" s="12">
        <v>7457</v>
      </c>
      <c r="D12" s="12">
        <v>22892</v>
      </c>
      <c r="E12" s="12">
        <v>23763.5</v>
      </c>
      <c r="F12" s="13">
        <f t="shared" si="0"/>
        <v>3.8070068146077176</v>
      </c>
      <c r="G12" s="1"/>
      <c r="H12" s="1"/>
      <c r="I12" s="1"/>
    </row>
    <row r="13" spans="1:12" x14ac:dyDescent="0.25">
      <c r="A13" s="8" t="s">
        <v>50</v>
      </c>
      <c r="B13" s="9">
        <v>4796</v>
      </c>
      <c r="C13" s="9">
        <v>5522</v>
      </c>
      <c r="D13" s="9">
        <v>12050</v>
      </c>
      <c r="E13" s="9">
        <v>14331</v>
      </c>
      <c r="F13" s="10">
        <f t="shared" si="0"/>
        <v>18.92946058091286</v>
      </c>
      <c r="G13" s="1"/>
      <c r="H13" s="1"/>
      <c r="I13" s="1"/>
    </row>
    <row r="14" spans="1:12" x14ac:dyDescent="0.25">
      <c r="A14" s="11" t="s">
        <v>51</v>
      </c>
      <c r="B14" s="12">
        <v>96558</v>
      </c>
      <c r="C14" s="12">
        <v>124394</v>
      </c>
      <c r="D14" s="12">
        <v>292673</v>
      </c>
      <c r="E14" s="12">
        <v>326302</v>
      </c>
      <c r="F14" s="13">
        <f t="shared" si="0"/>
        <v>11.490298045942055</v>
      </c>
      <c r="G14" s="1"/>
      <c r="H14" s="1"/>
      <c r="I14" s="1"/>
    </row>
    <row r="15" spans="1:12" x14ac:dyDescent="0.25">
      <c r="A15" s="8" t="s">
        <v>52</v>
      </c>
      <c r="B15" s="9">
        <v>54004.5</v>
      </c>
      <c r="C15" s="9">
        <v>48467</v>
      </c>
      <c r="D15" s="9">
        <v>140891.75</v>
      </c>
      <c r="E15" s="9">
        <v>139048.5</v>
      </c>
      <c r="F15" s="10">
        <f t="shared" si="0"/>
        <v>-1.3082739053209309</v>
      </c>
      <c r="G15" s="1"/>
      <c r="H15" s="1"/>
      <c r="I15" s="1"/>
    </row>
    <row r="16" spans="1:12" x14ac:dyDescent="0.25">
      <c r="A16" s="11" t="s">
        <v>53</v>
      </c>
      <c r="B16" s="12">
        <v>4993</v>
      </c>
      <c r="C16" s="12">
        <v>6718</v>
      </c>
      <c r="D16" s="12">
        <v>15592</v>
      </c>
      <c r="E16" s="12">
        <v>18178</v>
      </c>
      <c r="F16" s="13">
        <f t="shared" si="0"/>
        <v>16.585428424833253</v>
      </c>
      <c r="G16" s="1"/>
      <c r="H16" s="1"/>
      <c r="I16" s="1"/>
    </row>
    <row r="17" spans="1:9" x14ac:dyDescent="0.25">
      <c r="A17" s="8" t="s">
        <v>54</v>
      </c>
      <c r="B17" s="9">
        <v>10682</v>
      </c>
      <c r="C17" s="9">
        <v>16610</v>
      </c>
      <c r="D17" s="9">
        <v>29498</v>
      </c>
      <c r="E17" s="9">
        <v>42433</v>
      </c>
      <c r="F17" s="10">
        <f t="shared" si="0"/>
        <v>43.850430537663584</v>
      </c>
      <c r="G17" s="1"/>
      <c r="H17" s="1"/>
      <c r="I17" s="1"/>
    </row>
    <row r="18" spans="1:9" x14ac:dyDescent="0.25">
      <c r="A18" s="11" t="s">
        <v>55</v>
      </c>
      <c r="B18" s="12">
        <v>1069</v>
      </c>
      <c r="C18" s="12">
        <v>1499</v>
      </c>
      <c r="D18" s="12">
        <v>3562</v>
      </c>
      <c r="E18" s="12">
        <v>4773</v>
      </c>
      <c r="F18" s="13">
        <f t="shared" si="0"/>
        <v>33.997754070746765</v>
      </c>
      <c r="G18" s="1"/>
      <c r="H18" s="1"/>
      <c r="I18" s="1"/>
    </row>
    <row r="19" spans="1:9" x14ac:dyDescent="0.25">
      <c r="A19" s="8" t="s">
        <v>56</v>
      </c>
      <c r="B19" s="9">
        <v>70</v>
      </c>
      <c r="C19" s="9">
        <v>112</v>
      </c>
      <c r="D19" s="9">
        <v>161</v>
      </c>
      <c r="E19" s="9">
        <v>292</v>
      </c>
      <c r="F19" s="10">
        <f t="shared" si="0"/>
        <v>81.366459627329192</v>
      </c>
      <c r="G19" s="1"/>
      <c r="H19" s="1"/>
      <c r="I19" s="1"/>
    </row>
    <row r="20" spans="1:9" x14ac:dyDescent="0.25">
      <c r="A20" s="11" t="s">
        <v>57</v>
      </c>
      <c r="B20" s="12">
        <v>4237</v>
      </c>
      <c r="C20" s="12">
        <v>5912</v>
      </c>
      <c r="D20" s="12">
        <v>12357</v>
      </c>
      <c r="E20" s="12">
        <v>15364</v>
      </c>
      <c r="F20" s="13">
        <f t="shared" si="0"/>
        <v>24.334385368616978</v>
      </c>
      <c r="G20" s="1"/>
      <c r="H20" s="1"/>
      <c r="I20" s="1"/>
    </row>
    <row r="21" spans="1:9" x14ac:dyDescent="0.25">
      <c r="A21" s="8" t="s">
        <v>58</v>
      </c>
      <c r="B21" s="9">
        <v>129</v>
      </c>
      <c r="C21" s="9">
        <v>17</v>
      </c>
      <c r="D21" s="9">
        <v>618</v>
      </c>
      <c r="E21" s="9">
        <v>35</v>
      </c>
      <c r="F21" s="10">
        <f t="shared" si="0"/>
        <v>-94.336569579288025</v>
      </c>
      <c r="G21" s="1"/>
      <c r="H21" s="1"/>
      <c r="I21" s="1"/>
    </row>
    <row r="22" spans="1:9" x14ac:dyDescent="0.25">
      <c r="A22" s="11" t="s">
        <v>59</v>
      </c>
      <c r="B22" s="12">
        <v>37730</v>
      </c>
      <c r="C22" s="12">
        <v>34173</v>
      </c>
      <c r="D22" s="12">
        <v>106807</v>
      </c>
      <c r="E22" s="12">
        <v>96114</v>
      </c>
      <c r="F22" s="13">
        <f t="shared" si="0"/>
        <v>-10.011516099132081</v>
      </c>
      <c r="G22" s="1"/>
      <c r="H22" s="1"/>
      <c r="I22" s="1"/>
    </row>
    <row r="23" spans="1:9" x14ac:dyDescent="0.25">
      <c r="A23" s="8" t="s">
        <v>60</v>
      </c>
      <c r="B23" s="9">
        <v>3642</v>
      </c>
      <c r="C23" s="9">
        <v>2738</v>
      </c>
      <c r="D23" s="9">
        <v>9246</v>
      </c>
      <c r="E23" s="9">
        <v>7271</v>
      </c>
      <c r="F23" s="10">
        <f t="shared" si="0"/>
        <v>-21.360588362535154</v>
      </c>
      <c r="G23" s="1"/>
      <c r="H23" s="1"/>
      <c r="I23" s="1"/>
    </row>
    <row r="24" spans="1:9" x14ac:dyDescent="0.25">
      <c r="A24" s="11" t="s">
        <v>61</v>
      </c>
      <c r="B24" s="12">
        <v>3477</v>
      </c>
      <c r="C24" s="12">
        <v>2899</v>
      </c>
      <c r="D24" s="12">
        <v>9059</v>
      </c>
      <c r="E24" s="12">
        <v>7914</v>
      </c>
      <c r="F24" s="13">
        <f t="shared" si="0"/>
        <v>-12.639364168230486</v>
      </c>
      <c r="G24" s="1"/>
      <c r="H24" s="1"/>
      <c r="I24" s="1"/>
    </row>
    <row r="25" spans="1:9" x14ac:dyDescent="0.25">
      <c r="A25" s="8" t="s">
        <v>62</v>
      </c>
      <c r="B25" s="9">
        <v>2362</v>
      </c>
      <c r="C25" s="9">
        <v>2601</v>
      </c>
      <c r="D25" s="9">
        <v>8095</v>
      </c>
      <c r="E25" s="9">
        <v>8515</v>
      </c>
      <c r="F25" s="10">
        <f t="shared" si="0"/>
        <v>5.1883878937615862</v>
      </c>
      <c r="G25" s="1"/>
      <c r="H25" s="1"/>
      <c r="I25" s="1"/>
    </row>
    <row r="26" spans="1:9" x14ac:dyDescent="0.25">
      <c r="A26" s="11" t="s">
        <v>63</v>
      </c>
      <c r="B26" s="12">
        <v>619</v>
      </c>
      <c r="C26" s="12">
        <v>479</v>
      </c>
      <c r="D26" s="12">
        <v>2065</v>
      </c>
      <c r="E26" s="12">
        <v>1727</v>
      </c>
      <c r="F26" s="13">
        <f t="shared" si="0"/>
        <v>-16.368038740920099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28640</v>
      </c>
      <c r="C28" s="12">
        <v>23783</v>
      </c>
      <c r="D28" s="12">
        <v>79629</v>
      </c>
      <c r="E28" s="12">
        <v>71221</v>
      </c>
      <c r="F28" s="13">
        <f t="shared" si="0"/>
        <v>-10.558967210438411</v>
      </c>
      <c r="G28" s="1"/>
      <c r="H28" s="1"/>
      <c r="I28" s="1"/>
    </row>
    <row r="29" spans="1:9" x14ac:dyDescent="0.25">
      <c r="A29" s="8" t="s">
        <v>66</v>
      </c>
      <c r="B29" s="9">
        <v>76</v>
      </c>
      <c r="C29" s="9">
        <v>132</v>
      </c>
      <c r="D29" s="9">
        <v>199</v>
      </c>
      <c r="E29" s="9">
        <v>338</v>
      </c>
      <c r="F29" s="10">
        <f t="shared" si="0"/>
        <v>69.849246231155774</v>
      </c>
      <c r="G29" s="1"/>
      <c r="H29" s="1"/>
      <c r="I29" s="1"/>
    </row>
    <row r="30" spans="1:9" x14ac:dyDescent="0.25">
      <c r="A30" s="11" t="s">
        <v>67</v>
      </c>
      <c r="B30" s="12">
        <v>14321</v>
      </c>
      <c r="C30" s="12">
        <v>12156</v>
      </c>
      <c r="D30" s="12">
        <v>39467</v>
      </c>
      <c r="E30" s="12">
        <v>32324</v>
      </c>
      <c r="F30" s="13">
        <f t="shared" si="0"/>
        <v>-18.098664707223762</v>
      </c>
      <c r="G30" s="1"/>
      <c r="H30" s="1"/>
      <c r="I30" s="1"/>
    </row>
    <row r="31" spans="1:9" x14ac:dyDescent="0.25">
      <c r="A31" s="8" t="s">
        <v>68</v>
      </c>
      <c r="B31" s="9">
        <v>8382</v>
      </c>
      <c r="C31" s="9">
        <v>6084</v>
      </c>
      <c r="D31" s="9">
        <v>23312</v>
      </c>
      <c r="E31" s="9">
        <v>18392</v>
      </c>
      <c r="F31" s="10">
        <f t="shared" si="0"/>
        <v>-21.105010295126974</v>
      </c>
      <c r="G31" s="1"/>
      <c r="H31" s="1"/>
      <c r="I31" s="1"/>
    </row>
    <row r="32" spans="1:9" x14ac:dyDescent="0.25">
      <c r="A32" s="11" t="s">
        <v>69</v>
      </c>
      <c r="B32" s="12">
        <v>174165</v>
      </c>
      <c r="C32" s="12">
        <v>178278</v>
      </c>
      <c r="D32" s="12">
        <v>511407</v>
      </c>
      <c r="E32" s="12">
        <v>522510</v>
      </c>
      <c r="F32" s="13">
        <f t="shared" si="0"/>
        <v>2.1710692266629081</v>
      </c>
      <c r="G32" s="1"/>
      <c r="H32" s="1"/>
      <c r="I32" s="1"/>
    </row>
    <row r="33" spans="1:9" x14ac:dyDescent="0.25">
      <c r="A33" s="8" t="s">
        <v>70</v>
      </c>
      <c r="B33" s="9">
        <v>16887.5</v>
      </c>
      <c r="C33" s="9">
        <v>15137</v>
      </c>
      <c r="D33" s="9">
        <v>48191</v>
      </c>
      <c r="E33" s="9">
        <v>43781.5</v>
      </c>
      <c r="F33" s="10">
        <f t="shared" si="0"/>
        <v>-9.1500487642920945</v>
      </c>
      <c r="G33" s="1"/>
      <c r="H33" s="1"/>
      <c r="I33" s="1"/>
    </row>
    <row r="34" spans="1:9" x14ac:dyDescent="0.25">
      <c r="A34" s="11" t="s">
        <v>71</v>
      </c>
      <c r="B34" s="12">
        <v>1934</v>
      </c>
      <c r="C34" s="12">
        <v>2282</v>
      </c>
      <c r="D34" s="12">
        <v>6640</v>
      </c>
      <c r="E34" s="12">
        <v>7149</v>
      </c>
      <c r="F34" s="13">
        <f t="shared" si="0"/>
        <v>7.6656626506024139</v>
      </c>
      <c r="G34" s="1"/>
      <c r="H34" s="1"/>
      <c r="I34" s="1"/>
    </row>
    <row r="35" spans="1:9" x14ac:dyDescent="0.25">
      <c r="A35" s="14" t="s">
        <v>72</v>
      </c>
      <c r="B35" s="15">
        <f>SUM(B7:B34)</f>
        <v>518236</v>
      </c>
      <c r="C35" s="15">
        <f t="shared" ref="C35:E35" si="1">SUM(C7:C34)</f>
        <v>538763</v>
      </c>
      <c r="D35" s="15">
        <f t="shared" si="1"/>
        <v>1481847.75</v>
      </c>
      <c r="E35" s="15">
        <f t="shared" si="1"/>
        <v>1526206.5</v>
      </c>
      <c r="F35" s="16">
        <f t="shared" si="0"/>
        <v>2.9934755442993435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759</v>
      </c>
      <c r="C38" s="41">
        <f>D7</f>
        <v>1287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522510</v>
      </c>
      <c r="G38" s="42">
        <f>LOOKUP(E38,$A$38:$A$65,$C$38:$C$65)</f>
        <v>511407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36591</v>
      </c>
      <c r="C39" s="41">
        <f t="shared" ref="C39:C65" si="5">D8</f>
        <v>41257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326302</v>
      </c>
      <c r="G39" s="42">
        <f t="shared" ref="G39:G65" si="8">LOOKUP(E39,$A$38:$A$65,$C$38:$C$65)</f>
        <v>292673</v>
      </c>
    </row>
    <row r="40" spans="1:9" x14ac:dyDescent="0.25">
      <c r="A40" s="42" t="str">
        <f t="shared" si="3"/>
        <v>ALMERIA</v>
      </c>
      <c r="B40" s="41">
        <f t="shared" si="4"/>
        <v>1448</v>
      </c>
      <c r="C40" s="41">
        <f t="shared" si="5"/>
        <v>1413</v>
      </c>
      <c r="D40" s="41">
        <f t="shared" si="6"/>
        <v>22</v>
      </c>
      <c r="E40" s="42" t="str">
        <f t="shared" si="2"/>
        <v>BILBAO</v>
      </c>
      <c r="F40" s="42">
        <f t="shared" si="7"/>
        <v>139048.5</v>
      </c>
      <c r="G40" s="42">
        <f t="shared" si="8"/>
        <v>140891.75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96114</v>
      </c>
      <c r="G41" s="42">
        <f t="shared" si="8"/>
        <v>106807</v>
      </c>
    </row>
    <row r="42" spans="1:9" x14ac:dyDescent="0.25">
      <c r="A42" s="42" t="str">
        <f t="shared" si="3"/>
        <v>BAHIA DE ALGECIRAS</v>
      </c>
      <c r="B42" s="41">
        <f t="shared" si="4"/>
        <v>85632</v>
      </c>
      <c r="C42" s="41">
        <f t="shared" si="5"/>
        <v>63477</v>
      </c>
      <c r="D42" s="41">
        <f t="shared" si="6"/>
        <v>5</v>
      </c>
      <c r="E42" s="42" t="str">
        <f t="shared" si="2"/>
        <v>BAHIA DE ALGECIRAS</v>
      </c>
      <c r="F42" s="42">
        <f t="shared" si="7"/>
        <v>85632</v>
      </c>
      <c r="G42" s="42">
        <f t="shared" si="8"/>
        <v>63477</v>
      </c>
    </row>
    <row r="43" spans="1:9" x14ac:dyDescent="0.25">
      <c r="A43" s="42" t="str">
        <f t="shared" si="3"/>
        <v>BAHIA DE CADIZ</v>
      </c>
      <c r="B43" s="41">
        <f t="shared" si="4"/>
        <v>23763.5</v>
      </c>
      <c r="C43" s="41">
        <f t="shared" si="5"/>
        <v>22892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71221</v>
      </c>
      <c r="G43" s="42">
        <f t="shared" si="8"/>
        <v>79629</v>
      </c>
    </row>
    <row r="44" spans="1:9" x14ac:dyDescent="0.25">
      <c r="A44" s="42" t="str">
        <f t="shared" si="3"/>
        <v>BALEARES</v>
      </c>
      <c r="B44" s="41">
        <f t="shared" si="4"/>
        <v>14331</v>
      </c>
      <c r="C44" s="41">
        <f t="shared" si="5"/>
        <v>12050</v>
      </c>
      <c r="D44" s="41">
        <f t="shared" si="6"/>
        <v>15</v>
      </c>
      <c r="E44" s="42" t="str">
        <f t="shared" si="2"/>
        <v>VIGO</v>
      </c>
      <c r="F44" s="42">
        <f t="shared" si="7"/>
        <v>43781.5</v>
      </c>
      <c r="G44" s="42">
        <f t="shared" si="8"/>
        <v>48191</v>
      </c>
    </row>
    <row r="45" spans="1:9" x14ac:dyDescent="0.25">
      <c r="A45" s="42" t="str">
        <f t="shared" si="3"/>
        <v>BARCELONA</v>
      </c>
      <c r="B45" s="41">
        <f t="shared" si="4"/>
        <v>326302</v>
      </c>
      <c r="C45" s="41">
        <f t="shared" si="5"/>
        <v>292673</v>
      </c>
      <c r="D45" s="41">
        <f t="shared" si="6"/>
        <v>2</v>
      </c>
      <c r="E45" s="42" t="str">
        <f t="shared" si="2"/>
        <v>CASTELLON</v>
      </c>
      <c r="F45" s="42">
        <f t="shared" si="7"/>
        <v>42433</v>
      </c>
      <c r="G45" s="42">
        <f t="shared" si="8"/>
        <v>29498</v>
      </c>
    </row>
    <row r="46" spans="1:9" x14ac:dyDescent="0.25">
      <c r="A46" s="42" t="str">
        <f t="shared" si="3"/>
        <v>BILBAO</v>
      </c>
      <c r="B46" s="41">
        <f t="shared" si="4"/>
        <v>139048.5</v>
      </c>
      <c r="C46" s="41">
        <f t="shared" si="5"/>
        <v>140891.75</v>
      </c>
      <c r="D46" s="41">
        <f t="shared" si="6"/>
        <v>3</v>
      </c>
      <c r="E46" s="42" t="str">
        <f t="shared" si="2"/>
        <v>ALICANTE</v>
      </c>
      <c r="F46" s="42">
        <f t="shared" si="7"/>
        <v>36591</v>
      </c>
      <c r="G46" s="42">
        <f t="shared" si="8"/>
        <v>41257</v>
      </c>
    </row>
    <row r="47" spans="1:9" x14ac:dyDescent="0.25">
      <c r="A47" s="42" t="str">
        <f t="shared" si="3"/>
        <v>CARTAGENA</v>
      </c>
      <c r="B47" s="41">
        <f t="shared" si="4"/>
        <v>18178</v>
      </c>
      <c r="C47" s="41">
        <f t="shared" si="5"/>
        <v>15592</v>
      </c>
      <c r="D47" s="41">
        <f t="shared" si="6"/>
        <v>13</v>
      </c>
      <c r="E47" s="42" t="str">
        <f t="shared" si="2"/>
        <v>SEVILLA</v>
      </c>
      <c r="F47" s="42">
        <f t="shared" si="7"/>
        <v>32324</v>
      </c>
      <c r="G47" s="42">
        <f t="shared" si="8"/>
        <v>39467</v>
      </c>
    </row>
    <row r="48" spans="1:9" x14ac:dyDescent="0.25">
      <c r="A48" s="42" t="str">
        <f t="shared" si="3"/>
        <v>CASTELLON</v>
      </c>
      <c r="B48" s="41">
        <f t="shared" si="4"/>
        <v>42433</v>
      </c>
      <c r="C48" s="41">
        <f t="shared" si="5"/>
        <v>29498</v>
      </c>
      <c r="D48" s="41">
        <f t="shared" si="6"/>
        <v>8</v>
      </c>
      <c r="E48" s="42" t="str">
        <f t="shared" si="2"/>
        <v>BAHIA DE CADIZ</v>
      </c>
      <c r="F48" s="42">
        <f t="shared" si="7"/>
        <v>23763.5</v>
      </c>
      <c r="G48" s="42">
        <f t="shared" si="8"/>
        <v>22892</v>
      </c>
    </row>
    <row r="49" spans="1:7" x14ac:dyDescent="0.25">
      <c r="A49" s="42" t="str">
        <f t="shared" si="3"/>
        <v>CEUTA</v>
      </c>
      <c r="B49" s="41">
        <f t="shared" si="4"/>
        <v>4773</v>
      </c>
      <c r="C49" s="41">
        <f t="shared" si="5"/>
        <v>3562</v>
      </c>
      <c r="D49" s="41">
        <f t="shared" si="6"/>
        <v>20</v>
      </c>
      <c r="E49" s="42" t="str">
        <f t="shared" si="2"/>
        <v>TARRAGONA</v>
      </c>
      <c r="F49" s="42">
        <f t="shared" si="7"/>
        <v>18392</v>
      </c>
      <c r="G49" s="42">
        <f t="shared" si="8"/>
        <v>23312</v>
      </c>
    </row>
    <row r="50" spans="1:7" x14ac:dyDescent="0.25">
      <c r="A50" s="42" t="str">
        <f t="shared" si="3"/>
        <v>FERROL-SAN CIBRAO</v>
      </c>
      <c r="B50" s="41">
        <f t="shared" si="4"/>
        <v>292</v>
      </c>
      <c r="C50" s="41">
        <f t="shared" si="5"/>
        <v>161</v>
      </c>
      <c r="D50" s="41">
        <f t="shared" si="6"/>
        <v>25</v>
      </c>
      <c r="E50" s="42" t="str">
        <f t="shared" si="2"/>
        <v>CARTAGENA</v>
      </c>
      <c r="F50" s="42">
        <f t="shared" si="7"/>
        <v>18178</v>
      </c>
      <c r="G50" s="42">
        <f t="shared" si="8"/>
        <v>15592</v>
      </c>
    </row>
    <row r="51" spans="1:7" x14ac:dyDescent="0.25">
      <c r="A51" s="42" t="str">
        <f t="shared" si="3"/>
        <v>GIJON</v>
      </c>
      <c r="B51" s="41">
        <f t="shared" si="4"/>
        <v>15364</v>
      </c>
      <c r="C51" s="41">
        <f t="shared" si="5"/>
        <v>12357</v>
      </c>
      <c r="D51" s="41">
        <f t="shared" si="6"/>
        <v>14</v>
      </c>
      <c r="E51" s="42" t="str">
        <f t="shared" si="2"/>
        <v>GIJON</v>
      </c>
      <c r="F51" s="42">
        <f t="shared" si="7"/>
        <v>15364</v>
      </c>
      <c r="G51" s="42">
        <f t="shared" si="8"/>
        <v>12357</v>
      </c>
    </row>
    <row r="52" spans="1:7" x14ac:dyDescent="0.25">
      <c r="A52" s="42" t="str">
        <f t="shared" si="3"/>
        <v>HUELVA</v>
      </c>
      <c r="B52" s="41">
        <f t="shared" si="4"/>
        <v>35</v>
      </c>
      <c r="C52" s="41">
        <f t="shared" si="5"/>
        <v>618</v>
      </c>
      <c r="D52" s="41">
        <f t="shared" si="6"/>
        <v>26</v>
      </c>
      <c r="E52" s="42" t="str">
        <f t="shared" si="2"/>
        <v>BALEARES</v>
      </c>
      <c r="F52" s="42">
        <f t="shared" si="7"/>
        <v>14331</v>
      </c>
      <c r="G52" s="42">
        <f t="shared" si="8"/>
        <v>12050</v>
      </c>
    </row>
    <row r="53" spans="1:7" x14ac:dyDescent="0.25">
      <c r="A53" s="42" t="str">
        <f t="shared" si="3"/>
        <v>LAS PALMAS</v>
      </c>
      <c r="B53" s="41">
        <f t="shared" si="4"/>
        <v>96114</v>
      </c>
      <c r="C53" s="41">
        <f t="shared" si="5"/>
        <v>106807</v>
      </c>
      <c r="D53" s="41">
        <f t="shared" si="6"/>
        <v>4</v>
      </c>
      <c r="E53" s="42" t="str">
        <f t="shared" si="2"/>
        <v>MELILLA</v>
      </c>
      <c r="F53" s="42">
        <f t="shared" si="7"/>
        <v>8515</v>
      </c>
      <c r="G53" s="42">
        <f t="shared" si="8"/>
        <v>8095</v>
      </c>
    </row>
    <row r="54" spans="1:7" x14ac:dyDescent="0.25">
      <c r="A54" s="42" t="str">
        <f t="shared" si="3"/>
        <v>MALAGA</v>
      </c>
      <c r="B54" s="41">
        <f t="shared" si="4"/>
        <v>7271</v>
      </c>
      <c r="C54" s="41">
        <f t="shared" si="5"/>
        <v>9246</v>
      </c>
      <c r="D54" s="41">
        <f t="shared" si="6"/>
        <v>18</v>
      </c>
      <c r="E54" s="42" t="str">
        <f t="shared" si="2"/>
        <v>MARIN Y RIA DE PONTEVEDRA</v>
      </c>
      <c r="F54" s="42">
        <f t="shared" si="7"/>
        <v>7914</v>
      </c>
      <c r="G54" s="42">
        <f t="shared" si="8"/>
        <v>9059</v>
      </c>
    </row>
    <row r="55" spans="1:7" x14ac:dyDescent="0.25">
      <c r="A55" s="42" t="str">
        <f t="shared" si="3"/>
        <v>MARIN Y RIA DE PONTEVEDRA</v>
      </c>
      <c r="B55" s="41">
        <f t="shared" si="4"/>
        <v>7914</v>
      </c>
      <c r="C55" s="41">
        <f t="shared" si="5"/>
        <v>9059</v>
      </c>
      <c r="D55" s="41">
        <f t="shared" si="6"/>
        <v>17</v>
      </c>
      <c r="E55" s="42" t="str">
        <f t="shared" si="2"/>
        <v>MALAGA</v>
      </c>
      <c r="F55" s="42">
        <f t="shared" si="7"/>
        <v>7271</v>
      </c>
      <c r="G55" s="42">
        <f t="shared" si="8"/>
        <v>9246</v>
      </c>
    </row>
    <row r="56" spans="1:7" x14ac:dyDescent="0.25">
      <c r="A56" s="42" t="str">
        <f t="shared" si="3"/>
        <v>MELILLA</v>
      </c>
      <c r="B56" s="41">
        <f t="shared" si="4"/>
        <v>8515</v>
      </c>
      <c r="C56" s="41">
        <f t="shared" si="5"/>
        <v>8095</v>
      </c>
      <c r="D56" s="41">
        <f t="shared" si="6"/>
        <v>16</v>
      </c>
      <c r="E56" s="42" t="str">
        <f t="shared" si="2"/>
        <v>VILAGARCIA</v>
      </c>
      <c r="F56" s="42">
        <f t="shared" si="7"/>
        <v>7149</v>
      </c>
      <c r="G56" s="42">
        <f t="shared" si="8"/>
        <v>6640</v>
      </c>
    </row>
    <row r="57" spans="1:7" x14ac:dyDescent="0.25">
      <c r="A57" s="42" t="str">
        <f t="shared" si="3"/>
        <v>MOTRIL</v>
      </c>
      <c r="B57" s="41">
        <f t="shared" si="4"/>
        <v>1727</v>
      </c>
      <c r="C57" s="41">
        <f t="shared" si="5"/>
        <v>2065</v>
      </c>
      <c r="D57" s="41">
        <f t="shared" si="6"/>
        <v>21</v>
      </c>
      <c r="E57" s="42" t="str">
        <f t="shared" si="2"/>
        <v>CEUTA</v>
      </c>
      <c r="F57" s="42">
        <f t="shared" si="7"/>
        <v>4773</v>
      </c>
      <c r="G57" s="42">
        <f t="shared" si="8"/>
        <v>3562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1727</v>
      </c>
      <c r="G58" s="42">
        <f t="shared" si="8"/>
        <v>2065</v>
      </c>
    </row>
    <row r="59" spans="1:7" x14ac:dyDescent="0.25">
      <c r="A59" s="42" t="str">
        <f t="shared" si="3"/>
        <v>SANTA CRUZ DE TENERIFE</v>
      </c>
      <c r="B59" s="41">
        <f t="shared" si="4"/>
        <v>71221</v>
      </c>
      <c r="C59" s="41">
        <f t="shared" si="5"/>
        <v>79629</v>
      </c>
      <c r="D59" s="41">
        <f t="shared" si="6"/>
        <v>6</v>
      </c>
      <c r="E59" s="42" t="str">
        <f t="shared" si="2"/>
        <v>ALMERIA</v>
      </c>
      <c r="F59" s="42">
        <f t="shared" si="7"/>
        <v>1448</v>
      </c>
      <c r="G59" s="42">
        <f t="shared" si="8"/>
        <v>1413</v>
      </c>
    </row>
    <row r="60" spans="1:7" x14ac:dyDescent="0.25">
      <c r="A60" s="42" t="str">
        <f t="shared" si="3"/>
        <v>SANTANDER</v>
      </c>
      <c r="B60" s="41">
        <f t="shared" si="4"/>
        <v>338</v>
      </c>
      <c r="C60" s="41">
        <f t="shared" si="5"/>
        <v>199</v>
      </c>
      <c r="D60" s="41">
        <f t="shared" si="6"/>
        <v>24</v>
      </c>
      <c r="E60" s="42" t="str">
        <f t="shared" si="2"/>
        <v>A CORUÑA</v>
      </c>
      <c r="F60" s="42">
        <f t="shared" si="7"/>
        <v>759</v>
      </c>
      <c r="G60" s="42">
        <f t="shared" si="8"/>
        <v>1287</v>
      </c>
    </row>
    <row r="61" spans="1:7" x14ac:dyDescent="0.25">
      <c r="A61" s="42" t="str">
        <f t="shared" si="3"/>
        <v>SEVILLA</v>
      </c>
      <c r="B61" s="41">
        <f t="shared" si="4"/>
        <v>32324</v>
      </c>
      <c r="C61" s="41">
        <f t="shared" si="5"/>
        <v>39467</v>
      </c>
      <c r="D61" s="41">
        <f t="shared" si="6"/>
        <v>10</v>
      </c>
      <c r="E61" s="42" t="str">
        <f t="shared" si="2"/>
        <v>SANTANDER</v>
      </c>
      <c r="F61" s="42">
        <f t="shared" si="7"/>
        <v>338</v>
      </c>
      <c r="G61" s="42">
        <f t="shared" si="8"/>
        <v>199</v>
      </c>
    </row>
    <row r="62" spans="1:7" x14ac:dyDescent="0.25">
      <c r="A62" s="42" t="str">
        <f t="shared" si="3"/>
        <v>TARRAGONA</v>
      </c>
      <c r="B62" s="41">
        <f t="shared" si="4"/>
        <v>18392</v>
      </c>
      <c r="C62" s="41">
        <f t="shared" si="5"/>
        <v>23312</v>
      </c>
      <c r="D62" s="41">
        <f t="shared" si="6"/>
        <v>12</v>
      </c>
      <c r="E62" s="42" t="str">
        <f t="shared" si="2"/>
        <v>FERROL-SAN CIBRAO</v>
      </c>
      <c r="F62" s="42">
        <f t="shared" si="7"/>
        <v>292</v>
      </c>
      <c r="G62" s="42">
        <f t="shared" si="8"/>
        <v>161</v>
      </c>
    </row>
    <row r="63" spans="1:7" x14ac:dyDescent="0.25">
      <c r="A63" s="42" t="str">
        <f t="shared" si="3"/>
        <v>VALENCIA</v>
      </c>
      <c r="B63" s="41">
        <f t="shared" si="4"/>
        <v>522510</v>
      </c>
      <c r="C63" s="41">
        <f t="shared" si="5"/>
        <v>511407</v>
      </c>
      <c r="D63" s="41">
        <f t="shared" si="6"/>
        <v>1</v>
      </c>
      <c r="E63" s="42" t="str">
        <f t="shared" si="2"/>
        <v>HUELVA</v>
      </c>
      <c r="F63" s="42">
        <f t="shared" si="7"/>
        <v>35</v>
      </c>
      <c r="G63" s="42">
        <f t="shared" si="8"/>
        <v>618</v>
      </c>
    </row>
    <row r="64" spans="1:7" x14ac:dyDescent="0.25">
      <c r="A64" s="42" t="str">
        <f t="shared" si="3"/>
        <v>VIGO</v>
      </c>
      <c r="B64" s="41">
        <f t="shared" si="4"/>
        <v>43781.5</v>
      </c>
      <c r="C64" s="41">
        <f t="shared" si="5"/>
        <v>48191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7149</v>
      </c>
      <c r="C65" s="41">
        <f t="shared" si="5"/>
        <v>6640</v>
      </c>
      <c r="D65" s="41">
        <f t="shared" si="6"/>
        <v>19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16417</v>
      </c>
      <c r="C7" s="9">
        <v>4091</v>
      </c>
      <c r="D7" s="9">
        <v>35322</v>
      </c>
      <c r="E7" s="9">
        <v>4091</v>
      </c>
      <c r="F7" s="10">
        <f>((E7*100)/D7)-100</f>
        <v>-88.417983126663273</v>
      </c>
      <c r="G7" s="1"/>
      <c r="H7" s="1"/>
      <c r="I7" s="1"/>
    </row>
    <row r="8" spans="1:12" x14ac:dyDescent="0.25">
      <c r="A8" s="11" t="s">
        <v>45</v>
      </c>
      <c r="B8" s="12">
        <v>13907</v>
      </c>
      <c r="C8" s="12">
        <v>9622</v>
      </c>
      <c r="D8" s="12">
        <v>34371</v>
      </c>
      <c r="E8" s="12">
        <v>27767</v>
      </c>
      <c r="F8" s="13">
        <f t="shared" ref="F8:F35" si="0">((E8*100)/D8)-100</f>
        <v>-19.213872159669492</v>
      </c>
      <c r="G8" s="1"/>
      <c r="H8" s="1"/>
      <c r="I8" s="1"/>
    </row>
    <row r="9" spans="1:12" x14ac:dyDescent="0.25">
      <c r="A9" s="8" t="s">
        <v>46</v>
      </c>
      <c r="B9" s="9">
        <v>38633</v>
      </c>
      <c r="C9" s="9">
        <v>37303</v>
      </c>
      <c r="D9" s="9">
        <v>118804</v>
      </c>
      <c r="E9" s="9">
        <v>99498</v>
      </c>
      <c r="F9" s="10">
        <f t="shared" si="0"/>
        <v>-16.250294602875329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300018</v>
      </c>
      <c r="C11" s="9">
        <v>362302</v>
      </c>
      <c r="D11" s="9">
        <v>883469</v>
      </c>
      <c r="E11" s="9">
        <v>967044</v>
      </c>
      <c r="F11" s="10">
        <f t="shared" si="0"/>
        <v>9.4598678618038718</v>
      </c>
      <c r="G11" s="1"/>
      <c r="H11" s="1"/>
      <c r="I11" s="1"/>
    </row>
    <row r="12" spans="1:12" x14ac:dyDescent="0.25">
      <c r="A12" s="11" t="s">
        <v>49</v>
      </c>
      <c r="B12" s="12">
        <v>17143</v>
      </c>
      <c r="C12" s="12">
        <v>26896</v>
      </c>
      <c r="D12" s="12">
        <v>37750</v>
      </c>
      <c r="E12" s="12">
        <v>55604</v>
      </c>
      <c r="F12" s="13">
        <f t="shared" si="0"/>
        <v>47.295364238410599</v>
      </c>
      <c r="G12" s="1"/>
      <c r="H12" s="1"/>
      <c r="I12" s="1"/>
    </row>
    <row r="13" spans="1:12" x14ac:dyDescent="0.25">
      <c r="A13" s="8" t="s">
        <v>50</v>
      </c>
      <c r="B13" s="9">
        <v>194361</v>
      </c>
      <c r="C13" s="9">
        <v>236663</v>
      </c>
      <c r="D13" s="9">
        <v>451569</v>
      </c>
      <c r="E13" s="9">
        <v>497306</v>
      </c>
      <c r="F13" s="10">
        <f t="shared" si="0"/>
        <v>10.128463202744214</v>
      </c>
      <c r="G13" s="1"/>
      <c r="H13" s="1"/>
      <c r="I13" s="1"/>
    </row>
    <row r="14" spans="1:12" x14ac:dyDescent="0.25">
      <c r="A14" s="11" t="s">
        <v>51</v>
      </c>
      <c r="B14" s="12">
        <v>131177</v>
      </c>
      <c r="C14" s="12">
        <v>161158</v>
      </c>
      <c r="D14" s="12">
        <v>303068</v>
      </c>
      <c r="E14" s="12">
        <v>359341</v>
      </c>
      <c r="F14" s="13">
        <f t="shared" si="0"/>
        <v>18.567780168147081</v>
      </c>
      <c r="G14" s="1"/>
      <c r="H14" s="1"/>
      <c r="I14" s="1"/>
    </row>
    <row r="15" spans="1:12" x14ac:dyDescent="0.25">
      <c r="A15" s="8" t="s">
        <v>52</v>
      </c>
      <c r="B15" s="9">
        <v>6347</v>
      </c>
      <c r="C15" s="9">
        <v>3398</v>
      </c>
      <c r="D15" s="9">
        <v>9968</v>
      </c>
      <c r="E15" s="9">
        <v>13642</v>
      </c>
      <c r="F15" s="10">
        <f t="shared" si="0"/>
        <v>36.857945425361152</v>
      </c>
      <c r="G15" s="1"/>
      <c r="H15" s="1"/>
      <c r="I15" s="1"/>
    </row>
    <row r="16" spans="1:12" x14ac:dyDescent="0.25">
      <c r="A16" s="11" t="s">
        <v>53</v>
      </c>
      <c r="B16" s="12">
        <v>1741</v>
      </c>
      <c r="C16" s="12">
        <v>322</v>
      </c>
      <c r="D16" s="12">
        <v>1741</v>
      </c>
      <c r="E16" s="12">
        <v>322</v>
      </c>
      <c r="F16" s="13">
        <f t="shared" si="0"/>
        <v>-81.504882251579545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135219</v>
      </c>
      <c r="C18" s="12">
        <v>155408</v>
      </c>
      <c r="D18" s="12">
        <v>401839</v>
      </c>
      <c r="E18" s="12">
        <v>407008</v>
      </c>
      <c r="F18" s="13">
        <f t="shared" si="0"/>
        <v>1.2863360699185478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428</v>
      </c>
      <c r="E19" s="9">
        <v>631</v>
      </c>
      <c r="F19" s="10">
        <f t="shared" si="0"/>
        <v>47.429906542056074</v>
      </c>
      <c r="G19" s="1"/>
      <c r="H19" s="1"/>
      <c r="I19" s="1"/>
    </row>
    <row r="20" spans="1:9" x14ac:dyDescent="0.25">
      <c r="A20" s="11" t="s">
        <v>57</v>
      </c>
      <c r="B20" s="12">
        <v>2902</v>
      </c>
      <c r="C20" s="12">
        <v>3011</v>
      </c>
      <c r="D20" s="12">
        <v>6818</v>
      </c>
      <c r="E20" s="12">
        <v>7467</v>
      </c>
      <c r="F20" s="13">
        <f t="shared" si="0"/>
        <v>9.5189205045467844</v>
      </c>
      <c r="G20" s="1"/>
      <c r="H20" s="1"/>
      <c r="I20" s="1"/>
    </row>
    <row r="21" spans="1:9" x14ac:dyDescent="0.25">
      <c r="A21" s="8" t="s">
        <v>58</v>
      </c>
      <c r="B21" s="9">
        <v>1517</v>
      </c>
      <c r="C21" s="9">
        <v>1112</v>
      </c>
      <c r="D21" s="9">
        <v>3558</v>
      </c>
      <c r="E21" s="9">
        <v>3407</v>
      </c>
      <c r="F21" s="10">
        <f t="shared" si="0"/>
        <v>-4.2439572793704343</v>
      </c>
      <c r="G21" s="1"/>
      <c r="H21" s="1"/>
      <c r="I21" s="1"/>
    </row>
    <row r="22" spans="1:9" x14ac:dyDescent="0.25">
      <c r="A22" s="11" t="s">
        <v>59</v>
      </c>
      <c r="B22" s="12">
        <v>201091</v>
      </c>
      <c r="C22" s="12">
        <v>205995</v>
      </c>
      <c r="D22" s="12">
        <v>521607</v>
      </c>
      <c r="E22" s="12">
        <v>544963</v>
      </c>
      <c r="F22" s="13">
        <f t="shared" si="0"/>
        <v>4.4777006443548544</v>
      </c>
      <c r="G22" s="1"/>
      <c r="H22" s="1"/>
      <c r="I22" s="1"/>
    </row>
    <row r="23" spans="1:9" x14ac:dyDescent="0.25">
      <c r="A23" s="8" t="s">
        <v>60</v>
      </c>
      <c r="B23" s="9">
        <v>56836</v>
      </c>
      <c r="C23" s="9">
        <v>53314</v>
      </c>
      <c r="D23" s="9">
        <v>150318</v>
      </c>
      <c r="E23" s="9">
        <v>125873</v>
      </c>
      <c r="F23" s="10">
        <f t="shared" si="0"/>
        <v>-16.26219082212377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48796</v>
      </c>
      <c r="C25" s="9">
        <v>50665</v>
      </c>
      <c r="D25" s="9">
        <v>136649</v>
      </c>
      <c r="E25" s="9">
        <v>128594</v>
      </c>
      <c r="F25" s="10">
        <f t="shared" si="0"/>
        <v>-5.8946644322314796</v>
      </c>
      <c r="G25" s="1"/>
      <c r="H25" s="1"/>
      <c r="I25" s="1"/>
    </row>
    <row r="26" spans="1:9" x14ac:dyDescent="0.25">
      <c r="A26" s="11" t="s">
        <v>63</v>
      </c>
      <c r="B26" s="12">
        <v>11172</v>
      </c>
      <c r="C26" s="12">
        <v>16711</v>
      </c>
      <c r="D26" s="12">
        <v>27816</v>
      </c>
      <c r="E26" s="12">
        <v>42502</v>
      </c>
      <c r="F26" s="13">
        <f t="shared" si="0"/>
        <v>52.796951394880637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440169</v>
      </c>
      <c r="C28" s="12">
        <v>479190</v>
      </c>
      <c r="D28" s="12">
        <v>1249051</v>
      </c>
      <c r="E28" s="12">
        <v>1321472</v>
      </c>
      <c r="F28" s="13">
        <f t="shared" si="0"/>
        <v>5.7980819037813518</v>
      </c>
      <c r="G28" s="1"/>
      <c r="H28" s="1"/>
      <c r="I28" s="1"/>
    </row>
    <row r="29" spans="1:9" x14ac:dyDescent="0.25">
      <c r="A29" s="8" t="s">
        <v>66</v>
      </c>
      <c r="B29" s="9">
        <v>15850</v>
      </c>
      <c r="C29" s="9">
        <v>13560</v>
      </c>
      <c r="D29" s="9">
        <v>33063</v>
      </c>
      <c r="E29" s="9">
        <v>20303</v>
      </c>
      <c r="F29" s="10">
        <f t="shared" si="0"/>
        <v>-38.592989141941146</v>
      </c>
      <c r="G29" s="1"/>
      <c r="H29" s="1"/>
      <c r="I29" s="1"/>
    </row>
    <row r="30" spans="1:9" x14ac:dyDescent="0.25">
      <c r="A30" s="11" t="s">
        <v>67</v>
      </c>
      <c r="B30" s="12">
        <v>1711</v>
      </c>
      <c r="C30" s="12">
        <v>2139</v>
      </c>
      <c r="D30" s="12">
        <v>2377</v>
      </c>
      <c r="E30" s="12">
        <v>2874</v>
      </c>
      <c r="F30" s="13">
        <f t="shared" si="0"/>
        <v>20.908708456037019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28050</v>
      </c>
      <c r="C32" s="12">
        <v>31755</v>
      </c>
      <c r="D32" s="12">
        <v>71578</v>
      </c>
      <c r="E32" s="12">
        <v>64394</v>
      </c>
      <c r="F32" s="13">
        <f t="shared" si="0"/>
        <v>-10.036603425633572</v>
      </c>
      <c r="G32" s="1"/>
      <c r="H32" s="1"/>
      <c r="I32" s="1"/>
    </row>
    <row r="33" spans="1:9" x14ac:dyDescent="0.25">
      <c r="A33" s="8" t="s">
        <v>70</v>
      </c>
      <c r="B33" s="9">
        <v>13339</v>
      </c>
      <c r="C33" s="9">
        <v>3830</v>
      </c>
      <c r="D33" s="9">
        <v>32217</v>
      </c>
      <c r="E33" s="9">
        <v>8855</v>
      </c>
      <c r="F33" s="10">
        <f t="shared" si="0"/>
        <v>-72.514510972467946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1676396</v>
      </c>
      <c r="C35" s="15">
        <f t="shared" ref="C35:E35" si="1">SUM(C7:C34)</f>
        <v>1858445</v>
      </c>
      <c r="D35" s="15">
        <f t="shared" si="1"/>
        <v>4513381</v>
      </c>
      <c r="E35" s="15">
        <f t="shared" si="1"/>
        <v>4702958</v>
      </c>
      <c r="F35" s="16">
        <f t="shared" si="0"/>
        <v>4.2003323007740789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4091</v>
      </c>
      <c r="C38" s="41">
        <f>D7</f>
        <v>35322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1321472</v>
      </c>
      <c r="G38" s="42">
        <f>LOOKUP(E38,$A$38:$A$65,$C$38:$C$65)</f>
        <v>1249051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27767</v>
      </c>
      <c r="C39" s="41">
        <f t="shared" ref="C39:C65" si="5">D8</f>
        <v>34371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967044</v>
      </c>
      <c r="G39" s="42">
        <f t="shared" ref="G39:G65" si="8">LOOKUP(E39,$A$38:$A$65,$C$38:$C$65)</f>
        <v>883469</v>
      </c>
    </row>
    <row r="40" spans="1:9" x14ac:dyDescent="0.25">
      <c r="A40" s="42" t="str">
        <f t="shared" si="3"/>
        <v>ALMERIA</v>
      </c>
      <c r="B40" s="41">
        <f t="shared" si="4"/>
        <v>99498</v>
      </c>
      <c r="C40" s="41">
        <f t="shared" si="5"/>
        <v>118804</v>
      </c>
      <c r="D40" s="41">
        <f t="shared" si="6"/>
        <v>9</v>
      </c>
      <c r="E40" s="42" t="str">
        <f t="shared" si="2"/>
        <v>LAS PALMAS</v>
      </c>
      <c r="F40" s="42">
        <f t="shared" si="7"/>
        <v>544963</v>
      </c>
      <c r="G40" s="42">
        <f t="shared" si="8"/>
        <v>521607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497306</v>
      </c>
      <c r="G41" s="42">
        <f t="shared" si="8"/>
        <v>451569</v>
      </c>
    </row>
    <row r="42" spans="1:9" x14ac:dyDescent="0.25">
      <c r="A42" s="42" t="str">
        <f t="shared" si="3"/>
        <v>BAHIA DE ALGECIRAS</v>
      </c>
      <c r="B42" s="41">
        <f t="shared" si="4"/>
        <v>967044</v>
      </c>
      <c r="C42" s="41">
        <f t="shared" si="5"/>
        <v>883469</v>
      </c>
      <c r="D42" s="41">
        <f t="shared" si="6"/>
        <v>2</v>
      </c>
      <c r="E42" s="42" t="str">
        <f t="shared" si="2"/>
        <v>CEUTA</v>
      </c>
      <c r="F42" s="42">
        <f t="shared" si="7"/>
        <v>407008</v>
      </c>
      <c r="G42" s="42">
        <f t="shared" si="8"/>
        <v>401839</v>
      </c>
    </row>
    <row r="43" spans="1:9" x14ac:dyDescent="0.25">
      <c r="A43" s="42" t="str">
        <f t="shared" si="3"/>
        <v>BAHIA DE CADIZ</v>
      </c>
      <c r="B43" s="41">
        <f t="shared" si="4"/>
        <v>55604</v>
      </c>
      <c r="C43" s="41">
        <f t="shared" si="5"/>
        <v>37750</v>
      </c>
      <c r="D43" s="41">
        <f t="shared" si="6"/>
        <v>11</v>
      </c>
      <c r="E43" s="42" t="str">
        <f t="shared" si="2"/>
        <v>BARCELONA</v>
      </c>
      <c r="F43" s="42">
        <f t="shared" si="7"/>
        <v>359341</v>
      </c>
      <c r="G43" s="42">
        <f t="shared" si="8"/>
        <v>303068</v>
      </c>
    </row>
    <row r="44" spans="1:9" x14ac:dyDescent="0.25">
      <c r="A44" s="42" t="str">
        <f t="shared" si="3"/>
        <v>BALEARES</v>
      </c>
      <c r="B44" s="41">
        <f t="shared" si="4"/>
        <v>497306</v>
      </c>
      <c r="C44" s="41">
        <f t="shared" si="5"/>
        <v>451569</v>
      </c>
      <c r="D44" s="41">
        <f t="shared" si="6"/>
        <v>4</v>
      </c>
      <c r="E44" s="42" t="str">
        <f t="shared" si="2"/>
        <v>MELILLA</v>
      </c>
      <c r="F44" s="42">
        <f t="shared" si="7"/>
        <v>128594</v>
      </c>
      <c r="G44" s="42">
        <f t="shared" si="8"/>
        <v>136649</v>
      </c>
    </row>
    <row r="45" spans="1:9" x14ac:dyDescent="0.25">
      <c r="A45" s="42" t="str">
        <f t="shared" si="3"/>
        <v>BARCELONA</v>
      </c>
      <c r="B45" s="41">
        <f t="shared" si="4"/>
        <v>359341</v>
      </c>
      <c r="C45" s="41">
        <f t="shared" si="5"/>
        <v>303068</v>
      </c>
      <c r="D45" s="41">
        <f t="shared" si="6"/>
        <v>6</v>
      </c>
      <c r="E45" s="42" t="str">
        <f t="shared" si="2"/>
        <v>MALAGA</v>
      </c>
      <c r="F45" s="42">
        <f t="shared" si="7"/>
        <v>125873</v>
      </c>
      <c r="G45" s="42">
        <f t="shared" si="8"/>
        <v>150318</v>
      </c>
    </row>
    <row r="46" spans="1:9" x14ac:dyDescent="0.25">
      <c r="A46" s="42" t="str">
        <f t="shared" si="3"/>
        <v>BILBAO</v>
      </c>
      <c r="B46" s="41">
        <f t="shared" si="4"/>
        <v>13642</v>
      </c>
      <c r="C46" s="41">
        <f t="shared" si="5"/>
        <v>9968</v>
      </c>
      <c r="D46" s="41">
        <f t="shared" si="6"/>
        <v>15</v>
      </c>
      <c r="E46" s="42" t="str">
        <f t="shared" si="2"/>
        <v>ALMERIA</v>
      </c>
      <c r="F46" s="42">
        <f t="shared" si="7"/>
        <v>99498</v>
      </c>
      <c r="G46" s="42">
        <f t="shared" si="8"/>
        <v>118804</v>
      </c>
    </row>
    <row r="47" spans="1:9" x14ac:dyDescent="0.25">
      <c r="A47" s="42" t="str">
        <f t="shared" si="3"/>
        <v>CARTAGENA</v>
      </c>
      <c r="B47" s="41">
        <f t="shared" si="4"/>
        <v>322</v>
      </c>
      <c r="C47" s="41">
        <f t="shared" si="5"/>
        <v>1741</v>
      </c>
      <c r="D47" s="41">
        <f t="shared" si="6"/>
        <v>22</v>
      </c>
      <c r="E47" s="42" t="str">
        <f t="shared" si="2"/>
        <v>VALENCIA</v>
      </c>
      <c r="F47" s="42">
        <f t="shared" si="7"/>
        <v>64394</v>
      </c>
      <c r="G47" s="42">
        <f t="shared" si="8"/>
        <v>71578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55604</v>
      </c>
      <c r="G48" s="42">
        <f t="shared" si="8"/>
        <v>37750</v>
      </c>
    </row>
    <row r="49" spans="1:7" x14ac:dyDescent="0.25">
      <c r="A49" s="42" t="str">
        <f t="shared" si="3"/>
        <v>CEUTA</v>
      </c>
      <c r="B49" s="41">
        <f t="shared" si="4"/>
        <v>407008</v>
      </c>
      <c r="C49" s="41">
        <f t="shared" si="5"/>
        <v>401839</v>
      </c>
      <c r="D49" s="41">
        <f t="shared" si="6"/>
        <v>5</v>
      </c>
      <c r="E49" s="42" t="str">
        <f t="shared" si="2"/>
        <v>MOTRIL</v>
      </c>
      <c r="F49" s="42">
        <f t="shared" si="7"/>
        <v>42502</v>
      </c>
      <c r="G49" s="42">
        <f t="shared" si="8"/>
        <v>27816</v>
      </c>
    </row>
    <row r="50" spans="1:7" x14ac:dyDescent="0.25">
      <c r="A50" s="42" t="str">
        <f t="shared" si="3"/>
        <v>FERROL-SAN CIBRAO</v>
      </c>
      <c r="B50" s="41">
        <f t="shared" si="4"/>
        <v>631</v>
      </c>
      <c r="C50" s="41">
        <f t="shared" si="5"/>
        <v>428</v>
      </c>
      <c r="D50" s="41">
        <f t="shared" si="6"/>
        <v>21</v>
      </c>
      <c r="E50" s="42" t="str">
        <f t="shared" si="2"/>
        <v>ALICANTE</v>
      </c>
      <c r="F50" s="42">
        <f t="shared" si="7"/>
        <v>27767</v>
      </c>
      <c r="G50" s="42">
        <f t="shared" si="8"/>
        <v>34371</v>
      </c>
    </row>
    <row r="51" spans="1:7" x14ac:dyDescent="0.25">
      <c r="A51" s="42" t="str">
        <f t="shared" si="3"/>
        <v>GIJON</v>
      </c>
      <c r="B51" s="41">
        <f t="shared" si="4"/>
        <v>7467</v>
      </c>
      <c r="C51" s="41">
        <f t="shared" si="5"/>
        <v>6818</v>
      </c>
      <c r="D51" s="41">
        <f t="shared" si="6"/>
        <v>17</v>
      </c>
      <c r="E51" s="42" t="str">
        <f t="shared" si="2"/>
        <v>SANTANDER</v>
      </c>
      <c r="F51" s="42">
        <f t="shared" si="7"/>
        <v>20303</v>
      </c>
      <c r="G51" s="42">
        <f t="shared" si="8"/>
        <v>33063</v>
      </c>
    </row>
    <row r="52" spans="1:7" x14ac:dyDescent="0.25">
      <c r="A52" s="42" t="str">
        <f t="shared" si="3"/>
        <v>HUELVA</v>
      </c>
      <c r="B52" s="41">
        <f t="shared" si="4"/>
        <v>3407</v>
      </c>
      <c r="C52" s="41">
        <f t="shared" si="5"/>
        <v>3558</v>
      </c>
      <c r="D52" s="41">
        <f t="shared" si="6"/>
        <v>19</v>
      </c>
      <c r="E52" s="42" t="str">
        <f t="shared" si="2"/>
        <v>BILBAO</v>
      </c>
      <c r="F52" s="42">
        <f t="shared" si="7"/>
        <v>13642</v>
      </c>
      <c r="G52" s="42">
        <f t="shared" si="8"/>
        <v>9968</v>
      </c>
    </row>
    <row r="53" spans="1:7" x14ac:dyDescent="0.25">
      <c r="A53" s="42" t="str">
        <f t="shared" si="3"/>
        <v>LAS PALMAS</v>
      </c>
      <c r="B53" s="41">
        <f t="shared" si="4"/>
        <v>544963</v>
      </c>
      <c r="C53" s="41">
        <f t="shared" si="5"/>
        <v>521607</v>
      </c>
      <c r="D53" s="41">
        <f t="shared" si="6"/>
        <v>3</v>
      </c>
      <c r="E53" s="42" t="str">
        <f t="shared" si="2"/>
        <v>VIGO</v>
      </c>
      <c r="F53" s="42">
        <f t="shared" si="7"/>
        <v>8855</v>
      </c>
      <c r="G53" s="42">
        <f t="shared" si="8"/>
        <v>32217</v>
      </c>
    </row>
    <row r="54" spans="1:7" x14ac:dyDescent="0.25">
      <c r="A54" s="42" t="str">
        <f t="shared" si="3"/>
        <v>MALAGA</v>
      </c>
      <c r="B54" s="41">
        <f t="shared" si="4"/>
        <v>125873</v>
      </c>
      <c r="C54" s="41">
        <f t="shared" si="5"/>
        <v>150318</v>
      </c>
      <c r="D54" s="41">
        <f t="shared" si="6"/>
        <v>8</v>
      </c>
      <c r="E54" s="42" t="str">
        <f t="shared" si="2"/>
        <v>GIJON</v>
      </c>
      <c r="F54" s="42">
        <f t="shared" si="7"/>
        <v>7467</v>
      </c>
      <c r="G54" s="42">
        <f t="shared" si="8"/>
        <v>6818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4091</v>
      </c>
      <c r="G55" s="42">
        <f t="shared" si="8"/>
        <v>35322</v>
      </c>
    </row>
    <row r="56" spans="1:7" x14ac:dyDescent="0.25">
      <c r="A56" s="42" t="str">
        <f t="shared" si="3"/>
        <v>MELILLA</v>
      </c>
      <c r="B56" s="41">
        <f t="shared" si="4"/>
        <v>128594</v>
      </c>
      <c r="C56" s="41">
        <f t="shared" si="5"/>
        <v>136649</v>
      </c>
      <c r="D56" s="41">
        <f t="shared" si="6"/>
        <v>7</v>
      </c>
      <c r="E56" s="42" t="str">
        <f t="shared" si="2"/>
        <v>HUELVA</v>
      </c>
      <c r="F56" s="42">
        <f t="shared" si="9"/>
        <v>3407</v>
      </c>
      <c r="G56" s="42">
        <f t="shared" si="8"/>
        <v>3558</v>
      </c>
    </row>
    <row r="57" spans="1:7" x14ac:dyDescent="0.25">
      <c r="A57" s="42" t="str">
        <f t="shared" si="3"/>
        <v>MOTRIL</v>
      </c>
      <c r="B57" s="41">
        <f t="shared" si="4"/>
        <v>42502</v>
      </c>
      <c r="C57" s="41">
        <f t="shared" si="5"/>
        <v>27816</v>
      </c>
      <c r="D57" s="41">
        <f t="shared" si="6"/>
        <v>12</v>
      </c>
      <c r="E57" s="42" t="str">
        <f t="shared" si="2"/>
        <v>SEVILLA</v>
      </c>
      <c r="F57" s="42">
        <f t="shared" si="9"/>
        <v>2874</v>
      </c>
      <c r="G57" s="42">
        <f t="shared" si="8"/>
        <v>2377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631</v>
      </c>
      <c r="G58" s="42">
        <f t="shared" si="8"/>
        <v>428</v>
      </c>
    </row>
    <row r="59" spans="1:7" x14ac:dyDescent="0.25">
      <c r="A59" s="42" t="str">
        <f t="shared" si="3"/>
        <v>SANTA CRUZ DE TENERIFE</v>
      </c>
      <c r="B59" s="41">
        <f t="shared" si="4"/>
        <v>1321472</v>
      </c>
      <c r="C59" s="41">
        <f t="shared" si="5"/>
        <v>1249051</v>
      </c>
      <c r="D59" s="41">
        <f t="shared" si="6"/>
        <v>1</v>
      </c>
      <c r="E59" s="42" t="str">
        <f t="shared" si="2"/>
        <v>CARTAGENA</v>
      </c>
      <c r="F59" s="42">
        <f t="shared" si="9"/>
        <v>322</v>
      </c>
      <c r="G59" s="42">
        <f t="shared" si="8"/>
        <v>1741</v>
      </c>
    </row>
    <row r="60" spans="1:7" x14ac:dyDescent="0.25">
      <c r="A60" s="42" t="str">
        <f t="shared" si="3"/>
        <v>SANTANDER</v>
      </c>
      <c r="B60" s="41">
        <f t="shared" si="4"/>
        <v>20303</v>
      </c>
      <c r="C60" s="41">
        <f t="shared" si="5"/>
        <v>33063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2874</v>
      </c>
      <c r="C61" s="41">
        <f t="shared" si="5"/>
        <v>2377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64394</v>
      </c>
      <c r="C63" s="41">
        <f t="shared" si="5"/>
        <v>71578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8855</v>
      </c>
      <c r="C64" s="41">
        <f t="shared" si="5"/>
        <v>32217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16417</v>
      </c>
      <c r="C7" s="9">
        <v>4091</v>
      </c>
      <c r="D7" s="9">
        <v>35322</v>
      </c>
      <c r="E7" s="9">
        <v>4091</v>
      </c>
      <c r="F7" s="10">
        <f>((E7*100)/D7)-100</f>
        <v>-88.417983126663273</v>
      </c>
      <c r="G7" s="1"/>
      <c r="H7" s="1"/>
      <c r="I7" s="1"/>
    </row>
    <row r="8" spans="1:12" x14ac:dyDescent="0.25">
      <c r="A8" s="11" t="s">
        <v>45</v>
      </c>
      <c r="B8" s="12">
        <v>2346</v>
      </c>
      <c r="C8" s="12">
        <v>0</v>
      </c>
      <c r="D8" s="12">
        <v>2346</v>
      </c>
      <c r="E8" s="12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652</v>
      </c>
      <c r="D9" s="9">
        <v>0</v>
      </c>
      <c r="E9" s="9">
        <v>652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15566</v>
      </c>
      <c r="C12" s="12">
        <v>25369</v>
      </c>
      <c r="D12" s="12">
        <v>32831</v>
      </c>
      <c r="E12" s="12">
        <v>51435</v>
      </c>
      <c r="F12" s="13">
        <f t="shared" si="0"/>
        <v>56.665955956260859</v>
      </c>
      <c r="G12" s="1"/>
      <c r="H12" s="1"/>
      <c r="I12" s="1"/>
    </row>
    <row r="13" spans="1:12" x14ac:dyDescent="0.25">
      <c r="A13" s="8" t="s">
        <v>50</v>
      </c>
      <c r="B13" s="9">
        <v>8970</v>
      </c>
      <c r="C13" s="9">
        <v>46914</v>
      </c>
      <c r="D13" s="9">
        <v>16010</v>
      </c>
      <c r="E13" s="9">
        <v>81361</v>
      </c>
      <c r="F13" s="10">
        <f t="shared" si="0"/>
        <v>408.18863210493441</v>
      </c>
      <c r="G13" s="1"/>
      <c r="H13" s="1"/>
      <c r="I13" s="1"/>
    </row>
    <row r="14" spans="1:12" x14ac:dyDescent="0.25">
      <c r="A14" s="11" t="s">
        <v>51</v>
      </c>
      <c r="B14" s="12">
        <v>60000</v>
      </c>
      <c r="C14" s="12">
        <v>92554</v>
      </c>
      <c r="D14" s="12">
        <v>158650</v>
      </c>
      <c r="E14" s="12">
        <v>222934</v>
      </c>
      <c r="F14" s="13">
        <f t="shared" si="0"/>
        <v>40.519382288055482</v>
      </c>
      <c r="G14" s="1"/>
      <c r="H14" s="1"/>
      <c r="I14" s="1"/>
    </row>
    <row r="15" spans="1:12" x14ac:dyDescent="0.25">
      <c r="A15" s="8" t="s">
        <v>52</v>
      </c>
      <c r="B15" s="9">
        <v>3258</v>
      </c>
      <c r="C15" s="9">
        <v>0</v>
      </c>
      <c r="D15" s="9">
        <v>3258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53</v>
      </c>
      <c r="B16" s="12">
        <v>1741</v>
      </c>
      <c r="C16" s="12">
        <v>322</v>
      </c>
      <c r="D16" s="12">
        <v>1741</v>
      </c>
      <c r="E16" s="12">
        <v>322</v>
      </c>
      <c r="F16" s="13">
        <f t="shared" si="0"/>
        <v>-81.504882251579545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716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428</v>
      </c>
      <c r="E19" s="9">
        <v>631</v>
      </c>
      <c r="F19" s="10">
        <f t="shared" si="0"/>
        <v>47.429906542056074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135445</v>
      </c>
      <c r="C22" s="12">
        <v>90034</v>
      </c>
      <c r="D22" s="12">
        <v>348340</v>
      </c>
      <c r="E22" s="12">
        <v>258063</v>
      </c>
      <c r="F22" s="13">
        <f t="shared" si="0"/>
        <v>-25.916346098639266</v>
      </c>
      <c r="G22" s="1"/>
      <c r="H22" s="1"/>
      <c r="I22" s="1"/>
    </row>
    <row r="23" spans="1:9" x14ac:dyDescent="0.25">
      <c r="A23" s="8" t="s">
        <v>60</v>
      </c>
      <c r="B23" s="9">
        <v>39750</v>
      </c>
      <c r="C23" s="9">
        <v>34505</v>
      </c>
      <c r="D23" s="9">
        <v>99670</v>
      </c>
      <c r="E23" s="9">
        <v>79607</v>
      </c>
      <c r="F23" s="10">
        <f t="shared" si="0"/>
        <v>-20.129427109461218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560</v>
      </c>
      <c r="C25" s="9">
        <v>0</v>
      </c>
      <c r="D25" s="9">
        <v>560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75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127920</v>
      </c>
      <c r="C28" s="12">
        <v>106920</v>
      </c>
      <c r="D28" s="12">
        <v>333777</v>
      </c>
      <c r="E28" s="12">
        <v>289226</v>
      </c>
      <c r="F28" s="13">
        <f t="shared" si="0"/>
        <v>-13.347534431671448</v>
      </c>
      <c r="G28" s="1"/>
      <c r="H28" s="1"/>
      <c r="I28" s="1"/>
    </row>
    <row r="29" spans="1:9" x14ac:dyDescent="0.25">
      <c r="A29" s="8" t="s">
        <v>66</v>
      </c>
      <c r="B29" s="9">
        <v>1615</v>
      </c>
      <c r="C29" s="9">
        <v>700</v>
      </c>
      <c r="D29" s="9">
        <v>3353</v>
      </c>
      <c r="E29" s="9">
        <v>897</v>
      </c>
      <c r="F29" s="10">
        <f t="shared" si="0"/>
        <v>-73.247837757232332</v>
      </c>
      <c r="G29" s="1"/>
      <c r="H29" s="1"/>
      <c r="I29" s="1"/>
    </row>
    <row r="30" spans="1:9" x14ac:dyDescent="0.25">
      <c r="A30" s="11" t="s">
        <v>67</v>
      </c>
      <c r="B30" s="12">
        <v>1711</v>
      </c>
      <c r="C30" s="12">
        <v>2139</v>
      </c>
      <c r="D30" s="12">
        <v>2377</v>
      </c>
      <c r="E30" s="12">
        <v>2874</v>
      </c>
      <c r="F30" s="13">
        <f t="shared" si="0"/>
        <v>20.908708456037019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9937</v>
      </c>
      <c r="C32" s="12">
        <v>13215</v>
      </c>
      <c r="D32" s="12">
        <v>23948</v>
      </c>
      <c r="E32" s="12">
        <v>20571</v>
      </c>
      <c r="F32" s="13">
        <f t="shared" si="0"/>
        <v>-14.101386337063644</v>
      </c>
      <c r="G32" s="1"/>
      <c r="H32" s="1"/>
      <c r="I32" s="1"/>
    </row>
    <row r="33" spans="1:9" x14ac:dyDescent="0.25">
      <c r="A33" s="8" t="s">
        <v>70</v>
      </c>
      <c r="B33" s="9">
        <v>13339</v>
      </c>
      <c r="C33" s="9">
        <v>3830</v>
      </c>
      <c r="D33" s="9">
        <v>32217</v>
      </c>
      <c r="E33" s="9">
        <v>8855</v>
      </c>
      <c r="F33" s="10">
        <f t="shared" si="0"/>
        <v>-72.514510972467946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438575</v>
      </c>
      <c r="C35" s="15">
        <f t="shared" ref="C35:E35" si="1">SUM(C7:C34)</f>
        <v>421245</v>
      </c>
      <c r="D35" s="15">
        <f t="shared" si="1"/>
        <v>1095619</v>
      </c>
      <c r="E35" s="15">
        <f t="shared" si="1"/>
        <v>1021519</v>
      </c>
      <c r="F35" s="16">
        <f t="shared" si="0"/>
        <v>-6.7633000157901648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4091</v>
      </c>
      <c r="C38" s="41">
        <f>D7</f>
        <v>35322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289226</v>
      </c>
      <c r="G38" s="42">
        <f>LOOKUP(E38,$A$38:$A$65,$C$38:$C$65)</f>
        <v>333777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2346</v>
      </c>
      <c r="D39" s="41">
        <f t="shared" ref="D39:D65" si="6">_xlfn.RANK.EQ(B39,$B$38:$B$65)+COUNTIF($B$38:$B$65,B39)-1</f>
        <v>28</v>
      </c>
      <c r="E39" s="42" t="str">
        <f t="shared" si="2"/>
        <v>LAS PALMAS</v>
      </c>
      <c r="F39" s="42">
        <f t="shared" ref="F39:F54" si="7">LOOKUP(E39,$A$38:$A$65,$B$38:$B$65)</f>
        <v>258063</v>
      </c>
      <c r="G39" s="42">
        <f t="shared" ref="G39:G65" si="8">LOOKUP(E39,$A$38:$A$65,$C$38:$C$65)</f>
        <v>348340</v>
      </c>
    </row>
    <row r="40" spans="1:9" x14ac:dyDescent="0.25">
      <c r="A40" s="42" t="str">
        <f t="shared" si="3"/>
        <v>ALMERIA</v>
      </c>
      <c r="B40" s="41">
        <f t="shared" si="4"/>
        <v>652</v>
      </c>
      <c r="C40" s="41">
        <f t="shared" si="5"/>
        <v>0</v>
      </c>
      <c r="D40" s="41">
        <f t="shared" si="6"/>
        <v>12</v>
      </c>
      <c r="E40" s="42" t="str">
        <f t="shared" si="2"/>
        <v>BARCELONA</v>
      </c>
      <c r="F40" s="42">
        <f t="shared" si="7"/>
        <v>222934</v>
      </c>
      <c r="G40" s="42">
        <f t="shared" si="8"/>
        <v>158650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81361</v>
      </c>
      <c r="G41" s="42">
        <f t="shared" si="8"/>
        <v>16010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79607</v>
      </c>
      <c r="G42" s="42">
        <f t="shared" si="8"/>
        <v>99670</v>
      </c>
    </row>
    <row r="43" spans="1:9" x14ac:dyDescent="0.25">
      <c r="A43" s="42" t="str">
        <f t="shared" si="3"/>
        <v>BAHIA DE CADIZ</v>
      </c>
      <c r="B43" s="41">
        <f t="shared" si="4"/>
        <v>51435</v>
      </c>
      <c r="C43" s="41">
        <f t="shared" si="5"/>
        <v>32831</v>
      </c>
      <c r="D43" s="41">
        <f t="shared" si="6"/>
        <v>6</v>
      </c>
      <c r="E43" s="42" t="str">
        <f t="shared" si="2"/>
        <v>BAHIA DE CADIZ</v>
      </c>
      <c r="F43" s="42">
        <f t="shared" si="7"/>
        <v>51435</v>
      </c>
      <c r="G43" s="42">
        <f t="shared" si="8"/>
        <v>32831</v>
      </c>
    </row>
    <row r="44" spans="1:9" x14ac:dyDescent="0.25">
      <c r="A44" s="42" t="str">
        <f t="shared" si="3"/>
        <v>BALEARES</v>
      </c>
      <c r="B44" s="41">
        <f t="shared" si="4"/>
        <v>81361</v>
      </c>
      <c r="C44" s="41">
        <f t="shared" si="5"/>
        <v>16010</v>
      </c>
      <c r="D44" s="41">
        <f t="shared" si="6"/>
        <v>4</v>
      </c>
      <c r="E44" s="42" t="str">
        <f t="shared" si="2"/>
        <v>VALENCIA</v>
      </c>
      <c r="F44" s="42">
        <f t="shared" si="7"/>
        <v>20571</v>
      </c>
      <c r="G44" s="42">
        <f t="shared" si="8"/>
        <v>23948</v>
      </c>
    </row>
    <row r="45" spans="1:9" x14ac:dyDescent="0.25">
      <c r="A45" s="42" t="str">
        <f t="shared" si="3"/>
        <v>BARCELONA</v>
      </c>
      <c r="B45" s="41">
        <f t="shared" si="4"/>
        <v>222934</v>
      </c>
      <c r="C45" s="41">
        <f t="shared" si="5"/>
        <v>158650</v>
      </c>
      <c r="D45" s="41">
        <f t="shared" si="6"/>
        <v>3</v>
      </c>
      <c r="E45" s="42" t="str">
        <f t="shared" si="2"/>
        <v>VIGO</v>
      </c>
      <c r="F45" s="42">
        <f t="shared" si="7"/>
        <v>8855</v>
      </c>
      <c r="G45" s="42">
        <f t="shared" si="8"/>
        <v>32217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3258</v>
      </c>
      <c r="D46" s="41">
        <f t="shared" si="6"/>
        <v>28</v>
      </c>
      <c r="E46" s="42" t="str">
        <f t="shared" si="2"/>
        <v>A CORUÑA</v>
      </c>
      <c r="F46" s="42">
        <f t="shared" si="7"/>
        <v>4091</v>
      </c>
      <c r="G46" s="42">
        <f t="shared" si="8"/>
        <v>35322</v>
      </c>
    </row>
    <row r="47" spans="1:9" x14ac:dyDescent="0.25">
      <c r="A47" s="42" t="str">
        <f t="shared" si="3"/>
        <v>CARTAGENA</v>
      </c>
      <c r="B47" s="41">
        <f t="shared" si="4"/>
        <v>322</v>
      </c>
      <c r="C47" s="41">
        <f t="shared" si="5"/>
        <v>1741</v>
      </c>
      <c r="D47" s="41">
        <f t="shared" si="6"/>
        <v>14</v>
      </c>
      <c r="E47" s="42" t="str">
        <f t="shared" si="2"/>
        <v>SEVILLA</v>
      </c>
      <c r="F47" s="42">
        <f t="shared" si="7"/>
        <v>2874</v>
      </c>
      <c r="G47" s="42">
        <f t="shared" si="8"/>
        <v>2377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897</v>
      </c>
      <c r="G48" s="42">
        <f t="shared" si="8"/>
        <v>3353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716</v>
      </c>
      <c r="D49" s="41">
        <f t="shared" si="6"/>
        <v>28</v>
      </c>
      <c r="E49" s="42" t="str">
        <f t="shared" si="2"/>
        <v>ALMERIA</v>
      </c>
      <c r="F49" s="42">
        <f t="shared" si="7"/>
        <v>652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631</v>
      </c>
      <c r="C50" s="41">
        <f t="shared" si="5"/>
        <v>428</v>
      </c>
      <c r="D50" s="41">
        <f t="shared" si="6"/>
        <v>13</v>
      </c>
      <c r="E50" s="42" t="str">
        <f t="shared" si="2"/>
        <v>FERROL-SAN CIBRAO</v>
      </c>
      <c r="F50" s="42">
        <f t="shared" si="7"/>
        <v>631</v>
      </c>
      <c r="G50" s="42">
        <f t="shared" si="8"/>
        <v>428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322</v>
      </c>
      <c r="G51" s="42">
        <f t="shared" si="8"/>
        <v>1741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258063</v>
      </c>
      <c r="C53" s="41">
        <f t="shared" si="5"/>
        <v>348340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79607</v>
      </c>
      <c r="C54" s="41">
        <f t="shared" si="5"/>
        <v>99670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560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75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289226</v>
      </c>
      <c r="C59" s="41">
        <f t="shared" si="5"/>
        <v>333777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897</v>
      </c>
      <c r="C60" s="41">
        <f t="shared" si="5"/>
        <v>3353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2874</v>
      </c>
      <c r="C61" s="41">
        <f t="shared" si="5"/>
        <v>2377</v>
      </c>
      <c r="D61" s="41">
        <f t="shared" si="6"/>
        <v>10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20571</v>
      </c>
      <c r="C63" s="41">
        <f t="shared" si="5"/>
        <v>23948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8855</v>
      </c>
      <c r="C64" s="41">
        <f t="shared" si="5"/>
        <v>32217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ALICANTE</v>
      </c>
      <c r="F65" s="42">
        <f t="shared" si="9"/>
        <v>0</v>
      </c>
      <c r="G65" s="42">
        <f t="shared" si="8"/>
        <v>2346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3059</v>
      </c>
      <c r="C8" s="12">
        <v>2728</v>
      </c>
      <c r="D8" s="12">
        <v>8874</v>
      </c>
      <c r="E8" s="12">
        <v>7770</v>
      </c>
      <c r="F8" s="13">
        <f t="shared" ref="F8:F35" si="0">((E8*100)/D8)-100</f>
        <v>-12.440838404327252</v>
      </c>
      <c r="G8" s="1"/>
      <c r="H8" s="1"/>
      <c r="I8" s="1"/>
    </row>
    <row r="9" spans="1:12" x14ac:dyDescent="0.25">
      <c r="A9" s="8" t="s">
        <v>46</v>
      </c>
      <c r="B9" s="9">
        <v>9168</v>
      </c>
      <c r="C9" s="9">
        <v>8484</v>
      </c>
      <c r="D9" s="9">
        <v>27478</v>
      </c>
      <c r="E9" s="9">
        <v>21416</v>
      </c>
      <c r="F9" s="10">
        <f t="shared" si="0"/>
        <v>-22.061285391949923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69250</v>
      </c>
      <c r="C11" s="9">
        <v>79031</v>
      </c>
      <c r="D11" s="9">
        <v>208086</v>
      </c>
      <c r="E11" s="9">
        <v>221358</v>
      </c>
      <c r="F11" s="10">
        <f t="shared" si="0"/>
        <v>6.3781321184510205</v>
      </c>
      <c r="G11" s="1"/>
      <c r="H11" s="1"/>
      <c r="I11" s="1"/>
    </row>
    <row r="12" spans="1:12" x14ac:dyDescent="0.25">
      <c r="A12" s="11" t="s">
        <v>49</v>
      </c>
      <c r="B12" s="12">
        <v>869</v>
      </c>
      <c r="C12" s="12">
        <v>831</v>
      </c>
      <c r="D12" s="12">
        <v>2560</v>
      </c>
      <c r="E12" s="12">
        <v>2252</v>
      </c>
      <c r="F12" s="13">
        <f t="shared" si="0"/>
        <v>-12.03125</v>
      </c>
      <c r="G12" s="1"/>
      <c r="H12" s="1"/>
      <c r="I12" s="1"/>
    </row>
    <row r="13" spans="1:12" x14ac:dyDescent="0.25">
      <c r="A13" s="8" t="s">
        <v>50</v>
      </c>
      <c r="B13" s="9">
        <v>20219</v>
      </c>
      <c r="C13" s="9">
        <v>22467</v>
      </c>
      <c r="D13" s="9">
        <v>49060</v>
      </c>
      <c r="E13" s="9">
        <v>50757</v>
      </c>
      <c r="F13" s="10">
        <f t="shared" si="0"/>
        <v>3.4590297594781845</v>
      </c>
      <c r="G13" s="1"/>
      <c r="H13" s="1"/>
      <c r="I13" s="1"/>
    </row>
    <row r="14" spans="1:12" x14ac:dyDescent="0.25">
      <c r="A14" s="11" t="s">
        <v>51</v>
      </c>
      <c r="B14" s="12">
        <v>13356</v>
      </c>
      <c r="C14" s="12">
        <v>12710</v>
      </c>
      <c r="D14" s="12">
        <v>34153</v>
      </c>
      <c r="E14" s="12">
        <v>30733</v>
      </c>
      <c r="F14" s="13">
        <f t="shared" si="0"/>
        <v>-10.013761602201853</v>
      </c>
      <c r="G14" s="1"/>
      <c r="H14" s="1"/>
      <c r="I14" s="1"/>
    </row>
    <row r="15" spans="1:12" x14ac:dyDescent="0.25">
      <c r="A15" s="8" t="s">
        <v>52</v>
      </c>
      <c r="B15" s="9">
        <v>1355</v>
      </c>
      <c r="C15" s="9">
        <v>1486</v>
      </c>
      <c r="D15" s="9">
        <v>2872</v>
      </c>
      <c r="E15" s="9">
        <v>6016</v>
      </c>
      <c r="F15" s="10">
        <f t="shared" si="0"/>
        <v>109.47075208913648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26514</v>
      </c>
      <c r="C18" s="12">
        <v>30456</v>
      </c>
      <c r="D18" s="12">
        <v>77964</v>
      </c>
      <c r="E18" s="12">
        <v>80450</v>
      </c>
      <c r="F18" s="13">
        <f t="shared" si="0"/>
        <v>3.1886511723359519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621</v>
      </c>
      <c r="C20" s="12">
        <v>288</v>
      </c>
      <c r="D20" s="12">
        <v>1378</v>
      </c>
      <c r="E20" s="12">
        <v>721</v>
      </c>
      <c r="F20" s="13">
        <f t="shared" si="0"/>
        <v>-47.677793904208997</v>
      </c>
      <c r="G20" s="1"/>
      <c r="H20" s="1"/>
      <c r="I20" s="1"/>
    </row>
    <row r="21" spans="1:9" x14ac:dyDescent="0.25">
      <c r="A21" s="8" t="s">
        <v>58</v>
      </c>
      <c r="B21" s="9">
        <v>790</v>
      </c>
      <c r="C21" s="9">
        <v>623</v>
      </c>
      <c r="D21" s="9">
        <v>1944</v>
      </c>
      <c r="E21" s="9">
        <v>1897</v>
      </c>
      <c r="F21" s="10">
        <f t="shared" si="0"/>
        <v>-2.4176954732510296</v>
      </c>
      <c r="G21" s="1"/>
      <c r="H21" s="1"/>
      <c r="I21" s="1"/>
    </row>
    <row r="22" spans="1:9" x14ac:dyDescent="0.25">
      <c r="A22" s="11" t="s">
        <v>59</v>
      </c>
      <c r="B22" s="12">
        <v>18261</v>
      </c>
      <c r="C22" s="12">
        <v>35257</v>
      </c>
      <c r="D22" s="12">
        <v>52144</v>
      </c>
      <c r="E22" s="12">
        <v>88839</v>
      </c>
      <c r="F22" s="13">
        <f t="shared" si="0"/>
        <v>70.372430193310834</v>
      </c>
      <c r="G22" s="1"/>
      <c r="H22" s="1"/>
      <c r="I22" s="1"/>
    </row>
    <row r="23" spans="1:9" x14ac:dyDescent="0.25">
      <c r="A23" s="8" t="s">
        <v>60</v>
      </c>
      <c r="B23" s="9">
        <v>2175</v>
      </c>
      <c r="C23" s="9">
        <v>2339</v>
      </c>
      <c r="D23" s="9">
        <v>6270</v>
      </c>
      <c r="E23" s="9">
        <v>5540</v>
      </c>
      <c r="F23" s="10">
        <f t="shared" si="0"/>
        <v>-11.642743221690594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10046</v>
      </c>
      <c r="C25" s="9">
        <v>9786</v>
      </c>
      <c r="D25" s="9">
        <v>27377</v>
      </c>
      <c r="E25" s="9">
        <v>24350</v>
      </c>
      <c r="F25" s="10">
        <f t="shared" si="0"/>
        <v>-11.056726449209194</v>
      </c>
      <c r="G25" s="1"/>
      <c r="H25" s="1"/>
      <c r="I25" s="1"/>
    </row>
    <row r="26" spans="1:9" x14ac:dyDescent="0.25">
      <c r="A26" s="11" t="s">
        <v>63</v>
      </c>
      <c r="B26" s="12">
        <v>3533</v>
      </c>
      <c r="C26" s="12">
        <v>4249</v>
      </c>
      <c r="D26" s="12">
        <v>8292</v>
      </c>
      <c r="E26" s="12">
        <v>11593</v>
      </c>
      <c r="F26" s="13">
        <f t="shared" si="0"/>
        <v>39.809454896285587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56412</v>
      </c>
      <c r="C28" s="12">
        <v>84479</v>
      </c>
      <c r="D28" s="12">
        <v>166751</v>
      </c>
      <c r="E28" s="12">
        <v>225601</v>
      </c>
      <c r="F28" s="13">
        <f t="shared" si="0"/>
        <v>35.292142176058917</v>
      </c>
      <c r="G28" s="1"/>
      <c r="H28" s="1"/>
      <c r="I28" s="1"/>
    </row>
    <row r="29" spans="1:9" x14ac:dyDescent="0.25">
      <c r="A29" s="8" t="s">
        <v>66</v>
      </c>
      <c r="B29" s="9">
        <v>6147</v>
      </c>
      <c r="C29" s="9">
        <v>5362</v>
      </c>
      <c r="D29" s="9">
        <v>12528</v>
      </c>
      <c r="E29" s="9">
        <v>7941</v>
      </c>
      <c r="F29" s="10">
        <f t="shared" si="0"/>
        <v>-36.613984674329501</v>
      </c>
      <c r="G29" s="1"/>
      <c r="H29" s="1"/>
      <c r="I29" s="1"/>
    </row>
    <row r="30" spans="1:9" x14ac:dyDescent="0.25">
      <c r="A30" s="11" t="s">
        <v>67</v>
      </c>
      <c r="B30" s="12">
        <v>12</v>
      </c>
      <c r="C30" s="12">
        <v>831</v>
      </c>
      <c r="D30" s="12">
        <v>12</v>
      </c>
      <c r="E30" s="12">
        <v>903</v>
      </c>
      <c r="F30" s="17">
        <f t="shared" si="0"/>
        <v>7425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4282</v>
      </c>
      <c r="C32" s="12">
        <v>4303</v>
      </c>
      <c r="D32" s="12">
        <v>11799</v>
      </c>
      <c r="E32" s="12">
        <v>10428</v>
      </c>
      <c r="F32" s="13">
        <f t="shared" si="0"/>
        <v>-11.619628782100179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246069</v>
      </c>
      <c r="C35" s="15">
        <f t="shared" ref="C35:E35" si="1">SUM(C7:C34)</f>
        <v>305710</v>
      </c>
      <c r="D35" s="15">
        <f t="shared" si="1"/>
        <v>699542</v>
      </c>
      <c r="E35" s="15">
        <f t="shared" si="1"/>
        <v>798570</v>
      </c>
      <c r="F35" s="16">
        <f t="shared" si="0"/>
        <v>14.156119289477971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225601</v>
      </c>
      <c r="G38" s="42">
        <f>LOOKUP(E38,$A$38:$A$65,$C$38:$C$65)</f>
        <v>166751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7770</v>
      </c>
      <c r="C39" s="41">
        <f t="shared" ref="C39:C65" si="5">D8</f>
        <v>8874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221358</v>
      </c>
      <c r="G39" s="42">
        <f t="shared" ref="G39:G65" si="8">LOOKUP(E39,$A$38:$A$65,$C$38:$C$65)</f>
        <v>208086</v>
      </c>
    </row>
    <row r="40" spans="1:9" x14ac:dyDescent="0.25">
      <c r="A40" s="42" t="str">
        <f t="shared" si="3"/>
        <v>ALMERIA</v>
      </c>
      <c r="B40" s="41">
        <f t="shared" si="4"/>
        <v>21416</v>
      </c>
      <c r="C40" s="41">
        <f t="shared" si="5"/>
        <v>27478</v>
      </c>
      <c r="D40" s="41">
        <f t="shared" si="6"/>
        <v>8</v>
      </c>
      <c r="E40" s="42" t="str">
        <f t="shared" si="2"/>
        <v>LAS PALMAS</v>
      </c>
      <c r="F40" s="42">
        <f t="shared" si="7"/>
        <v>88839</v>
      </c>
      <c r="G40" s="42">
        <f t="shared" si="8"/>
        <v>52144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80450</v>
      </c>
      <c r="G41" s="42">
        <f t="shared" si="8"/>
        <v>77964</v>
      </c>
    </row>
    <row r="42" spans="1:9" x14ac:dyDescent="0.25">
      <c r="A42" s="42" t="str">
        <f t="shared" si="3"/>
        <v>BAHIA DE ALGECIRAS</v>
      </c>
      <c r="B42" s="41">
        <f t="shared" si="4"/>
        <v>221358</v>
      </c>
      <c r="C42" s="41">
        <f t="shared" si="5"/>
        <v>208086</v>
      </c>
      <c r="D42" s="41">
        <f t="shared" si="6"/>
        <v>2</v>
      </c>
      <c r="E42" s="42" t="str">
        <f t="shared" si="2"/>
        <v>BALEARES</v>
      </c>
      <c r="F42" s="42">
        <f t="shared" si="7"/>
        <v>50757</v>
      </c>
      <c r="G42" s="42">
        <f t="shared" si="8"/>
        <v>49060</v>
      </c>
    </row>
    <row r="43" spans="1:9" x14ac:dyDescent="0.25">
      <c r="A43" s="42" t="str">
        <f t="shared" si="3"/>
        <v>BAHIA DE CADIZ</v>
      </c>
      <c r="B43" s="41">
        <f t="shared" si="4"/>
        <v>2252</v>
      </c>
      <c r="C43" s="41">
        <f t="shared" si="5"/>
        <v>2560</v>
      </c>
      <c r="D43" s="41">
        <f t="shared" si="6"/>
        <v>15</v>
      </c>
      <c r="E43" s="42" t="str">
        <f t="shared" si="2"/>
        <v>BARCELONA</v>
      </c>
      <c r="F43" s="42">
        <f t="shared" si="7"/>
        <v>30733</v>
      </c>
      <c r="G43" s="42">
        <f t="shared" si="8"/>
        <v>34153</v>
      </c>
    </row>
    <row r="44" spans="1:9" x14ac:dyDescent="0.25">
      <c r="A44" s="42" t="str">
        <f t="shared" si="3"/>
        <v>BALEARES</v>
      </c>
      <c r="B44" s="41">
        <f t="shared" si="4"/>
        <v>50757</v>
      </c>
      <c r="C44" s="41">
        <f t="shared" si="5"/>
        <v>49060</v>
      </c>
      <c r="D44" s="41">
        <f t="shared" si="6"/>
        <v>5</v>
      </c>
      <c r="E44" s="42" t="str">
        <f t="shared" si="2"/>
        <v>MELILLA</v>
      </c>
      <c r="F44" s="42">
        <f t="shared" si="7"/>
        <v>24350</v>
      </c>
      <c r="G44" s="42">
        <f t="shared" si="8"/>
        <v>27377</v>
      </c>
    </row>
    <row r="45" spans="1:9" x14ac:dyDescent="0.25">
      <c r="A45" s="42" t="str">
        <f t="shared" si="3"/>
        <v>BARCELONA</v>
      </c>
      <c r="B45" s="41">
        <f t="shared" si="4"/>
        <v>30733</v>
      </c>
      <c r="C45" s="41">
        <f t="shared" si="5"/>
        <v>34153</v>
      </c>
      <c r="D45" s="41">
        <f t="shared" si="6"/>
        <v>6</v>
      </c>
      <c r="E45" s="42" t="str">
        <f t="shared" si="2"/>
        <v>ALMERIA</v>
      </c>
      <c r="F45" s="42">
        <f t="shared" si="7"/>
        <v>21416</v>
      </c>
      <c r="G45" s="42">
        <f t="shared" si="8"/>
        <v>27478</v>
      </c>
    </row>
    <row r="46" spans="1:9" x14ac:dyDescent="0.25">
      <c r="A46" s="42" t="str">
        <f t="shared" si="3"/>
        <v>BILBAO</v>
      </c>
      <c r="B46" s="41">
        <f t="shared" si="4"/>
        <v>6016</v>
      </c>
      <c r="C46" s="41">
        <f t="shared" si="5"/>
        <v>2872</v>
      </c>
      <c r="D46" s="41">
        <f t="shared" si="6"/>
        <v>13</v>
      </c>
      <c r="E46" s="42" t="str">
        <f t="shared" si="2"/>
        <v>MOTRIL</v>
      </c>
      <c r="F46" s="42">
        <f t="shared" si="7"/>
        <v>11593</v>
      </c>
      <c r="G46" s="42">
        <f t="shared" si="8"/>
        <v>8292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10428</v>
      </c>
      <c r="G47" s="42">
        <f t="shared" si="8"/>
        <v>11799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7941</v>
      </c>
      <c r="G48" s="42">
        <f t="shared" si="8"/>
        <v>12528</v>
      </c>
    </row>
    <row r="49" spans="1:7" x14ac:dyDescent="0.25">
      <c r="A49" s="42" t="str">
        <f t="shared" si="3"/>
        <v>CEUTA</v>
      </c>
      <c r="B49" s="41">
        <f t="shared" si="4"/>
        <v>80450</v>
      </c>
      <c r="C49" s="41">
        <f t="shared" si="5"/>
        <v>77964</v>
      </c>
      <c r="D49" s="41">
        <f t="shared" si="6"/>
        <v>4</v>
      </c>
      <c r="E49" s="42" t="str">
        <f t="shared" si="2"/>
        <v>ALICANTE</v>
      </c>
      <c r="F49" s="42">
        <f t="shared" si="7"/>
        <v>7770</v>
      </c>
      <c r="G49" s="42">
        <f t="shared" si="8"/>
        <v>8874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6016</v>
      </c>
      <c r="G50" s="42">
        <f t="shared" si="8"/>
        <v>2872</v>
      </c>
    </row>
    <row r="51" spans="1:7" x14ac:dyDescent="0.25">
      <c r="A51" s="42" t="str">
        <f t="shared" si="3"/>
        <v>GIJON</v>
      </c>
      <c r="B51" s="41">
        <f t="shared" si="4"/>
        <v>721</v>
      </c>
      <c r="C51" s="41">
        <f t="shared" si="5"/>
        <v>1378</v>
      </c>
      <c r="D51" s="41">
        <f t="shared" si="6"/>
        <v>18</v>
      </c>
      <c r="E51" s="42" t="str">
        <f t="shared" si="2"/>
        <v>MALAGA</v>
      </c>
      <c r="F51" s="42">
        <f t="shared" si="7"/>
        <v>5540</v>
      </c>
      <c r="G51" s="42">
        <f t="shared" si="8"/>
        <v>6270</v>
      </c>
    </row>
    <row r="52" spans="1:7" x14ac:dyDescent="0.25">
      <c r="A52" s="42" t="str">
        <f t="shared" si="3"/>
        <v>HUELVA</v>
      </c>
      <c r="B52" s="41">
        <f t="shared" si="4"/>
        <v>1897</v>
      </c>
      <c r="C52" s="41">
        <f t="shared" si="5"/>
        <v>1944</v>
      </c>
      <c r="D52" s="41">
        <f t="shared" si="6"/>
        <v>16</v>
      </c>
      <c r="E52" s="42" t="str">
        <f t="shared" si="2"/>
        <v>BAHIA DE CADIZ</v>
      </c>
      <c r="F52" s="42">
        <f t="shared" si="7"/>
        <v>2252</v>
      </c>
      <c r="G52" s="42">
        <f t="shared" si="8"/>
        <v>2560</v>
      </c>
    </row>
    <row r="53" spans="1:7" x14ac:dyDescent="0.25">
      <c r="A53" s="42" t="str">
        <f t="shared" si="3"/>
        <v>LAS PALMAS</v>
      </c>
      <c r="B53" s="41">
        <f t="shared" si="4"/>
        <v>88839</v>
      </c>
      <c r="C53" s="41">
        <f t="shared" si="5"/>
        <v>52144</v>
      </c>
      <c r="D53" s="41">
        <f t="shared" si="6"/>
        <v>3</v>
      </c>
      <c r="E53" s="42" t="str">
        <f t="shared" si="2"/>
        <v>HUELVA</v>
      </c>
      <c r="F53" s="42">
        <f t="shared" si="7"/>
        <v>1897</v>
      </c>
      <c r="G53" s="42">
        <f t="shared" si="8"/>
        <v>1944</v>
      </c>
    </row>
    <row r="54" spans="1:7" x14ac:dyDescent="0.25">
      <c r="A54" s="42" t="str">
        <f t="shared" si="3"/>
        <v>MALAGA</v>
      </c>
      <c r="B54" s="41">
        <f t="shared" si="4"/>
        <v>5540</v>
      </c>
      <c r="C54" s="41">
        <f t="shared" si="5"/>
        <v>6270</v>
      </c>
      <c r="D54" s="41">
        <f t="shared" si="6"/>
        <v>14</v>
      </c>
      <c r="E54" s="42" t="str">
        <f t="shared" si="2"/>
        <v>SEVILLA</v>
      </c>
      <c r="F54" s="42">
        <f t="shared" si="7"/>
        <v>903</v>
      </c>
      <c r="G54" s="42">
        <f t="shared" si="8"/>
        <v>12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721</v>
      </c>
      <c r="G55" s="42">
        <f t="shared" si="8"/>
        <v>1378</v>
      </c>
    </row>
    <row r="56" spans="1:7" x14ac:dyDescent="0.25">
      <c r="A56" s="42" t="str">
        <f t="shared" si="3"/>
        <v>MELILLA</v>
      </c>
      <c r="B56" s="41">
        <f t="shared" si="4"/>
        <v>24350</v>
      </c>
      <c r="C56" s="41">
        <f t="shared" si="5"/>
        <v>27377</v>
      </c>
      <c r="D56" s="41">
        <f t="shared" si="6"/>
        <v>7</v>
      </c>
      <c r="E56" s="42" t="str">
        <f t="shared" si="2"/>
        <v>TARRAGONA</v>
      </c>
      <c r="F56" s="42">
        <f t="shared" si="9"/>
        <v>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11593</v>
      </c>
      <c r="C57" s="41">
        <f t="shared" si="5"/>
        <v>8292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225601</v>
      </c>
      <c r="C59" s="41">
        <f t="shared" si="5"/>
        <v>166751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7941</v>
      </c>
      <c r="C60" s="41">
        <f t="shared" si="5"/>
        <v>12528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903</v>
      </c>
      <c r="C61" s="41">
        <f t="shared" si="5"/>
        <v>12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10428</v>
      </c>
      <c r="C63" s="41">
        <f t="shared" si="5"/>
        <v>11799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109</v>
      </c>
      <c r="C7" s="9">
        <v>100</v>
      </c>
      <c r="D7" s="9">
        <v>304</v>
      </c>
      <c r="E7" s="9">
        <v>276</v>
      </c>
      <c r="F7" s="10">
        <f>((E7*100)/D7)-100</f>
        <v>-9.2105263157894797</v>
      </c>
      <c r="G7" s="1"/>
      <c r="H7" s="1"/>
      <c r="I7" s="1"/>
    </row>
    <row r="8" spans="1:12" x14ac:dyDescent="0.25">
      <c r="A8" s="11" t="s">
        <v>45</v>
      </c>
      <c r="B8" s="12">
        <v>78</v>
      </c>
      <c r="C8" s="12">
        <v>67</v>
      </c>
      <c r="D8" s="12">
        <v>213</v>
      </c>
      <c r="E8" s="12">
        <v>191</v>
      </c>
      <c r="F8" s="13">
        <f t="shared" ref="F8:F35" si="0">((E8*100)/D8)-100</f>
        <v>-10.328638497652577</v>
      </c>
      <c r="G8" s="1"/>
      <c r="H8" s="1"/>
      <c r="I8" s="1"/>
    </row>
    <row r="9" spans="1:12" x14ac:dyDescent="0.25">
      <c r="A9" s="8" t="s">
        <v>46</v>
      </c>
      <c r="B9" s="9">
        <v>98</v>
      </c>
      <c r="C9" s="9">
        <v>94</v>
      </c>
      <c r="D9" s="9">
        <v>285</v>
      </c>
      <c r="E9" s="9">
        <v>271</v>
      </c>
      <c r="F9" s="10">
        <f t="shared" si="0"/>
        <v>-4.9122807017543835</v>
      </c>
      <c r="G9" s="1"/>
      <c r="H9" s="1"/>
      <c r="I9" s="1"/>
    </row>
    <row r="10" spans="1:12" x14ac:dyDescent="0.25">
      <c r="A10" s="11" t="s">
        <v>47</v>
      </c>
      <c r="B10" s="12">
        <v>76</v>
      </c>
      <c r="C10" s="12">
        <v>71</v>
      </c>
      <c r="D10" s="12">
        <v>227</v>
      </c>
      <c r="E10" s="12">
        <v>191</v>
      </c>
      <c r="F10" s="13">
        <f t="shared" si="0"/>
        <v>-15.859030837004411</v>
      </c>
      <c r="G10" s="1"/>
      <c r="H10" s="1"/>
      <c r="I10" s="1"/>
    </row>
    <row r="11" spans="1:12" x14ac:dyDescent="0.25">
      <c r="A11" s="8" t="s">
        <v>48</v>
      </c>
      <c r="B11" s="9">
        <v>1965</v>
      </c>
      <c r="C11" s="9">
        <v>1910</v>
      </c>
      <c r="D11" s="9">
        <v>6031</v>
      </c>
      <c r="E11" s="9">
        <v>5602</v>
      </c>
      <c r="F11" s="10">
        <f t="shared" si="0"/>
        <v>-7.1132482175426901</v>
      </c>
      <c r="G11" s="1"/>
      <c r="H11" s="1"/>
      <c r="I11" s="1"/>
    </row>
    <row r="12" spans="1:12" x14ac:dyDescent="0.25">
      <c r="A12" s="11" t="s">
        <v>49</v>
      </c>
      <c r="B12" s="12">
        <v>111</v>
      </c>
      <c r="C12" s="12">
        <v>103</v>
      </c>
      <c r="D12" s="12">
        <v>267</v>
      </c>
      <c r="E12" s="12">
        <v>251</v>
      </c>
      <c r="F12" s="13">
        <f t="shared" si="0"/>
        <v>-5.9925093632958806</v>
      </c>
      <c r="G12" s="1"/>
      <c r="H12" s="1"/>
      <c r="I12" s="1"/>
    </row>
    <row r="13" spans="1:12" x14ac:dyDescent="0.25">
      <c r="A13" s="8" t="s">
        <v>50</v>
      </c>
      <c r="B13" s="9">
        <v>1576</v>
      </c>
      <c r="C13" s="9">
        <v>1310</v>
      </c>
      <c r="D13" s="9">
        <v>4669</v>
      </c>
      <c r="E13" s="9">
        <v>3553</v>
      </c>
      <c r="F13" s="10">
        <f t="shared" si="0"/>
        <v>-23.902334547012202</v>
      </c>
      <c r="G13" s="1"/>
      <c r="H13" s="1"/>
      <c r="I13" s="1"/>
    </row>
    <row r="14" spans="1:12" x14ac:dyDescent="0.25">
      <c r="A14" s="11" t="s">
        <v>51</v>
      </c>
      <c r="B14" s="12">
        <v>595</v>
      </c>
      <c r="C14" s="12">
        <v>588</v>
      </c>
      <c r="D14" s="12">
        <v>1688</v>
      </c>
      <c r="E14" s="12">
        <v>1640</v>
      </c>
      <c r="F14" s="13">
        <f t="shared" si="0"/>
        <v>-2.8436018957345937</v>
      </c>
      <c r="G14" s="1"/>
      <c r="H14" s="1"/>
      <c r="I14" s="1"/>
    </row>
    <row r="15" spans="1:12" x14ac:dyDescent="0.25">
      <c r="A15" s="8" t="s">
        <v>52</v>
      </c>
      <c r="B15" s="9">
        <v>230</v>
      </c>
      <c r="C15" s="9">
        <v>243</v>
      </c>
      <c r="D15" s="9">
        <v>679</v>
      </c>
      <c r="E15" s="9">
        <v>686</v>
      </c>
      <c r="F15" s="10">
        <f t="shared" si="0"/>
        <v>1.0309278350515427</v>
      </c>
      <c r="G15" s="1"/>
      <c r="H15" s="1"/>
      <c r="I15" s="1"/>
    </row>
    <row r="16" spans="1:12" x14ac:dyDescent="0.25">
      <c r="A16" s="11" t="s">
        <v>53</v>
      </c>
      <c r="B16" s="12">
        <v>131</v>
      </c>
      <c r="C16" s="12">
        <v>129</v>
      </c>
      <c r="D16" s="12">
        <v>393</v>
      </c>
      <c r="E16" s="12">
        <v>400</v>
      </c>
      <c r="F16" s="13">
        <f t="shared" si="0"/>
        <v>1.7811704834605564</v>
      </c>
      <c r="G16" s="1"/>
      <c r="H16" s="1"/>
      <c r="I16" s="1"/>
    </row>
    <row r="17" spans="1:9" x14ac:dyDescent="0.25">
      <c r="A17" s="8" t="s">
        <v>54</v>
      </c>
      <c r="B17" s="9">
        <v>125</v>
      </c>
      <c r="C17" s="9">
        <v>121</v>
      </c>
      <c r="D17" s="9">
        <v>330</v>
      </c>
      <c r="E17" s="9">
        <v>326</v>
      </c>
      <c r="F17" s="10">
        <f t="shared" si="0"/>
        <v>-1.2121212121212182</v>
      </c>
      <c r="G17" s="1"/>
      <c r="H17" s="1"/>
      <c r="I17" s="1"/>
    </row>
    <row r="18" spans="1:9" x14ac:dyDescent="0.25">
      <c r="A18" s="11" t="s">
        <v>55</v>
      </c>
      <c r="B18" s="12">
        <v>1116</v>
      </c>
      <c r="C18" s="12">
        <v>1000</v>
      </c>
      <c r="D18" s="12">
        <v>3326</v>
      </c>
      <c r="E18" s="12">
        <v>2874</v>
      </c>
      <c r="F18" s="13">
        <f t="shared" si="0"/>
        <v>-13.589897775105229</v>
      </c>
      <c r="G18" s="1"/>
      <c r="H18" s="1"/>
      <c r="I18" s="1"/>
    </row>
    <row r="19" spans="1:9" x14ac:dyDescent="0.25">
      <c r="A19" s="8" t="s">
        <v>56</v>
      </c>
      <c r="B19" s="9">
        <v>88</v>
      </c>
      <c r="C19" s="9">
        <v>82</v>
      </c>
      <c r="D19" s="9">
        <v>247</v>
      </c>
      <c r="E19" s="9">
        <v>243</v>
      </c>
      <c r="F19" s="10">
        <f t="shared" si="0"/>
        <v>-1.6194331983805625</v>
      </c>
      <c r="G19" s="1"/>
      <c r="H19" s="1"/>
      <c r="I19" s="1"/>
    </row>
    <row r="20" spans="1:9" x14ac:dyDescent="0.25">
      <c r="A20" s="11" t="s">
        <v>57</v>
      </c>
      <c r="B20" s="12">
        <v>106</v>
      </c>
      <c r="C20" s="12">
        <v>102</v>
      </c>
      <c r="D20" s="12">
        <v>274</v>
      </c>
      <c r="E20" s="12">
        <v>277</v>
      </c>
      <c r="F20" s="13">
        <f t="shared" si="0"/>
        <v>1.0948905109489004</v>
      </c>
      <c r="G20" s="1"/>
      <c r="H20" s="1"/>
      <c r="I20" s="1"/>
    </row>
    <row r="21" spans="1:9" x14ac:dyDescent="0.25">
      <c r="A21" s="8" t="s">
        <v>58</v>
      </c>
      <c r="B21" s="9">
        <v>149</v>
      </c>
      <c r="C21" s="9">
        <v>141</v>
      </c>
      <c r="D21" s="9">
        <v>399</v>
      </c>
      <c r="E21" s="9">
        <v>401</v>
      </c>
      <c r="F21" s="10">
        <f t="shared" si="0"/>
        <v>0.50125313283207618</v>
      </c>
      <c r="G21" s="1"/>
      <c r="H21" s="1"/>
      <c r="I21" s="1"/>
    </row>
    <row r="22" spans="1:9" x14ac:dyDescent="0.25">
      <c r="A22" s="11" t="s">
        <v>59</v>
      </c>
      <c r="B22" s="12">
        <v>1040</v>
      </c>
      <c r="C22" s="12">
        <v>966</v>
      </c>
      <c r="D22" s="12">
        <v>3083</v>
      </c>
      <c r="E22" s="12">
        <v>2759</v>
      </c>
      <c r="F22" s="13">
        <f t="shared" si="0"/>
        <v>-10.509244242620824</v>
      </c>
      <c r="G22" s="1"/>
      <c r="H22" s="1"/>
      <c r="I22" s="1"/>
    </row>
    <row r="23" spans="1:9" x14ac:dyDescent="0.25">
      <c r="A23" s="8" t="s">
        <v>60</v>
      </c>
      <c r="B23" s="9">
        <v>183</v>
      </c>
      <c r="C23" s="9">
        <v>108</v>
      </c>
      <c r="D23" s="9">
        <v>500</v>
      </c>
      <c r="E23" s="9">
        <v>284</v>
      </c>
      <c r="F23" s="10">
        <f t="shared" si="0"/>
        <v>-43.2</v>
      </c>
      <c r="G23" s="1"/>
      <c r="H23" s="1"/>
      <c r="I23" s="1"/>
    </row>
    <row r="24" spans="1:9" x14ac:dyDescent="0.25">
      <c r="A24" s="11" t="s">
        <v>61</v>
      </c>
      <c r="B24" s="12">
        <v>44</v>
      </c>
      <c r="C24" s="12">
        <v>42</v>
      </c>
      <c r="D24" s="12">
        <v>131</v>
      </c>
      <c r="E24" s="12">
        <v>126</v>
      </c>
      <c r="F24" s="13">
        <f t="shared" si="0"/>
        <v>-3.8167938931297698</v>
      </c>
      <c r="G24" s="1"/>
      <c r="H24" s="1"/>
      <c r="I24" s="1"/>
    </row>
    <row r="25" spans="1:9" x14ac:dyDescent="0.25">
      <c r="A25" s="8" t="s">
        <v>62</v>
      </c>
      <c r="B25" s="9">
        <v>114</v>
      </c>
      <c r="C25" s="9">
        <v>109</v>
      </c>
      <c r="D25" s="9">
        <v>336</v>
      </c>
      <c r="E25" s="9">
        <v>319</v>
      </c>
      <c r="F25" s="10">
        <f t="shared" si="0"/>
        <v>-5.0595238095238102</v>
      </c>
      <c r="G25" s="1"/>
      <c r="H25" s="1"/>
      <c r="I25" s="1"/>
    </row>
    <row r="26" spans="1:9" x14ac:dyDescent="0.25">
      <c r="A26" s="11" t="s">
        <v>63</v>
      </c>
      <c r="B26" s="12">
        <v>54</v>
      </c>
      <c r="C26" s="12">
        <v>65</v>
      </c>
      <c r="D26" s="12">
        <v>157</v>
      </c>
      <c r="E26" s="12">
        <v>202</v>
      </c>
      <c r="F26" s="13">
        <f t="shared" si="0"/>
        <v>28.662420382165607</v>
      </c>
      <c r="G26" s="1"/>
      <c r="H26" s="1"/>
      <c r="I26" s="1"/>
    </row>
    <row r="27" spans="1:9" x14ac:dyDescent="0.25">
      <c r="A27" s="8" t="s">
        <v>64</v>
      </c>
      <c r="B27" s="9">
        <v>92</v>
      </c>
      <c r="C27" s="9">
        <v>70</v>
      </c>
      <c r="D27" s="9">
        <v>251</v>
      </c>
      <c r="E27" s="9">
        <v>197</v>
      </c>
      <c r="F27" s="10">
        <f t="shared" si="0"/>
        <v>-21.513944223107572</v>
      </c>
      <c r="G27" s="1"/>
      <c r="H27" s="1"/>
      <c r="I27" s="1"/>
    </row>
    <row r="28" spans="1:9" x14ac:dyDescent="0.25">
      <c r="A28" s="11" t="s">
        <v>65</v>
      </c>
      <c r="B28" s="12">
        <v>1119</v>
      </c>
      <c r="C28" s="12">
        <v>1034</v>
      </c>
      <c r="D28" s="12">
        <v>3477</v>
      </c>
      <c r="E28" s="12">
        <v>3099</v>
      </c>
      <c r="F28" s="13">
        <f t="shared" si="0"/>
        <v>-10.871440897325286</v>
      </c>
      <c r="G28" s="1"/>
      <c r="H28" s="1"/>
      <c r="I28" s="1"/>
    </row>
    <row r="29" spans="1:9" x14ac:dyDescent="0.25">
      <c r="A29" s="8" t="s">
        <v>66</v>
      </c>
      <c r="B29" s="9">
        <v>113</v>
      </c>
      <c r="C29" s="9">
        <v>109</v>
      </c>
      <c r="D29" s="9">
        <v>314</v>
      </c>
      <c r="E29" s="9">
        <v>292</v>
      </c>
      <c r="F29" s="10">
        <f t="shared" si="0"/>
        <v>-7.0063694267515899</v>
      </c>
      <c r="G29" s="1"/>
      <c r="H29" s="1"/>
      <c r="I29" s="1"/>
    </row>
    <row r="30" spans="1:9" x14ac:dyDescent="0.25">
      <c r="A30" s="11" t="s">
        <v>67</v>
      </c>
      <c r="B30" s="12">
        <v>106</v>
      </c>
      <c r="C30" s="12">
        <v>85</v>
      </c>
      <c r="D30" s="12">
        <v>275</v>
      </c>
      <c r="E30" s="12">
        <v>257</v>
      </c>
      <c r="F30" s="13">
        <f t="shared" si="0"/>
        <v>-6.5454545454545467</v>
      </c>
      <c r="G30" s="1"/>
      <c r="H30" s="1"/>
      <c r="I30" s="1"/>
    </row>
    <row r="31" spans="1:9" x14ac:dyDescent="0.25">
      <c r="A31" s="8" t="s">
        <v>68</v>
      </c>
      <c r="B31" s="9">
        <v>245</v>
      </c>
      <c r="C31" s="9">
        <v>208</v>
      </c>
      <c r="D31" s="9">
        <v>736</v>
      </c>
      <c r="E31" s="9">
        <v>658</v>
      </c>
      <c r="F31" s="10">
        <f t="shared" si="0"/>
        <v>-10.597826086956516</v>
      </c>
      <c r="G31" s="1"/>
      <c r="H31" s="1"/>
      <c r="I31" s="1"/>
    </row>
    <row r="32" spans="1:9" x14ac:dyDescent="0.25">
      <c r="A32" s="11" t="s">
        <v>69</v>
      </c>
      <c r="B32" s="12">
        <v>565</v>
      </c>
      <c r="C32" s="12">
        <v>590</v>
      </c>
      <c r="D32" s="12">
        <v>1627</v>
      </c>
      <c r="E32" s="12">
        <v>1613</v>
      </c>
      <c r="F32" s="13">
        <f t="shared" si="0"/>
        <v>-0.86047940995698013</v>
      </c>
      <c r="G32" s="1"/>
      <c r="H32" s="1"/>
      <c r="I32" s="1"/>
    </row>
    <row r="33" spans="1:9" x14ac:dyDescent="0.25">
      <c r="A33" s="8" t="s">
        <v>70</v>
      </c>
      <c r="B33" s="9">
        <v>134</v>
      </c>
      <c r="C33" s="9">
        <v>123</v>
      </c>
      <c r="D33" s="9">
        <v>406</v>
      </c>
      <c r="E33" s="9">
        <v>368</v>
      </c>
      <c r="F33" s="10">
        <f t="shared" si="0"/>
        <v>-9.3596059113300498</v>
      </c>
      <c r="G33" s="1"/>
      <c r="H33" s="1"/>
      <c r="I33" s="1"/>
    </row>
    <row r="34" spans="1:9" x14ac:dyDescent="0.25">
      <c r="A34" s="11" t="s">
        <v>71</v>
      </c>
      <c r="B34" s="12">
        <v>21</v>
      </c>
      <c r="C34" s="12">
        <v>18</v>
      </c>
      <c r="D34" s="12">
        <v>64</v>
      </c>
      <c r="E34" s="12">
        <v>57</v>
      </c>
      <c r="F34" s="13">
        <f t="shared" si="0"/>
        <v>-10.9375</v>
      </c>
      <c r="G34" s="1"/>
      <c r="H34" s="1"/>
      <c r="I34" s="1"/>
    </row>
    <row r="35" spans="1:9" x14ac:dyDescent="0.25">
      <c r="A35" s="14" t="s">
        <v>72</v>
      </c>
      <c r="B35" s="15">
        <f>SUM(B7:B34)</f>
        <v>10383</v>
      </c>
      <c r="C35" s="15">
        <f t="shared" ref="C35:E35" si="1">SUM(C7:C34)</f>
        <v>9588</v>
      </c>
      <c r="D35" s="15">
        <f t="shared" si="1"/>
        <v>30689</v>
      </c>
      <c r="E35" s="15">
        <f t="shared" si="1"/>
        <v>27413</v>
      </c>
      <c r="F35" s="16">
        <f t="shared" si="0"/>
        <v>-10.674834631301124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276</v>
      </c>
      <c r="C38" s="41">
        <f>D7</f>
        <v>304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5602</v>
      </c>
      <c r="G38" s="42">
        <f>LOOKUP(E38,$A$38:$A$65,$C$38:$C$65)</f>
        <v>6031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191</v>
      </c>
      <c r="C39" s="41">
        <f t="shared" ref="C39:C65" si="5">D8</f>
        <v>213</v>
      </c>
      <c r="D39" s="41">
        <f t="shared" ref="D39:D65" si="6">_xlfn.RANK.EQ(B39,$B$38:$B$65)+COUNTIF($B$38:$B$65,B39)-1</f>
        <v>26</v>
      </c>
      <c r="E39" s="42" t="str">
        <f t="shared" si="2"/>
        <v>BALEARES</v>
      </c>
      <c r="F39" s="42">
        <f t="shared" ref="F39:F54" si="7">LOOKUP(E39,$A$38:$A$65,$B$38:$B$65)</f>
        <v>3553</v>
      </c>
      <c r="G39" s="42">
        <f t="shared" ref="G39:G65" si="8">LOOKUP(E39,$A$38:$A$65,$C$38:$C$65)</f>
        <v>4669</v>
      </c>
    </row>
    <row r="40" spans="1:9" x14ac:dyDescent="0.25">
      <c r="A40" s="42" t="str">
        <f t="shared" si="3"/>
        <v>ALMERIA</v>
      </c>
      <c r="B40" s="41">
        <f t="shared" si="4"/>
        <v>271</v>
      </c>
      <c r="C40" s="41">
        <f t="shared" si="5"/>
        <v>285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3099</v>
      </c>
      <c r="G40" s="42">
        <f t="shared" si="8"/>
        <v>3477</v>
      </c>
    </row>
    <row r="41" spans="1:9" x14ac:dyDescent="0.25">
      <c r="A41" s="42" t="str">
        <f t="shared" si="3"/>
        <v>AVILES</v>
      </c>
      <c r="B41" s="41">
        <f t="shared" si="4"/>
        <v>191</v>
      </c>
      <c r="C41" s="41">
        <f t="shared" si="5"/>
        <v>227</v>
      </c>
      <c r="D41" s="41">
        <f t="shared" si="6"/>
        <v>26</v>
      </c>
      <c r="E41" s="42" t="str">
        <f t="shared" si="2"/>
        <v>CEUTA</v>
      </c>
      <c r="F41" s="42">
        <f t="shared" si="7"/>
        <v>2874</v>
      </c>
      <c r="G41" s="42">
        <f t="shared" si="8"/>
        <v>3326</v>
      </c>
    </row>
    <row r="42" spans="1:9" x14ac:dyDescent="0.25">
      <c r="A42" s="42" t="str">
        <f t="shared" si="3"/>
        <v>BAHIA DE ALGECIRAS</v>
      </c>
      <c r="B42" s="41">
        <f t="shared" si="4"/>
        <v>5602</v>
      </c>
      <c r="C42" s="41">
        <f t="shared" si="5"/>
        <v>6031</v>
      </c>
      <c r="D42" s="41">
        <f t="shared" si="6"/>
        <v>1</v>
      </c>
      <c r="E42" s="42" t="str">
        <f t="shared" si="2"/>
        <v>LAS PALMAS</v>
      </c>
      <c r="F42" s="42">
        <f t="shared" si="7"/>
        <v>2759</v>
      </c>
      <c r="G42" s="42">
        <f t="shared" si="8"/>
        <v>3083</v>
      </c>
    </row>
    <row r="43" spans="1:9" x14ac:dyDescent="0.25">
      <c r="A43" s="42" t="str">
        <f t="shared" si="3"/>
        <v>BAHIA DE CADIZ</v>
      </c>
      <c r="B43" s="41">
        <f t="shared" si="4"/>
        <v>251</v>
      </c>
      <c r="C43" s="41">
        <f t="shared" si="5"/>
        <v>267</v>
      </c>
      <c r="D43" s="41">
        <f t="shared" si="6"/>
        <v>21</v>
      </c>
      <c r="E43" s="42" t="str">
        <f t="shared" si="2"/>
        <v>BARCELONA</v>
      </c>
      <c r="F43" s="42">
        <f t="shared" si="7"/>
        <v>1640</v>
      </c>
      <c r="G43" s="42">
        <f t="shared" si="8"/>
        <v>1688</v>
      </c>
    </row>
    <row r="44" spans="1:9" x14ac:dyDescent="0.25">
      <c r="A44" s="42" t="str">
        <f t="shared" si="3"/>
        <v>BALEARES</v>
      </c>
      <c r="B44" s="41">
        <f t="shared" si="4"/>
        <v>3553</v>
      </c>
      <c r="C44" s="41">
        <f t="shared" si="5"/>
        <v>4669</v>
      </c>
      <c r="D44" s="41">
        <f t="shared" si="6"/>
        <v>2</v>
      </c>
      <c r="E44" s="42" t="str">
        <f t="shared" si="2"/>
        <v>VALENCIA</v>
      </c>
      <c r="F44" s="42">
        <f t="shared" si="7"/>
        <v>1613</v>
      </c>
      <c r="G44" s="42">
        <f t="shared" si="8"/>
        <v>1627</v>
      </c>
    </row>
    <row r="45" spans="1:9" x14ac:dyDescent="0.25">
      <c r="A45" s="42" t="str">
        <f t="shared" si="3"/>
        <v>BARCELONA</v>
      </c>
      <c r="B45" s="41">
        <f t="shared" si="4"/>
        <v>1640</v>
      </c>
      <c r="C45" s="41">
        <f t="shared" si="5"/>
        <v>1688</v>
      </c>
      <c r="D45" s="41">
        <f t="shared" si="6"/>
        <v>6</v>
      </c>
      <c r="E45" s="42" t="str">
        <f t="shared" si="2"/>
        <v>BILBAO</v>
      </c>
      <c r="F45" s="42">
        <f t="shared" si="7"/>
        <v>686</v>
      </c>
      <c r="G45" s="42">
        <f t="shared" si="8"/>
        <v>679</v>
      </c>
    </row>
    <row r="46" spans="1:9" x14ac:dyDescent="0.25">
      <c r="A46" s="42" t="str">
        <f t="shared" si="3"/>
        <v>BILBAO</v>
      </c>
      <c r="B46" s="41">
        <f t="shared" si="4"/>
        <v>686</v>
      </c>
      <c r="C46" s="41">
        <f t="shared" si="5"/>
        <v>679</v>
      </c>
      <c r="D46" s="41">
        <f t="shared" si="6"/>
        <v>8</v>
      </c>
      <c r="E46" s="42" t="str">
        <f t="shared" si="2"/>
        <v>TARRAGONA</v>
      </c>
      <c r="F46" s="42">
        <f t="shared" si="7"/>
        <v>658</v>
      </c>
      <c r="G46" s="42">
        <f t="shared" si="8"/>
        <v>736</v>
      </c>
    </row>
    <row r="47" spans="1:9" x14ac:dyDescent="0.25">
      <c r="A47" s="42" t="str">
        <f t="shared" si="3"/>
        <v>CARTAGENA</v>
      </c>
      <c r="B47" s="41">
        <f t="shared" si="4"/>
        <v>400</v>
      </c>
      <c r="C47" s="41">
        <f t="shared" si="5"/>
        <v>393</v>
      </c>
      <c r="D47" s="41">
        <f t="shared" si="6"/>
        <v>11</v>
      </c>
      <c r="E47" s="42" t="str">
        <f t="shared" si="2"/>
        <v>HUELVA</v>
      </c>
      <c r="F47" s="42">
        <f t="shared" si="7"/>
        <v>401</v>
      </c>
      <c r="G47" s="42">
        <f t="shared" si="8"/>
        <v>399</v>
      </c>
    </row>
    <row r="48" spans="1:9" x14ac:dyDescent="0.25">
      <c r="A48" s="42" t="str">
        <f t="shared" si="3"/>
        <v>CASTELLON</v>
      </c>
      <c r="B48" s="41">
        <f t="shared" si="4"/>
        <v>326</v>
      </c>
      <c r="C48" s="41">
        <f t="shared" si="5"/>
        <v>330</v>
      </c>
      <c r="D48" s="41">
        <f t="shared" si="6"/>
        <v>13</v>
      </c>
      <c r="E48" s="42" t="str">
        <f t="shared" si="2"/>
        <v>CARTAGENA</v>
      </c>
      <c r="F48" s="42">
        <f t="shared" si="7"/>
        <v>400</v>
      </c>
      <c r="G48" s="42">
        <f t="shared" si="8"/>
        <v>393</v>
      </c>
    </row>
    <row r="49" spans="1:7" x14ac:dyDescent="0.25">
      <c r="A49" s="42" t="str">
        <f t="shared" si="3"/>
        <v>CEUTA</v>
      </c>
      <c r="B49" s="41">
        <f t="shared" si="4"/>
        <v>2874</v>
      </c>
      <c r="C49" s="41">
        <f t="shared" si="5"/>
        <v>3326</v>
      </c>
      <c r="D49" s="41">
        <f t="shared" si="6"/>
        <v>4</v>
      </c>
      <c r="E49" s="42" t="str">
        <f t="shared" si="2"/>
        <v>VIGO</v>
      </c>
      <c r="F49" s="42">
        <f t="shared" si="7"/>
        <v>368</v>
      </c>
      <c r="G49" s="42">
        <f t="shared" si="8"/>
        <v>406</v>
      </c>
    </row>
    <row r="50" spans="1:7" x14ac:dyDescent="0.25">
      <c r="A50" s="42" t="str">
        <f t="shared" si="3"/>
        <v>FERROL-SAN CIBRAO</v>
      </c>
      <c r="B50" s="41">
        <f t="shared" si="4"/>
        <v>243</v>
      </c>
      <c r="C50" s="41">
        <f t="shared" si="5"/>
        <v>247</v>
      </c>
      <c r="D50" s="41">
        <f t="shared" si="6"/>
        <v>22</v>
      </c>
      <c r="E50" s="42" t="str">
        <f t="shared" si="2"/>
        <v>CASTELLON</v>
      </c>
      <c r="F50" s="42">
        <f t="shared" si="7"/>
        <v>326</v>
      </c>
      <c r="G50" s="42">
        <f t="shared" si="8"/>
        <v>330</v>
      </c>
    </row>
    <row r="51" spans="1:7" x14ac:dyDescent="0.25">
      <c r="A51" s="42" t="str">
        <f t="shared" si="3"/>
        <v>GIJON</v>
      </c>
      <c r="B51" s="41">
        <f t="shared" si="4"/>
        <v>277</v>
      </c>
      <c r="C51" s="41">
        <f t="shared" si="5"/>
        <v>274</v>
      </c>
      <c r="D51" s="41">
        <f t="shared" si="6"/>
        <v>17</v>
      </c>
      <c r="E51" s="42" t="str">
        <f t="shared" si="2"/>
        <v>MELILLA</v>
      </c>
      <c r="F51" s="42">
        <f t="shared" si="7"/>
        <v>319</v>
      </c>
      <c r="G51" s="42">
        <f t="shared" si="8"/>
        <v>336</v>
      </c>
    </row>
    <row r="52" spans="1:7" x14ac:dyDescent="0.25">
      <c r="A52" s="42" t="str">
        <f t="shared" si="3"/>
        <v>HUELVA</v>
      </c>
      <c r="B52" s="41">
        <f t="shared" si="4"/>
        <v>401</v>
      </c>
      <c r="C52" s="41">
        <f t="shared" si="5"/>
        <v>399</v>
      </c>
      <c r="D52" s="41">
        <f t="shared" si="6"/>
        <v>10</v>
      </c>
      <c r="E52" s="42" t="str">
        <f t="shared" si="2"/>
        <v>SANTANDER</v>
      </c>
      <c r="F52" s="42">
        <f t="shared" si="7"/>
        <v>292</v>
      </c>
      <c r="G52" s="42">
        <f t="shared" si="8"/>
        <v>314</v>
      </c>
    </row>
    <row r="53" spans="1:7" x14ac:dyDescent="0.25">
      <c r="A53" s="42" t="str">
        <f t="shared" si="3"/>
        <v>LAS PALMAS</v>
      </c>
      <c r="B53" s="41">
        <f t="shared" si="4"/>
        <v>2759</v>
      </c>
      <c r="C53" s="41">
        <f t="shared" si="5"/>
        <v>3083</v>
      </c>
      <c r="D53" s="41">
        <f t="shared" si="6"/>
        <v>5</v>
      </c>
      <c r="E53" s="42" t="str">
        <f t="shared" si="2"/>
        <v>MALAGA</v>
      </c>
      <c r="F53" s="42">
        <f t="shared" si="7"/>
        <v>284</v>
      </c>
      <c r="G53" s="42">
        <f t="shared" si="8"/>
        <v>500</v>
      </c>
    </row>
    <row r="54" spans="1:7" x14ac:dyDescent="0.25">
      <c r="A54" s="42" t="str">
        <f t="shared" si="3"/>
        <v>MALAGA</v>
      </c>
      <c r="B54" s="41">
        <f t="shared" si="4"/>
        <v>284</v>
      </c>
      <c r="C54" s="41">
        <f t="shared" si="5"/>
        <v>500</v>
      </c>
      <c r="D54" s="41">
        <f t="shared" si="6"/>
        <v>16</v>
      </c>
      <c r="E54" s="42" t="str">
        <f t="shared" si="2"/>
        <v>GIJON</v>
      </c>
      <c r="F54" s="42">
        <f t="shared" si="7"/>
        <v>277</v>
      </c>
      <c r="G54" s="42">
        <f t="shared" si="8"/>
        <v>274</v>
      </c>
    </row>
    <row r="55" spans="1:7" x14ac:dyDescent="0.25">
      <c r="A55" s="42" t="str">
        <f t="shared" si="3"/>
        <v>MARIN Y RIA DE PONTEVEDRA</v>
      </c>
      <c r="B55" s="41">
        <f t="shared" si="4"/>
        <v>126</v>
      </c>
      <c r="C55" s="41">
        <f t="shared" si="5"/>
        <v>131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276</v>
      </c>
      <c r="G55" s="42">
        <f t="shared" si="8"/>
        <v>304</v>
      </c>
    </row>
    <row r="56" spans="1:7" x14ac:dyDescent="0.25">
      <c r="A56" s="42" t="str">
        <f t="shared" si="3"/>
        <v>MELILLA</v>
      </c>
      <c r="B56" s="41">
        <f t="shared" si="4"/>
        <v>319</v>
      </c>
      <c r="C56" s="41">
        <f t="shared" si="5"/>
        <v>336</v>
      </c>
      <c r="D56" s="41">
        <f t="shared" si="6"/>
        <v>14</v>
      </c>
      <c r="E56" s="42" t="str">
        <f t="shared" si="2"/>
        <v>ALMERIA</v>
      </c>
      <c r="F56" s="42">
        <f t="shared" si="9"/>
        <v>271</v>
      </c>
      <c r="G56" s="42">
        <f t="shared" si="8"/>
        <v>285</v>
      </c>
    </row>
    <row r="57" spans="1:7" x14ac:dyDescent="0.25">
      <c r="A57" s="42" t="str">
        <f t="shared" si="3"/>
        <v>MOTRIL</v>
      </c>
      <c r="B57" s="41">
        <f t="shared" si="4"/>
        <v>202</v>
      </c>
      <c r="C57" s="41">
        <f t="shared" si="5"/>
        <v>157</v>
      </c>
      <c r="D57" s="41">
        <f t="shared" si="6"/>
        <v>23</v>
      </c>
      <c r="E57" s="42" t="str">
        <f t="shared" si="2"/>
        <v>SEVILLA</v>
      </c>
      <c r="F57" s="42">
        <f t="shared" si="9"/>
        <v>257</v>
      </c>
      <c r="G57" s="42">
        <f t="shared" si="8"/>
        <v>275</v>
      </c>
    </row>
    <row r="58" spans="1:7" x14ac:dyDescent="0.25">
      <c r="A58" s="42" t="str">
        <f t="shared" si="3"/>
        <v>PASAIA</v>
      </c>
      <c r="B58" s="41">
        <f t="shared" si="4"/>
        <v>197</v>
      </c>
      <c r="C58" s="41">
        <f t="shared" si="5"/>
        <v>251</v>
      </c>
      <c r="D58" s="41">
        <f t="shared" si="6"/>
        <v>24</v>
      </c>
      <c r="E58" s="42" t="str">
        <f t="shared" si="2"/>
        <v>BAHIA DE CADIZ</v>
      </c>
      <c r="F58" s="42">
        <f t="shared" si="9"/>
        <v>251</v>
      </c>
      <c r="G58" s="42">
        <f t="shared" si="8"/>
        <v>267</v>
      </c>
    </row>
    <row r="59" spans="1:7" x14ac:dyDescent="0.25">
      <c r="A59" s="42" t="str">
        <f t="shared" si="3"/>
        <v>SANTA CRUZ DE TENERIFE</v>
      </c>
      <c r="B59" s="41">
        <f t="shared" si="4"/>
        <v>3099</v>
      </c>
      <c r="C59" s="41">
        <f t="shared" si="5"/>
        <v>3477</v>
      </c>
      <c r="D59" s="41">
        <f t="shared" si="6"/>
        <v>3</v>
      </c>
      <c r="E59" s="42" t="str">
        <f t="shared" si="2"/>
        <v>FERROL-SAN CIBRAO</v>
      </c>
      <c r="F59" s="42">
        <f t="shared" si="9"/>
        <v>243</v>
      </c>
      <c r="G59" s="42">
        <f t="shared" si="8"/>
        <v>247</v>
      </c>
    </row>
    <row r="60" spans="1:7" x14ac:dyDescent="0.25">
      <c r="A60" s="42" t="str">
        <f t="shared" si="3"/>
        <v>SANTANDER</v>
      </c>
      <c r="B60" s="41">
        <f t="shared" si="4"/>
        <v>292</v>
      </c>
      <c r="C60" s="41">
        <f t="shared" si="5"/>
        <v>314</v>
      </c>
      <c r="D60" s="41">
        <f t="shared" si="6"/>
        <v>15</v>
      </c>
      <c r="E60" s="42" t="str">
        <f t="shared" si="2"/>
        <v>MOTRIL</v>
      </c>
      <c r="F60" s="42">
        <f t="shared" si="9"/>
        <v>202</v>
      </c>
      <c r="G60" s="42">
        <f t="shared" si="8"/>
        <v>157</v>
      </c>
    </row>
    <row r="61" spans="1:7" x14ac:dyDescent="0.25">
      <c r="A61" s="42" t="str">
        <f t="shared" si="3"/>
        <v>SEVILLA</v>
      </c>
      <c r="B61" s="41">
        <f t="shared" si="4"/>
        <v>257</v>
      </c>
      <c r="C61" s="41">
        <f t="shared" si="5"/>
        <v>275</v>
      </c>
      <c r="D61" s="41">
        <f t="shared" si="6"/>
        <v>20</v>
      </c>
      <c r="E61" s="42" t="str">
        <f t="shared" si="2"/>
        <v>PASAIA</v>
      </c>
      <c r="F61" s="42">
        <f t="shared" si="9"/>
        <v>197</v>
      </c>
      <c r="G61" s="42">
        <f t="shared" si="8"/>
        <v>251</v>
      </c>
    </row>
    <row r="62" spans="1:7" x14ac:dyDescent="0.25">
      <c r="A62" s="42" t="str">
        <f t="shared" si="3"/>
        <v>TARRAGONA</v>
      </c>
      <c r="B62" s="41">
        <f t="shared" si="4"/>
        <v>658</v>
      </c>
      <c r="C62" s="41">
        <f t="shared" si="5"/>
        <v>736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1613</v>
      </c>
      <c r="C63" s="41">
        <f t="shared" si="5"/>
        <v>1627</v>
      </c>
      <c r="D63" s="41">
        <f t="shared" si="6"/>
        <v>7</v>
      </c>
      <c r="E63" s="42" t="str">
        <f t="shared" si="2"/>
        <v>ALICANTE</v>
      </c>
      <c r="F63" s="42">
        <f t="shared" si="9"/>
        <v>191</v>
      </c>
      <c r="G63" s="42">
        <f t="shared" si="8"/>
        <v>213</v>
      </c>
    </row>
    <row r="64" spans="1:7" x14ac:dyDescent="0.25">
      <c r="A64" s="42" t="str">
        <f t="shared" si="3"/>
        <v>VIGO</v>
      </c>
      <c r="B64" s="41">
        <f t="shared" si="4"/>
        <v>368</v>
      </c>
      <c r="C64" s="41">
        <f t="shared" si="5"/>
        <v>406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126</v>
      </c>
      <c r="G64" s="42">
        <f t="shared" si="8"/>
        <v>131</v>
      </c>
    </row>
    <row r="65" spans="1:7" x14ac:dyDescent="0.25">
      <c r="A65" s="42" t="str">
        <f t="shared" si="3"/>
        <v>VILAGARCIA</v>
      </c>
      <c r="B65" s="41">
        <f t="shared" si="4"/>
        <v>57</v>
      </c>
      <c r="C65" s="41">
        <f t="shared" si="5"/>
        <v>64</v>
      </c>
      <c r="D65" s="41">
        <f t="shared" si="6"/>
        <v>28</v>
      </c>
      <c r="E65" s="42" t="str">
        <f t="shared" si="2"/>
        <v>VILAGARCIA</v>
      </c>
      <c r="F65" s="42">
        <f t="shared" si="9"/>
        <v>57</v>
      </c>
      <c r="G65" s="42">
        <f t="shared" si="8"/>
        <v>64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41397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1580763</v>
      </c>
      <c r="C7" s="9">
        <v>1260886</v>
      </c>
      <c r="D7" s="9">
        <v>4165126</v>
      </c>
      <c r="E7" s="9">
        <v>3119128</v>
      </c>
      <c r="F7" s="10">
        <f>((E7*100)/D7)-100</f>
        <v>-25.113237870835121</v>
      </c>
      <c r="G7" s="1"/>
      <c r="H7" s="1"/>
      <c r="I7" s="1"/>
    </row>
    <row r="8" spans="1:12" x14ac:dyDescent="0.25">
      <c r="A8" s="11" t="s">
        <v>45</v>
      </c>
      <c r="B8" s="12">
        <v>828467</v>
      </c>
      <c r="C8" s="12">
        <v>675672</v>
      </c>
      <c r="D8" s="12">
        <v>2152217</v>
      </c>
      <c r="E8" s="12">
        <v>1927426</v>
      </c>
      <c r="F8" s="13">
        <f t="shared" ref="F8:F35" si="0">((E8*100)/D8)-100</f>
        <v>-10.444625239927021</v>
      </c>
      <c r="G8" s="1"/>
      <c r="H8" s="1"/>
      <c r="I8" s="1"/>
    </row>
    <row r="9" spans="1:12" x14ac:dyDescent="0.25">
      <c r="A9" s="8" t="s">
        <v>46</v>
      </c>
      <c r="B9" s="9">
        <v>1604344</v>
      </c>
      <c r="C9" s="9">
        <v>1266104</v>
      </c>
      <c r="D9" s="9">
        <v>4453553</v>
      </c>
      <c r="E9" s="9">
        <v>3479621</v>
      </c>
      <c r="F9" s="10">
        <f t="shared" si="0"/>
        <v>-21.868651838206489</v>
      </c>
      <c r="G9" s="1"/>
      <c r="H9" s="1"/>
      <c r="I9" s="1"/>
    </row>
    <row r="10" spans="1:12" x14ac:dyDescent="0.25">
      <c r="A10" s="11" t="s">
        <v>47</v>
      </c>
      <c r="B10" s="12">
        <v>456334</v>
      </c>
      <c r="C10" s="12">
        <v>420616</v>
      </c>
      <c r="D10" s="12">
        <v>1382209</v>
      </c>
      <c r="E10" s="12">
        <v>1360549</v>
      </c>
      <c r="F10" s="13">
        <f t="shared" si="0"/>
        <v>-1.5670567909773467</v>
      </c>
      <c r="G10" s="1"/>
      <c r="H10" s="1"/>
      <c r="I10" s="1"/>
    </row>
    <row r="11" spans="1:12" x14ac:dyDescent="0.25">
      <c r="A11" s="8" t="s">
        <v>48</v>
      </c>
      <c r="B11" s="9">
        <v>26274886</v>
      </c>
      <c r="C11" s="9">
        <v>29067633</v>
      </c>
      <c r="D11" s="9">
        <v>78318574</v>
      </c>
      <c r="E11" s="9">
        <v>82890514</v>
      </c>
      <c r="F11" s="10">
        <f t="shared" si="0"/>
        <v>5.8376190557300021</v>
      </c>
      <c r="G11" s="1"/>
      <c r="H11" s="1"/>
      <c r="I11" s="1"/>
    </row>
    <row r="12" spans="1:12" x14ac:dyDescent="0.25">
      <c r="A12" s="11" t="s">
        <v>49</v>
      </c>
      <c r="B12" s="12">
        <v>1654523</v>
      </c>
      <c r="C12" s="12">
        <v>2114084</v>
      </c>
      <c r="D12" s="12">
        <v>4085018</v>
      </c>
      <c r="E12" s="12">
        <v>4746969</v>
      </c>
      <c r="F12" s="13">
        <f t="shared" si="0"/>
        <v>16.204359442235017</v>
      </c>
      <c r="G12" s="1"/>
      <c r="H12" s="1"/>
      <c r="I12" s="1"/>
    </row>
    <row r="13" spans="1:12" x14ac:dyDescent="0.25">
      <c r="A13" s="8" t="s">
        <v>50</v>
      </c>
      <c r="B13" s="9">
        <v>8267387</v>
      </c>
      <c r="C13" s="9">
        <v>7403541</v>
      </c>
      <c r="D13" s="9">
        <v>23443603</v>
      </c>
      <c r="E13" s="9">
        <v>19031138</v>
      </c>
      <c r="F13" s="10">
        <f t="shared" si="0"/>
        <v>-18.821616284834718</v>
      </c>
      <c r="G13" s="1"/>
      <c r="H13" s="1"/>
      <c r="I13" s="1"/>
    </row>
    <row r="14" spans="1:12" x14ac:dyDescent="0.25">
      <c r="A14" s="11" t="s">
        <v>51</v>
      </c>
      <c r="B14" s="12">
        <v>17424976</v>
      </c>
      <c r="C14" s="12">
        <v>18445190</v>
      </c>
      <c r="D14" s="12">
        <v>50492600</v>
      </c>
      <c r="E14" s="12">
        <v>52074600</v>
      </c>
      <c r="F14" s="13">
        <f t="shared" si="0"/>
        <v>3.1331323797942616</v>
      </c>
      <c r="G14" s="1"/>
      <c r="H14" s="1"/>
      <c r="I14" s="1"/>
    </row>
    <row r="15" spans="1:12" x14ac:dyDescent="0.25">
      <c r="A15" s="8" t="s">
        <v>52</v>
      </c>
      <c r="B15" s="9">
        <v>3313381</v>
      </c>
      <c r="C15" s="9">
        <v>3080636</v>
      </c>
      <c r="D15" s="9">
        <v>9368532</v>
      </c>
      <c r="E15" s="9">
        <v>9344675</v>
      </c>
      <c r="F15" s="10">
        <f t="shared" si="0"/>
        <v>-0.25465035503961531</v>
      </c>
      <c r="G15" s="1"/>
      <c r="H15" s="1"/>
      <c r="I15" s="1"/>
    </row>
    <row r="16" spans="1:12" x14ac:dyDescent="0.25">
      <c r="A16" s="11" t="s">
        <v>53</v>
      </c>
      <c r="B16" s="12">
        <v>2646546</v>
      </c>
      <c r="C16" s="12">
        <v>2372869</v>
      </c>
      <c r="D16" s="12">
        <v>7816821</v>
      </c>
      <c r="E16" s="12">
        <v>7243596</v>
      </c>
      <c r="F16" s="13">
        <f t="shared" si="0"/>
        <v>-7.3332240817590701</v>
      </c>
      <c r="G16" s="1"/>
      <c r="H16" s="1"/>
      <c r="I16" s="1"/>
    </row>
    <row r="17" spans="1:9" x14ac:dyDescent="0.25">
      <c r="A17" s="8" t="s">
        <v>54</v>
      </c>
      <c r="B17" s="9">
        <v>1549332</v>
      </c>
      <c r="C17" s="9">
        <v>1607016</v>
      </c>
      <c r="D17" s="9">
        <v>3857450</v>
      </c>
      <c r="E17" s="9">
        <v>4201936</v>
      </c>
      <c r="F17" s="10">
        <f t="shared" si="0"/>
        <v>8.9304073934853392</v>
      </c>
      <c r="G17" s="1"/>
      <c r="H17" s="1"/>
      <c r="I17" s="1"/>
    </row>
    <row r="18" spans="1:9" x14ac:dyDescent="0.25">
      <c r="A18" s="11" t="s">
        <v>55</v>
      </c>
      <c r="B18" s="12">
        <v>5676292</v>
      </c>
      <c r="C18" s="12">
        <v>5222631</v>
      </c>
      <c r="D18" s="12">
        <v>16053642</v>
      </c>
      <c r="E18" s="12">
        <v>15208479</v>
      </c>
      <c r="F18" s="13">
        <f t="shared" si="0"/>
        <v>-5.2646184585404399</v>
      </c>
      <c r="G18" s="1"/>
      <c r="H18" s="1"/>
      <c r="I18" s="1"/>
    </row>
    <row r="19" spans="1:9" x14ac:dyDescent="0.25">
      <c r="A19" s="8" t="s">
        <v>56</v>
      </c>
      <c r="B19" s="9">
        <v>1289525</v>
      </c>
      <c r="C19" s="9">
        <v>1309715</v>
      </c>
      <c r="D19" s="9">
        <v>3630834</v>
      </c>
      <c r="E19" s="9">
        <v>3457557</v>
      </c>
      <c r="F19" s="10">
        <f t="shared" si="0"/>
        <v>-4.7723746114529035</v>
      </c>
      <c r="G19" s="1"/>
      <c r="H19" s="1"/>
      <c r="I19" s="1"/>
    </row>
    <row r="20" spans="1:9" x14ac:dyDescent="0.25">
      <c r="A20" s="11" t="s">
        <v>57</v>
      </c>
      <c r="B20" s="12">
        <v>1814223</v>
      </c>
      <c r="C20" s="12">
        <v>1860095</v>
      </c>
      <c r="D20" s="12">
        <v>4462211</v>
      </c>
      <c r="E20" s="12">
        <v>4327571</v>
      </c>
      <c r="F20" s="13">
        <f t="shared" si="0"/>
        <v>-3.017338265716262</v>
      </c>
      <c r="G20" s="1"/>
      <c r="H20" s="1"/>
      <c r="I20" s="1"/>
    </row>
    <row r="21" spans="1:9" x14ac:dyDescent="0.25">
      <c r="A21" s="8" t="s">
        <v>58</v>
      </c>
      <c r="B21" s="9">
        <v>2513044</v>
      </c>
      <c r="C21" s="9">
        <v>2042930</v>
      </c>
      <c r="D21" s="9">
        <v>6923211</v>
      </c>
      <c r="E21" s="9">
        <v>5983567</v>
      </c>
      <c r="F21" s="10">
        <f t="shared" si="0"/>
        <v>-13.572372703937518</v>
      </c>
      <c r="G21" s="1"/>
      <c r="H21" s="1"/>
      <c r="I21" s="1"/>
    </row>
    <row r="22" spans="1:9" x14ac:dyDescent="0.25">
      <c r="A22" s="11" t="s">
        <v>59</v>
      </c>
      <c r="B22" s="12">
        <v>21893542</v>
      </c>
      <c r="C22" s="12">
        <v>18903221</v>
      </c>
      <c r="D22" s="12">
        <v>63679145</v>
      </c>
      <c r="E22" s="12">
        <v>51393634</v>
      </c>
      <c r="F22" s="13">
        <f t="shared" si="0"/>
        <v>-19.292832841898232</v>
      </c>
      <c r="G22" s="1"/>
      <c r="H22" s="1"/>
      <c r="I22" s="1"/>
    </row>
    <row r="23" spans="1:9" x14ac:dyDescent="0.25">
      <c r="A23" s="8" t="s">
        <v>60</v>
      </c>
      <c r="B23" s="9">
        <v>4433390</v>
      </c>
      <c r="C23" s="9">
        <v>2842934</v>
      </c>
      <c r="D23" s="9">
        <v>11367780</v>
      </c>
      <c r="E23" s="9">
        <v>6670364</v>
      </c>
      <c r="F23" s="10">
        <f t="shared" si="0"/>
        <v>-41.322193075516942</v>
      </c>
      <c r="G23" s="1"/>
      <c r="H23" s="1"/>
      <c r="I23" s="1"/>
    </row>
    <row r="24" spans="1:9" x14ac:dyDescent="0.25">
      <c r="A24" s="11" t="s">
        <v>61</v>
      </c>
      <c r="B24" s="12">
        <v>434079</v>
      </c>
      <c r="C24" s="12">
        <v>402333</v>
      </c>
      <c r="D24" s="12">
        <v>1217690</v>
      </c>
      <c r="E24" s="12">
        <v>1264463</v>
      </c>
      <c r="F24" s="13">
        <f t="shared" si="0"/>
        <v>3.8411254095870078</v>
      </c>
      <c r="G24" s="1"/>
      <c r="H24" s="1"/>
      <c r="I24" s="1"/>
    </row>
    <row r="25" spans="1:9" x14ac:dyDescent="0.25">
      <c r="A25" s="8" t="s">
        <v>62</v>
      </c>
      <c r="B25" s="9">
        <v>2066099</v>
      </c>
      <c r="C25" s="9">
        <v>1883730</v>
      </c>
      <c r="D25" s="9">
        <v>5553845</v>
      </c>
      <c r="E25" s="9">
        <v>5667801</v>
      </c>
      <c r="F25" s="10">
        <f t="shared" si="0"/>
        <v>2.0518397614625599</v>
      </c>
      <c r="G25" s="1"/>
      <c r="H25" s="1"/>
      <c r="I25" s="1"/>
    </row>
    <row r="26" spans="1:9" x14ac:dyDescent="0.25">
      <c r="A26" s="11" t="s">
        <v>63</v>
      </c>
      <c r="B26" s="12">
        <v>664959</v>
      </c>
      <c r="C26" s="12">
        <v>1076908</v>
      </c>
      <c r="D26" s="12">
        <v>1952101</v>
      </c>
      <c r="E26" s="12">
        <v>3297875</v>
      </c>
      <c r="F26" s="13">
        <f t="shared" si="0"/>
        <v>68.939773095756834</v>
      </c>
      <c r="G26" s="1"/>
      <c r="H26" s="1"/>
      <c r="I26" s="1"/>
    </row>
    <row r="27" spans="1:9" x14ac:dyDescent="0.25">
      <c r="A27" s="8" t="s">
        <v>64</v>
      </c>
      <c r="B27" s="9">
        <v>545114</v>
      </c>
      <c r="C27" s="9">
        <v>552998</v>
      </c>
      <c r="D27" s="9">
        <v>1525239</v>
      </c>
      <c r="E27" s="9">
        <v>1520064</v>
      </c>
      <c r="F27" s="10">
        <f t="shared" si="0"/>
        <v>-0.33929108815077313</v>
      </c>
      <c r="G27" s="1"/>
      <c r="H27" s="1"/>
      <c r="I27" s="1"/>
    </row>
    <row r="28" spans="1:9" x14ac:dyDescent="0.25">
      <c r="A28" s="11" t="s">
        <v>65</v>
      </c>
      <c r="B28" s="12">
        <v>18875508</v>
      </c>
      <c r="C28" s="12">
        <v>16192182</v>
      </c>
      <c r="D28" s="12">
        <v>53970784</v>
      </c>
      <c r="E28" s="12">
        <v>49645898</v>
      </c>
      <c r="F28" s="13">
        <f t="shared" si="0"/>
        <v>-8.0133836855140004</v>
      </c>
      <c r="G28" s="1"/>
      <c r="H28" s="1"/>
      <c r="I28" s="1"/>
    </row>
    <row r="29" spans="1:9" x14ac:dyDescent="0.25">
      <c r="A29" s="8" t="s">
        <v>66</v>
      </c>
      <c r="B29" s="9">
        <v>1750253</v>
      </c>
      <c r="C29" s="9">
        <v>1877558</v>
      </c>
      <c r="D29" s="9">
        <v>4862661</v>
      </c>
      <c r="E29" s="9">
        <v>4345622</v>
      </c>
      <c r="F29" s="10">
        <f t="shared" si="0"/>
        <v>-10.632840742959459</v>
      </c>
      <c r="G29" s="1"/>
      <c r="H29" s="1"/>
      <c r="I29" s="1"/>
    </row>
    <row r="30" spans="1:9" x14ac:dyDescent="0.25">
      <c r="A30" s="11" t="s">
        <v>67</v>
      </c>
      <c r="B30" s="12">
        <v>500763</v>
      </c>
      <c r="C30" s="12">
        <v>445799</v>
      </c>
      <c r="D30" s="12">
        <v>1296110</v>
      </c>
      <c r="E30" s="12">
        <v>1195990</v>
      </c>
      <c r="F30" s="13">
        <f t="shared" si="0"/>
        <v>-7.7246530001311555</v>
      </c>
      <c r="G30" s="1"/>
      <c r="H30" s="1"/>
      <c r="I30" s="1"/>
    </row>
    <row r="31" spans="1:9" x14ac:dyDescent="0.25">
      <c r="A31" s="8" t="s">
        <v>68</v>
      </c>
      <c r="B31" s="9">
        <v>3335401</v>
      </c>
      <c r="C31" s="9">
        <v>3143544</v>
      </c>
      <c r="D31" s="9">
        <v>11173300</v>
      </c>
      <c r="E31" s="9">
        <v>9932196</v>
      </c>
      <c r="F31" s="10">
        <f t="shared" si="0"/>
        <v>-11.107765834623606</v>
      </c>
      <c r="G31" s="1"/>
      <c r="H31" s="1"/>
      <c r="I31" s="1"/>
    </row>
    <row r="32" spans="1:9" x14ac:dyDescent="0.25">
      <c r="A32" s="11" t="s">
        <v>69</v>
      </c>
      <c r="B32" s="12">
        <v>15716720</v>
      </c>
      <c r="C32" s="12">
        <v>17944862</v>
      </c>
      <c r="D32" s="12">
        <v>47672785</v>
      </c>
      <c r="E32" s="12">
        <v>46831015</v>
      </c>
      <c r="F32" s="13">
        <f t="shared" si="0"/>
        <v>-1.7657244064931348</v>
      </c>
      <c r="G32" s="1"/>
      <c r="H32" s="1"/>
      <c r="I32" s="1"/>
    </row>
    <row r="33" spans="1:9" x14ac:dyDescent="0.25">
      <c r="A33" s="8" t="s">
        <v>70</v>
      </c>
      <c r="B33" s="9">
        <v>2650321</v>
      </c>
      <c r="C33" s="9">
        <v>2252523</v>
      </c>
      <c r="D33" s="9">
        <v>6952678</v>
      </c>
      <c r="E33" s="9">
        <v>6160811</v>
      </c>
      <c r="F33" s="10">
        <f t="shared" si="0"/>
        <v>-11.389381185206616</v>
      </c>
      <c r="G33" s="1"/>
      <c r="H33" s="1"/>
      <c r="I33" s="1"/>
    </row>
    <row r="34" spans="1:9" x14ac:dyDescent="0.25">
      <c r="A34" s="11" t="s">
        <v>71</v>
      </c>
      <c r="B34" s="12">
        <v>134820</v>
      </c>
      <c r="C34" s="12">
        <v>142450</v>
      </c>
      <c r="D34" s="12">
        <v>421173</v>
      </c>
      <c r="E34" s="12">
        <v>410565</v>
      </c>
      <c r="F34" s="13">
        <f t="shared" si="0"/>
        <v>-2.5186799723629036</v>
      </c>
      <c r="G34" s="1"/>
      <c r="H34" s="1"/>
      <c r="I34" s="1"/>
    </row>
    <row r="35" spans="1:9" x14ac:dyDescent="0.25">
      <c r="A35" s="14" t="s">
        <v>72</v>
      </c>
      <c r="B35" s="15">
        <f>SUM(B7:B34)</f>
        <v>149894992</v>
      </c>
      <c r="C35" s="15">
        <f t="shared" ref="C35:E35" si="1">SUM(C7:C34)</f>
        <v>145810660</v>
      </c>
      <c r="D35" s="15">
        <f t="shared" si="1"/>
        <v>432250892</v>
      </c>
      <c r="E35" s="15">
        <f t="shared" si="1"/>
        <v>406733624</v>
      </c>
      <c r="F35" s="16">
        <f t="shared" si="0"/>
        <v>-5.9033465221860126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3119128</v>
      </c>
      <c r="C38" s="41">
        <f>D7</f>
        <v>4165126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82890514</v>
      </c>
      <c r="G38" s="42">
        <f>LOOKUP(E38,$A$38:$A$65,$C$38:$C$65)</f>
        <v>78318574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1927426</v>
      </c>
      <c r="C39" s="41">
        <f t="shared" ref="C39:C65" si="5">D8</f>
        <v>2152217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52074600</v>
      </c>
      <c r="G39" s="42">
        <f t="shared" ref="G39:G65" si="8">LOOKUP(E39,$A$38:$A$65,$C$38:$C$65)</f>
        <v>50492600</v>
      </c>
    </row>
    <row r="40" spans="1:9" x14ac:dyDescent="0.25">
      <c r="A40" s="42" t="str">
        <f t="shared" si="3"/>
        <v>ALMERIA</v>
      </c>
      <c r="B40" s="41">
        <f t="shared" si="4"/>
        <v>3479621</v>
      </c>
      <c r="C40" s="41">
        <f t="shared" si="5"/>
        <v>4453553</v>
      </c>
      <c r="D40" s="41">
        <f t="shared" si="6"/>
        <v>19</v>
      </c>
      <c r="E40" s="42" t="str">
        <f t="shared" si="2"/>
        <v>LAS PALMAS</v>
      </c>
      <c r="F40" s="42">
        <f t="shared" si="7"/>
        <v>51393634</v>
      </c>
      <c r="G40" s="42">
        <f t="shared" si="8"/>
        <v>63679145</v>
      </c>
    </row>
    <row r="41" spans="1:9" x14ac:dyDescent="0.25">
      <c r="A41" s="42" t="str">
        <f t="shared" si="3"/>
        <v>AVILES</v>
      </c>
      <c r="B41" s="41">
        <f t="shared" si="4"/>
        <v>1360549</v>
      </c>
      <c r="C41" s="41">
        <f t="shared" si="5"/>
        <v>1382209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49645898</v>
      </c>
      <c r="G41" s="42">
        <f t="shared" si="8"/>
        <v>53970784</v>
      </c>
    </row>
    <row r="42" spans="1:9" x14ac:dyDescent="0.25">
      <c r="A42" s="42" t="str">
        <f t="shared" si="3"/>
        <v>BAHIA DE ALGECIRAS</v>
      </c>
      <c r="B42" s="41">
        <f t="shared" si="4"/>
        <v>82890514</v>
      </c>
      <c r="C42" s="41">
        <f t="shared" si="5"/>
        <v>78318574</v>
      </c>
      <c r="D42" s="41">
        <f t="shared" si="6"/>
        <v>1</v>
      </c>
      <c r="E42" s="42" t="str">
        <f t="shared" si="2"/>
        <v>VALENCIA</v>
      </c>
      <c r="F42" s="42">
        <f t="shared" si="7"/>
        <v>46831015</v>
      </c>
      <c r="G42" s="42">
        <f t="shared" si="8"/>
        <v>47672785</v>
      </c>
    </row>
    <row r="43" spans="1:9" x14ac:dyDescent="0.25">
      <c r="A43" s="42" t="str">
        <f t="shared" si="3"/>
        <v>BAHIA DE CADIZ</v>
      </c>
      <c r="B43" s="41">
        <f t="shared" si="4"/>
        <v>4746969</v>
      </c>
      <c r="C43" s="41">
        <f t="shared" si="5"/>
        <v>4085018</v>
      </c>
      <c r="D43" s="41">
        <f t="shared" si="6"/>
        <v>15</v>
      </c>
      <c r="E43" s="42" t="str">
        <f t="shared" si="2"/>
        <v>BALEARES</v>
      </c>
      <c r="F43" s="42">
        <f t="shared" si="7"/>
        <v>19031138</v>
      </c>
      <c r="G43" s="42">
        <f t="shared" si="8"/>
        <v>23443603</v>
      </c>
    </row>
    <row r="44" spans="1:9" x14ac:dyDescent="0.25">
      <c r="A44" s="42" t="str">
        <f t="shared" si="3"/>
        <v>BALEARES</v>
      </c>
      <c r="B44" s="41">
        <f t="shared" si="4"/>
        <v>19031138</v>
      </c>
      <c r="C44" s="41">
        <f t="shared" si="5"/>
        <v>23443603</v>
      </c>
      <c r="D44" s="41">
        <f t="shared" si="6"/>
        <v>6</v>
      </c>
      <c r="E44" s="42" t="str">
        <f t="shared" si="2"/>
        <v>CEUTA</v>
      </c>
      <c r="F44" s="42">
        <f t="shared" si="7"/>
        <v>15208479</v>
      </c>
      <c r="G44" s="42">
        <f t="shared" si="8"/>
        <v>16053642</v>
      </c>
    </row>
    <row r="45" spans="1:9" x14ac:dyDescent="0.25">
      <c r="A45" s="42" t="str">
        <f t="shared" si="3"/>
        <v>BARCELONA</v>
      </c>
      <c r="B45" s="41">
        <f t="shared" si="4"/>
        <v>52074600</v>
      </c>
      <c r="C45" s="41">
        <f t="shared" si="5"/>
        <v>50492600</v>
      </c>
      <c r="D45" s="41">
        <f t="shared" si="6"/>
        <v>2</v>
      </c>
      <c r="E45" s="42" t="str">
        <f t="shared" si="2"/>
        <v>TARRAGONA</v>
      </c>
      <c r="F45" s="42">
        <f t="shared" si="7"/>
        <v>9932196</v>
      </c>
      <c r="G45" s="42">
        <f t="shared" si="8"/>
        <v>11173300</v>
      </c>
    </row>
    <row r="46" spans="1:9" x14ac:dyDescent="0.25">
      <c r="A46" s="42" t="str">
        <f t="shared" si="3"/>
        <v>BILBAO</v>
      </c>
      <c r="B46" s="41">
        <f t="shared" si="4"/>
        <v>9344675</v>
      </c>
      <c r="C46" s="41">
        <f t="shared" si="5"/>
        <v>9368532</v>
      </c>
      <c r="D46" s="41">
        <f t="shared" si="6"/>
        <v>9</v>
      </c>
      <c r="E46" s="42" t="str">
        <f t="shared" si="2"/>
        <v>BILBAO</v>
      </c>
      <c r="F46" s="42">
        <f t="shared" si="7"/>
        <v>9344675</v>
      </c>
      <c r="G46" s="42">
        <f t="shared" si="8"/>
        <v>9368532</v>
      </c>
    </row>
    <row r="47" spans="1:9" x14ac:dyDescent="0.25">
      <c r="A47" s="42" t="str">
        <f t="shared" si="3"/>
        <v>CARTAGENA</v>
      </c>
      <c r="B47" s="41">
        <f t="shared" si="4"/>
        <v>7243596</v>
      </c>
      <c r="C47" s="41">
        <f t="shared" si="5"/>
        <v>7816821</v>
      </c>
      <c r="D47" s="41">
        <f t="shared" si="6"/>
        <v>10</v>
      </c>
      <c r="E47" s="42" t="str">
        <f t="shared" si="2"/>
        <v>CARTAGENA</v>
      </c>
      <c r="F47" s="42">
        <f t="shared" si="7"/>
        <v>7243596</v>
      </c>
      <c r="G47" s="42">
        <f t="shared" si="8"/>
        <v>7816821</v>
      </c>
    </row>
    <row r="48" spans="1:9" x14ac:dyDescent="0.25">
      <c r="A48" s="42" t="str">
        <f t="shared" si="3"/>
        <v>CASTELLON</v>
      </c>
      <c r="B48" s="41">
        <f t="shared" si="4"/>
        <v>4201936</v>
      </c>
      <c r="C48" s="41">
        <f t="shared" si="5"/>
        <v>3857450</v>
      </c>
      <c r="D48" s="41">
        <f t="shared" si="6"/>
        <v>18</v>
      </c>
      <c r="E48" s="42" t="str">
        <f t="shared" si="2"/>
        <v>MALAGA</v>
      </c>
      <c r="F48" s="42">
        <f t="shared" si="7"/>
        <v>6670364</v>
      </c>
      <c r="G48" s="42">
        <f t="shared" si="8"/>
        <v>11367780</v>
      </c>
    </row>
    <row r="49" spans="1:7" x14ac:dyDescent="0.25">
      <c r="A49" s="42" t="str">
        <f t="shared" si="3"/>
        <v>CEUTA</v>
      </c>
      <c r="B49" s="41">
        <f t="shared" si="4"/>
        <v>15208479</v>
      </c>
      <c r="C49" s="41">
        <f t="shared" si="5"/>
        <v>16053642</v>
      </c>
      <c r="D49" s="41">
        <f t="shared" si="6"/>
        <v>7</v>
      </c>
      <c r="E49" s="42" t="str">
        <f t="shared" si="2"/>
        <v>VIGO</v>
      </c>
      <c r="F49" s="42">
        <f t="shared" si="7"/>
        <v>6160811</v>
      </c>
      <c r="G49" s="42">
        <f t="shared" si="8"/>
        <v>6952678</v>
      </c>
    </row>
    <row r="50" spans="1:7" x14ac:dyDescent="0.25">
      <c r="A50" s="42" t="str">
        <f t="shared" si="3"/>
        <v>FERROL-SAN CIBRAO</v>
      </c>
      <c r="B50" s="41">
        <f t="shared" si="4"/>
        <v>3457557</v>
      </c>
      <c r="C50" s="41">
        <f t="shared" si="5"/>
        <v>3630834</v>
      </c>
      <c r="D50" s="41">
        <f t="shared" si="6"/>
        <v>20</v>
      </c>
      <c r="E50" s="42" t="str">
        <f t="shared" si="2"/>
        <v>HUELVA</v>
      </c>
      <c r="F50" s="42">
        <f t="shared" si="7"/>
        <v>5983567</v>
      </c>
      <c r="G50" s="42">
        <f t="shared" si="8"/>
        <v>6923211</v>
      </c>
    </row>
    <row r="51" spans="1:7" x14ac:dyDescent="0.25">
      <c r="A51" s="42" t="str">
        <f t="shared" si="3"/>
        <v>GIJON</v>
      </c>
      <c r="B51" s="41">
        <f t="shared" si="4"/>
        <v>4327571</v>
      </c>
      <c r="C51" s="41">
        <f t="shared" si="5"/>
        <v>4462211</v>
      </c>
      <c r="D51" s="41">
        <f t="shared" si="6"/>
        <v>17</v>
      </c>
      <c r="E51" s="42" t="str">
        <f t="shared" si="2"/>
        <v>MELILLA</v>
      </c>
      <c r="F51" s="42">
        <f t="shared" si="7"/>
        <v>5667801</v>
      </c>
      <c r="G51" s="42">
        <f t="shared" si="8"/>
        <v>5553845</v>
      </c>
    </row>
    <row r="52" spans="1:7" x14ac:dyDescent="0.25">
      <c r="A52" s="42" t="str">
        <f t="shared" si="3"/>
        <v>HUELVA</v>
      </c>
      <c r="B52" s="41">
        <f t="shared" si="4"/>
        <v>5983567</v>
      </c>
      <c r="C52" s="41">
        <f t="shared" si="5"/>
        <v>6923211</v>
      </c>
      <c r="D52" s="41">
        <f t="shared" si="6"/>
        <v>13</v>
      </c>
      <c r="E52" s="42" t="str">
        <f t="shared" si="2"/>
        <v>BAHIA DE CADIZ</v>
      </c>
      <c r="F52" s="42">
        <f t="shared" si="7"/>
        <v>4746969</v>
      </c>
      <c r="G52" s="42">
        <f t="shared" si="8"/>
        <v>4085018</v>
      </c>
    </row>
    <row r="53" spans="1:7" x14ac:dyDescent="0.25">
      <c r="A53" s="42" t="str">
        <f t="shared" si="3"/>
        <v>LAS PALMAS</v>
      </c>
      <c r="B53" s="41">
        <f t="shared" si="4"/>
        <v>51393634</v>
      </c>
      <c r="C53" s="41">
        <f t="shared" si="5"/>
        <v>63679145</v>
      </c>
      <c r="D53" s="41">
        <f t="shared" si="6"/>
        <v>3</v>
      </c>
      <c r="E53" s="42" t="str">
        <f t="shared" si="2"/>
        <v>SANTANDER</v>
      </c>
      <c r="F53" s="42">
        <f t="shared" si="7"/>
        <v>4345622</v>
      </c>
      <c r="G53" s="42">
        <f t="shared" si="8"/>
        <v>4862661</v>
      </c>
    </row>
    <row r="54" spans="1:7" x14ac:dyDescent="0.25">
      <c r="A54" s="42" t="str">
        <f t="shared" si="3"/>
        <v>MALAGA</v>
      </c>
      <c r="B54" s="41">
        <f t="shared" si="4"/>
        <v>6670364</v>
      </c>
      <c r="C54" s="41">
        <f t="shared" si="5"/>
        <v>11367780</v>
      </c>
      <c r="D54" s="41">
        <f t="shared" si="6"/>
        <v>11</v>
      </c>
      <c r="E54" s="42" t="str">
        <f t="shared" si="2"/>
        <v>GIJON</v>
      </c>
      <c r="F54" s="42">
        <f t="shared" si="7"/>
        <v>4327571</v>
      </c>
      <c r="G54" s="42">
        <f t="shared" si="8"/>
        <v>4462211</v>
      </c>
    </row>
    <row r="55" spans="1:7" x14ac:dyDescent="0.25">
      <c r="A55" s="42" t="str">
        <f t="shared" si="3"/>
        <v>MARIN Y RIA DE PONTEVEDRA</v>
      </c>
      <c r="B55" s="41">
        <f t="shared" si="4"/>
        <v>1264463</v>
      </c>
      <c r="C55" s="41">
        <f t="shared" si="5"/>
        <v>1217690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4201936</v>
      </c>
      <c r="G55" s="42">
        <f t="shared" si="8"/>
        <v>3857450</v>
      </c>
    </row>
    <row r="56" spans="1:7" x14ac:dyDescent="0.25">
      <c r="A56" s="42" t="str">
        <f t="shared" si="3"/>
        <v>MELILLA</v>
      </c>
      <c r="B56" s="41">
        <f t="shared" si="4"/>
        <v>5667801</v>
      </c>
      <c r="C56" s="41">
        <f t="shared" si="5"/>
        <v>5553845</v>
      </c>
      <c r="D56" s="41">
        <f t="shared" si="6"/>
        <v>14</v>
      </c>
      <c r="E56" s="42" t="str">
        <f t="shared" si="2"/>
        <v>ALMERIA</v>
      </c>
      <c r="F56" s="42">
        <f t="shared" si="9"/>
        <v>3479621</v>
      </c>
      <c r="G56" s="42">
        <f t="shared" si="8"/>
        <v>4453553</v>
      </c>
    </row>
    <row r="57" spans="1:7" x14ac:dyDescent="0.25">
      <c r="A57" s="42" t="str">
        <f t="shared" si="3"/>
        <v>MOTRIL</v>
      </c>
      <c r="B57" s="41">
        <f t="shared" si="4"/>
        <v>3297875</v>
      </c>
      <c r="C57" s="41">
        <f t="shared" si="5"/>
        <v>1952101</v>
      </c>
      <c r="D57" s="41">
        <f t="shared" si="6"/>
        <v>21</v>
      </c>
      <c r="E57" s="42" t="str">
        <f t="shared" si="2"/>
        <v>FERROL-SAN CIBRAO</v>
      </c>
      <c r="F57" s="42">
        <f t="shared" si="9"/>
        <v>3457557</v>
      </c>
      <c r="G57" s="42">
        <f t="shared" si="8"/>
        <v>3630834</v>
      </c>
    </row>
    <row r="58" spans="1:7" x14ac:dyDescent="0.25">
      <c r="A58" s="42" t="str">
        <f t="shared" si="3"/>
        <v>PASAIA</v>
      </c>
      <c r="B58" s="41">
        <f t="shared" si="4"/>
        <v>1520064</v>
      </c>
      <c r="C58" s="41">
        <f t="shared" si="5"/>
        <v>1525239</v>
      </c>
      <c r="D58" s="41">
        <f t="shared" si="6"/>
        <v>24</v>
      </c>
      <c r="E58" s="42" t="str">
        <f t="shared" si="2"/>
        <v>MOTRIL</v>
      </c>
      <c r="F58" s="42">
        <f t="shared" si="9"/>
        <v>3297875</v>
      </c>
      <c r="G58" s="42">
        <f t="shared" si="8"/>
        <v>1952101</v>
      </c>
    </row>
    <row r="59" spans="1:7" x14ac:dyDescent="0.25">
      <c r="A59" s="42" t="str">
        <f t="shared" si="3"/>
        <v>SANTA CRUZ DE TENERIFE</v>
      </c>
      <c r="B59" s="41">
        <f t="shared" si="4"/>
        <v>49645898</v>
      </c>
      <c r="C59" s="41">
        <f t="shared" si="5"/>
        <v>53970784</v>
      </c>
      <c r="D59" s="41">
        <f t="shared" si="6"/>
        <v>4</v>
      </c>
      <c r="E59" s="42" t="str">
        <f t="shared" si="2"/>
        <v>A CORUÑA</v>
      </c>
      <c r="F59" s="42">
        <f t="shared" si="9"/>
        <v>3119128</v>
      </c>
      <c r="G59" s="42">
        <f t="shared" si="8"/>
        <v>4165126</v>
      </c>
    </row>
    <row r="60" spans="1:7" x14ac:dyDescent="0.25">
      <c r="A60" s="42" t="str">
        <f t="shared" si="3"/>
        <v>SANTANDER</v>
      </c>
      <c r="B60" s="41">
        <f t="shared" si="4"/>
        <v>4345622</v>
      </c>
      <c r="C60" s="41">
        <f t="shared" si="5"/>
        <v>4862661</v>
      </c>
      <c r="D60" s="41">
        <f t="shared" si="6"/>
        <v>16</v>
      </c>
      <c r="E60" s="42" t="str">
        <f t="shared" si="2"/>
        <v>ALICANTE</v>
      </c>
      <c r="F60" s="42">
        <f t="shared" si="9"/>
        <v>1927426</v>
      </c>
      <c r="G60" s="42">
        <f t="shared" si="8"/>
        <v>2152217</v>
      </c>
    </row>
    <row r="61" spans="1:7" x14ac:dyDescent="0.25">
      <c r="A61" s="42" t="str">
        <f t="shared" si="3"/>
        <v>SEVILLA</v>
      </c>
      <c r="B61" s="41">
        <f t="shared" si="4"/>
        <v>1195990</v>
      </c>
      <c r="C61" s="41">
        <f t="shared" si="5"/>
        <v>1296110</v>
      </c>
      <c r="D61" s="41">
        <f t="shared" si="6"/>
        <v>27</v>
      </c>
      <c r="E61" s="42" t="str">
        <f t="shared" si="2"/>
        <v>PASAIA</v>
      </c>
      <c r="F61" s="42">
        <f t="shared" si="9"/>
        <v>1520064</v>
      </c>
      <c r="G61" s="42">
        <f t="shared" si="8"/>
        <v>1525239</v>
      </c>
    </row>
    <row r="62" spans="1:7" x14ac:dyDescent="0.25">
      <c r="A62" s="42" t="str">
        <f t="shared" si="3"/>
        <v>TARRAGONA</v>
      </c>
      <c r="B62" s="41">
        <f t="shared" si="4"/>
        <v>9932196</v>
      </c>
      <c r="C62" s="41">
        <f t="shared" si="5"/>
        <v>11173300</v>
      </c>
      <c r="D62" s="41">
        <f t="shared" si="6"/>
        <v>8</v>
      </c>
      <c r="E62" s="42" t="str">
        <f t="shared" si="2"/>
        <v>AVILES</v>
      </c>
      <c r="F62" s="42">
        <f t="shared" si="9"/>
        <v>1360549</v>
      </c>
      <c r="G62" s="42">
        <f t="shared" si="8"/>
        <v>1382209</v>
      </c>
    </row>
    <row r="63" spans="1:7" x14ac:dyDescent="0.25">
      <c r="A63" s="42" t="str">
        <f t="shared" si="3"/>
        <v>VALENCIA</v>
      </c>
      <c r="B63" s="41">
        <f t="shared" si="4"/>
        <v>46831015</v>
      </c>
      <c r="C63" s="41">
        <f t="shared" si="5"/>
        <v>47672785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1264463</v>
      </c>
      <c r="G63" s="42">
        <f t="shared" si="8"/>
        <v>1217690</v>
      </c>
    </row>
    <row r="64" spans="1:7" x14ac:dyDescent="0.25">
      <c r="A64" s="42" t="str">
        <f t="shared" si="3"/>
        <v>VIGO</v>
      </c>
      <c r="B64" s="41">
        <f t="shared" si="4"/>
        <v>6160811</v>
      </c>
      <c r="C64" s="41">
        <f t="shared" si="5"/>
        <v>6952678</v>
      </c>
      <c r="D64" s="41">
        <f t="shared" si="6"/>
        <v>12</v>
      </c>
      <c r="E64" s="42" t="str">
        <f t="shared" si="2"/>
        <v>SEVILLA</v>
      </c>
      <c r="F64" s="42">
        <f t="shared" si="9"/>
        <v>1195990</v>
      </c>
      <c r="G64" s="42">
        <f t="shared" si="8"/>
        <v>1296110</v>
      </c>
    </row>
    <row r="65" spans="1:7" x14ac:dyDescent="0.25">
      <c r="A65" s="42" t="str">
        <f t="shared" si="3"/>
        <v>VILAGARCIA</v>
      </c>
      <c r="B65" s="41">
        <f t="shared" si="4"/>
        <v>410565</v>
      </c>
      <c r="C65" s="41">
        <f t="shared" si="5"/>
        <v>421173</v>
      </c>
      <c r="D65" s="41">
        <f t="shared" si="6"/>
        <v>28</v>
      </c>
      <c r="E65" s="42" t="str">
        <f t="shared" si="2"/>
        <v>VILAGARCIA</v>
      </c>
      <c r="F65" s="42">
        <f t="shared" si="9"/>
        <v>410565</v>
      </c>
      <c r="G65" s="42">
        <f t="shared" si="8"/>
        <v>421173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Marzo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41397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6</v>
      </c>
      <c r="C7" s="51">
        <v>2</v>
      </c>
      <c r="D7" s="51">
        <v>11</v>
      </c>
      <c r="E7" s="51">
        <v>2</v>
      </c>
      <c r="F7" s="52">
        <f>((E7*100)/D7)-100</f>
        <v>-81.818181818181813</v>
      </c>
      <c r="G7" s="53"/>
      <c r="H7" s="53"/>
      <c r="I7" s="53"/>
    </row>
    <row r="8" spans="1:12" x14ac:dyDescent="0.25">
      <c r="A8" s="54" t="s">
        <v>45</v>
      </c>
      <c r="B8" s="55">
        <v>1</v>
      </c>
      <c r="C8" s="55">
        <v>0</v>
      </c>
      <c r="D8" s="55">
        <v>2</v>
      </c>
      <c r="E8" s="55">
        <v>0</v>
      </c>
      <c r="F8" s="56">
        <f t="shared" ref="F8:F35" si="0">((E8*100)/D8)-100</f>
        <v>-100</v>
      </c>
      <c r="G8" s="53"/>
      <c r="H8" s="53"/>
      <c r="I8" s="53"/>
    </row>
    <row r="9" spans="1:12" x14ac:dyDescent="0.25">
      <c r="A9" s="50" t="s">
        <v>46</v>
      </c>
      <c r="B9" s="51">
        <v>0</v>
      </c>
      <c r="C9" s="51">
        <v>3</v>
      </c>
      <c r="D9" s="51">
        <v>0</v>
      </c>
      <c r="E9" s="51">
        <v>3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0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18</v>
      </c>
      <c r="C12" s="55">
        <v>20</v>
      </c>
      <c r="D12" s="55">
        <v>28</v>
      </c>
      <c r="E12" s="55">
        <v>37</v>
      </c>
      <c r="F12" s="56">
        <f t="shared" si="0"/>
        <v>32.142857142857139</v>
      </c>
      <c r="G12" s="53"/>
      <c r="H12" s="53"/>
      <c r="I12" s="53"/>
    </row>
    <row r="13" spans="1:12" x14ac:dyDescent="0.25">
      <c r="A13" s="50" t="s">
        <v>50</v>
      </c>
      <c r="B13" s="51">
        <v>9</v>
      </c>
      <c r="C13" s="51">
        <v>14</v>
      </c>
      <c r="D13" s="51">
        <v>11</v>
      </c>
      <c r="E13" s="51">
        <v>25</v>
      </c>
      <c r="F13" s="52">
        <f t="shared" si="0"/>
        <v>127.27272727272728</v>
      </c>
      <c r="G13" s="53"/>
      <c r="H13" s="53"/>
      <c r="I13" s="53"/>
    </row>
    <row r="14" spans="1:12" x14ac:dyDescent="0.25">
      <c r="A14" s="54" t="s">
        <v>51</v>
      </c>
      <c r="B14" s="55">
        <v>24</v>
      </c>
      <c r="C14" s="55">
        <v>31</v>
      </c>
      <c r="D14" s="55">
        <v>49</v>
      </c>
      <c r="E14" s="55">
        <v>66</v>
      </c>
      <c r="F14" s="56">
        <f t="shared" si="0"/>
        <v>34.693877551020421</v>
      </c>
      <c r="G14" s="53"/>
      <c r="H14" s="53"/>
      <c r="I14" s="53"/>
    </row>
    <row r="15" spans="1:12" x14ac:dyDescent="0.25">
      <c r="A15" s="50" t="s">
        <v>52</v>
      </c>
      <c r="B15" s="51">
        <v>1</v>
      </c>
      <c r="C15" s="51">
        <v>0</v>
      </c>
      <c r="D15" s="51">
        <v>1</v>
      </c>
      <c r="E15" s="51">
        <v>0</v>
      </c>
      <c r="F15" s="52">
        <f t="shared" si="0"/>
        <v>-100</v>
      </c>
      <c r="G15" s="53"/>
      <c r="H15" s="53"/>
      <c r="I15" s="53"/>
    </row>
    <row r="16" spans="1:12" x14ac:dyDescent="0.25">
      <c r="A16" s="54" t="s">
        <v>53</v>
      </c>
      <c r="B16" s="55">
        <v>4</v>
      </c>
      <c r="C16" s="55">
        <v>3</v>
      </c>
      <c r="D16" s="55">
        <v>4</v>
      </c>
      <c r="E16" s="55">
        <v>3.0001000000000002</v>
      </c>
      <c r="F16" s="56">
        <f t="shared" si="0"/>
        <v>-24.997499999999988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0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1</v>
      </c>
      <c r="E18" s="55">
        <v>0</v>
      </c>
      <c r="F18" s="56">
        <f t="shared" si="0"/>
        <v>-100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1</v>
      </c>
      <c r="E19" s="51">
        <v>1</v>
      </c>
      <c r="F19" s="52">
        <f t="shared" si="0"/>
        <v>0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0</v>
      </c>
      <c r="E20" s="55">
        <v>0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1</v>
      </c>
      <c r="D21" s="51">
        <v>0</v>
      </c>
      <c r="E21" s="51">
        <v>1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70</v>
      </c>
      <c r="C22" s="55">
        <v>61</v>
      </c>
      <c r="D22" s="55">
        <v>182</v>
      </c>
      <c r="E22" s="55">
        <v>167</v>
      </c>
      <c r="F22" s="56">
        <f t="shared" si="0"/>
        <v>-8.241758241758248</v>
      </c>
      <c r="G22" s="53"/>
      <c r="H22" s="53"/>
      <c r="I22" s="53"/>
    </row>
    <row r="23" spans="1:9" x14ac:dyDescent="0.25">
      <c r="A23" s="50" t="s">
        <v>60</v>
      </c>
      <c r="B23" s="51">
        <v>23</v>
      </c>
      <c r="C23" s="51">
        <v>19</v>
      </c>
      <c r="D23" s="51">
        <v>45</v>
      </c>
      <c r="E23" s="51">
        <v>38</v>
      </c>
      <c r="F23" s="52">
        <f t="shared" si="0"/>
        <v>-15.555555555555557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1</v>
      </c>
      <c r="C25" s="51">
        <v>0</v>
      </c>
      <c r="D25" s="51">
        <v>1</v>
      </c>
      <c r="E25" s="51">
        <v>0</v>
      </c>
      <c r="F25" s="52">
        <f t="shared" si="0"/>
        <v>-100</v>
      </c>
      <c r="G25" s="53"/>
      <c r="H25" s="53"/>
      <c r="I25" s="53"/>
    </row>
    <row r="26" spans="1:9" x14ac:dyDescent="0.25">
      <c r="A26" s="54" t="s">
        <v>63</v>
      </c>
      <c r="B26" s="55">
        <v>0</v>
      </c>
      <c r="C26" s="55">
        <v>0</v>
      </c>
      <c r="D26" s="55">
        <v>1</v>
      </c>
      <c r="E26" s="55">
        <v>0</v>
      </c>
      <c r="F26" s="56">
        <f t="shared" si="0"/>
        <v>-100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72</v>
      </c>
      <c r="C28" s="55">
        <v>76</v>
      </c>
      <c r="D28" s="55">
        <v>187</v>
      </c>
      <c r="E28" s="55">
        <v>198</v>
      </c>
      <c r="F28" s="56">
        <f t="shared" si="0"/>
        <v>5.8823529411764639</v>
      </c>
      <c r="G28" s="53"/>
      <c r="H28" s="53"/>
      <c r="I28" s="53"/>
    </row>
    <row r="29" spans="1:9" x14ac:dyDescent="0.25">
      <c r="A29" s="50" t="s">
        <v>66</v>
      </c>
      <c r="B29" s="51">
        <v>1</v>
      </c>
      <c r="C29" s="51">
        <v>0</v>
      </c>
      <c r="D29" s="51">
        <v>1</v>
      </c>
      <c r="E29" s="51">
        <v>0</v>
      </c>
      <c r="F29" s="52">
        <f t="shared" si="0"/>
        <v>-100</v>
      </c>
      <c r="G29" s="53"/>
      <c r="H29" s="53"/>
      <c r="I29" s="53"/>
    </row>
    <row r="30" spans="1:9" x14ac:dyDescent="0.25">
      <c r="A30" s="54" t="s">
        <v>67</v>
      </c>
      <c r="B30" s="55">
        <v>6</v>
      </c>
      <c r="C30" s="55">
        <v>5</v>
      </c>
      <c r="D30" s="55">
        <v>8</v>
      </c>
      <c r="E30" s="55">
        <v>8</v>
      </c>
      <c r="F30" s="56">
        <f t="shared" si="0"/>
        <v>0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6</v>
      </c>
      <c r="C32" s="55">
        <v>7</v>
      </c>
      <c r="D32" s="55">
        <v>10</v>
      </c>
      <c r="E32" s="55">
        <v>10</v>
      </c>
      <c r="F32" s="56">
        <f t="shared" si="0"/>
        <v>0</v>
      </c>
      <c r="G32" s="53"/>
      <c r="H32" s="53"/>
      <c r="I32" s="53"/>
    </row>
    <row r="33" spans="1:9" x14ac:dyDescent="0.25">
      <c r="A33" s="50" t="s">
        <v>70</v>
      </c>
      <c r="B33" s="51">
        <v>5</v>
      </c>
      <c r="C33" s="51">
        <v>2</v>
      </c>
      <c r="D33" s="51">
        <v>10</v>
      </c>
      <c r="E33" s="51">
        <v>6</v>
      </c>
      <c r="F33" s="52">
        <f t="shared" si="0"/>
        <v>-40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0</v>
      </c>
      <c r="E34" s="55">
        <v>0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247</v>
      </c>
      <c r="C35" s="60">
        <f t="shared" ref="C35:E35" si="1">SUM(C7:C34)</f>
        <v>244</v>
      </c>
      <c r="D35" s="60">
        <f t="shared" si="1"/>
        <v>553</v>
      </c>
      <c r="E35" s="60">
        <f t="shared" si="1"/>
        <v>565.00009999999997</v>
      </c>
      <c r="F35" s="61">
        <f t="shared" si="0"/>
        <v>2.1699999999999875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2</v>
      </c>
      <c r="C38" s="63">
        <f>D7</f>
        <v>11</v>
      </c>
      <c r="D38" s="63">
        <f>_xlfn.RANK.EQ(B38,$B$38:$B$65)+COUNTIF($B$38:$B$65,B38)-1</f>
        <v>12</v>
      </c>
      <c r="E38" s="62" t="str">
        <f t="shared" ref="E38:E65" si="2">INDEX($A$38:$B$65,MATCH(ROW()-37,$D$38:$D$65,0),1)</f>
        <v>SANTA CRUZ DE TENERIFE</v>
      </c>
      <c r="F38" s="62">
        <f>LOOKUP(E38,$A$38:$A$65,$B$38:$B$65)</f>
        <v>198</v>
      </c>
      <c r="G38" s="62">
        <f>LOOKUP(E38,$A$38:$A$65,$C$38:$C$65)</f>
        <v>187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0</v>
      </c>
      <c r="C39" s="63">
        <f t="shared" ref="C39:C65" si="5">D8</f>
        <v>2</v>
      </c>
      <c r="D39" s="63">
        <f t="shared" ref="D39:D65" si="6">_xlfn.RANK.EQ(B39,$B$38:$B$65)+COUNTIF($B$38:$B$65,B39)-1</f>
        <v>28</v>
      </c>
      <c r="E39" s="62" t="str">
        <f t="shared" si="2"/>
        <v>LAS PALMAS</v>
      </c>
      <c r="F39" s="62">
        <f t="shared" ref="F39:F54" si="7">LOOKUP(E39,$A$38:$A$65,$B$38:$B$65)</f>
        <v>167</v>
      </c>
      <c r="G39" s="62">
        <f t="shared" ref="G39:G65" si="8">LOOKUP(E39,$A$38:$A$65,$C$38:$C$65)</f>
        <v>182</v>
      </c>
    </row>
    <row r="40" spans="1:9" x14ac:dyDescent="0.25">
      <c r="A40" s="62" t="str">
        <f t="shared" si="3"/>
        <v>ALMERIA</v>
      </c>
      <c r="B40" s="63">
        <f t="shared" si="4"/>
        <v>3</v>
      </c>
      <c r="C40" s="63">
        <f t="shared" si="5"/>
        <v>0</v>
      </c>
      <c r="D40" s="63">
        <f t="shared" si="6"/>
        <v>11</v>
      </c>
      <c r="E40" s="62" t="str">
        <f t="shared" si="2"/>
        <v>BARCELONA</v>
      </c>
      <c r="F40" s="62">
        <f t="shared" si="7"/>
        <v>66</v>
      </c>
      <c r="G40" s="62">
        <f t="shared" si="8"/>
        <v>49</v>
      </c>
    </row>
    <row r="41" spans="1:9" x14ac:dyDescent="0.25">
      <c r="A41" s="62" t="str">
        <f t="shared" si="3"/>
        <v>AVILES</v>
      </c>
      <c r="B41" s="63">
        <f t="shared" si="4"/>
        <v>0</v>
      </c>
      <c r="C41" s="63">
        <f t="shared" si="5"/>
        <v>0</v>
      </c>
      <c r="D41" s="63">
        <f t="shared" si="6"/>
        <v>28</v>
      </c>
      <c r="E41" s="62" t="str">
        <f t="shared" si="2"/>
        <v>MALAGA</v>
      </c>
      <c r="F41" s="62">
        <f t="shared" si="7"/>
        <v>38</v>
      </c>
      <c r="G41" s="62">
        <f t="shared" si="8"/>
        <v>45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BAHIA DE CADIZ</v>
      </c>
      <c r="F42" s="62">
        <f t="shared" si="7"/>
        <v>37</v>
      </c>
      <c r="G42" s="62">
        <f t="shared" si="8"/>
        <v>28</v>
      </c>
    </row>
    <row r="43" spans="1:9" x14ac:dyDescent="0.25">
      <c r="A43" s="62" t="str">
        <f t="shared" si="3"/>
        <v>BAHIA DE CADIZ</v>
      </c>
      <c r="B43" s="63">
        <f t="shared" si="4"/>
        <v>37</v>
      </c>
      <c r="C43" s="63">
        <f t="shared" si="5"/>
        <v>28</v>
      </c>
      <c r="D43" s="63">
        <f t="shared" si="6"/>
        <v>5</v>
      </c>
      <c r="E43" s="62" t="str">
        <f t="shared" si="2"/>
        <v>BALEARES</v>
      </c>
      <c r="F43" s="62">
        <f t="shared" si="7"/>
        <v>25</v>
      </c>
      <c r="G43" s="62">
        <f t="shared" si="8"/>
        <v>11</v>
      </c>
    </row>
    <row r="44" spans="1:9" x14ac:dyDescent="0.25">
      <c r="A44" s="62" t="str">
        <f t="shared" si="3"/>
        <v>BALEARES</v>
      </c>
      <c r="B44" s="63">
        <f t="shared" si="4"/>
        <v>25</v>
      </c>
      <c r="C44" s="63">
        <f t="shared" si="5"/>
        <v>11</v>
      </c>
      <c r="D44" s="63">
        <f t="shared" si="6"/>
        <v>6</v>
      </c>
      <c r="E44" s="62" t="str">
        <f t="shared" si="2"/>
        <v>VALENCIA</v>
      </c>
      <c r="F44" s="62">
        <f t="shared" si="7"/>
        <v>10</v>
      </c>
      <c r="G44" s="62">
        <f t="shared" si="8"/>
        <v>10</v>
      </c>
    </row>
    <row r="45" spans="1:9" x14ac:dyDescent="0.25">
      <c r="A45" s="62" t="str">
        <f t="shared" si="3"/>
        <v>BARCELONA</v>
      </c>
      <c r="B45" s="63">
        <f t="shared" si="4"/>
        <v>66</v>
      </c>
      <c r="C45" s="63">
        <f t="shared" si="5"/>
        <v>49</v>
      </c>
      <c r="D45" s="63">
        <f t="shared" si="6"/>
        <v>3</v>
      </c>
      <c r="E45" s="62" t="str">
        <f>INDEX($A$38:$B$65,MATCH(ROW()-37,$D$38:$D$65,0),1)</f>
        <v>SEVILLA</v>
      </c>
      <c r="F45" s="62">
        <f t="shared" si="7"/>
        <v>8</v>
      </c>
      <c r="G45" s="62">
        <f t="shared" si="8"/>
        <v>8</v>
      </c>
    </row>
    <row r="46" spans="1:9" x14ac:dyDescent="0.25">
      <c r="A46" s="62" t="str">
        <f t="shared" si="3"/>
        <v>BILBAO</v>
      </c>
      <c r="B46" s="63">
        <f t="shared" si="4"/>
        <v>0</v>
      </c>
      <c r="C46" s="63">
        <f t="shared" si="5"/>
        <v>1</v>
      </c>
      <c r="D46" s="63">
        <f t="shared" si="6"/>
        <v>28</v>
      </c>
      <c r="E46" s="62" t="str">
        <f>A47</f>
        <v>CARTAGENA</v>
      </c>
      <c r="F46" s="62">
        <f>LOOKUP(E46,$A$38:$A$65,$B$38:$B$65)</f>
        <v>3.0001000000000002</v>
      </c>
      <c r="G46" s="62">
        <f>LOOKUP(E46,$A$38:$A$65,$C$38:$C$65)</f>
        <v>4</v>
      </c>
    </row>
    <row r="47" spans="1:9" x14ac:dyDescent="0.25">
      <c r="A47" s="62" t="str">
        <f t="shared" si="3"/>
        <v>CARTAGENA</v>
      </c>
      <c r="B47" s="63">
        <f t="shared" si="4"/>
        <v>3.0001000000000002</v>
      </c>
      <c r="C47" s="63">
        <f t="shared" si="5"/>
        <v>4</v>
      </c>
      <c r="D47" s="63">
        <f t="shared" si="6"/>
        <v>10</v>
      </c>
      <c r="E47" s="62" t="str">
        <f t="shared" si="2"/>
        <v>CARTAGENA</v>
      </c>
      <c r="F47" s="62">
        <f t="shared" si="7"/>
        <v>3.0001000000000002</v>
      </c>
      <c r="G47" s="62">
        <f t="shared" si="8"/>
        <v>4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0</v>
      </c>
      <c r="D48" s="63">
        <f t="shared" si="6"/>
        <v>28</v>
      </c>
      <c r="E48" s="62" t="str">
        <f t="shared" si="2"/>
        <v>ALMERIA</v>
      </c>
      <c r="F48" s="62">
        <f t="shared" si="7"/>
        <v>3</v>
      </c>
      <c r="G48" s="62">
        <f t="shared" si="8"/>
        <v>0</v>
      </c>
    </row>
    <row r="49" spans="1:7" x14ac:dyDescent="0.25">
      <c r="A49" s="62" t="str">
        <f t="shared" si="3"/>
        <v>CEUTA</v>
      </c>
      <c r="B49" s="63">
        <f t="shared" si="4"/>
        <v>0</v>
      </c>
      <c r="C49" s="63">
        <f t="shared" si="5"/>
        <v>1</v>
      </c>
      <c r="D49" s="63">
        <f t="shared" si="6"/>
        <v>28</v>
      </c>
      <c r="E49" s="62" t="str">
        <f t="shared" si="2"/>
        <v>A CORUÑA</v>
      </c>
      <c r="F49" s="62">
        <f t="shared" si="7"/>
        <v>2</v>
      </c>
      <c r="G49" s="62">
        <f t="shared" si="8"/>
        <v>11</v>
      </c>
    </row>
    <row r="50" spans="1:7" x14ac:dyDescent="0.25">
      <c r="A50" s="62" t="str">
        <f t="shared" si="3"/>
        <v>FERROL-SAN CIBRAO</v>
      </c>
      <c r="B50" s="63">
        <f t="shared" si="4"/>
        <v>1</v>
      </c>
      <c r="C50" s="63">
        <f t="shared" si="5"/>
        <v>1</v>
      </c>
      <c r="D50" s="63">
        <f t="shared" si="6"/>
        <v>14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0</v>
      </c>
      <c r="C51" s="63">
        <f t="shared" si="5"/>
        <v>0</v>
      </c>
      <c r="D51" s="63">
        <f t="shared" si="6"/>
        <v>28</v>
      </c>
      <c r="E51" s="62" t="str">
        <f t="shared" si="2"/>
        <v>FERROL-SAN CIBRAO</v>
      </c>
      <c r="F51" s="62">
        <f t="shared" si="7"/>
        <v>1</v>
      </c>
      <c r="G51" s="62">
        <f t="shared" si="8"/>
        <v>1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0</v>
      </c>
      <c r="D52" s="63">
        <f t="shared" si="6"/>
        <v>14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167</v>
      </c>
      <c r="C53" s="63">
        <f t="shared" si="5"/>
        <v>182</v>
      </c>
      <c r="D53" s="63">
        <f t="shared" si="6"/>
        <v>2</v>
      </c>
      <c r="E53" s="62" t="e">
        <f t="shared" si="2"/>
        <v>#N/A</v>
      </c>
      <c r="F53" s="62" t="e">
        <f t="shared" si="7"/>
        <v>#N/A</v>
      </c>
      <c r="G53" s="62" t="e">
        <f t="shared" si="8"/>
        <v>#N/A</v>
      </c>
    </row>
    <row r="54" spans="1:7" x14ac:dyDescent="0.25">
      <c r="A54" s="62" t="str">
        <f t="shared" si="3"/>
        <v>MALAGA</v>
      </c>
      <c r="B54" s="63">
        <f t="shared" si="4"/>
        <v>38</v>
      </c>
      <c r="C54" s="63">
        <f t="shared" si="5"/>
        <v>45</v>
      </c>
      <c r="D54" s="63">
        <f t="shared" si="6"/>
        <v>4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0</v>
      </c>
      <c r="C56" s="63">
        <f t="shared" si="5"/>
        <v>1</v>
      </c>
      <c r="D56" s="63">
        <f t="shared" si="6"/>
        <v>28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0</v>
      </c>
      <c r="C57" s="63">
        <f t="shared" si="5"/>
        <v>1</v>
      </c>
      <c r="D57" s="63">
        <f t="shared" si="6"/>
        <v>28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198</v>
      </c>
      <c r="C59" s="63">
        <f t="shared" si="5"/>
        <v>187</v>
      </c>
      <c r="D59" s="63">
        <f t="shared" si="6"/>
        <v>1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0</v>
      </c>
      <c r="C60" s="63">
        <f t="shared" si="5"/>
        <v>1</v>
      </c>
      <c r="D60" s="63">
        <f t="shared" si="6"/>
        <v>28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8</v>
      </c>
      <c r="C61" s="63">
        <f t="shared" si="5"/>
        <v>8</v>
      </c>
      <c r="D61" s="63">
        <f t="shared" si="6"/>
        <v>8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10</v>
      </c>
      <c r="C63" s="63">
        <f t="shared" si="5"/>
        <v>10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6</v>
      </c>
      <c r="C64" s="63">
        <f t="shared" si="5"/>
        <v>10</v>
      </c>
      <c r="D64" s="63">
        <f t="shared" si="6"/>
        <v>9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0</v>
      </c>
      <c r="C65" s="63">
        <f t="shared" si="5"/>
        <v>0</v>
      </c>
      <c r="D65" s="63">
        <f t="shared" si="6"/>
        <v>28</v>
      </c>
      <c r="E65" s="62" t="str">
        <f t="shared" si="2"/>
        <v>ALICANTE</v>
      </c>
      <c r="F65" s="62">
        <f t="shared" si="9"/>
        <v>0</v>
      </c>
      <c r="G65" s="62">
        <f t="shared" si="8"/>
        <v>2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AA119C46-55A7-401E-B69C-4234FFC1C48E}"/>
</file>

<file path=customXml/itemProps2.xml><?xml version="1.0" encoding="utf-8"?>
<ds:datastoreItem xmlns:ds="http://schemas.openxmlformats.org/officeDocument/2006/customXml" ds:itemID="{535BE296-F444-4F02-BCDF-BB82E9F89101}"/>
</file>

<file path=customXml/itemProps3.xml><?xml version="1.0" encoding="utf-8"?>
<ds:datastoreItem xmlns:ds="http://schemas.openxmlformats.org/officeDocument/2006/customXml" ds:itemID="{7A47461C-0C75-41CC-99F7-377D002C8E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