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worksheets/sheet3.xml" ContentType="application/vnd.openxmlformats-officedocument.spreadsheetml.worksheet+xml"/>
  <Override PartName="/xl/drawings/drawing23.xml" ContentType="application/vnd.openxmlformats-officedocument.drawing+xml"/>
  <Override PartName="/xl/charts/colors21.xml" ContentType="application/vnd.ms-office.chartcolorstyle+xml"/>
  <Override PartName="/xl/drawings/drawing22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worksheets/sheet2.xml" ContentType="application/vnd.openxmlformats-officedocument.spreadsheetml.worksheet+xml"/>
  <Override PartName="/xl/charts/colors20.xml" ContentType="application/vnd.ms-office.chartcolorstyle+xml"/>
  <Override PartName="/xl/charts/style20.xml" ContentType="application/vnd.ms-office.chartstyle+xml"/>
  <Override PartName="/xl/charts/chart20.xml" ContentType="application/vnd.openxmlformats-officedocument.drawingml.chart+xml"/>
  <Override PartName="/xl/charts/colors16.xml" ContentType="application/vnd.ms-office.chartcolorstyle+xml"/>
  <Override PartName="/xl/drawings/drawing18.xml" ContentType="application/vnd.openxmlformats-officedocument.drawing+xml"/>
  <Override PartName="/xl/charts/chart17.xml" ContentType="application/vnd.openxmlformats-officedocument.drawingml.chart+xml"/>
  <Override PartName="/xl/charts/style16.xml" ContentType="application/vnd.ms-office.chartstyle+xml"/>
  <Override PartName="/xl/charts/chart16.xml" ContentType="application/vnd.openxmlformats-officedocument.drawingml.chart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worksheets/sheet1.xml" ContentType="application/vnd.openxmlformats-officedocument.spreadsheetml.worksheet+xml"/>
  <Override PartName="/xl/charts/style17.xml" ContentType="application/vnd.ms-office.chartstyle+xml"/>
  <Override PartName="/xl/charts/colors17.xml" ContentType="application/vnd.ms-office.chartcolorstyle+xml"/>
  <Override PartName="/xl/drawings/drawing19.xml" ContentType="application/vnd.openxmlformats-officedocument.drawing+xml"/>
  <Override PartName="/xl/charts/style19.xml" ContentType="application/vnd.ms-office.chartstyle+xml"/>
  <Override PartName="/xl/charts/colors19.xml" ContentType="application/vnd.ms-office.chartcolorstyle+xml"/>
  <Override PartName="/xl/drawings/drawing21.xml" ContentType="application/vnd.openxmlformats-officedocument.drawing+xml"/>
  <Override PartName="/xl/charts/chart19.xml" ContentType="application/vnd.openxmlformats-officedocument.drawingml.chart+xml"/>
  <Override PartName="/xl/drawings/drawing20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7.xml" ContentType="application/vnd.openxmlformats-officedocument.drawing+xml"/>
  <Override PartName="/xl/charts/colors14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olors2.xml" ContentType="application/vnd.ms-office.chartcolorstyle+xml"/>
  <Override PartName="/xl/charts/style2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7.xml" ContentType="application/vnd.openxmlformats-officedocument.drawing+xml"/>
  <Override PartName="/xl/drawings/drawing16.xml" ContentType="application/vnd.openxmlformats-officedocument.drawing+xml"/>
  <Override PartName="/xl/charts/style6.xml" ContentType="application/vnd.ms-office.chartstyle+xml"/>
  <Override PartName="/xl/charts/colors5.xml" ContentType="application/vnd.ms-office.chartcolorstyle+xml"/>
  <Override PartName="/xl/charts/style5.xml" ContentType="application/vnd.ms-office.chart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3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charts/colors6.xml" ContentType="application/vnd.ms-office.chartcolorstyle+xml"/>
  <Override PartName="/xl/charts/chart6.xml" ContentType="application/vnd.openxmlformats-officedocument.drawingml.chart+xml"/>
  <Override PartName="/xl/drawings/drawing8.xml" ContentType="application/vnd.openxmlformats-officedocument.drawing+xml"/>
  <Override PartName="/xl/charts/style11.xml" ContentType="application/vnd.ms-office.chartstyle+xml"/>
  <Override PartName="/xl/charts/colors11.xml" ContentType="application/vnd.ms-office.chartcolorstyle+xml"/>
  <Override PartName="/xl/drawings/drawing13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olors10.xml" ContentType="application/vnd.ms-office.chartcolorstyle+xml"/>
  <Override PartName="/xl/charts/style10.xml" ContentType="application/vnd.ms-office.chart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style14.xml" ContentType="application/vnd.ms-office.chartstyle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charts/colors13.xml" ContentType="application/vnd.ms-office.chartcolorstyle+xml"/>
  <Override PartName="/xl/charts/style13.xml" ContentType="application/vnd.ms-office.chartstyle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drawings/drawing11.xml" ContentType="application/vnd.openxmlformats-officedocument.drawing+xml"/>
  <Override PartName="/xl/charts/chart10.xml" ContentType="application/vnd.openxmlformats-officedocument.drawingml.chart+xml"/>
  <Override PartName="/xl/charts/chart8.xml" ContentType="application/vnd.openxmlformats-officedocument.drawingml.chart+xml"/>
  <Override PartName="/xl/charts/style8.xml" ContentType="application/vnd.ms-office.chartstyle+xml"/>
  <Override PartName="/xl/drawings/drawing9.xml" ContentType="application/vnd.openxmlformats-officedocument.drawing+xml"/>
  <Override PartName="/xl/charts/colors9.xml" ContentType="application/vnd.ms-office.chartcolorstyle+xml"/>
  <Override PartName="/xl/drawings/drawing10.xml" ContentType="application/vnd.openxmlformats-officedocument.drawing+xml"/>
  <Override PartName="/xl/charts/colors8.xml" ContentType="application/vnd.ms-office.chartcolorstyle+xml"/>
  <Override PartName="/xl/charts/colors7.xml" ContentType="application/vnd.ms-office.chartcolorstyle+xml"/>
  <Override PartName="/xl/charts/chart9.xml" ContentType="application/vnd.openxmlformats-officedocument.drawingml.chart+xml"/>
  <Override PartName="/xl/charts/chart7.xml" ContentType="application/vnd.openxmlformats-officedocument.drawingml.chart+xml"/>
  <Override PartName="/xl/charts/style7.xml" ContentType="application/vnd.ms-office.chartstyle+xml"/>
  <Override PartName="/xl/charts/style9.xml" ContentType="application/vnd.ms-office.chart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2013\"/>
    </mc:Choice>
  </mc:AlternateContent>
  <bookViews>
    <workbookView xWindow="480" yWindow="45" windowWidth="22110" windowHeight="13485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TEUS nacional" sheetId="27" r:id="rId15"/>
    <sheet name="TEUS exterior" sheetId="28" r:id="rId16"/>
    <sheet name="TEUS nacional y exterior" sheetId="29" r:id="rId17"/>
    <sheet name="Pasajeros total" sheetId="21" r:id="rId18"/>
    <sheet name="Pasajeros crucero" sheetId="22" r:id="rId19"/>
    <sheet name="Vehículos régimen pasaje" sheetId="23" r:id="rId20"/>
    <sheet name="Buques número" sheetId="24" r:id="rId21"/>
    <sheet name="Buques GT" sheetId="25" r:id="rId22"/>
    <sheet name="Cruceros" sheetId="26" r:id="rId23"/>
  </sheets>
  <definedNames>
    <definedName name="_xlnm.Print_Area" localSheetId="7">Avituallamiento!$A$1:$M$35</definedName>
    <definedName name="_xlnm.Print_Area" localSheetId="21">'Buques GT'!$A$1:$M$35</definedName>
    <definedName name="_xlnm.Print_Area" localSheetId="20">'Buques número'!$A$1:$M$35</definedName>
    <definedName name="_xlnm.Print_Area" localSheetId="22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8">'Pasajeros crucero'!$A$1:$M$35</definedName>
    <definedName name="_xlnm.Print_Area" localSheetId="17">'Pasajeros total'!$A$1:$M$35</definedName>
    <definedName name="_xlnm.Print_Area" localSheetId="6">Pesca!$A$1:$M$35</definedName>
    <definedName name="_xlnm.Print_Area" localSheetId="0">'Resumen general'!$A$1:$I$34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9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E6" i="29" l="1"/>
  <c r="D6" i="29"/>
  <c r="C6" i="29"/>
  <c r="B6" i="29"/>
  <c r="E6" i="28"/>
  <c r="D6" i="28"/>
  <c r="C6" i="28"/>
  <c r="B6" i="28"/>
  <c r="E6" i="27"/>
  <c r="D6" i="27"/>
  <c r="C6" i="27"/>
  <c r="B6" i="27"/>
  <c r="I26" i="4" l="1"/>
  <c r="I27" i="4"/>
  <c r="I28" i="4"/>
  <c r="I29" i="4"/>
  <c r="I30" i="4"/>
  <c r="I31" i="4"/>
  <c r="I32" i="4"/>
  <c r="I33" i="4"/>
  <c r="I34" i="4"/>
  <c r="E46" i="26" l="1"/>
  <c r="L5" i="29" l="1"/>
  <c r="B5" i="29"/>
  <c r="C65" i="29"/>
  <c r="B65" i="29"/>
  <c r="A65" i="29"/>
  <c r="C64" i="29"/>
  <c r="B64" i="29"/>
  <c r="A64" i="29"/>
  <c r="C63" i="29"/>
  <c r="B63" i="29"/>
  <c r="A63" i="29"/>
  <c r="C62" i="29"/>
  <c r="B62" i="29"/>
  <c r="A62" i="29"/>
  <c r="C61" i="29"/>
  <c r="B61" i="29"/>
  <c r="A61" i="29"/>
  <c r="C60" i="29"/>
  <c r="B60" i="29"/>
  <c r="A60" i="29"/>
  <c r="C59" i="29"/>
  <c r="B59" i="29"/>
  <c r="A59" i="29"/>
  <c r="C58" i="29"/>
  <c r="B58" i="29"/>
  <c r="A58" i="29"/>
  <c r="C57" i="29"/>
  <c r="B57" i="29"/>
  <c r="A57" i="29"/>
  <c r="C56" i="29"/>
  <c r="B56" i="29"/>
  <c r="A56" i="29"/>
  <c r="C55" i="29"/>
  <c r="B55" i="29"/>
  <c r="A55" i="29"/>
  <c r="C54" i="29"/>
  <c r="B54" i="29"/>
  <c r="A54" i="29"/>
  <c r="C53" i="29"/>
  <c r="B53" i="29"/>
  <c r="A53" i="29"/>
  <c r="C52" i="29"/>
  <c r="B52" i="29"/>
  <c r="A52" i="29"/>
  <c r="C51" i="29"/>
  <c r="B51" i="29"/>
  <c r="A51" i="29"/>
  <c r="C50" i="29"/>
  <c r="B50" i="29"/>
  <c r="A50" i="29"/>
  <c r="C49" i="29"/>
  <c r="B49" i="29"/>
  <c r="A49" i="29"/>
  <c r="C48" i="29"/>
  <c r="B48" i="29"/>
  <c r="A48" i="29"/>
  <c r="C47" i="29"/>
  <c r="B47" i="29"/>
  <c r="A47" i="29"/>
  <c r="C46" i="29"/>
  <c r="B46" i="29"/>
  <c r="A46" i="29"/>
  <c r="C45" i="29"/>
  <c r="B45" i="29"/>
  <c r="A45" i="29"/>
  <c r="C44" i="29"/>
  <c r="B44" i="29"/>
  <c r="A44" i="29"/>
  <c r="C43" i="29"/>
  <c r="B43" i="29"/>
  <c r="A43" i="29"/>
  <c r="C42" i="29"/>
  <c r="B42" i="29"/>
  <c r="A42" i="29"/>
  <c r="C41" i="29"/>
  <c r="B41" i="29"/>
  <c r="A41" i="29"/>
  <c r="C40" i="29"/>
  <c r="B40" i="29"/>
  <c r="A40" i="29"/>
  <c r="C39" i="29"/>
  <c r="B39" i="29"/>
  <c r="A39" i="29"/>
  <c r="C38" i="29"/>
  <c r="B38" i="29"/>
  <c r="A38" i="29"/>
  <c r="C37" i="29"/>
  <c r="G37" i="29" s="1"/>
  <c r="B37" i="29"/>
  <c r="F37" i="29" s="1"/>
  <c r="E35" i="29"/>
  <c r="D35" i="29"/>
  <c r="C35" i="29"/>
  <c r="B35" i="29"/>
  <c r="F34" i="29"/>
  <c r="F33" i="29"/>
  <c r="F32" i="29"/>
  <c r="F31" i="29"/>
  <c r="F30" i="29"/>
  <c r="F29" i="29"/>
  <c r="F28" i="29"/>
  <c r="F27" i="29"/>
  <c r="F26" i="29"/>
  <c r="F25" i="29"/>
  <c r="F24" i="29"/>
  <c r="F23" i="29"/>
  <c r="F22" i="29"/>
  <c r="F21" i="29"/>
  <c r="F20" i="29"/>
  <c r="F19" i="29"/>
  <c r="F18" i="29"/>
  <c r="F17" i="29"/>
  <c r="F16" i="29"/>
  <c r="F15" i="29"/>
  <c r="F14" i="29"/>
  <c r="F13" i="29"/>
  <c r="F12" i="29"/>
  <c r="F11" i="29"/>
  <c r="F10" i="29"/>
  <c r="F9" i="29"/>
  <c r="F8" i="29"/>
  <c r="F7" i="29"/>
  <c r="D45" i="29" l="1"/>
  <c r="D53" i="29"/>
  <c r="D61" i="29"/>
  <c r="D63" i="29"/>
  <c r="D38" i="29"/>
  <c r="D41" i="29"/>
  <c r="D46" i="29"/>
  <c r="D49" i="29"/>
  <c r="D54" i="29"/>
  <c r="D55" i="29"/>
  <c r="D39" i="29"/>
  <c r="D57" i="29"/>
  <c r="D62" i="29"/>
  <c r="F35" i="29"/>
  <c r="D42" i="29"/>
  <c r="D47" i="29"/>
  <c r="D65" i="29"/>
  <c r="D44" i="29"/>
  <c r="D50" i="29"/>
  <c r="D52" i="29"/>
  <c r="D58" i="29"/>
  <c r="D60" i="29"/>
  <c r="D64" i="29"/>
  <c r="D40" i="29"/>
  <c r="D48" i="29"/>
  <c r="D56" i="29"/>
  <c r="D43" i="29"/>
  <c r="D51" i="29"/>
  <c r="D59" i="29"/>
  <c r="E65" i="29" l="1"/>
  <c r="F65" i="29" s="1"/>
  <c r="E46" i="29"/>
  <c r="G46" i="29" s="1"/>
  <c r="E61" i="29"/>
  <c r="F61" i="29" s="1"/>
  <c r="E53" i="29"/>
  <c r="F53" i="29" s="1"/>
  <c r="E42" i="29"/>
  <c r="E48" i="29"/>
  <c r="E45" i="29"/>
  <c r="E50" i="29"/>
  <c r="E56" i="29"/>
  <c r="E43" i="29"/>
  <c r="E58" i="29"/>
  <c r="E64" i="29"/>
  <c r="E38" i="29"/>
  <c r="E44" i="29"/>
  <c r="E41" i="29"/>
  <c r="E39" i="29"/>
  <c r="E52" i="29"/>
  <c r="E49" i="29"/>
  <c r="E47" i="29"/>
  <c r="E62" i="29"/>
  <c r="E60" i="29"/>
  <c r="E57" i="29"/>
  <c r="E55" i="29"/>
  <c r="E51" i="29"/>
  <c r="G65" i="29"/>
  <c r="E63" i="29"/>
  <c r="E54" i="29"/>
  <c r="E59" i="29"/>
  <c r="E40" i="29"/>
  <c r="F46" i="29" l="1"/>
  <c r="G53" i="29"/>
  <c r="G61" i="29"/>
  <c r="G51" i="29"/>
  <c r="F51" i="29"/>
  <c r="G39" i="29"/>
  <c r="F39" i="29"/>
  <c r="G50" i="29"/>
  <c r="F50" i="29"/>
  <c r="G55" i="29"/>
  <c r="F55" i="29"/>
  <c r="G41" i="29"/>
  <c r="F41" i="29"/>
  <c r="G45" i="29"/>
  <c r="F45" i="29"/>
  <c r="F40" i="29"/>
  <c r="G40" i="29"/>
  <c r="G57" i="29"/>
  <c r="F57" i="29"/>
  <c r="G44" i="29"/>
  <c r="F44" i="29"/>
  <c r="F48" i="29"/>
  <c r="G48" i="29"/>
  <c r="G59" i="29"/>
  <c r="F59" i="29"/>
  <c r="G60" i="29"/>
  <c r="F60" i="29"/>
  <c r="G38" i="29"/>
  <c r="F38" i="29"/>
  <c r="G42" i="29"/>
  <c r="F42" i="29"/>
  <c r="G54" i="29"/>
  <c r="F54" i="29"/>
  <c r="G62" i="29"/>
  <c r="F62" i="29"/>
  <c r="F64" i="29"/>
  <c r="G64" i="29"/>
  <c r="G63" i="29"/>
  <c r="F63" i="29"/>
  <c r="G47" i="29"/>
  <c r="F47" i="29"/>
  <c r="G58" i="29"/>
  <c r="F58" i="29"/>
  <c r="G49" i="29"/>
  <c r="F49" i="29"/>
  <c r="G43" i="29"/>
  <c r="F43" i="29"/>
  <c r="G52" i="29"/>
  <c r="F52" i="29"/>
  <c r="F56" i="29"/>
  <c r="G56" i="29"/>
  <c r="B5" i="28" l="1"/>
  <c r="B5" i="27"/>
  <c r="L5" i="28"/>
  <c r="L5" i="27"/>
  <c r="C65" i="28"/>
  <c r="B65" i="28"/>
  <c r="A65" i="28"/>
  <c r="C64" i="28"/>
  <c r="B64" i="28"/>
  <c r="A64" i="28"/>
  <c r="C63" i="28"/>
  <c r="B63" i="28"/>
  <c r="A63" i="28"/>
  <c r="C62" i="28"/>
  <c r="B62" i="28"/>
  <c r="A62" i="28"/>
  <c r="C61" i="28"/>
  <c r="B61" i="28"/>
  <c r="A61" i="28"/>
  <c r="C60" i="28"/>
  <c r="B60" i="28"/>
  <c r="A60" i="28"/>
  <c r="C59" i="28"/>
  <c r="B59" i="28"/>
  <c r="A59" i="28"/>
  <c r="C58" i="28"/>
  <c r="B58" i="28"/>
  <c r="A58" i="28"/>
  <c r="C57" i="28"/>
  <c r="B57" i="28"/>
  <c r="A57" i="28"/>
  <c r="C56" i="28"/>
  <c r="B56" i="28"/>
  <c r="A56" i="28"/>
  <c r="C55" i="28"/>
  <c r="B55" i="28"/>
  <c r="A55" i="28"/>
  <c r="C54" i="28"/>
  <c r="B54" i="28"/>
  <c r="A54" i="28"/>
  <c r="C53" i="28"/>
  <c r="B53" i="28"/>
  <c r="A53" i="28"/>
  <c r="C52" i="28"/>
  <c r="B52" i="28"/>
  <c r="A52" i="28"/>
  <c r="C51" i="28"/>
  <c r="B51" i="28"/>
  <c r="A51" i="28"/>
  <c r="C50" i="28"/>
  <c r="B50" i="28"/>
  <c r="A50" i="28"/>
  <c r="C49" i="28"/>
  <c r="B49" i="28"/>
  <c r="A49" i="28"/>
  <c r="C48" i="28"/>
  <c r="B48" i="28"/>
  <c r="A48" i="28"/>
  <c r="C47" i="28"/>
  <c r="B47" i="28"/>
  <c r="A47" i="28"/>
  <c r="C46" i="28"/>
  <c r="B46" i="28"/>
  <c r="A46" i="28"/>
  <c r="C45" i="28"/>
  <c r="B45" i="28"/>
  <c r="A45" i="28"/>
  <c r="C44" i="28"/>
  <c r="B44" i="28"/>
  <c r="A44" i="28"/>
  <c r="C43" i="28"/>
  <c r="B43" i="28"/>
  <c r="A43" i="28"/>
  <c r="C42" i="28"/>
  <c r="B42" i="28"/>
  <c r="A42" i="28"/>
  <c r="C41" i="28"/>
  <c r="B41" i="28"/>
  <c r="A41" i="28"/>
  <c r="C40" i="28"/>
  <c r="B40" i="28"/>
  <c r="A40" i="28"/>
  <c r="C39" i="28"/>
  <c r="B39" i="28"/>
  <c r="A39" i="28"/>
  <c r="C38" i="28"/>
  <c r="B38" i="28"/>
  <c r="A38" i="28"/>
  <c r="C37" i="28"/>
  <c r="G37" i="28" s="1"/>
  <c r="B37" i="28"/>
  <c r="F37" i="28" s="1"/>
  <c r="E35" i="28"/>
  <c r="D35" i="28"/>
  <c r="C35" i="28"/>
  <c r="B35" i="28"/>
  <c r="F34" i="28"/>
  <c r="F33" i="28"/>
  <c r="F32" i="28"/>
  <c r="F31" i="28"/>
  <c r="F30" i="28"/>
  <c r="F29" i="28"/>
  <c r="F28" i="28"/>
  <c r="F27" i="28"/>
  <c r="F26" i="28"/>
  <c r="F25" i="28"/>
  <c r="F24" i="28"/>
  <c r="F23" i="28"/>
  <c r="F22" i="28"/>
  <c r="F21" i="28"/>
  <c r="F20" i="28"/>
  <c r="F19" i="28"/>
  <c r="F18" i="28"/>
  <c r="F17" i="28"/>
  <c r="F16" i="28"/>
  <c r="F15" i="28"/>
  <c r="F14" i="28"/>
  <c r="F13" i="28"/>
  <c r="F12" i="28"/>
  <c r="F11" i="28"/>
  <c r="F10" i="28"/>
  <c r="F9" i="28"/>
  <c r="F8" i="28"/>
  <c r="F7" i="28"/>
  <c r="C65" i="27"/>
  <c r="B65" i="27"/>
  <c r="A65" i="27"/>
  <c r="C64" i="27"/>
  <c r="B64" i="27"/>
  <c r="A64" i="27"/>
  <c r="C63" i="27"/>
  <c r="B63" i="27"/>
  <c r="A63" i="27"/>
  <c r="C62" i="27"/>
  <c r="B62" i="27"/>
  <c r="A62" i="27"/>
  <c r="C61" i="27"/>
  <c r="B61" i="27"/>
  <c r="A61" i="27"/>
  <c r="C60" i="27"/>
  <c r="B60" i="27"/>
  <c r="A60" i="27"/>
  <c r="C59" i="27"/>
  <c r="B59" i="27"/>
  <c r="A59" i="27"/>
  <c r="C58" i="27"/>
  <c r="B58" i="27"/>
  <c r="A58" i="27"/>
  <c r="C57" i="27"/>
  <c r="B57" i="27"/>
  <c r="A57" i="27"/>
  <c r="C56" i="27"/>
  <c r="B56" i="27"/>
  <c r="A56" i="27"/>
  <c r="C55" i="27"/>
  <c r="B55" i="27"/>
  <c r="A55" i="27"/>
  <c r="C54" i="27"/>
  <c r="B54" i="27"/>
  <c r="A54" i="27"/>
  <c r="C53" i="27"/>
  <c r="B53" i="27"/>
  <c r="A53" i="27"/>
  <c r="C52" i="27"/>
  <c r="B52" i="27"/>
  <c r="A52" i="27"/>
  <c r="C51" i="27"/>
  <c r="B51" i="27"/>
  <c r="A51" i="27"/>
  <c r="C50" i="27"/>
  <c r="B50" i="27"/>
  <c r="A50" i="27"/>
  <c r="C49" i="27"/>
  <c r="B49" i="27"/>
  <c r="A49" i="27"/>
  <c r="C48" i="27"/>
  <c r="B48" i="27"/>
  <c r="A48" i="27"/>
  <c r="C47" i="27"/>
  <c r="B47" i="27"/>
  <c r="A47" i="27"/>
  <c r="C46" i="27"/>
  <c r="B46" i="27"/>
  <c r="A46" i="27"/>
  <c r="C45" i="27"/>
  <c r="B45" i="27"/>
  <c r="A45" i="27"/>
  <c r="C44" i="27"/>
  <c r="B44" i="27"/>
  <c r="A44" i="27"/>
  <c r="C43" i="27"/>
  <c r="B43" i="27"/>
  <c r="A43" i="27"/>
  <c r="C42" i="27"/>
  <c r="B42" i="27"/>
  <c r="A42" i="27"/>
  <c r="C41" i="27"/>
  <c r="B41" i="27"/>
  <c r="A41" i="27"/>
  <c r="C40" i="27"/>
  <c r="B40" i="27"/>
  <c r="A40" i="27"/>
  <c r="C39" i="27"/>
  <c r="B39" i="27"/>
  <c r="A39" i="27"/>
  <c r="C38" i="27"/>
  <c r="B38" i="27"/>
  <c r="A38" i="27"/>
  <c r="C37" i="27"/>
  <c r="G37" i="27" s="1"/>
  <c r="B37" i="27"/>
  <c r="F37" i="27" s="1"/>
  <c r="E35" i="27"/>
  <c r="D35" i="27"/>
  <c r="C35" i="27"/>
  <c r="B35" i="27"/>
  <c r="F34" i="27"/>
  <c r="F33" i="27"/>
  <c r="F32" i="27"/>
  <c r="F31" i="27"/>
  <c r="F30" i="27"/>
  <c r="F29" i="27"/>
  <c r="F28" i="27"/>
  <c r="F27" i="27"/>
  <c r="F26" i="27"/>
  <c r="F25" i="27"/>
  <c r="F24" i="27"/>
  <c r="F23" i="27"/>
  <c r="F22" i="27"/>
  <c r="F21" i="27"/>
  <c r="F20" i="27"/>
  <c r="F19" i="27"/>
  <c r="F18" i="27"/>
  <c r="F17" i="27"/>
  <c r="F16" i="27"/>
  <c r="F15" i="27"/>
  <c r="F14" i="27"/>
  <c r="F13" i="27"/>
  <c r="F12" i="27"/>
  <c r="F11" i="27"/>
  <c r="F10" i="27"/>
  <c r="F9" i="27"/>
  <c r="F8" i="27"/>
  <c r="F7" i="27"/>
  <c r="D40" i="27" l="1"/>
  <c r="D53" i="28"/>
  <c r="D59" i="28"/>
  <c r="D46" i="28"/>
  <c r="D54" i="28"/>
  <c r="D41" i="28"/>
  <c r="D57" i="28"/>
  <c r="D65" i="28"/>
  <c r="D39" i="28"/>
  <c r="D63" i="28"/>
  <c r="F35" i="28"/>
  <c r="D60" i="28"/>
  <c r="D50" i="28"/>
  <c r="D58" i="28"/>
  <c r="D51" i="28"/>
  <c r="D38" i="28"/>
  <c r="D62" i="28"/>
  <c r="D49" i="28"/>
  <c r="D47" i="28"/>
  <c r="D55" i="28"/>
  <c r="D40" i="28"/>
  <c r="D48" i="28"/>
  <c r="D56" i="28"/>
  <c r="D64" i="28"/>
  <c r="D48" i="27"/>
  <c r="D56" i="27"/>
  <c r="D64" i="27"/>
  <c r="D43" i="27"/>
  <c r="D51" i="27"/>
  <c r="D59" i="27"/>
  <c r="D38" i="27"/>
  <c r="D46" i="27"/>
  <c r="D54" i="27"/>
  <c r="D62" i="27"/>
  <c r="D57" i="27"/>
  <c r="D47" i="27"/>
  <c r="D55" i="27"/>
  <c r="F35" i="27"/>
  <c r="D42" i="27"/>
  <c r="D58" i="27"/>
  <c r="D41" i="27"/>
  <c r="D49" i="27"/>
  <c r="D65" i="27"/>
  <c r="D39" i="27"/>
  <c r="D63" i="27"/>
  <c r="D50" i="27"/>
  <c r="D45" i="28"/>
  <c r="D61" i="28"/>
  <c r="D52" i="28"/>
  <c r="D43" i="28"/>
  <c r="D42" i="28"/>
  <c r="D44" i="28"/>
  <c r="D45" i="27"/>
  <c r="D61" i="27"/>
  <c r="D52" i="27"/>
  <c r="D53" i="27"/>
  <c r="D44" i="27"/>
  <c r="D60" i="27"/>
  <c r="E63" i="28" l="1"/>
  <c r="G63" i="28" s="1"/>
  <c r="E65" i="27"/>
  <c r="F65" i="27" s="1"/>
  <c r="E65" i="28"/>
  <c r="G65" i="28" s="1"/>
  <c r="E55" i="27"/>
  <c r="F55" i="27" s="1"/>
  <c r="E63" i="27"/>
  <c r="G63" i="27" s="1"/>
  <c r="E46" i="27"/>
  <c r="G46" i="27" s="1"/>
  <c r="E51" i="28"/>
  <c r="E56" i="28"/>
  <c r="E59" i="28"/>
  <c r="E38" i="28"/>
  <c r="E64" i="28"/>
  <c r="E54" i="28"/>
  <c r="E42" i="28"/>
  <c r="E46" i="28"/>
  <c r="E39" i="28"/>
  <c r="E62" i="28"/>
  <c r="E50" i="28"/>
  <c r="E44" i="28"/>
  <c r="E47" i="28"/>
  <c r="E61" i="28"/>
  <c r="E49" i="28"/>
  <c r="E40" i="28"/>
  <c r="E60" i="28"/>
  <c r="E57" i="28"/>
  <c r="E48" i="28"/>
  <c r="E45" i="28"/>
  <c r="E58" i="28"/>
  <c r="E52" i="28"/>
  <c r="E55" i="28"/>
  <c r="E53" i="28"/>
  <c r="E41" i="28"/>
  <c r="E43" i="28"/>
  <c r="E57" i="27"/>
  <c r="E44" i="27"/>
  <c r="E40" i="27"/>
  <c r="E50" i="27"/>
  <c r="E60" i="27"/>
  <c r="E48" i="27"/>
  <c r="E58" i="27"/>
  <c r="E41" i="27"/>
  <c r="E61" i="27"/>
  <c r="E51" i="27"/>
  <c r="E54" i="27"/>
  <c r="E59" i="27"/>
  <c r="E64" i="27"/>
  <c r="E39" i="27"/>
  <c r="E45" i="27"/>
  <c r="E43" i="27"/>
  <c r="E56" i="27"/>
  <c r="E62" i="27"/>
  <c r="E42" i="27"/>
  <c r="E38" i="27"/>
  <c r="E47" i="27"/>
  <c r="E53" i="27"/>
  <c r="E49" i="27"/>
  <c r="E52" i="27"/>
  <c r="G65" i="27" l="1"/>
  <c r="F63" i="28"/>
  <c r="F63" i="27"/>
  <c r="F46" i="27"/>
  <c r="G55" i="27"/>
  <c r="F65" i="28"/>
  <c r="G45" i="28"/>
  <c r="F45" i="28"/>
  <c r="G44" i="28"/>
  <c r="F44" i="28"/>
  <c r="F38" i="28"/>
  <c r="G38" i="28"/>
  <c r="F48" i="28"/>
  <c r="G48" i="28"/>
  <c r="G50" i="28"/>
  <c r="F50" i="28"/>
  <c r="G59" i="28"/>
  <c r="F59" i="28"/>
  <c r="G43" i="28"/>
  <c r="F43" i="28"/>
  <c r="G57" i="28"/>
  <c r="F57" i="28"/>
  <c r="G62" i="28"/>
  <c r="F62" i="28"/>
  <c r="F56" i="28"/>
  <c r="G56" i="28"/>
  <c r="G41" i="28"/>
  <c r="F41" i="28"/>
  <c r="G60" i="28"/>
  <c r="F60" i="28"/>
  <c r="G39" i="28"/>
  <c r="F39" i="28"/>
  <c r="G53" i="28"/>
  <c r="F53" i="28"/>
  <c r="F40" i="28"/>
  <c r="G40" i="28"/>
  <c r="G46" i="28"/>
  <c r="F46" i="28"/>
  <c r="G55" i="28"/>
  <c r="F55" i="28"/>
  <c r="G49" i="28"/>
  <c r="F49" i="28"/>
  <c r="G42" i="28"/>
  <c r="F42" i="28"/>
  <c r="G51" i="28"/>
  <c r="F51" i="28"/>
  <c r="G52" i="28"/>
  <c r="F52" i="28"/>
  <c r="F61" i="28"/>
  <c r="G61" i="28"/>
  <c r="G54" i="28"/>
  <c r="F54" i="28"/>
  <c r="G58" i="28"/>
  <c r="F58" i="28"/>
  <c r="G47" i="28"/>
  <c r="F47" i="28"/>
  <c r="F64" i="28"/>
  <c r="G64" i="28"/>
  <c r="G43" i="27"/>
  <c r="F43" i="27"/>
  <c r="G49" i="27"/>
  <c r="F49" i="27"/>
  <c r="G45" i="27"/>
  <c r="F45" i="27"/>
  <c r="G61" i="27"/>
  <c r="F61" i="27"/>
  <c r="G57" i="27"/>
  <c r="F57" i="27"/>
  <c r="G53" i="27"/>
  <c r="F53" i="27"/>
  <c r="G39" i="27"/>
  <c r="F39" i="27"/>
  <c r="G41" i="27"/>
  <c r="F41" i="27"/>
  <c r="F44" i="27"/>
  <c r="G44" i="27"/>
  <c r="G47" i="27"/>
  <c r="F47" i="27"/>
  <c r="F64" i="27"/>
  <c r="G64" i="27"/>
  <c r="G38" i="27"/>
  <c r="F38" i="27"/>
  <c r="G59" i="27"/>
  <c r="F59" i="27"/>
  <c r="F48" i="27"/>
  <c r="G48" i="27"/>
  <c r="G51" i="27"/>
  <c r="F51" i="27"/>
  <c r="F58" i="27"/>
  <c r="G58" i="27"/>
  <c r="F42" i="27"/>
  <c r="G42" i="27"/>
  <c r="G54" i="27"/>
  <c r="F54" i="27"/>
  <c r="G60" i="27"/>
  <c r="F60" i="27"/>
  <c r="G52" i="27"/>
  <c r="F52" i="27"/>
  <c r="G62" i="27"/>
  <c r="F62" i="27"/>
  <c r="G50" i="27"/>
  <c r="F50" i="27"/>
  <c r="F56" i="27"/>
  <c r="G56" i="27"/>
  <c r="F40" i="27"/>
  <c r="G40" i="27"/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F7" i="5" l="1"/>
  <c r="F10" i="5"/>
  <c r="F16" i="5"/>
  <c r="F17" i="5"/>
  <c r="F20" i="5"/>
  <c r="F24" i="5"/>
  <c r="F27" i="5"/>
  <c r="F31" i="5"/>
  <c r="F34" i="5"/>
  <c r="B6" i="5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G46" i="26" s="1"/>
  <c r="B47" i="26"/>
  <c r="F46" i="26" s="1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B37" i="7" s="1"/>
  <c r="F37" i="7" s="1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B37" i="15" s="1"/>
  <c r="F37" i="15" s="1"/>
  <c r="E6" i="16"/>
  <c r="B37" i="16" s="1"/>
  <c r="F37" i="16" s="1"/>
  <c r="E6" i="17"/>
  <c r="B37" i="17" s="1"/>
  <c r="F37" i="17" s="1"/>
  <c r="E6" i="21"/>
  <c r="B37" i="21" s="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C37" i="11" s="1"/>
  <c r="G37" i="11" s="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D6" i="21"/>
  <c r="C37" i="21" s="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2" i="21" l="1"/>
  <c r="D55" i="24"/>
  <c r="D50" i="24"/>
  <c r="D51" i="24"/>
  <c r="D58" i="24"/>
  <c r="D53" i="24"/>
  <c r="D49" i="21"/>
  <c r="D41" i="21"/>
  <c r="D59" i="21"/>
  <c r="D43" i="21"/>
  <c r="D47" i="21"/>
  <c r="D48" i="23"/>
  <c r="D44" i="23"/>
  <c r="D54" i="23"/>
  <c r="D40" i="22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33" i="5"/>
  <c r="F32" i="5"/>
  <c r="F30" i="5"/>
  <c r="F29" i="5"/>
  <c r="F28" i="5"/>
  <c r="F26" i="5"/>
  <c r="F25" i="5"/>
  <c r="F23" i="5"/>
  <c r="F22" i="5"/>
  <c r="F21" i="5"/>
  <c r="F19" i="5"/>
  <c r="F18" i="5"/>
  <c r="F15" i="5"/>
  <c r="F14" i="5"/>
  <c r="F13" i="5"/>
  <c r="F12" i="5"/>
  <c r="F11" i="5"/>
  <c r="F9" i="5"/>
  <c r="F8" i="5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C35" i="6"/>
  <c r="D35" i="6"/>
  <c r="E35" i="6"/>
  <c r="C35" i="7"/>
  <c r="D35" i="7"/>
  <c r="E35" i="7"/>
  <c r="C35" i="8"/>
  <c r="D35" i="8"/>
  <c r="E35" i="8"/>
  <c r="C35" i="9"/>
  <c r="D35" i="9"/>
  <c r="E35" i="9"/>
  <c r="C35" i="10"/>
  <c r="D35" i="10"/>
  <c r="E35" i="10"/>
  <c r="C35" i="11"/>
  <c r="D35" i="11"/>
  <c r="E35" i="11"/>
  <c r="C35" i="12"/>
  <c r="D35" i="12"/>
  <c r="E35" i="12"/>
  <c r="C35" i="13"/>
  <c r="D35" i="13"/>
  <c r="E35" i="13"/>
  <c r="C35" i="14"/>
  <c r="D35" i="14"/>
  <c r="E35" i="14"/>
  <c r="C35" i="15"/>
  <c r="D35" i="15"/>
  <c r="E35" i="15"/>
  <c r="C35" i="16"/>
  <c r="D35" i="16"/>
  <c r="E35" i="16"/>
  <c r="C35" i="17"/>
  <c r="D35" i="17"/>
  <c r="E35" i="17"/>
  <c r="C35" i="21"/>
  <c r="D35" i="21"/>
  <c r="E35" i="21"/>
  <c r="C35" i="22"/>
  <c r="D35" i="22"/>
  <c r="E35" i="22"/>
  <c r="C35" i="23"/>
  <c r="D35" i="23"/>
  <c r="E35" i="23"/>
  <c r="C35" i="24"/>
  <c r="D35" i="24"/>
  <c r="E35" i="24"/>
  <c r="C35" i="25"/>
  <c r="D35" i="25"/>
  <c r="E35" i="25"/>
  <c r="C35" i="26"/>
  <c r="D35" i="26"/>
  <c r="E35" i="26"/>
  <c r="C35" i="5"/>
  <c r="D35" i="5"/>
  <c r="E35" i="5"/>
  <c r="B35" i="6"/>
  <c r="B35" i="7"/>
  <c r="B35" i="8"/>
  <c r="B35" i="9"/>
  <c r="B35" i="10"/>
  <c r="B35" i="11"/>
  <c r="B35" i="12"/>
  <c r="B35" i="13"/>
  <c r="B35" i="14"/>
  <c r="B35" i="15"/>
  <c r="B35" i="16"/>
  <c r="B35" i="17"/>
  <c r="B35" i="21"/>
  <c r="B35" i="22"/>
  <c r="B35" i="23"/>
  <c r="B35" i="24"/>
  <c r="B35" i="25"/>
  <c r="B35" i="26"/>
  <c r="B35" i="5"/>
  <c r="E45" i="26" l="1"/>
  <c r="F35" i="23"/>
  <c r="F35" i="15"/>
  <c r="E65" i="12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62" i="26"/>
  <c r="E52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F43" i="5" s="1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F35" i="6"/>
  <c r="I25" i="4"/>
  <c r="I23" i="4"/>
  <c r="F35" i="12"/>
  <c r="F35" i="25"/>
  <c r="F35" i="17"/>
  <c r="I21" i="4"/>
  <c r="I14" i="4"/>
  <c r="I22" i="4"/>
  <c r="I24" i="4"/>
  <c r="I9" i="4"/>
  <c r="I12" i="4"/>
  <c r="I15" i="4"/>
  <c r="I11" i="4"/>
  <c r="F35" i="21"/>
  <c r="F35" i="13"/>
  <c r="F35" i="11"/>
  <c r="F35" i="9"/>
  <c r="I8" i="4"/>
  <c r="F35" i="26"/>
  <c r="F35" i="24"/>
  <c r="F35" i="22"/>
  <c r="F35" i="16"/>
  <c r="F35" i="14"/>
  <c r="F35" i="10"/>
  <c r="F35" i="8"/>
  <c r="F35" i="5"/>
  <c r="G43" i="5" l="1"/>
  <c r="G44" i="16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D19" i="4"/>
  <c r="E19" i="4"/>
  <c r="F19" i="4"/>
  <c r="I10" i="4"/>
  <c r="I13" i="4"/>
  <c r="I18" i="4"/>
  <c r="G19" i="4"/>
  <c r="H19" i="4" l="1"/>
  <c r="I19" i="4"/>
</calcChain>
</file>

<file path=xl/sharedStrings.xml><?xml version="1.0" encoding="utf-8"?>
<sst xmlns="http://schemas.openxmlformats.org/spreadsheetml/2006/main" count="755" uniqueCount="99">
  <si>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</si>
  <si>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</si>
  <si>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</si>
  <si>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</si>
  <si>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</si>
  <si>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</si>
  <si>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</si>
  <si>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</si>
  <si>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</si>
  <si>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</si>
  <si>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</si>
  <si>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</si>
  <si>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</si>
  <si>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</si>
  <si>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</si>
  <si>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</si>
  <si>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</si>
  <si>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</si>
  <si>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</si>
  <si>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</si>
  <si>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</si>
  <si>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</si>
  <si>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</si>
  <si>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</si>
  <si>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</si>
  <si>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</si>
  <si>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</si>
  <si>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ENTRADAS-SALIDAS NACIONAL</t>
  </si>
  <si>
    <t>IMPORT-EXPORT EXTERIOR</t>
  </si>
  <si>
    <t>NACIONAL Y EXTERIOR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</si>
  <si>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</si>
  <si>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</si>
  <si>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</si>
  <si>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</si>
  <si>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</si>
  <si>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</si>
  <si>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</si>
  <si>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</si>
  <si>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</si>
  <si>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</si>
  <si>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</si>
  <si>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</si>
  <si>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</si>
  <si>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</si>
  <si>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</si>
  <si>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</si>
  <si>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</si>
  <si>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</si>
  <si>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</si>
  <si>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</si>
  <si>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</si>
  <si>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</si>
  <si>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</si>
  <si>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</si>
  <si>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</si>
  <si>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</si>
  <si>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</si>
  <si>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</si>
  <si>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</si>
  <si>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</si>
  <si>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</si>
  <si>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</si>
  <si>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</si>
  <si>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</si>
  <si>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</si>
  <si>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</si>
  <si>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</si>
  <si>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</si>
  <si>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</si>
  <si>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</si>
  <si>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</si>
  <si>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</si>
  <si>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</si>
  <si>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</si>
  <si>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</si>
  <si>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</si>
  <si>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</si>
  <si>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</si>
  <si>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</si>
  <si>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</si>
  <si>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</si>
  <si>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</si>
  <si>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</si>
  <si>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</si>
  <si>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</si>
  <si>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</si>
  <si>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</si>
  <si>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</si>
  <si>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</si>
  <si>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</si>
  <si>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</si>
  <si>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</si>
  <si>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</si>
  <si>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</si>
  <si>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t>10.2. CONTENEDORES ENTRADA-SALIDA NACIONAL (TEUS)</t>
  </si>
  <si>
    <t>10.3. CONTENEDORES IMPORTACIÓN-EXPORTACIÓN EXTERIOR (TEUS)</t>
  </si>
  <si>
    <t>10.4. CONTENEDORES NACIONAL Y EXTERIOR (TEUS)</t>
  </si>
  <si>
    <r>
      <t>Autoridad Portuaria</t>
    </r>
    <r>
      <rPr>
        <sz val="11"/>
        <color theme="1"/>
        <rFont val="Calibri"/>
        <family val="2"/>
        <scheme val="minor"/>
      </rPr>
      <t xml:space="preserve"> </t>
    </r>
  </si>
  <si>
    <t>Mes 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</si>
</sst>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0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rgb="FF363636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104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25" fillId="0" borderId="0" xfId="0" applyFont="1"/>
    <xf numFmtId="0" fontId="25" fillId="0" borderId="0" xfId="0" applyFont="1" applyAlignment="1"/>
    <xf numFmtId="0" fontId="28" fillId="0" borderId="0" xfId="0" applyFont="1"/>
    <xf numFmtId="14" fontId="29" fillId="0" borderId="0" xfId="0" applyNumberFormat="1" applyFont="1" applyAlignment="1">
      <alignment horizontal="right"/>
    </xf>
    <xf numFmtId="0" fontId="26" fillId="6" borderId="9" xfId="0" applyFont="1" applyFill="1" applyBorder="1" applyAlignment="1">
      <alignment horizontal="center"/>
    </xf>
    <xf numFmtId="0" fontId="30" fillId="2" borderId="9" xfId="0" applyFont="1" applyFill="1" applyBorder="1" applyAlignment="1">
      <alignment horizontal="left"/>
    </xf>
    <xf numFmtId="3" fontId="31" fillId="2" borderId="9" xfId="0" applyNumberFormat="1" applyFont="1" applyFill="1" applyBorder="1" applyAlignment="1">
      <alignment horizontal="right"/>
    </xf>
    <xf numFmtId="4" fontId="31" fillId="2" borderId="9" xfId="0" applyNumberFormat="1" applyFont="1" applyFill="1" applyBorder="1" applyAlignment="1">
      <alignment horizontal="right"/>
    </xf>
    <xf numFmtId="4" fontId="28" fillId="0" borderId="0" xfId="0" applyNumberFormat="1" applyFont="1"/>
    <xf numFmtId="0" fontId="30" fillId="5" borderId="9" xfId="0" applyFont="1" applyFill="1" applyBorder="1" applyAlignment="1">
      <alignment horizontal="left"/>
    </xf>
    <xf numFmtId="3" fontId="31" fillId="5" borderId="9" xfId="0" applyNumberFormat="1" applyFont="1" applyFill="1" applyBorder="1" applyAlignment="1">
      <alignment horizontal="right"/>
    </xf>
    <xf numFmtId="4" fontId="31" fillId="5" borderId="9" xfId="0" applyNumberFormat="1" applyFont="1" applyFill="1" applyBorder="1" applyAlignment="1">
      <alignment horizontal="right"/>
    </xf>
    <xf numFmtId="4" fontId="32" fillId="2" borderId="9" xfId="0" applyNumberFormat="1" applyFont="1" applyFill="1" applyBorder="1" applyAlignment="1">
      <alignment horizontal="right"/>
    </xf>
    <xf numFmtId="4" fontId="32" fillId="5" borderId="9" xfId="0" applyNumberFormat="1" applyFont="1" applyFill="1" applyBorder="1" applyAlignment="1">
      <alignment horizontal="right"/>
    </xf>
    <xf numFmtId="0" fontId="29" fillId="6" borderId="9" xfId="0" applyFont="1" applyFill="1" applyBorder="1" applyAlignment="1">
      <alignment horizontal="left"/>
    </xf>
    <xf numFmtId="3" fontId="29" fillId="6" borderId="9" xfId="0" applyNumberFormat="1" applyFont="1" applyFill="1" applyBorder="1" applyAlignment="1">
      <alignment horizontal="right"/>
    </xf>
    <xf numFmtId="4" fontId="29" fillId="6" borderId="9" xfId="0" applyNumberFormat="1" applyFont="1" applyFill="1" applyBorder="1" applyAlignment="1">
      <alignment horizontal="right"/>
    </xf>
    <xf numFmtId="0" fontId="33" fillId="0" borderId="0" xfId="0" applyFont="1"/>
    <xf numFmtId="3" fontId="33" fillId="0" borderId="0" xfId="0" applyNumberFormat="1" applyFont="1"/>
    <xf numFmtId="0" fontId="28" fillId="0" borderId="6" xfId="0" applyFont="1" applyBorder="1"/>
    <xf numFmtId="0" fontId="28" fillId="0" borderId="7" xfId="0" applyFont="1" applyBorder="1"/>
    <xf numFmtId="0" fontId="28" fillId="0" borderId="8" xfId="0" applyFont="1" applyBorder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27" fillId="6" borderId="9" xfId="0" applyFont="1" applyFill="1" applyBorder="1" applyAlignment="1">
      <alignment horizontal="center"/>
    </xf>
    <xf numFmtId="0" fontId="28" fillId="0" borderId="9" xfId="0" applyFont="1" applyBorder="1" applyAlignment="1">
      <alignment horizontal="center"/>
    </xf>
    <xf numFmtId="0" fontId="26" fillId="6" borderId="9" xfId="0" applyFont="1" applyFill="1" applyBorder="1" applyAlignment="1">
      <alignment horizontal="left" vertical="center"/>
    </xf>
    <xf numFmtId="0" fontId="28" fillId="0" borderId="9" xfId="0" applyFont="1" applyBorder="1" applyAlignment="1"/>
    <xf numFmtId="0" fontId="34" fillId="0" borderId="0" xfId="0" applyFont="1"/>
    <xf numFmtId="0" fontId="35" fillId="0" borderId="0" xfId="0" applyFont="1" applyAlignment="1"/>
    <xf numFmtId="0" fontId="36" fillId="0" borderId="0" xfId="0" applyFont="1"/>
    <xf numFmtId="14" fontId="37" fillId="0" borderId="0" xfId="0" applyNumberFormat="1" applyFont="1" applyAlignment="1">
      <alignment horizontal="right"/>
    </xf>
    <xf numFmtId="0" fontId="34" fillId="4" borderId="0" xfId="0" applyFont="1" applyFill="1" applyAlignment="1">
      <alignment horizontal="center" vertical="center"/>
    </xf>
    <xf numFmtId="0" fontId="34" fillId="0" borderId="0" xfId="0" applyFont="1" applyAlignment="1"/>
    <xf numFmtId="0" fontId="34" fillId="4" borderId="5" xfId="0" applyFont="1" applyFill="1" applyBorder="1" applyAlignment="1">
      <alignment horizontal="center"/>
    </xf>
    <xf numFmtId="0" fontId="34" fillId="0" borderId="5" xfId="0" applyFont="1" applyBorder="1" applyAlignment="1">
      <alignment horizontal="center"/>
    </xf>
    <xf numFmtId="0" fontId="34" fillId="0" borderId="5" xfId="0" applyFont="1" applyBorder="1" applyAlignment="1"/>
    <xf numFmtId="0" fontId="38" fillId="4" borderId="1" xfId="0" applyFont="1" applyFill="1" applyBorder="1" applyAlignment="1">
      <alignment horizontal="center"/>
    </xf>
    <xf numFmtId="0" fontId="38" fillId="2" borderId="2" xfId="0" applyFont="1" applyFill="1" applyBorder="1" applyAlignment="1">
      <alignment horizontal="center" vertical="center"/>
    </xf>
    <xf numFmtId="0" fontId="38" fillId="2" borderId="1" xfId="0" applyFont="1" applyFill="1" applyBorder="1" applyAlignment="1">
      <alignment horizontal="left"/>
    </xf>
    <xf numFmtId="3" fontId="38" fillId="2" borderId="1" xfId="0" applyNumberFormat="1" applyFont="1" applyFill="1" applyBorder="1" applyAlignment="1">
      <alignment horizontal="right"/>
    </xf>
    <xf numFmtId="4" fontId="38" fillId="2" borderId="1" xfId="0" applyNumberFormat="1" applyFont="1" applyFill="1" applyBorder="1" applyAlignment="1">
      <alignment horizontal="right"/>
    </xf>
    <xf numFmtId="0" fontId="38" fillId="2" borderId="3" xfId="0" applyFont="1" applyFill="1" applyBorder="1" applyAlignment="1">
      <alignment horizontal="center" vertical="center"/>
    </xf>
    <xf numFmtId="0" fontId="38" fillId="2" borderId="4" xfId="0" applyFont="1" applyFill="1" applyBorder="1" applyAlignment="1">
      <alignment horizontal="center" vertical="center"/>
    </xf>
    <xf numFmtId="0" fontId="39" fillId="3" borderId="1" xfId="0" applyFont="1" applyFill="1" applyBorder="1" applyAlignment="1">
      <alignment horizontal="center" vertical="center"/>
    </xf>
    <xf numFmtId="0" fontId="38" fillId="5" borderId="1" xfId="0" applyFont="1" applyFill="1" applyBorder="1" applyAlignment="1">
      <alignment horizontal="center"/>
    </xf>
    <xf numFmtId="3" fontId="39" fillId="5" borderId="1" xfId="0" applyNumberFormat="1" applyFont="1" applyFill="1" applyBorder="1" applyAlignment="1">
      <alignment horizontal="right"/>
    </xf>
    <xf numFmtId="4" fontId="39" fillId="5" borderId="1" xfId="0" applyNumberFormat="1" applyFont="1" applyFill="1" applyBorder="1" applyAlignment="1">
      <alignment horizontal="right"/>
    </xf>
    <xf numFmtId="0" fontId="38" fillId="2" borderId="1" xfId="0" applyFont="1" applyFill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4" fillId="4" borderId="0" xfId="0" applyFont="1" applyFill="1" applyAlignment="1">
      <alignment horizontal="center" vertical="center"/>
    </xf>
    <xf numFmtId="0" fontId="38" fillId="4" borderId="1" xfId="0" applyFont="1" applyFill="1" applyBorder="1" applyAlignment="1">
      <alignment horizontal="right"/>
    </xf>
    <xf numFmtId="3" fontId="39" fillId="4" borderId="1" xfId="0" applyNumberFormat="1" applyFont="1" applyFill="1" applyBorder="1" applyAlignment="1">
      <alignment horizontal="right"/>
    </xf>
    <xf numFmtId="4" fontId="39" fillId="4" borderId="1" xfId="0" applyNumberFormat="1" applyFont="1" applyFill="1" applyBorder="1" applyAlignment="1">
      <alignment horizontal="right"/>
    </xf>
    <xf numFmtId="4" fontId="34" fillId="0" borderId="0" xfId="0" applyNumberFormat="1" applyFont="1"/>
    <xf numFmtId="0" fontId="38" fillId="2" borderId="4" xfId="0" applyFont="1" applyFill="1" applyBorder="1" applyAlignment="1">
      <alignment horizontal="center"/>
    </xf>
    <xf numFmtId="0" fontId="38" fillId="2" borderId="4" xfId="0" applyFont="1" applyFill="1" applyBorder="1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Relationship Id="rId30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CARTAGENA</c:v>
                </c:pt>
                <c:pt idx="5">
                  <c:v>TARRAGONA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27118019</c:v>
                </c:pt>
                <c:pt idx="1">
                  <c:v>21549068</c:v>
                </c:pt>
                <c:pt idx="2">
                  <c:v>13170722</c:v>
                </c:pt>
                <c:pt idx="3">
                  <c:v>9816534</c:v>
                </c:pt>
                <c:pt idx="4">
                  <c:v>9516047</c:v>
                </c:pt>
                <c:pt idx="5">
                  <c:v>9420782</c:v>
                </c:pt>
                <c:pt idx="6">
                  <c:v>7665238</c:v>
                </c:pt>
                <c:pt idx="7">
                  <c:v>7460474</c:v>
                </c:pt>
                <c:pt idx="8">
                  <c:v>5150078</c:v>
                </c:pt>
                <c:pt idx="9">
                  <c:v>4538530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CARTAGENA</c:v>
                </c:pt>
                <c:pt idx="5">
                  <c:v>TARRAGONA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28524160</c:v>
                </c:pt>
                <c:pt idx="1">
                  <c:v>21337659</c:v>
                </c:pt>
                <c:pt idx="2">
                  <c:v>13701227</c:v>
                </c:pt>
                <c:pt idx="3">
                  <c:v>8660784</c:v>
                </c:pt>
                <c:pt idx="4">
                  <c:v>10347120</c:v>
                </c:pt>
                <c:pt idx="5">
                  <c:v>11813330</c:v>
                </c:pt>
                <c:pt idx="6">
                  <c:v>8387880</c:v>
                </c:pt>
                <c:pt idx="7">
                  <c:v>8470953</c:v>
                </c:pt>
                <c:pt idx="8">
                  <c:v>5638614</c:v>
                </c:pt>
                <c:pt idx="9">
                  <c:v>4828408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CARTAGENA</c:v>
                </c:pt>
                <c:pt idx="5">
                  <c:v>TARRAGONA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CASTELLON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25622114</c:v>
                </c:pt>
                <c:pt idx="1">
                  <c:v>21394862</c:v>
                </c:pt>
                <c:pt idx="2">
                  <c:v>12911666</c:v>
                </c:pt>
                <c:pt idx="3">
                  <c:v>9595869</c:v>
                </c:pt>
                <c:pt idx="4">
                  <c:v>9428268</c:v>
                </c:pt>
                <c:pt idx="5">
                  <c:v>9322488</c:v>
                </c:pt>
                <c:pt idx="6">
                  <c:v>7623397</c:v>
                </c:pt>
                <c:pt idx="7">
                  <c:v>6620624</c:v>
                </c:pt>
                <c:pt idx="8">
                  <c:v>5111116</c:v>
                </c:pt>
                <c:pt idx="9">
                  <c:v>4240968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CARTAGENA</c:v>
                </c:pt>
                <c:pt idx="5">
                  <c:v>TARRAGONA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CASTELLON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26631676</c:v>
                </c:pt>
                <c:pt idx="1">
                  <c:v>21187750</c:v>
                </c:pt>
                <c:pt idx="2">
                  <c:v>13399617</c:v>
                </c:pt>
                <c:pt idx="3">
                  <c:v>8622337</c:v>
                </c:pt>
                <c:pt idx="4">
                  <c:v>10242472</c:v>
                </c:pt>
                <c:pt idx="5">
                  <c:v>11729816</c:v>
                </c:pt>
                <c:pt idx="6">
                  <c:v>8361052</c:v>
                </c:pt>
                <c:pt idx="7">
                  <c:v>7614005</c:v>
                </c:pt>
                <c:pt idx="8">
                  <c:v>5601959</c:v>
                </c:pt>
                <c:pt idx="9">
                  <c:v>4097090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CARTAGENA</c:v>
                </c:pt>
                <c:pt idx="1">
                  <c:v>BAHIA DE ALGECIRAS</c:v>
                </c:pt>
                <c:pt idx="2">
                  <c:v>HUELVA</c:v>
                </c:pt>
                <c:pt idx="3">
                  <c:v>TARRAGONA</c:v>
                </c:pt>
                <c:pt idx="4">
                  <c:v>BILBAO</c:v>
                </c:pt>
                <c:pt idx="5">
                  <c:v>BARCELONA</c:v>
                </c:pt>
                <c:pt idx="6">
                  <c:v>CASTELLON</c:v>
                </c:pt>
                <c:pt idx="7">
                  <c:v>A CORUÑA</c:v>
                </c:pt>
                <c:pt idx="8">
                  <c:v>SANTA CRUZ DE TENERIFE</c:v>
                </c:pt>
                <c:pt idx="9">
                  <c:v>LAS PALMAS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7600599</c:v>
                </c:pt>
                <c:pt idx="1">
                  <c:v>7143252</c:v>
                </c:pt>
                <c:pt idx="2">
                  <c:v>6343389</c:v>
                </c:pt>
                <c:pt idx="3">
                  <c:v>6110839</c:v>
                </c:pt>
                <c:pt idx="4">
                  <c:v>5097740</c:v>
                </c:pt>
                <c:pt idx="5">
                  <c:v>3204698</c:v>
                </c:pt>
                <c:pt idx="6">
                  <c:v>2550129</c:v>
                </c:pt>
                <c:pt idx="7">
                  <c:v>2495883</c:v>
                </c:pt>
                <c:pt idx="8">
                  <c:v>2322238</c:v>
                </c:pt>
                <c:pt idx="9">
                  <c:v>1545245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CARTAGENA</c:v>
                </c:pt>
                <c:pt idx="1">
                  <c:v>BAHIA DE ALGECIRAS</c:v>
                </c:pt>
                <c:pt idx="2">
                  <c:v>HUELVA</c:v>
                </c:pt>
                <c:pt idx="3">
                  <c:v>TARRAGONA</c:v>
                </c:pt>
                <c:pt idx="4">
                  <c:v>BILBAO</c:v>
                </c:pt>
                <c:pt idx="5">
                  <c:v>BARCELONA</c:v>
                </c:pt>
                <c:pt idx="6">
                  <c:v>CASTELLON</c:v>
                </c:pt>
                <c:pt idx="7">
                  <c:v>A CORUÑA</c:v>
                </c:pt>
                <c:pt idx="8">
                  <c:v>SANTA CRUZ DE TENERIFE</c:v>
                </c:pt>
                <c:pt idx="9">
                  <c:v>LAS PALMAS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8173015</c:v>
                </c:pt>
                <c:pt idx="1">
                  <c:v>7107418</c:v>
                </c:pt>
                <c:pt idx="2">
                  <c:v>6740653</c:v>
                </c:pt>
                <c:pt idx="3">
                  <c:v>6882241</c:v>
                </c:pt>
                <c:pt idx="4">
                  <c:v>4182244</c:v>
                </c:pt>
                <c:pt idx="5">
                  <c:v>3449571</c:v>
                </c:pt>
                <c:pt idx="6">
                  <c:v>2503223</c:v>
                </c:pt>
                <c:pt idx="7">
                  <c:v>1875977</c:v>
                </c:pt>
                <c:pt idx="8">
                  <c:v>2393638</c:v>
                </c:pt>
                <c:pt idx="9">
                  <c:v>1622830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FERROL-SAN CIBRAO</c:v>
                </c:pt>
                <c:pt idx="2">
                  <c:v>TARRAGONA</c:v>
                </c:pt>
                <c:pt idx="3">
                  <c:v>BILBAO</c:v>
                </c:pt>
                <c:pt idx="4">
                  <c:v>CARTAGENA</c:v>
                </c:pt>
                <c:pt idx="5">
                  <c:v>BARCELONA</c:v>
                </c:pt>
                <c:pt idx="6">
                  <c:v>ALMERIA</c:v>
                </c:pt>
                <c:pt idx="7">
                  <c:v>A CORUÑA</c:v>
                </c:pt>
                <c:pt idx="8">
                  <c:v>HUELVA</c:v>
                </c:pt>
                <c:pt idx="9">
                  <c:v>SANTANDER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4186668</c:v>
                </c:pt>
                <c:pt idx="1">
                  <c:v>2846583</c:v>
                </c:pt>
                <c:pt idx="2">
                  <c:v>2250183</c:v>
                </c:pt>
                <c:pt idx="3">
                  <c:v>1503369</c:v>
                </c:pt>
                <c:pt idx="4">
                  <c:v>1479924</c:v>
                </c:pt>
                <c:pt idx="5">
                  <c:v>1370262</c:v>
                </c:pt>
                <c:pt idx="6">
                  <c:v>1336425</c:v>
                </c:pt>
                <c:pt idx="7">
                  <c:v>1148279</c:v>
                </c:pt>
                <c:pt idx="8">
                  <c:v>1049770</c:v>
                </c:pt>
                <c:pt idx="9">
                  <c:v>922215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FERROL-SAN CIBRAO</c:v>
                </c:pt>
                <c:pt idx="2">
                  <c:v>TARRAGONA</c:v>
                </c:pt>
                <c:pt idx="3">
                  <c:v>BILBAO</c:v>
                </c:pt>
                <c:pt idx="4">
                  <c:v>CARTAGENA</c:v>
                </c:pt>
                <c:pt idx="5">
                  <c:v>BARCELONA</c:v>
                </c:pt>
                <c:pt idx="6">
                  <c:v>ALMERIA</c:v>
                </c:pt>
                <c:pt idx="7">
                  <c:v>A CORUÑA</c:v>
                </c:pt>
                <c:pt idx="8">
                  <c:v>HUELVA</c:v>
                </c:pt>
                <c:pt idx="9">
                  <c:v>SANTANDER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4661133</c:v>
                </c:pt>
                <c:pt idx="1">
                  <c:v>3560332</c:v>
                </c:pt>
                <c:pt idx="2">
                  <c:v>3717151</c:v>
                </c:pt>
                <c:pt idx="3">
                  <c:v>1377726</c:v>
                </c:pt>
                <c:pt idx="4">
                  <c:v>1772494</c:v>
                </c:pt>
                <c:pt idx="5">
                  <c:v>1456803</c:v>
                </c:pt>
                <c:pt idx="6">
                  <c:v>1605852</c:v>
                </c:pt>
                <c:pt idx="7">
                  <c:v>1280697</c:v>
                </c:pt>
                <c:pt idx="8">
                  <c:v>1411042</c:v>
                </c:pt>
                <c:pt idx="9">
                  <c:v>977707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TARRAGONA</c:v>
                </c:pt>
                <c:pt idx="9">
                  <c:v>CASTELLON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19621215</c:v>
                </c:pt>
                <c:pt idx="1">
                  <c:v>18069336</c:v>
                </c:pt>
                <c:pt idx="2">
                  <c:v>8336706</c:v>
                </c:pt>
                <c:pt idx="3">
                  <c:v>4981599</c:v>
                </c:pt>
                <c:pt idx="4">
                  <c:v>2994760</c:v>
                </c:pt>
                <c:pt idx="5">
                  <c:v>2606567</c:v>
                </c:pt>
                <c:pt idx="6">
                  <c:v>1704057</c:v>
                </c:pt>
                <c:pt idx="7">
                  <c:v>1120316</c:v>
                </c:pt>
                <c:pt idx="8">
                  <c:v>961466</c:v>
                </c:pt>
                <c:pt idx="9">
                  <c:v>912306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TARRAGONA</c:v>
                </c:pt>
                <c:pt idx="9">
                  <c:v>CASTELLON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19196331</c:v>
                </c:pt>
                <c:pt idx="1">
                  <c:v>18949514</c:v>
                </c:pt>
                <c:pt idx="2">
                  <c:v>8493243</c:v>
                </c:pt>
                <c:pt idx="3">
                  <c:v>5848934</c:v>
                </c:pt>
                <c:pt idx="4">
                  <c:v>3062367</c:v>
                </c:pt>
                <c:pt idx="5">
                  <c:v>2579059</c:v>
                </c:pt>
                <c:pt idx="6">
                  <c:v>1901555</c:v>
                </c:pt>
                <c:pt idx="7">
                  <c:v>1080012</c:v>
                </c:pt>
                <c:pt idx="8">
                  <c:v>1130424</c:v>
                </c:pt>
                <c:pt idx="9">
                  <c:v>665901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AVILES</c:v>
                </c:pt>
                <c:pt idx="4">
                  <c:v>GIJON</c:v>
                </c:pt>
                <c:pt idx="5">
                  <c:v>BAHIA DE CADIZ</c:v>
                </c:pt>
                <c:pt idx="6">
                  <c:v>SANTANDER</c:v>
                </c:pt>
                <c:pt idx="7">
                  <c:v>SANTA CRUZ DE TENERIFE</c:v>
                </c:pt>
                <c:pt idx="8">
                  <c:v>CASTELLON</c:v>
                </c:pt>
                <c:pt idx="9">
                  <c:v>ALMERIA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19000</c:v>
                </c:pt>
                <c:pt idx="1">
                  <c:v>13057</c:v>
                </c:pt>
                <c:pt idx="2">
                  <c:v>9655</c:v>
                </c:pt>
                <c:pt idx="3">
                  <c:v>6879</c:v>
                </c:pt>
                <c:pt idx="4">
                  <c:v>5454</c:v>
                </c:pt>
                <c:pt idx="5">
                  <c:v>4539</c:v>
                </c:pt>
                <c:pt idx="6">
                  <c:v>2599</c:v>
                </c:pt>
                <c:pt idx="7">
                  <c:v>1064</c:v>
                </c:pt>
                <c:pt idx="8">
                  <c:v>886</c:v>
                </c:pt>
                <c:pt idx="9">
                  <c:v>839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AVILES</c:v>
                </c:pt>
                <c:pt idx="4">
                  <c:v>GIJON</c:v>
                </c:pt>
                <c:pt idx="5">
                  <c:v>BAHIA DE CADIZ</c:v>
                </c:pt>
                <c:pt idx="6">
                  <c:v>SANTANDER</c:v>
                </c:pt>
                <c:pt idx="7">
                  <c:v>SANTA CRUZ DE TENERIFE</c:v>
                </c:pt>
                <c:pt idx="8">
                  <c:v>CASTELLON</c:v>
                </c:pt>
                <c:pt idx="9">
                  <c:v>ALMERIA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19637</c:v>
                </c:pt>
                <c:pt idx="1">
                  <c:v>13811</c:v>
                </c:pt>
                <c:pt idx="2">
                  <c:v>9840</c:v>
                </c:pt>
                <c:pt idx="3">
                  <c:v>6006</c:v>
                </c:pt>
                <c:pt idx="4">
                  <c:v>4520</c:v>
                </c:pt>
                <c:pt idx="5">
                  <c:v>3839</c:v>
                </c:pt>
                <c:pt idx="6">
                  <c:v>3039</c:v>
                </c:pt>
                <c:pt idx="7">
                  <c:v>1068</c:v>
                </c:pt>
                <c:pt idx="8">
                  <c:v>1240</c:v>
                </c:pt>
                <c:pt idx="9">
                  <c:v>1644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VALENCIA</c:v>
                </c:pt>
                <c:pt idx="6">
                  <c:v>VIGO</c:v>
                </c:pt>
                <c:pt idx="7">
                  <c:v>BALEARES</c:v>
                </c:pt>
                <c:pt idx="8">
                  <c:v>HUELVA</c:v>
                </c:pt>
                <c:pt idx="9">
                  <c:v>BILBAO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867247</c:v>
                </c:pt>
                <c:pt idx="1">
                  <c:v>839745</c:v>
                </c:pt>
                <c:pt idx="2">
                  <c:v>353504</c:v>
                </c:pt>
                <c:pt idx="3">
                  <c:v>259056</c:v>
                </c:pt>
                <c:pt idx="4">
                  <c:v>219891</c:v>
                </c:pt>
                <c:pt idx="5">
                  <c:v>153969</c:v>
                </c:pt>
                <c:pt idx="6">
                  <c:v>69145</c:v>
                </c:pt>
                <c:pt idx="7">
                  <c:v>44687</c:v>
                </c:pt>
                <c:pt idx="8">
                  <c:v>41057</c:v>
                </c:pt>
                <c:pt idx="9">
                  <c:v>40475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VALENCIA</c:v>
                </c:pt>
                <c:pt idx="6">
                  <c:v>VIGO</c:v>
                </c:pt>
                <c:pt idx="7">
                  <c:v>BALEARES</c:v>
                </c:pt>
                <c:pt idx="8">
                  <c:v>HUELVA</c:v>
                </c:pt>
                <c:pt idx="9">
                  <c:v>BILBAO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1040931</c:v>
                </c:pt>
                <c:pt idx="1">
                  <c:v>856939</c:v>
                </c:pt>
                <c:pt idx="2">
                  <c:v>321211</c:v>
                </c:pt>
                <c:pt idx="3">
                  <c:v>300685</c:v>
                </c:pt>
                <c:pt idx="4">
                  <c:v>237827</c:v>
                </c:pt>
                <c:pt idx="5">
                  <c:v>149213</c:v>
                </c:pt>
                <c:pt idx="6">
                  <c:v>89872</c:v>
                </c:pt>
                <c:pt idx="7">
                  <c:v>29035</c:v>
                </c:pt>
                <c:pt idx="8">
                  <c:v>26078</c:v>
                </c:pt>
                <c:pt idx="9">
                  <c:v>38447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HUELVA</c:v>
                </c:pt>
                <c:pt idx="6">
                  <c:v>VIGO</c:v>
                </c:pt>
                <c:pt idx="7">
                  <c:v>MALAGA</c:v>
                </c:pt>
                <c:pt idx="8">
                  <c:v>GIJON</c:v>
                </c:pt>
                <c:pt idx="9">
                  <c:v>BAHIA DE CADIZ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16854909</c:v>
                </c:pt>
                <c:pt idx="1">
                  <c:v>11293281</c:v>
                </c:pt>
                <c:pt idx="2">
                  <c:v>3004511</c:v>
                </c:pt>
                <c:pt idx="3">
                  <c:v>1792848</c:v>
                </c:pt>
                <c:pt idx="4">
                  <c:v>893259</c:v>
                </c:pt>
                <c:pt idx="5">
                  <c:v>368929</c:v>
                </c:pt>
                <c:pt idx="6">
                  <c:v>100271</c:v>
                </c:pt>
                <c:pt idx="7">
                  <c:v>93413</c:v>
                </c:pt>
                <c:pt idx="8">
                  <c:v>79096</c:v>
                </c:pt>
                <c:pt idx="9">
                  <c:v>28811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HUELVA</c:v>
                </c:pt>
                <c:pt idx="6">
                  <c:v>VIGO</c:v>
                </c:pt>
                <c:pt idx="7">
                  <c:v>MALAGA</c:v>
                </c:pt>
                <c:pt idx="8">
                  <c:v>GIJON</c:v>
                </c:pt>
                <c:pt idx="9">
                  <c:v>BAHIA DE CADIZ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16133630</c:v>
                </c:pt>
                <c:pt idx="1">
                  <c:v>10521567</c:v>
                </c:pt>
                <c:pt idx="2">
                  <c:v>3753453</c:v>
                </c:pt>
                <c:pt idx="3">
                  <c:v>1777839</c:v>
                </c:pt>
                <c:pt idx="4">
                  <c:v>2065152</c:v>
                </c:pt>
                <c:pt idx="5">
                  <c:v>622948</c:v>
                </c:pt>
                <c:pt idx="6">
                  <c:v>97283</c:v>
                </c:pt>
                <c:pt idx="7">
                  <c:v>2491894</c:v>
                </c:pt>
                <c:pt idx="8">
                  <c:v>181297</c:v>
                </c:pt>
                <c:pt idx="9">
                  <c:v>22718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VIGO</c:v>
                </c:pt>
                <c:pt idx="7">
                  <c:v>SANTA CRUZ DE TENERIFE</c:v>
                </c:pt>
                <c:pt idx="8">
                  <c:v>CASTELLON</c:v>
                </c:pt>
                <c:pt idx="9">
                  <c:v>MARIN Y RIA DE PONTEVEDRA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14729303</c:v>
                </c:pt>
                <c:pt idx="1">
                  <c:v>11174472</c:v>
                </c:pt>
                <c:pt idx="2">
                  <c:v>2874857</c:v>
                </c:pt>
                <c:pt idx="3">
                  <c:v>1206273</c:v>
                </c:pt>
                <c:pt idx="4">
                  <c:v>319655</c:v>
                </c:pt>
                <c:pt idx="5">
                  <c:v>93413</c:v>
                </c:pt>
                <c:pt idx="6">
                  <c:v>34728</c:v>
                </c:pt>
                <c:pt idx="7">
                  <c:v>14611</c:v>
                </c:pt>
                <c:pt idx="8">
                  <c:v>12322</c:v>
                </c:pt>
                <c:pt idx="9">
                  <c:v>12144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VIGO</c:v>
                </c:pt>
                <c:pt idx="7">
                  <c:v>SANTA CRUZ DE TENERIFE</c:v>
                </c:pt>
                <c:pt idx="8">
                  <c:v>CASTELLON</c:v>
                </c:pt>
                <c:pt idx="9">
                  <c:v>MARIN Y RIA DE PONTEVEDRA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15928058</c:v>
                </c:pt>
                <c:pt idx="1">
                  <c:v>10456491</c:v>
                </c:pt>
                <c:pt idx="2">
                  <c:v>3592859</c:v>
                </c:pt>
                <c:pt idx="3">
                  <c:v>1566215</c:v>
                </c:pt>
                <c:pt idx="4">
                  <c:v>511472</c:v>
                </c:pt>
                <c:pt idx="5">
                  <c:v>2491894</c:v>
                </c:pt>
                <c:pt idx="6">
                  <c:v>51501</c:v>
                </c:pt>
                <c:pt idx="7">
                  <c:v>20457</c:v>
                </c:pt>
                <c:pt idx="8">
                  <c:v>2391</c:v>
                </c:pt>
                <c:pt idx="9">
                  <c:v>7576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CASTELLON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TARRAGONA</c:v>
                </c:pt>
                <c:pt idx="9">
                  <c:v>ALICANTE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17081874</c:v>
                </c:pt>
                <c:pt idx="1">
                  <c:v>15692519</c:v>
                </c:pt>
                <c:pt idx="2">
                  <c:v>5446659</c:v>
                </c:pt>
                <c:pt idx="3">
                  <c:v>3872411</c:v>
                </c:pt>
                <c:pt idx="4">
                  <c:v>1988559</c:v>
                </c:pt>
                <c:pt idx="5">
                  <c:v>810114</c:v>
                </c:pt>
                <c:pt idx="6">
                  <c:v>771726</c:v>
                </c:pt>
                <c:pt idx="7">
                  <c:v>765341</c:v>
                </c:pt>
                <c:pt idx="8">
                  <c:v>550840</c:v>
                </c:pt>
                <c:pt idx="9">
                  <c:v>393660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CASTELLON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TARRAGONA</c:v>
                </c:pt>
                <c:pt idx="9">
                  <c:v>ALICANTE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16513086</c:v>
                </c:pt>
                <c:pt idx="1">
                  <c:v>16846307</c:v>
                </c:pt>
                <c:pt idx="2">
                  <c:v>5534877</c:v>
                </c:pt>
                <c:pt idx="3">
                  <c:v>4654847</c:v>
                </c:pt>
                <c:pt idx="4">
                  <c:v>1993370</c:v>
                </c:pt>
                <c:pt idx="5">
                  <c:v>546873</c:v>
                </c:pt>
                <c:pt idx="6">
                  <c:v>836975</c:v>
                </c:pt>
                <c:pt idx="7">
                  <c:v>730978</c:v>
                </c:pt>
                <c:pt idx="8">
                  <c:v>756536</c:v>
                </c:pt>
                <c:pt idx="9">
                  <c:v>470836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BAHIA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VIGO</c:v>
                </c:pt>
                <c:pt idx="8">
                  <c:v>CEUTA</c:v>
                </c:pt>
                <c:pt idx="9">
                  <c:v>BAHIA DE CADIZ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2836774</c:v>
                </c:pt>
                <c:pt idx="1">
                  <c:v>2537147</c:v>
                </c:pt>
                <c:pt idx="2">
                  <c:v>2195957</c:v>
                </c:pt>
                <c:pt idx="3">
                  <c:v>1864969</c:v>
                </c:pt>
                <c:pt idx="4">
                  <c:v>986846</c:v>
                </c:pt>
                <c:pt idx="5">
                  <c:v>825487</c:v>
                </c:pt>
                <c:pt idx="6">
                  <c:v>370276</c:v>
                </c:pt>
                <c:pt idx="7">
                  <c:v>336921</c:v>
                </c:pt>
                <c:pt idx="8">
                  <c:v>306855</c:v>
                </c:pt>
                <c:pt idx="9">
                  <c:v>280281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BAHIA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VIGO</c:v>
                </c:pt>
                <c:pt idx="8">
                  <c:v>CEUTA</c:v>
                </c:pt>
                <c:pt idx="9">
                  <c:v>BAHIA DE CADIZ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2912188</c:v>
                </c:pt>
                <c:pt idx="1">
                  <c:v>2540318</c:v>
                </c:pt>
                <c:pt idx="2">
                  <c:v>1997486</c:v>
                </c:pt>
                <c:pt idx="3">
                  <c:v>1904178</c:v>
                </c:pt>
                <c:pt idx="4">
                  <c:v>1143461</c:v>
                </c:pt>
                <c:pt idx="5">
                  <c:v>881480</c:v>
                </c:pt>
                <c:pt idx="6">
                  <c:v>424163</c:v>
                </c:pt>
                <c:pt idx="7">
                  <c:v>303254</c:v>
                </c:pt>
                <c:pt idx="8">
                  <c:v>291114</c:v>
                </c:pt>
                <c:pt idx="9">
                  <c:v>309646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CASTELLON</c:v>
                </c:pt>
                <c:pt idx="8">
                  <c:v>TARRAGONA</c:v>
                </c:pt>
                <c:pt idx="9">
                  <c:v>ALICANTE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1454858</c:v>
                </c:pt>
                <c:pt idx="1">
                  <c:v>1298615</c:v>
                </c:pt>
                <c:pt idx="2">
                  <c:v>531817</c:v>
                </c:pt>
                <c:pt idx="3">
                  <c:v>350341</c:v>
                </c:pt>
                <c:pt idx="4">
                  <c:v>193535.75</c:v>
                </c:pt>
                <c:pt idx="5">
                  <c:v>97170</c:v>
                </c:pt>
                <c:pt idx="6">
                  <c:v>62843</c:v>
                </c:pt>
                <c:pt idx="7">
                  <c:v>59188</c:v>
                </c:pt>
                <c:pt idx="8">
                  <c:v>51312</c:v>
                </c:pt>
                <c:pt idx="9">
                  <c:v>49877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CASTELLON</c:v>
                </c:pt>
                <c:pt idx="8">
                  <c:v>TARRAGONA</c:v>
                </c:pt>
                <c:pt idx="9">
                  <c:v>ALICANTE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1403127</c:v>
                </c:pt>
                <c:pt idx="1">
                  <c:v>1263361</c:v>
                </c:pt>
                <c:pt idx="2">
                  <c:v>549282</c:v>
                </c:pt>
                <c:pt idx="3">
                  <c:v>404515</c:v>
                </c:pt>
                <c:pt idx="4">
                  <c:v>193088.5</c:v>
                </c:pt>
                <c:pt idx="5">
                  <c:v>106378</c:v>
                </c:pt>
                <c:pt idx="6">
                  <c:v>64911.5</c:v>
                </c:pt>
                <c:pt idx="7">
                  <c:v>41678</c:v>
                </c:pt>
                <c:pt idx="8">
                  <c:v>70008</c:v>
                </c:pt>
                <c:pt idx="9">
                  <c:v>56195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VIGO</c:v>
                </c:pt>
                <c:pt idx="7">
                  <c:v>MARIN Y RIA DE PONTEVEDRA</c:v>
                </c:pt>
                <c:pt idx="8">
                  <c:v>SANTA CRUZ DE TENERIFE</c:v>
                </c:pt>
                <c:pt idx="9">
                  <c:v>CASTELLON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1189184</c:v>
                </c:pt>
                <c:pt idx="1">
                  <c:v>753525</c:v>
                </c:pt>
                <c:pt idx="2">
                  <c:v>219020</c:v>
                </c:pt>
                <c:pt idx="3">
                  <c:v>97618</c:v>
                </c:pt>
                <c:pt idx="4">
                  <c:v>31588</c:v>
                </c:pt>
                <c:pt idx="5">
                  <c:v>25860</c:v>
                </c:pt>
                <c:pt idx="6">
                  <c:v>2180</c:v>
                </c:pt>
                <c:pt idx="7">
                  <c:v>1266</c:v>
                </c:pt>
                <c:pt idx="8">
                  <c:v>1103</c:v>
                </c:pt>
                <c:pt idx="9">
                  <c:v>882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VIGO</c:v>
                </c:pt>
                <c:pt idx="7">
                  <c:v>MARIN Y RIA DE PONTEVEDRA</c:v>
                </c:pt>
                <c:pt idx="8">
                  <c:v>SANTA CRUZ DE TENERIFE</c:v>
                </c:pt>
                <c:pt idx="9">
                  <c:v>CASTELLON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1172688</c:v>
                </c:pt>
                <c:pt idx="1">
                  <c:v>715080</c:v>
                </c:pt>
                <c:pt idx="2">
                  <c:v>262954</c:v>
                </c:pt>
                <c:pt idx="3">
                  <c:v>163191</c:v>
                </c:pt>
                <c:pt idx="4">
                  <c:v>188823</c:v>
                </c:pt>
                <c:pt idx="5">
                  <c:v>39613</c:v>
                </c:pt>
                <c:pt idx="6">
                  <c:v>2914</c:v>
                </c:pt>
                <c:pt idx="7">
                  <c:v>912</c:v>
                </c:pt>
                <c:pt idx="8">
                  <c:v>1434</c:v>
                </c:pt>
                <c:pt idx="9">
                  <c:v>175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Contenedores entrada-salida nacional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SEVILLA</c:v>
                </c:pt>
                <c:pt idx="5">
                  <c:v>ALICANTE</c:v>
                </c:pt>
                <c:pt idx="6">
                  <c:v>BILBAO</c:v>
                </c:pt>
                <c:pt idx="7">
                  <c:v>BALEARES</c:v>
                </c:pt>
                <c:pt idx="8">
                  <c:v>BAHIA DE CADIZ</c:v>
                </c:pt>
                <c:pt idx="9">
                  <c:v>VILAGARCIA</c:v>
                </c:pt>
              </c:strCache>
            </c:strRef>
          </c:cat>
          <c:val>
            <c:numRef>
              <c:f>'TEUS nacional'!$F$38:$F$47</c:f>
              <c:numCache>
                <c:formatCode>General</c:formatCode>
                <c:ptCount val="10"/>
                <c:pt idx="0">
                  <c:v>105945</c:v>
                </c:pt>
                <c:pt idx="1">
                  <c:v>85458</c:v>
                </c:pt>
                <c:pt idx="2">
                  <c:v>50677.5</c:v>
                </c:pt>
                <c:pt idx="3">
                  <c:v>43579</c:v>
                </c:pt>
                <c:pt idx="4">
                  <c:v>39675</c:v>
                </c:pt>
                <c:pt idx="5">
                  <c:v>39375</c:v>
                </c:pt>
                <c:pt idx="6">
                  <c:v>21091.25</c:v>
                </c:pt>
                <c:pt idx="7">
                  <c:v>19647</c:v>
                </c:pt>
                <c:pt idx="8">
                  <c:v>11988</c:v>
                </c:pt>
                <c:pt idx="9">
                  <c:v>9946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00-43F2-A078-8EF519C4833E}"/>
            </c:ext>
          </c:extLst>
        </c:ser>
        <c:ser>
          <c:idx val="1"/>
          <c:order val="1"/>
          <c:tx>
            <c:strRef>
              <c:f>'TEUS nacional'!$G$37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SEVILLA</c:v>
                </c:pt>
                <c:pt idx="5">
                  <c:v>ALICANTE</c:v>
                </c:pt>
                <c:pt idx="6">
                  <c:v>BILBAO</c:v>
                </c:pt>
                <c:pt idx="7">
                  <c:v>BALEARES</c:v>
                </c:pt>
                <c:pt idx="8">
                  <c:v>BAHIA DE CADIZ</c:v>
                </c:pt>
                <c:pt idx="9">
                  <c:v>VILAGARCIA</c:v>
                </c:pt>
              </c:strCache>
            </c:strRef>
          </c:cat>
          <c:val>
            <c:numRef>
              <c:f>'TEUS nacional'!$G$38:$G$47</c:f>
              <c:numCache>
                <c:formatCode>General</c:formatCode>
                <c:ptCount val="10"/>
                <c:pt idx="0">
                  <c:v>113760</c:v>
                </c:pt>
                <c:pt idx="1">
                  <c:v>92358</c:v>
                </c:pt>
                <c:pt idx="2">
                  <c:v>52189</c:v>
                </c:pt>
                <c:pt idx="3">
                  <c:v>46085</c:v>
                </c:pt>
                <c:pt idx="4">
                  <c:v>45011</c:v>
                </c:pt>
                <c:pt idx="5">
                  <c:v>40186</c:v>
                </c:pt>
                <c:pt idx="6">
                  <c:v>21607.25</c:v>
                </c:pt>
                <c:pt idx="7">
                  <c:v>16612</c:v>
                </c:pt>
                <c:pt idx="8">
                  <c:v>11963.5</c:v>
                </c:pt>
                <c:pt idx="9">
                  <c:v>8398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00-43F2-A078-8EF519C48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</a:t>
            </a:r>
            <a:r>
              <a:rPr lang="es-ES" b="1" baseline="0"/>
              <a:t> import-export exterior </a:t>
            </a:r>
            <a:r>
              <a:rPr lang="es-ES" b="1"/>
              <a:t>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exterior'!$F$37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CASTELLON</c:v>
                </c:pt>
                <c:pt idx="5">
                  <c:v>VIGO</c:v>
                </c:pt>
                <c:pt idx="6">
                  <c:v>LAS PALMAS</c:v>
                </c:pt>
                <c:pt idx="7">
                  <c:v>CARTAGENA</c:v>
                </c:pt>
                <c:pt idx="8">
                  <c:v>TARRAGONA</c:v>
                </c:pt>
                <c:pt idx="9">
                  <c:v>BAHIA DE CADIZ</c:v>
                </c:pt>
              </c:strCache>
            </c:strRef>
          </c:cat>
          <c:val>
            <c:numRef>
              <c:f>'TEUS exterior'!$F$38:$F$47</c:f>
              <c:numCache>
                <c:formatCode>General</c:formatCode>
                <c:ptCount val="10"/>
                <c:pt idx="0">
                  <c:v>657754</c:v>
                </c:pt>
                <c:pt idx="1">
                  <c:v>383512.5</c:v>
                </c:pt>
                <c:pt idx="2">
                  <c:v>172258.25</c:v>
                </c:pt>
                <c:pt idx="3">
                  <c:v>105361</c:v>
                </c:pt>
                <c:pt idx="4">
                  <c:v>57410</c:v>
                </c:pt>
                <c:pt idx="5">
                  <c:v>53593</c:v>
                </c:pt>
                <c:pt idx="6">
                  <c:v>25375</c:v>
                </c:pt>
                <c:pt idx="7">
                  <c:v>19645</c:v>
                </c:pt>
                <c:pt idx="8">
                  <c:v>19118</c:v>
                </c:pt>
                <c:pt idx="9">
                  <c:v>18287.5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D5-40D8-9BC1-5FD838F7A023}"/>
            </c:ext>
          </c:extLst>
        </c:ser>
        <c:ser>
          <c:idx val="1"/>
          <c:order val="1"/>
          <c:tx>
            <c:strRef>
              <c:f>'TEUS exterior'!$G$37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CASTELLON</c:v>
                </c:pt>
                <c:pt idx="5">
                  <c:v>VIGO</c:v>
                </c:pt>
                <c:pt idx="6">
                  <c:v>LAS PALMAS</c:v>
                </c:pt>
                <c:pt idx="7">
                  <c:v>CARTAGENA</c:v>
                </c:pt>
                <c:pt idx="8">
                  <c:v>TARRAGONA</c:v>
                </c:pt>
                <c:pt idx="9">
                  <c:v>BAHIA DE CADIZ</c:v>
                </c:pt>
              </c:strCache>
            </c:strRef>
          </c:cat>
          <c:val>
            <c:numRef>
              <c:f>'TEUS exterior'!$G$38:$G$45</c:f>
              <c:numCache>
                <c:formatCode>General</c:formatCode>
                <c:ptCount val="8"/>
                <c:pt idx="0">
                  <c:v>641962</c:v>
                </c:pt>
                <c:pt idx="1">
                  <c:v>333833</c:v>
                </c:pt>
                <c:pt idx="2">
                  <c:v>170998.75</c:v>
                </c:pt>
                <c:pt idx="3">
                  <c:v>83312</c:v>
                </c:pt>
                <c:pt idx="4">
                  <c:v>38572</c:v>
                </c:pt>
                <c:pt idx="5">
                  <c:v>54615.5</c:v>
                </c:pt>
                <c:pt idx="6">
                  <c:v>27590</c:v>
                </c:pt>
                <c:pt idx="7">
                  <c:v>15696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D5-40D8-9BC1-5FD838F7A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nacional y exterior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 y exterior'!$F$37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BAHIA DE ALGECIRAS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CASTELLON</c:v>
                </c:pt>
                <c:pt idx="8">
                  <c:v>ALICANTE</c:v>
                </c:pt>
                <c:pt idx="9">
                  <c:v>SEVILLA</c:v>
                </c:pt>
              </c:strCache>
            </c:strRef>
          </c:cat>
          <c:val>
            <c:numRef>
              <c:f>'TEUS nacional y exterior'!$F$38:$F$47</c:f>
              <c:numCache>
                <c:formatCode>General</c:formatCode>
                <c:ptCount val="10"/>
                <c:pt idx="0">
                  <c:v>701333</c:v>
                </c:pt>
                <c:pt idx="1">
                  <c:v>434199</c:v>
                </c:pt>
                <c:pt idx="2">
                  <c:v>193349.5</c:v>
                </c:pt>
                <c:pt idx="3">
                  <c:v>131321</c:v>
                </c:pt>
                <c:pt idx="4">
                  <c:v>109431</c:v>
                </c:pt>
                <c:pt idx="5">
                  <c:v>96067</c:v>
                </c:pt>
                <c:pt idx="6">
                  <c:v>60663</c:v>
                </c:pt>
                <c:pt idx="7">
                  <c:v>58306</c:v>
                </c:pt>
                <c:pt idx="8">
                  <c:v>49350</c:v>
                </c:pt>
                <c:pt idx="9">
                  <c:v>43359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CF-4948-A443-2D69BEA0E1FA}"/>
            </c:ext>
          </c:extLst>
        </c:ser>
        <c:ser>
          <c:idx val="1"/>
          <c:order val="1"/>
          <c:tx>
            <c:strRef>
              <c:f>'TEUS nacional y exterior'!$G$37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BAHIA DE ALGECIRAS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CASTELLON</c:v>
                </c:pt>
                <c:pt idx="8">
                  <c:v>ALICANTE</c:v>
                </c:pt>
                <c:pt idx="9">
                  <c:v>SEVILLA</c:v>
                </c:pt>
              </c:strCache>
            </c:strRef>
          </c:cat>
          <c:val>
            <c:numRef>
              <c:f>'TEUS nacional y exterior'!$G$38:$G$47</c:f>
              <c:numCache>
                <c:formatCode>General</c:formatCode>
                <c:ptCount val="10"/>
                <c:pt idx="0">
                  <c:v>688047</c:v>
                </c:pt>
                <c:pt idx="1">
                  <c:v>386091</c:v>
                </c:pt>
                <c:pt idx="2">
                  <c:v>192606</c:v>
                </c:pt>
                <c:pt idx="3">
                  <c:v>141561</c:v>
                </c:pt>
                <c:pt idx="4">
                  <c:v>90673</c:v>
                </c:pt>
                <c:pt idx="5">
                  <c:v>104944</c:v>
                </c:pt>
                <c:pt idx="6">
                  <c:v>61997.5</c:v>
                </c:pt>
                <c:pt idx="7">
                  <c:v>41503</c:v>
                </c:pt>
                <c:pt idx="8">
                  <c:v>55589</c:v>
                </c:pt>
                <c:pt idx="9">
                  <c:v>51833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CF-4948-A443-2D69BEA0E1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SANTA CRUZ DE TENERIFE</c:v>
                </c:pt>
                <c:pt idx="1">
                  <c:v>BAHIA DE ALGECIRAS</c:v>
                </c:pt>
                <c:pt idx="2">
                  <c:v>BALEARES</c:v>
                </c:pt>
                <c:pt idx="3">
                  <c:v>LAS PALMAS</c:v>
                </c:pt>
                <c:pt idx="4">
                  <c:v>BARCELONA</c:v>
                </c:pt>
                <c:pt idx="5">
                  <c:v>CEUTA</c:v>
                </c:pt>
                <c:pt idx="6">
                  <c:v>MALAGA</c:v>
                </c:pt>
                <c:pt idx="7">
                  <c:v>MELILLA</c:v>
                </c:pt>
                <c:pt idx="8">
                  <c:v>VALENCIA</c:v>
                </c:pt>
                <c:pt idx="9">
                  <c:v>ALMERIA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1711188</c:v>
                </c:pt>
                <c:pt idx="1">
                  <c:v>1320243</c:v>
                </c:pt>
                <c:pt idx="2">
                  <c:v>862127</c:v>
                </c:pt>
                <c:pt idx="3">
                  <c:v>695833</c:v>
                </c:pt>
                <c:pt idx="4">
                  <c:v>659246</c:v>
                </c:pt>
                <c:pt idx="5">
                  <c:v>552279</c:v>
                </c:pt>
                <c:pt idx="6">
                  <c:v>190180</c:v>
                </c:pt>
                <c:pt idx="7">
                  <c:v>174784</c:v>
                </c:pt>
                <c:pt idx="8">
                  <c:v>144388</c:v>
                </c:pt>
                <c:pt idx="9">
                  <c:v>137891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SANTA CRUZ DE TENERIFE</c:v>
                </c:pt>
                <c:pt idx="1">
                  <c:v>BAHIA DE ALGECIRAS</c:v>
                </c:pt>
                <c:pt idx="2">
                  <c:v>BALEARES</c:v>
                </c:pt>
                <c:pt idx="3">
                  <c:v>LAS PALMAS</c:v>
                </c:pt>
                <c:pt idx="4">
                  <c:v>BARCELONA</c:v>
                </c:pt>
                <c:pt idx="5">
                  <c:v>CEUTA</c:v>
                </c:pt>
                <c:pt idx="6">
                  <c:v>MALAGA</c:v>
                </c:pt>
                <c:pt idx="7">
                  <c:v>MELILLA</c:v>
                </c:pt>
                <c:pt idx="8">
                  <c:v>VALENCIA</c:v>
                </c:pt>
                <c:pt idx="9">
                  <c:v>ALMERIA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1656635</c:v>
                </c:pt>
                <c:pt idx="1">
                  <c:v>1245008</c:v>
                </c:pt>
                <c:pt idx="2">
                  <c:v>799221</c:v>
                </c:pt>
                <c:pt idx="3">
                  <c:v>688010</c:v>
                </c:pt>
                <c:pt idx="4">
                  <c:v>600408</c:v>
                </c:pt>
                <c:pt idx="5">
                  <c:v>553615</c:v>
                </c:pt>
                <c:pt idx="6">
                  <c:v>243075</c:v>
                </c:pt>
                <c:pt idx="7">
                  <c:v>193033</c:v>
                </c:pt>
                <c:pt idx="8">
                  <c:v>141383</c:v>
                </c:pt>
                <c:pt idx="9">
                  <c:v>161546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SANTA CRUZ DE TENERIFE</c:v>
                </c:pt>
                <c:pt idx="2">
                  <c:v>LAS PALMAS</c:v>
                </c:pt>
                <c:pt idx="3">
                  <c:v>BALEARES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A CORUÑA</c:v>
                </c:pt>
                <c:pt idx="8">
                  <c:v>VIGO</c:v>
                </c:pt>
                <c:pt idx="9">
                  <c:v>ALICANTE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446276</c:v>
                </c:pt>
                <c:pt idx="1">
                  <c:v>379927</c:v>
                </c:pt>
                <c:pt idx="2">
                  <c:v>323260</c:v>
                </c:pt>
                <c:pt idx="3">
                  <c:v>211083</c:v>
                </c:pt>
                <c:pt idx="4">
                  <c:v>129284</c:v>
                </c:pt>
                <c:pt idx="5">
                  <c:v>99398</c:v>
                </c:pt>
                <c:pt idx="6">
                  <c:v>77863</c:v>
                </c:pt>
                <c:pt idx="7">
                  <c:v>24927</c:v>
                </c:pt>
                <c:pt idx="8">
                  <c:v>20704</c:v>
                </c:pt>
                <c:pt idx="9">
                  <c:v>8091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SANTA CRUZ DE TENERIFE</c:v>
                </c:pt>
                <c:pt idx="2">
                  <c:v>LAS PALMAS</c:v>
                </c:pt>
                <c:pt idx="3">
                  <c:v>BALEARES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A CORUÑA</c:v>
                </c:pt>
                <c:pt idx="8">
                  <c:v>VIGO</c:v>
                </c:pt>
                <c:pt idx="9">
                  <c:v>ALICANTE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361814</c:v>
                </c:pt>
                <c:pt idx="1">
                  <c:v>425054</c:v>
                </c:pt>
                <c:pt idx="2">
                  <c:v>433787</c:v>
                </c:pt>
                <c:pt idx="3">
                  <c:v>100523</c:v>
                </c:pt>
                <c:pt idx="4">
                  <c:v>173053</c:v>
                </c:pt>
                <c:pt idx="5">
                  <c:v>79860</c:v>
                </c:pt>
                <c:pt idx="6">
                  <c:v>71201</c:v>
                </c:pt>
                <c:pt idx="7">
                  <c:v>49028</c:v>
                </c:pt>
                <c:pt idx="8">
                  <c:v>64496</c:v>
                </c:pt>
                <c:pt idx="9">
                  <c:v>9548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LAS PALMAS</c:v>
                </c:pt>
                <c:pt idx="3">
                  <c:v>CEUTA</c:v>
                </c:pt>
                <c:pt idx="4">
                  <c:v>BALEARES</c:v>
                </c:pt>
                <c:pt idx="5">
                  <c:v>BARCELONA</c:v>
                </c:pt>
                <c:pt idx="6">
                  <c:v>MELILLA</c:v>
                </c:pt>
                <c:pt idx="7">
                  <c:v>ALMERIA</c:v>
                </c:pt>
                <c:pt idx="8">
                  <c:v>VALENCIA</c:v>
                </c:pt>
                <c:pt idx="9">
                  <c:v>MOTRIL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299859</c:v>
                </c:pt>
                <c:pt idx="1">
                  <c:v>292907</c:v>
                </c:pt>
                <c:pt idx="2">
                  <c:v>116157</c:v>
                </c:pt>
                <c:pt idx="3">
                  <c:v>108839</c:v>
                </c:pt>
                <c:pt idx="4">
                  <c:v>76745</c:v>
                </c:pt>
                <c:pt idx="5">
                  <c:v>45866</c:v>
                </c:pt>
                <c:pt idx="6">
                  <c:v>33262</c:v>
                </c:pt>
                <c:pt idx="7">
                  <c:v>29500</c:v>
                </c:pt>
                <c:pt idx="8">
                  <c:v>16031</c:v>
                </c:pt>
                <c:pt idx="9">
                  <c:v>15437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LAS PALMAS</c:v>
                </c:pt>
                <c:pt idx="3">
                  <c:v>CEUTA</c:v>
                </c:pt>
                <c:pt idx="4">
                  <c:v>BALEARES</c:v>
                </c:pt>
                <c:pt idx="5">
                  <c:v>BARCELONA</c:v>
                </c:pt>
                <c:pt idx="6">
                  <c:v>MELILLA</c:v>
                </c:pt>
                <c:pt idx="7">
                  <c:v>ALMERIA</c:v>
                </c:pt>
                <c:pt idx="8">
                  <c:v>VALENCIA</c:v>
                </c:pt>
                <c:pt idx="9">
                  <c:v>MOTRIL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287233</c:v>
                </c:pt>
                <c:pt idx="1">
                  <c:v>236085</c:v>
                </c:pt>
                <c:pt idx="2">
                  <c:v>77775</c:v>
                </c:pt>
                <c:pt idx="3">
                  <c:v>108593</c:v>
                </c:pt>
                <c:pt idx="4">
                  <c:v>77599</c:v>
                </c:pt>
                <c:pt idx="5">
                  <c:v>54984</c:v>
                </c:pt>
                <c:pt idx="6">
                  <c:v>39835</c:v>
                </c:pt>
                <c:pt idx="7">
                  <c:v>36974</c:v>
                </c:pt>
                <c:pt idx="8">
                  <c:v>17008</c:v>
                </c:pt>
                <c:pt idx="9">
                  <c:v>12938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CEUTA</c:v>
                </c:pt>
                <c:pt idx="4">
                  <c:v>LAS PALMAS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HUELVA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7567</c:v>
                </c:pt>
                <c:pt idx="1">
                  <c:v>5240</c:v>
                </c:pt>
                <c:pt idx="2">
                  <c:v>4134</c:v>
                </c:pt>
                <c:pt idx="3">
                  <c:v>3848</c:v>
                </c:pt>
                <c:pt idx="4">
                  <c:v>3693</c:v>
                </c:pt>
                <c:pt idx="5">
                  <c:v>2309</c:v>
                </c:pt>
                <c:pt idx="6">
                  <c:v>2195</c:v>
                </c:pt>
                <c:pt idx="7">
                  <c:v>927</c:v>
                </c:pt>
                <c:pt idx="8">
                  <c:v>862</c:v>
                </c:pt>
                <c:pt idx="9">
                  <c:v>581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CEUTA</c:v>
                </c:pt>
                <c:pt idx="4">
                  <c:v>LAS PALMAS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HUELVA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7942</c:v>
                </c:pt>
                <c:pt idx="1">
                  <c:v>6859</c:v>
                </c:pt>
                <c:pt idx="2">
                  <c:v>4529</c:v>
                </c:pt>
                <c:pt idx="3">
                  <c:v>4430</c:v>
                </c:pt>
                <c:pt idx="4">
                  <c:v>4039</c:v>
                </c:pt>
                <c:pt idx="5">
                  <c:v>2355</c:v>
                </c:pt>
                <c:pt idx="6">
                  <c:v>2188</c:v>
                </c:pt>
                <c:pt idx="7">
                  <c:v>888</c:v>
                </c:pt>
                <c:pt idx="8">
                  <c:v>975</c:v>
                </c:pt>
                <c:pt idx="9">
                  <c:v>584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VALENCIA</c:v>
                </c:pt>
                <c:pt idx="5">
                  <c:v>BALEARES</c:v>
                </c:pt>
                <c:pt idx="6">
                  <c:v>CEUTA</c:v>
                </c:pt>
                <c:pt idx="7">
                  <c:v>TARRAGONA</c:v>
                </c:pt>
                <c:pt idx="8">
                  <c:v>BILBAO</c:v>
                </c:pt>
                <c:pt idx="9">
                  <c:v>CARTAGENA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111325628</c:v>
                </c:pt>
                <c:pt idx="1">
                  <c:v>74306320</c:v>
                </c:pt>
                <c:pt idx="2">
                  <c:v>68801932</c:v>
                </c:pt>
                <c:pt idx="3">
                  <c:v>65980072</c:v>
                </c:pt>
                <c:pt idx="4">
                  <c:v>64591495</c:v>
                </c:pt>
                <c:pt idx="5">
                  <c:v>28939082</c:v>
                </c:pt>
                <c:pt idx="6">
                  <c:v>20321099</c:v>
                </c:pt>
                <c:pt idx="7">
                  <c:v>12851275</c:v>
                </c:pt>
                <c:pt idx="8">
                  <c:v>12264614</c:v>
                </c:pt>
                <c:pt idx="9">
                  <c:v>9996552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VALENCIA</c:v>
                </c:pt>
                <c:pt idx="5">
                  <c:v>BALEARES</c:v>
                </c:pt>
                <c:pt idx="6">
                  <c:v>CEUTA</c:v>
                </c:pt>
                <c:pt idx="7">
                  <c:v>TARRAGONA</c:v>
                </c:pt>
                <c:pt idx="8">
                  <c:v>BILBAO</c:v>
                </c:pt>
                <c:pt idx="9">
                  <c:v>CARTAGENA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103358178</c:v>
                </c:pt>
                <c:pt idx="1">
                  <c:v>73048712</c:v>
                </c:pt>
                <c:pt idx="2">
                  <c:v>82532642</c:v>
                </c:pt>
                <c:pt idx="3">
                  <c:v>70599530</c:v>
                </c:pt>
                <c:pt idx="4">
                  <c:v>64752181</c:v>
                </c:pt>
                <c:pt idx="5">
                  <c:v>35295958</c:v>
                </c:pt>
                <c:pt idx="6">
                  <c:v>21991965</c:v>
                </c:pt>
                <c:pt idx="7">
                  <c:v>14774463</c:v>
                </c:pt>
                <c:pt idx="8">
                  <c:v>12150636</c:v>
                </c:pt>
                <c:pt idx="9">
                  <c:v>11093005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SANTA CRUZ DE TENERIFE</c:v>
                </c:pt>
                <c:pt idx="1">
                  <c:v>LAS PALMAS</c:v>
                </c:pt>
                <c:pt idx="2">
                  <c:v>BARCELONA</c:v>
                </c:pt>
                <c:pt idx="3">
                  <c:v>BALEARES</c:v>
                </c:pt>
                <c:pt idx="4">
                  <c:v>BAHIA DE CADIZ</c:v>
                </c:pt>
                <c:pt idx="5">
                  <c:v>MALAGA</c:v>
                </c:pt>
                <c:pt idx="6">
                  <c:v>VALENCIA</c:v>
                </c:pt>
                <c:pt idx="7">
                  <c:v>A CORUÑA</c:v>
                </c:pt>
                <c:pt idx="8">
                  <c:v>CARTAGENA</c:v>
                </c:pt>
                <c:pt idx="9">
                  <c:v>CARTAGENA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257</c:v>
                </c:pt>
                <c:pt idx="1">
                  <c:v>212</c:v>
                </c:pt>
                <c:pt idx="2">
                  <c:v>156</c:v>
                </c:pt>
                <c:pt idx="3">
                  <c:v>96</c:v>
                </c:pt>
                <c:pt idx="4">
                  <c:v>78</c:v>
                </c:pt>
                <c:pt idx="5">
                  <c:v>73</c:v>
                </c:pt>
                <c:pt idx="6">
                  <c:v>43</c:v>
                </c:pt>
                <c:pt idx="7">
                  <c:v>17</c:v>
                </c:pt>
                <c:pt idx="8">
                  <c:v>12.0001</c:v>
                </c:pt>
                <c:pt idx="9">
                  <c:v>12.0001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SANTA CRUZ DE TENERIFE</c:v>
                </c:pt>
                <c:pt idx="1">
                  <c:v>LAS PALMAS</c:v>
                </c:pt>
                <c:pt idx="2">
                  <c:v>BARCELONA</c:v>
                </c:pt>
                <c:pt idx="3">
                  <c:v>BALEARES</c:v>
                </c:pt>
                <c:pt idx="4">
                  <c:v>BAHIA DE CADIZ</c:v>
                </c:pt>
                <c:pt idx="5">
                  <c:v>MALAGA</c:v>
                </c:pt>
                <c:pt idx="6">
                  <c:v>VALENCIA</c:v>
                </c:pt>
                <c:pt idx="7">
                  <c:v>A CORUÑA</c:v>
                </c:pt>
                <c:pt idx="8">
                  <c:v>CARTAGENA</c:v>
                </c:pt>
                <c:pt idx="9">
                  <c:v>CARTAGENA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233</c:v>
                </c:pt>
                <c:pt idx="1">
                  <c:v>223</c:v>
                </c:pt>
                <c:pt idx="2">
                  <c:v>133</c:v>
                </c:pt>
                <c:pt idx="3">
                  <c:v>81</c:v>
                </c:pt>
                <c:pt idx="4">
                  <c:v>60</c:v>
                </c:pt>
                <c:pt idx="5">
                  <c:v>83</c:v>
                </c:pt>
                <c:pt idx="6">
                  <c:v>33</c:v>
                </c:pt>
                <c:pt idx="7">
                  <c:v>19</c:v>
                </c:pt>
                <c:pt idx="8">
                  <c:v>13</c:v>
                </c:pt>
                <c:pt idx="9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image" Target="../media/image21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1.xml"/><Relationship Id="rId1" Type="http://schemas.openxmlformats.org/officeDocument/2006/relationships/image" Target="../media/image22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image" Target="../media/image2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2">
          <a:extLst>
            <a:ext uri="{FF2B5EF4-FFF2-40B4-BE49-F238E27FC236}">
              <a16:creationId xmlns:a16="http://schemas.microsoft.com/office/drawing/2014/main" id="{3472F094-B51D-49B5-A971-26F75511CC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D0B1AF9-00F9-4647-8382-FA2B10F186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3">
          <a:extLst>
            <a:ext uri="{FF2B5EF4-FFF2-40B4-BE49-F238E27FC236}">
              <a16:creationId xmlns:a16="http://schemas.microsoft.com/office/drawing/2014/main" id="{B7D62E0A-10B2-4102-861F-D1846AF902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71CE3F3-3880-4BF9-8747-D423E1391F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4">
          <a:extLst>
            <a:ext uri="{FF2B5EF4-FFF2-40B4-BE49-F238E27FC236}">
              <a16:creationId xmlns:a16="http://schemas.microsoft.com/office/drawing/2014/main" id="{26B479BC-5272-4C44-8C26-4676119E70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402196C-28F3-4987-A496-01A3BF8377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workbookViewId="0">
      <selection activeCell="I5" sqref="I5"/>
    </sheetView>
  </sheetViews>
  <sheetFormatPr baseColWidth="10" defaultRowHeight="15" x14ac:dyDescent="0.25"/>
  <cols>
    <col min="1" max="1" width="28.28515625" style="75" bestFit="1" customWidth="1"/>
    <col min="2" max="2" width="16" style="75" bestFit="1" customWidth="1"/>
    <col min="3" max="3" width="26.5703125" style="75" bestFit="1" customWidth="1"/>
    <col min="4" max="16384" width="11.42578125" style="75"/>
  </cols>
  <sheetData>
    <row r="1" spans="1:9" ht="22.5" customHeight="1" x14ac:dyDescent="0.35">
      <c r="D1" s="76" t="s">
        <v>39</v>
      </c>
    </row>
    <row r="4" spans="1:9" x14ac:dyDescent="0.25">
      <c r="F4" s="77"/>
      <c r="G4" s="77"/>
      <c r="I4" s="78">
        <v>41428</v>
      </c>
    </row>
    <row r="6" spans="1:9" x14ac:dyDescent="0.25">
      <c r="A6" s="79" t="s">
        <v>42</v>
      </c>
      <c r="B6" s="80"/>
      <c r="C6" s="80"/>
      <c r="D6" s="81" t="s">
        <v>98</v>
      </c>
      <c r="E6" s="82"/>
      <c r="F6" s="81" t="s">
        <v>40</v>
      </c>
      <c r="G6" s="82"/>
      <c r="H6" s="81" t="s">
        <v>41</v>
      </c>
      <c r="I6" s="82"/>
    </row>
    <row r="7" spans="1:9" x14ac:dyDescent="0.25">
      <c r="A7" s="83"/>
      <c r="B7" s="83"/>
      <c r="C7" s="83"/>
      <c r="D7" s="84">
        <v>2012</v>
      </c>
      <c r="E7" s="84">
        <v>2013</v>
      </c>
      <c r="F7" s="84">
        <v>2012</v>
      </c>
      <c r="G7" s="84">
        <v>2013</v>
      </c>
      <c r="H7" s="84" t="s">
        <v>0</v>
      </c>
      <c r="I7" s="84" t="s">
        <v>3</v>
      </c>
    </row>
    <row r="8" spans="1:9" x14ac:dyDescent="0.25">
      <c r="A8" s="85" t="s">
        <v>12</v>
      </c>
      <c r="B8" s="85" t="s">
        <v>13</v>
      </c>
      <c r="C8" s="86" t="s">
        <v>14</v>
      </c>
      <c r="D8" s="87">
        <v>12049990</v>
      </c>
      <c r="E8" s="87">
        <v>12371622</v>
      </c>
      <c r="F8" s="87">
        <v>49253542</v>
      </c>
      <c r="G8" s="87">
        <v>48252210</v>
      </c>
      <c r="H8" s="87">
        <v>-1001332</v>
      </c>
      <c r="I8" s="88">
        <f>((G8*100/F8)-100)</f>
        <v>-2.0330152093427074</v>
      </c>
    </row>
    <row r="9" spans="1:9" x14ac:dyDescent="0.25">
      <c r="A9" s="89"/>
      <c r="B9" s="90"/>
      <c r="C9" s="86" t="s">
        <v>15</v>
      </c>
      <c r="D9" s="87">
        <v>7667422</v>
      </c>
      <c r="E9" s="87">
        <v>5985079</v>
      </c>
      <c r="F9" s="87">
        <v>29107768</v>
      </c>
      <c r="G9" s="87">
        <v>24253432</v>
      </c>
      <c r="H9" s="87">
        <v>-4854336</v>
      </c>
      <c r="I9" s="88">
        <f t="shared" ref="I9:I19" si="0">((G9*100/F9)-100)</f>
        <v>-16.677115194816722</v>
      </c>
    </row>
    <row r="10" spans="1:9" x14ac:dyDescent="0.25">
      <c r="A10" s="89"/>
      <c r="B10" s="85" t="s">
        <v>16</v>
      </c>
      <c r="C10" s="86" t="s">
        <v>17</v>
      </c>
      <c r="D10" s="87">
        <v>4814446</v>
      </c>
      <c r="E10" s="87">
        <v>5146930</v>
      </c>
      <c r="F10" s="87">
        <v>18998189</v>
      </c>
      <c r="G10" s="87">
        <v>18951788</v>
      </c>
      <c r="H10" s="87">
        <v>-46401</v>
      </c>
      <c r="I10" s="88">
        <f t="shared" si="0"/>
        <v>-0.24423906931339445</v>
      </c>
    </row>
    <row r="11" spans="1:9" x14ac:dyDescent="0.25">
      <c r="A11" s="89"/>
      <c r="B11" s="89"/>
      <c r="C11" s="86" t="s">
        <v>18</v>
      </c>
      <c r="D11" s="87">
        <v>13577144</v>
      </c>
      <c r="E11" s="87">
        <v>12584190</v>
      </c>
      <c r="F11" s="87">
        <v>53132679</v>
      </c>
      <c r="G11" s="87">
        <v>49168225</v>
      </c>
      <c r="H11" s="87">
        <v>-3964454</v>
      </c>
      <c r="I11" s="88">
        <f t="shared" si="0"/>
        <v>-7.4614231290690185</v>
      </c>
    </row>
    <row r="12" spans="1:9" x14ac:dyDescent="0.25">
      <c r="A12" s="90"/>
      <c r="B12" s="90"/>
      <c r="C12" s="86" t="s">
        <v>2</v>
      </c>
      <c r="D12" s="87">
        <v>18391590</v>
      </c>
      <c r="E12" s="87">
        <v>17731120</v>
      </c>
      <c r="F12" s="87">
        <v>72130868</v>
      </c>
      <c r="G12" s="87">
        <v>68120013</v>
      </c>
      <c r="H12" s="87">
        <v>-4010855</v>
      </c>
      <c r="I12" s="88">
        <f t="shared" si="0"/>
        <v>-5.5605250722894368</v>
      </c>
    </row>
    <row r="13" spans="1:9" x14ac:dyDescent="0.25">
      <c r="A13" s="91"/>
      <c r="B13" s="91"/>
      <c r="C13" s="92" t="s">
        <v>2</v>
      </c>
      <c r="D13" s="93">
        <v>38109002</v>
      </c>
      <c r="E13" s="93">
        <v>36087821</v>
      </c>
      <c r="F13" s="93">
        <v>150492178</v>
      </c>
      <c r="G13" s="93">
        <v>140625655</v>
      </c>
      <c r="H13" s="93">
        <v>-9866523</v>
      </c>
      <c r="I13" s="94">
        <f t="shared" si="0"/>
        <v>-6.5561699824691289</v>
      </c>
    </row>
    <row r="14" spans="1:9" x14ac:dyDescent="0.25">
      <c r="A14" s="85" t="s">
        <v>4</v>
      </c>
      <c r="B14" s="95" t="s">
        <v>5</v>
      </c>
      <c r="C14" s="86" t="s">
        <v>6</v>
      </c>
      <c r="D14" s="87">
        <v>15564</v>
      </c>
      <c r="E14" s="87">
        <v>17699</v>
      </c>
      <c r="F14" s="87">
        <v>71060</v>
      </c>
      <c r="G14" s="87">
        <v>68610</v>
      </c>
      <c r="H14" s="87">
        <v>-2450</v>
      </c>
      <c r="I14" s="88">
        <f t="shared" si="0"/>
        <v>-3.4477905994933877</v>
      </c>
    </row>
    <row r="15" spans="1:9" x14ac:dyDescent="0.25">
      <c r="A15" s="89"/>
      <c r="B15" s="85" t="s">
        <v>7</v>
      </c>
      <c r="C15" s="86" t="s">
        <v>8</v>
      </c>
      <c r="D15" s="87">
        <v>724087</v>
      </c>
      <c r="E15" s="87">
        <v>679462</v>
      </c>
      <c r="F15" s="87">
        <v>2738847</v>
      </c>
      <c r="G15" s="87">
        <v>2527011</v>
      </c>
      <c r="H15" s="87">
        <v>-211836</v>
      </c>
      <c r="I15" s="88">
        <f t="shared" si="0"/>
        <v>-7.7344955742325112</v>
      </c>
    </row>
    <row r="16" spans="1:9" x14ac:dyDescent="0.25">
      <c r="A16" s="89"/>
      <c r="B16" s="90"/>
      <c r="C16" s="86" t="s">
        <v>9</v>
      </c>
      <c r="D16" s="87">
        <v>183175</v>
      </c>
      <c r="E16" s="87">
        <v>181945</v>
      </c>
      <c r="F16" s="87">
        <v>620476</v>
      </c>
      <c r="G16" s="87">
        <v>587222</v>
      </c>
      <c r="H16" s="87">
        <v>-33254</v>
      </c>
      <c r="I16" s="88">
        <f t="shared" si="0"/>
        <v>-5.3594337250755899</v>
      </c>
    </row>
    <row r="17" spans="1:9" x14ac:dyDescent="0.25">
      <c r="A17" s="90"/>
      <c r="B17" s="95" t="s">
        <v>10</v>
      </c>
      <c r="C17" s="86" t="s">
        <v>11</v>
      </c>
      <c r="D17" s="87">
        <v>348734</v>
      </c>
      <c r="E17" s="87">
        <v>218224</v>
      </c>
      <c r="F17" s="87">
        <v>1044946</v>
      </c>
      <c r="G17" s="87">
        <v>1013136</v>
      </c>
      <c r="H17" s="87">
        <v>-31810</v>
      </c>
      <c r="I17" s="88">
        <f t="shared" si="0"/>
        <v>-3.0441764454813978</v>
      </c>
    </row>
    <row r="18" spans="1:9" x14ac:dyDescent="0.25">
      <c r="A18" s="96"/>
      <c r="B18" s="96"/>
      <c r="C18" s="92" t="s">
        <v>2</v>
      </c>
      <c r="D18" s="93">
        <v>1271560</v>
      </c>
      <c r="E18" s="93">
        <v>1097330</v>
      </c>
      <c r="F18" s="93">
        <v>4475329</v>
      </c>
      <c r="G18" s="93">
        <v>4195979</v>
      </c>
      <c r="H18" s="93">
        <v>-279350</v>
      </c>
      <c r="I18" s="94">
        <f t="shared" si="0"/>
        <v>-6.2419991915678139</v>
      </c>
    </row>
    <row r="19" spans="1:9" x14ac:dyDescent="0.25">
      <c r="A19" s="97"/>
      <c r="B19" s="97"/>
      <c r="C19" s="98" t="s">
        <v>1</v>
      </c>
      <c r="D19" s="99">
        <f>+D13+D18</f>
        <v>39380562</v>
      </c>
      <c r="E19" s="99">
        <f t="shared" ref="E19:G19" si="1">+E13+E18</f>
        <v>37185151</v>
      </c>
      <c r="F19" s="99">
        <f t="shared" si="1"/>
        <v>154967507</v>
      </c>
      <c r="G19" s="99">
        <f t="shared" si="1"/>
        <v>144821634</v>
      </c>
      <c r="H19" s="99">
        <f t="shared" ref="H19" si="2">G19-F19</f>
        <v>-10145873</v>
      </c>
      <c r="I19" s="100">
        <f t="shared" si="0"/>
        <v>-6.5470969988566736</v>
      </c>
    </row>
    <row r="20" spans="1:9" x14ac:dyDescent="0.25">
      <c r="A20" s="96"/>
      <c r="B20" s="96"/>
      <c r="I20" s="101"/>
    </row>
    <row r="21" spans="1:9" x14ac:dyDescent="0.25">
      <c r="A21" s="85" t="s">
        <v>19</v>
      </c>
      <c r="B21" s="85" t="s">
        <v>20</v>
      </c>
      <c r="C21" s="86" t="s">
        <v>21</v>
      </c>
      <c r="D21" s="87">
        <v>9612760</v>
      </c>
      <c r="E21" s="87">
        <v>8862494</v>
      </c>
      <c r="F21" s="87">
        <v>38125490</v>
      </c>
      <c r="G21" s="87">
        <v>34592172</v>
      </c>
      <c r="H21" s="87">
        <v>-3533318</v>
      </c>
      <c r="I21" s="88">
        <f t="shared" ref="I21:I34" si="3">((G21*100/F21)-100)</f>
        <v>-9.2676002328101248</v>
      </c>
    </row>
    <row r="22" spans="1:9" x14ac:dyDescent="0.25">
      <c r="A22" s="89"/>
      <c r="B22" s="90"/>
      <c r="C22" s="86" t="s">
        <v>22</v>
      </c>
      <c r="D22" s="87">
        <v>8825688</v>
      </c>
      <c r="E22" s="87">
        <v>7703633</v>
      </c>
      <c r="F22" s="87">
        <v>34652951</v>
      </c>
      <c r="G22" s="87">
        <v>30482281</v>
      </c>
      <c r="H22" s="87">
        <v>-4170670</v>
      </c>
      <c r="I22" s="88">
        <f t="shared" si="3"/>
        <v>-12.0355406383716</v>
      </c>
    </row>
    <row r="23" spans="1:9" x14ac:dyDescent="0.25">
      <c r="A23" s="89"/>
      <c r="B23" s="95" t="s">
        <v>23</v>
      </c>
      <c r="C23" s="86" t="s">
        <v>24</v>
      </c>
      <c r="D23" s="87">
        <v>3653303</v>
      </c>
      <c r="E23" s="87">
        <v>3916373</v>
      </c>
      <c r="F23" s="87">
        <v>14169825</v>
      </c>
      <c r="G23" s="87">
        <v>14191578</v>
      </c>
      <c r="H23" s="87">
        <v>21753</v>
      </c>
      <c r="I23" s="88">
        <f t="shared" si="3"/>
        <v>0.15351636311669381</v>
      </c>
    </row>
    <row r="24" spans="1:9" x14ac:dyDescent="0.25">
      <c r="A24" s="89"/>
      <c r="B24" s="85" t="s">
        <v>25</v>
      </c>
      <c r="C24" s="86" t="s">
        <v>26</v>
      </c>
      <c r="D24" s="87">
        <v>1147668</v>
      </c>
      <c r="E24" s="87">
        <v>1105448</v>
      </c>
      <c r="F24" s="87">
        <v>4532978.75</v>
      </c>
      <c r="G24" s="87">
        <v>4374842.25</v>
      </c>
      <c r="H24" s="87">
        <v>-158136.5</v>
      </c>
      <c r="I24" s="88">
        <f t="shared" si="3"/>
        <v>-3.4885780128574453</v>
      </c>
    </row>
    <row r="25" spans="1:9" x14ac:dyDescent="0.25">
      <c r="A25" s="89"/>
      <c r="B25" s="89"/>
      <c r="C25" s="86" t="s">
        <v>21</v>
      </c>
      <c r="D25" s="87">
        <v>645911.5</v>
      </c>
      <c r="E25" s="87">
        <v>579769.5</v>
      </c>
      <c r="F25" s="87">
        <v>2549374.5</v>
      </c>
      <c r="G25" s="87">
        <v>2322941.25</v>
      </c>
      <c r="H25" s="87">
        <v>-226433.25</v>
      </c>
      <c r="I25" s="88">
        <f t="shared" si="3"/>
        <v>-8.8819139753692582</v>
      </c>
    </row>
    <row r="26" spans="1:9" x14ac:dyDescent="0.25">
      <c r="A26" s="89"/>
      <c r="B26" s="89"/>
      <c r="C26" s="86" t="s">
        <v>27</v>
      </c>
      <c r="D26" s="87">
        <v>124330</v>
      </c>
      <c r="E26" s="87">
        <v>123253</v>
      </c>
      <c r="F26" s="87">
        <v>502585</v>
      </c>
      <c r="G26" s="87">
        <v>475853.75</v>
      </c>
      <c r="H26" s="87">
        <v>-26731.25</v>
      </c>
      <c r="I26" s="88">
        <f t="shared" si="3"/>
        <v>-5.3187520518917211</v>
      </c>
    </row>
    <row r="27" spans="1:9" x14ac:dyDescent="0.25">
      <c r="A27" s="89"/>
      <c r="B27" s="89"/>
      <c r="C27" s="86" t="s">
        <v>28</v>
      </c>
      <c r="D27" s="87">
        <v>377338.5</v>
      </c>
      <c r="E27" s="87">
        <v>402416.5</v>
      </c>
      <c r="F27" s="87">
        <v>1480739.25</v>
      </c>
      <c r="G27" s="87">
        <v>1576037.25</v>
      </c>
      <c r="H27" s="87">
        <v>95298</v>
      </c>
      <c r="I27" s="88">
        <f t="shared" si="3"/>
        <v>6.4358393957612776</v>
      </c>
    </row>
    <row r="28" spans="1:9" x14ac:dyDescent="0.25">
      <c r="A28" s="89"/>
      <c r="B28" s="90"/>
      <c r="C28" s="86" t="s">
        <v>29</v>
      </c>
      <c r="D28" s="87">
        <v>501756.5</v>
      </c>
      <c r="E28" s="87">
        <v>525678.5</v>
      </c>
      <c r="F28" s="87">
        <v>1983604.25</v>
      </c>
      <c r="G28" s="87">
        <v>2051901</v>
      </c>
      <c r="H28" s="87">
        <v>68296.75</v>
      </c>
      <c r="I28" s="88">
        <f t="shared" si="3"/>
        <v>3.4430633025715736</v>
      </c>
    </row>
    <row r="29" spans="1:9" x14ac:dyDescent="0.25">
      <c r="A29" s="89"/>
      <c r="B29" s="85" t="s">
        <v>30</v>
      </c>
      <c r="C29" s="86" t="s">
        <v>31</v>
      </c>
      <c r="D29" s="87">
        <v>2165662</v>
      </c>
      <c r="E29" s="87">
        <v>2093116</v>
      </c>
      <c r="F29" s="87">
        <v>6679043</v>
      </c>
      <c r="G29" s="87">
        <v>6797543</v>
      </c>
      <c r="H29" s="87">
        <v>118500</v>
      </c>
      <c r="I29" s="88">
        <f t="shared" si="3"/>
        <v>1.7742062747612266</v>
      </c>
    </row>
    <row r="30" spans="1:9" x14ac:dyDescent="0.25">
      <c r="A30" s="89"/>
      <c r="B30" s="90"/>
      <c r="C30" s="86" t="s">
        <v>32</v>
      </c>
      <c r="D30" s="87">
        <v>704006</v>
      </c>
      <c r="E30" s="87">
        <v>726274</v>
      </c>
      <c r="F30" s="87">
        <v>1799625</v>
      </c>
      <c r="G30" s="87">
        <v>1747958</v>
      </c>
      <c r="H30" s="87">
        <v>-51667</v>
      </c>
      <c r="I30" s="88">
        <f t="shared" si="3"/>
        <v>-2.8709870111828906</v>
      </c>
    </row>
    <row r="31" spans="1:9" x14ac:dyDescent="0.25">
      <c r="A31" s="89"/>
      <c r="B31" s="95" t="s">
        <v>33</v>
      </c>
      <c r="C31" s="86" t="s">
        <v>34</v>
      </c>
      <c r="D31" s="87">
        <v>302827</v>
      </c>
      <c r="E31" s="87">
        <v>285675</v>
      </c>
      <c r="F31" s="87">
        <v>1002369</v>
      </c>
      <c r="G31" s="87">
        <v>1084442</v>
      </c>
      <c r="H31" s="87">
        <v>82073</v>
      </c>
      <c r="I31" s="88">
        <f t="shared" si="3"/>
        <v>8.1879028581290925</v>
      </c>
    </row>
    <row r="32" spans="1:9" x14ac:dyDescent="0.25">
      <c r="A32" s="89"/>
      <c r="B32" s="85" t="s">
        <v>35</v>
      </c>
      <c r="C32" s="86" t="s">
        <v>36</v>
      </c>
      <c r="D32" s="87">
        <v>10775</v>
      </c>
      <c r="E32" s="87">
        <v>10162</v>
      </c>
      <c r="F32" s="87">
        <v>41464</v>
      </c>
      <c r="G32" s="87">
        <v>37570</v>
      </c>
      <c r="H32" s="87">
        <v>-3894</v>
      </c>
      <c r="I32" s="88">
        <f t="shared" si="3"/>
        <v>-9.3912791819409591</v>
      </c>
    </row>
    <row r="33" spans="1:9" x14ac:dyDescent="0.25">
      <c r="A33" s="89"/>
      <c r="B33" s="89"/>
      <c r="C33" s="86" t="s">
        <v>37</v>
      </c>
      <c r="D33" s="87">
        <v>155738888</v>
      </c>
      <c r="E33" s="87">
        <v>153194145</v>
      </c>
      <c r="F33" s="87">
        <v>587989780</v>
      </c>
      <c r="G33" s="87">
        <v>559846362</v>
      </c>
      <c r="H33" s="87">
        <v>-28143418</v>
      </c>
      <c r="I33" s="88">
        <f t="shared" si="3"/>
        <v>-4.786378770052778</v>
      </c>
    </row>
    <row r="34" spans="1:9" x14ac:dyDescent="0.25">
      <c r="A34" s="102"/>
      <c r="B34" s="103"/>
      <c r="C34" s="86" t="s">
        <v>38</v>
      </c>
      <c r="D34" s="87">
        <v>390</v>
      </c>
      <c r="E34" s="87">
        <v>443</v>
      </c>
      <c r="F34" s="87">
        <v>943</v>
      </c>
      <c r="G34" s="87">
        <v>1007</v>
      </c>
      <c r="H34" s="87">
        <v>64</v>
      </c>
      <c r="I34" s="88">
        <f t="shared" si="3"/>
        <v>6.7868504772004172</v>
      </c>
    </row>
  </sheetData>
  <mergeCells count="14"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4"/>
    <mergeCell ref="B21:B22"/>
    <mergeCell ref="B24:B28"/>
    <mergeCell ref="B29:B30"/>
    <mergeCell ref="B32:B34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74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Abril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41428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37">
        <v>794084</v>
      </c>
      <c r="C7" s="37">
        <v>980956</v>
      </c>
      <c r="D7" s="37">
        <v>3733924</v>
      </c>
      <c r="E7" s="37">
        <v>4146486</v>
      </c>
      <c r="F7" s="10">
        <f>((E7*100)/D7)-100</f>
        <v>11.049019744376153</v>
      </c>
      <c r="G7" s="1"/>
      <c r="H7" s="1"/>
      <c r="I7" s="1"/>
    </row>
    <row r="8" spans="1:12" x14ac:dyDescent="0.25">
      <c r="A8" s="11" t="s">
        <v>45</v>
      </c>
      <c r="B8" s="38">
        <v>232917</v>
      </c>
      <c r="C8" s="38">
        <v>186651</v>
      </c>
      <c r="D8" s="38">
        <v>792279</v>
      </c>
      <c r="E8" s="38">
        <v>742637</v>
      </c>
      <c r="F8" s="13">
        <f t="shared" ref="F8:F35" si="0">((E8*100)/D8)-100</f>
        <v>-6.2657220499344248</v>
      </c>
      <c r="G8" s="1"/>
      <c r="H8" s="1"/>
      <c r="I8" s="1"/>
    </row>
    <row r="9" spans="1:12" x14ac:dyDescent="0.25">
      <c r="A9" s="8" t="s">
        <v>46</v>
      </c>
      <c r="B9" s="37">
        <v>437868</v>
      </c>
      <c r="C9" s="37">
        <v>359720</v>
      </c>
      <c r="D9" s="37">
        <v>1850759</v>
      </c>
      <c r="E9" s="37">
        <v>1552659</v>
      </c>
      <c r="F9" s="10">
        <f t="shared" si="0"/>
        <v>-16.106905329110916</v>
      </c>
      <c r="G9" s="1"/>
      <c r="H9" s="1"/>
      <c r="I9" s="1"/>
    </row>
    <row r="10" spans="1:12" x14ac:dyDescent="0.25">
      <c r="A10" s="11" t="s">
        <v>47</v>
      </c>
      <c r="B10" s="38">
        <v>440421</v>
      </c>
      <c r="C10" s="38">
        <v>378008</v>
      </c>
      <c r="D10" s="38">
        <v>1705050</v>
      </c>
      <c r="E10" s="38">
        <v>1487625</v>
      </c>
      <c r="F10" s="13">
        <f t="shared" si="0"/>
        <v>-12.751825459663934</v>
      </c>
      <c r="G10" s="1"/>
      <c r="H10" s="1"/>
      <c r="I10" s="1"/>
    </row>
    <row r="11" spans="1:12" x14ac:dyDescent="0.25">
      <c r="A11" s="8" t="s">
        <v>48</v>
      </c>
      <c r="B11" s="37">
        <v>7216288</v>
      </c>
      <c r="C11" s="37">
        <v>7447687</v>
      </c>
      <c r="D11" s="37">
        <v>28524160</v>
      </c>
      <c r="E11" s="37">
        <v>27118019</v>
      </c>
      <c r="F11" s="10">
        <f t="shared" si="0"/>
        <v>-4.9296491114900505</v>
      </c>
      <c r="G11" s="1"/>
      <c r="H11" s="1"/>
      <c r="I11" s="1"/>
    </row>
    <row r="12" spans="1:12" x14ac:dyDescent="0.25">
      <c r="A12" s="11" t="s">
        <v>49</v>
      </c>
      <c r="B12" s="38">
        <v>258352</v>
      </c>
      <c r="C12" s="38">
        <v>236397</v>
      </c>
      <c r="D12" s="38">
        <v>1304838</v>
      </c>
      <c r="E12" s="38">
        <v>1218735</v>
      </c>
      <c r="F12" s="13">
        <f t="shared" si="0"/>
        <v>-6.5987501896787251</v>
      </c>
      <c r="G12" s="1"/>
      <c r="H12" s="1"/>
      <c r="I12" s="1"/>
    </row>
    <row r="13" spans="1:12" x14ac:dyDescent="0.25">
      <c r="A13" s="8" t="s">
        <v>50</v>
      </c>
      <c r="B13" s="37">
        <v>941196</v>
      </c>
      <c r="C13" s="37">
        <v>976316</v>
      </c>
      <c r="D13" s="37">
        <v>3606973</v>
      </c>
      <c r="E13" s="37">
        <v>3425024</v>
      </c>
      <c r="F13" s="10">
        <f t="shared" si="0"/>
        <v>-5.0443682278741733</v>
      </c>
      <c r="G13" s="1"/>
      <c r="H13" s="1"/>
      <c r="I13" s="1"/>
    </row>
    <row r="14" spans="1:12" x14ac:dyDescent="0.25">
      <c r="A14" s="11" t="s">
        <v>51</v>
      </c>
      <c r="B14" s="38">
        <v>3630313</v>
      </c>
      <c r="C14" s="38">
        <v>3471154</v>
      </c>
      <c r="D14" s="38">
        <v>13701227</v>
      </c>
      <c r="E14" s="38">
        <v>13170722</v>
      </c>
      <c r="F14" s="13">
        <f t="shared" si="0"/>
        <v>-3.8719524900945004</v>
      </c>
      <c r="G14" s="1"/>
      <c r="H14" s="1"/>
      <c r="I14" s="1"/>
    </row>
    <row r="15" spans="1:12" x14ac:dyDescent="0.25">
      <c r="A15" s="8" t="s">
        <v>52</v>
      </c>
      <c r="B15" s="37">
        <v>1937577</v>
      </c>
      <c r="C15" s="37">
        <v>2331019</v>
      </c>
      <c r="D15" s="37">
        <v>8660784</v>
      </c>
      <c r="E15" s="37">
        <v>9816534</v>
      </c>
      <c r="F15" s="10">
        <f t="shared" si="0"/>
        <v>13.344634850609367</v>
      </c>
      <c r="G15" s="1"/>
      <c r="H15" s="1"/>
      <c r="I15" s="1"/>
    </row>
    <row r="16" spans="1:12" x14ac:dyDescent="0.25">
      <c r="A16" s="11" t="s">
        <v>53</v>
      </c>
      <c r="B16" s="38">
        <v>2795323</v>
      </c>
      <c r="C16" s="38">
        <v>2347992</v>
      </c>
      <c r="D16" s="38">
        <v>10347120</v>
      </c>
      <c r="E16" s="38">
        <v>9516047</v>
      </c>
      <c r="F16" s="13">
        <f t="shared" si="0"/>
        <v>-8.0319257919111777</v>
      </c>
      <c r="G16" s="1"/>
      <c r="H16" s="1"/>
      <c r="I16" s="1"/>
    </row>
    <row r="17" spans="1:9" x14ac:dyDescent="0.25">
      <c r="A17" s="8" t="s">
        <v>54</v>
      </c>
      <c r="B17" s="37">
        <v>1002478</v>
      </c>
      <c r="C17" s="37">
        <v>1110886</v>
      </c>
      <c r="D17" s="37">
        <v>4108889</v>
      </c>
      <c r="E17" s="37">
        <v>4249692</v>
      </c>
      <c r="F17" s="10">
        <f t="shared" si="0"/>
        <v>3.426790064175492</v>
      </c>
      <c r="G17" s="1"/>
      <c r="H17" s="1"/>
      <c r="I17" s="1"/>
    </row>
    <row r="18" spans="1:9" x14ac:dyDescent="0.25">
      <c r="A18" s="11" t="s">
        <v>55</v>
      </c>
      <c r="B18" s="38">
        <v>213302</v>
      </c>
      <c r="C18" s="38">
        <v>199251</v>
      </c>
      <c r="D18" s="38">
        <v>939598</v>
      </c>
      <c r="E18" s="38">
        <v>808319</v>
      </c>
      <c r="F18" s="13">
        <f t="shared" si="0"/>
        <v>-13.971826249098015</v>
      </c>
      <c r="G18" s="1"/>
      <c r="H18" s="1"/>
      <c r="I18" s="1"/>
    </row>
    <row r="19" spans="1:9" x14ac:dyDescent="0.25">
      <c r="A19" s="8" t="s">
        <v>56</v>
      </c>
      <c r="B19" s="37">
        <v>1158661</v>
      </c>
      <c r="C19" s="37">
        <v>1211124</v>
      </c>
      <c r="D19" s="37">
        <v>4609475</v>
      </c>
      <c r="E19" s="37">
        <v>4134708</v>
      </c>
      <c r="F19" s="10">
        <f t="shared" si="0"/>
        <v>-10.299806377081993</v>
      </c>
      <c r="G19" s="1"/>
      <c r="H19" s="1"/>
      <c r="I19" s="1"/>
    </row>
    <row r="20" spans="1:9" x14ac:dyDescent="0.25">
      <c r="A20" s="11" t="s">
        <v>57</v>
      </c>
      <c r="B20" s="38">
        <v>1670747</v>
      </c>
      <c r="C20" s="38">
        <v>1404767</v>
      </c>
      <c r="D20" s="38">
        <v>5638614</v>
      </c>
      <c r="E20" s="38">
        <v>5150078</v>
      </c>
      <c r="F20" s="13">
        <f t="shared" si="0"/>
        <v>-8.6641149757724207</v>
      </c>
      <c r="G20" s="1"/>
      <c r="H20" s="1"/>
      <c r="I20" s="1"/>
    </row>
    <row r="21" spans="1:9" x14ac:dyDescent="0.25">
      <c r="A21" s="8" t="s">
        <v>58</v>
      </c>
      <c r="B21" s="37">
        <v>2860807</v>
      </c>
      <c r="C21" s="37">
        <v>2230934</v>
      </c>
      <c r="D21" s="37">
        <v>8387880</v>
      </c>
      <c r="E21" s="37">
        <v>7665238</v>
      </c>
      <c r="F21" s="10">
        <f t="shared" si="0"/>
        <v>-8.6153116162844441</v>
      </c>
      <c r="G21" s="1"/>
      <c r="H21" s="1"/>
      <c r="I21" s="1"/>
    </row>
    <row r="22" spans="1:9" x14ac:dyDescent="0.25">
      <c r="A22" s="11" t="s">
        <v>59</v>
      </c>
      <c r="B22" s="38">
        <v>2100483</v>
      </c>
      <c r="C22" s="38">
        <v>1798607</v>
      </c>
      <c r="D22" s="38">
        <v>8470953</v>
      </c>
      <c r="E22" s="38">
        <v>7460474</v>
      </c>
      <c r="F22" s="13">
        <f t="shared" si="0"/>
        <v>-11.928752290326713</v>
      </c>
      <c r="G22" s="1"/>
      <c r="H22" s="1"/>
      <c r="I22" s="1"/>
    </row>
    <row r="23" spans="1:9" x14ac:dyDescent="0.25">
      <c r="A23" s="8" t="s">
        <v>60</v>
      </c>
      <c r="B23" s="37">
        <v>639514</v>
      </c>
      <c r="C23" s="37">
        <v>171569</v>
      </c>
      <c r="D23" s="37">
        <v>3151556</v>
      </c>
      <c r="E23" s="37">
        <v>559255</v>
      </c>
      <c r="F23" s="10">
        <f t="shared" si="0"/>
        <v>-82.254638661029659</v>
      </c>
      <c r="G23" s="1"/>
      <c r="H23" s="1"/>
      <c r="I23" s="1"/>
    </row>
    <row r="24" spans="1:9" x14ac:dyDescent="0.25">
      <c r="A24" s="11" t="s">
        <v>61</v>
      </c>
      <c r="B24" s="38">
        <v>155295</v>
      </c>
      <c r="C24" s="38">
        <v>115632</v>
      </c>
      <c r="D24" s="38">
        <v>603481</v>
      </c>
      <c r="E24" s="38">
        <v>645938</v>
      </c>
      <c r="F24" s="13">
        <f t="shared" si="0"/>
        <v>7.0353499115962279</v>
      </c>
      <c r="G24" s="1"/>
      <c r="H24" s="1"/>
      <c r="I24" s="1"/>
    </row>
    <row r="25" spans="1:9" x14ac:dyDescent="0.25">
      <c r="A25" s="8" t="s">
        <v>62</v>
      </c>
      <c r="B25" s="37">
        <v>67004</v>
      </c>
      <c r="C25" s="37">
        <v>81894</v>
      </c>
      <c r="D25" s="37">
        <v>302061</v>
      </c>
      <c r="E25" s="37">
        <v>306745</v>
      </c>
      <c r="F25" s="10">
        <f t="shared" si="0"/>
        <v>1.5506801606298097</v>
      </c>
      <c r="G25" s="1"/>
      <c r="H25" s="1"/>
      <c r="I25" s="1"/>
    </row>
    <row r="26" spans="1:9" x14ac:dyDescent="0.25">
      <c r="A26" s="11" t="s">
        <v>63</v>
      </c>
      <c r="B26" s="38">
        <v>138035</v>
      </c>
      <c r="C26" s="38">
        <v>190011</v>
      </c>
      <c r="D26" s="38">
        <v>598633</v>
      </c>
      <c r="E26" s="38">
        <v>657406</v>
      </c>
      <c r="F26" s="13">
        <f t="shared" si="0"/>
        <v>9.817868376785114</v>
      </c>
      <c r="G26" s="1"/>
      <c r="H26" s="1"/>
      <c r="I26" s="1"/>
    </row>
    <row r="27" spans="1:9" x14ac:dyDescent="0.25">
      <c r="A27" s="8" t="s">
        <v>64</v>
      </c>
      <c r="B27" s="37">
        <v>309898</v>
      </c>
      <c r="C27" s="37">
        <v>217049</v>
      </c>
      <c r="D27" s="37">
        <v>1161826</v>
      </c>
      <c r="E27" s="37">
        <v>883835</v>
      </c>
      <c r="F27" s="10">
        <f t="shared" si="0"/>
        <v>-23.927076860046171</v>
      </c>
      <c r="G27" s="1"/>
      <c r="H27" s="1"/>
      <c r="I27" s="1"/>
    </row>
    <row r="28" spans="1:9" x14ac:dyDescent="0.25">
      <c r="A28" s="11" t="s">
        <v>65</v>
      </c>
      <c r="B28" s="38">
        <v>903086</v>
      </c>
      <c r="C28" s="38">
        <v>1071418</v>
      </c>
      <c r="D28" s="38">
        <v>4828408</v>
      </c>
      <c r="E28" s="38">
        <v>4538530</v>
      </c>
      <c r="F28" s="13">
        <f t="shared" si="0"/>
        <v>-6.0035937311014322</v>
      </c>
      <c r="G28" s="1"/>
      <c r="H28" s="1"/>
      <c r="I28" s="1"/>
    </row>
    <row r="29" spans="1:9" x14ac:dyDescent="0.25">
      <c r="A29" s="8" t="s">
        <v>66</v>
      </c>
      <c r="B29" s="37">
        <v>406294</v>
      </c>
      <c r="C29" s="37">
        <v>375732</v>
      </c>
      <c r="D29" s="37">
        <v>1582007</v>
      </c>
      <c r="E29" s="37">
        <v>1502806</v>
      </c>
      <c r="F29" s="10">
        <f t="shared" si="0"/>
        <v>-5.0063621715959528</v>
      </c>
      <c r="G29" s="1"/>
      <c r="H29" s="1"/>
      <c r="I29" s="1"/>
    </row>
    <row r="30" spans="1:9" x14ac:dyDescent="0.25">
      <c r="A30" s="11" t="s">
        <v>67</v>
      </c>
      <c r="B30" s="38">
        <v>404572</v>
      </c>
      <c r="C30" s="38">
        <v>385712</v>
      </c>
      <c r="D30" s="38">
        <v>1561724</v>
      </c>
      <c r="E30" s="38">
        <v>1457844</v>
      </c>
      <c r="F30" s="13">
        <f t="shared" si="0"/>
        <v>-6.6516234622763051</v>
      </c>
      <c r="G30" s="1"/>
      <c r="H30" s="1"/>
      <c r="I30" s="1"/>
    </row>
    <row r="31" spans="1:9" x14ac:dyDescent="0.25">
      <c r="A31" s="8" t="s">
        <v>68</v>
      </c>
      <c r="B31" s="37">
        <v>2819876</v>
      </c>
      <c r="C31" s="37">
        <v>2078336</v>
      </c>
      <c r="D31" s="37">
        <v>11813330</v>
      </c>
      <c r="E31" s="37">
        <v>9420782</v>
      </c>
      <c r="F31" s="10">
        <f t="shared" si="0"/>
        <v>-20.252951538643217</v>
      </c>
      <c r="G31" s="1"/>
      <c r="H31" s="1"/>
      <c r="I31" s="1"/>
    </row>
    <row r="32" spans="1:9" x14ac:dyDescent="0.25">
      <c r="A32" s="11" t="s">
        <v>69</v>
      </c>
      <c r="B32" s="38">
        <v>5479231</v>
      </c>
      <c r="C32" s="38">
        <v>5398497</v>
      </c>
      <c r="D32" s="38">
        <v>21337659</v>
      </c>
      <c r="E32" s="38">
        <v>21549068</v>
      </c>
      <c r="F32" s="13">
        <f t="shared" si="0"/>
        <v>0.99077879161907845</v>
      </c>
      <c r="G32" s="1"/>
      <c r="H32" s="1"/>
      <c r="I32" s="1"/>
    </row>
    <row r="33" spans="1:9" x14ac:dyDescent="0.25">
      <c r="A33" s="8" t="s">
        <v>70</v>
      </c>
      <c r="B33" s="37">
        <v>308454</v>
      </c>
      <c r="C33" s="37">
        <v>355659</v>
      </c>
      <c r="D33" s="37">
        <v>1316919</v>
      </c>
      <c r="E33" s="37">
        <v>1326619</v>
      </c>
      <c r="F33" s="10">
        <f t="shared" si="0"/>
        <v>0.73656770082290279</v>
      </c>
      <c r="G33" s="1"/>
      <c r="H33" s="1"/>
      <c r="I33" s="1"/>
    </row>
    <row r="34" spans="1:9" x14ac:dyDescent="0.25">
      <c r="A34" s="11" t="s">
        <v>71</v>
      </c>
      <c r="B34" s="38">
        <v>58486</v>
      </c>
      <c r="C34" s="38">
        <v>72173</v>
      </c>
      <c r="D34" s="38">
        <v>327380</v>
      </c>
      <c r="E34" s="38">
        <v>309809</v>
      </c>
      <c r="F34" s="13">
        <f t="shared" si="0"/>
        <v>-5.3671574317307176</v>
      </c>
      <c r="G34" s="1"/>
      <c r="H34" s="1"/>
      <c r="I34" s="1"/>
    </row>
    <row r="35" spans="1:9" x14ac:dyDescent="0.25">
      <c r="A35" s="14" t="s">
        <v>72</v>
      </c>
      <c r="B35" s="15">
        <f>SUM(B7:B34)</f>
        <v>39380562</v>
      </c>
      <c r="C35" s="15">
        <f t="shared" ref="C35:E35" si="1">SUM(C7:C34)</f>
        <v>37185151</v>
      </c>
      <c r="D35" s="15">
        <f t="shared" si="1"/>
        <v>154967507</v>
      </c>
      <c r="E35" s="15">
        <f t="shared" si="1"/>
        <v>144821634</v>
      </c>
      <c r="F35" s="16">
        <f t="shared" si="0"/>
        <v>-6.5470969988566736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4146486</v>
      </c>
      <c r="C38" s="41">
        <f>D7</f>
        <v>3733924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27118019</v>
      </c>
      <c r="G38" s="42">
        <f>LOOKUP(E38,$A$38:$A$65,$C$38:$C$65)</f>
        <v>28524160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742637</v>
      </c>
      <c r="C39" s="41">
        <f t="shared" ref="C39:C65" si="5">D8</f>
        <v>792279</v>
      </c>
      <c r="D39" s="41">
        <f t="shared" ref="D39:D65" si="6">_xlfn.RANK.EQ(B39,$B$38:$B$65)+COUNTIF($B$38:$B$65,B39)-1</f>
        <v>23</v>
      </c>
      <c r="E39" s="42" t="str">
        <f t="shared" si="2"/>
        <v>VALENCIA</v>
      </c>
      <c r="F39" s="42">
        <f t="shared" ref="F39:F65" si="7">LOOKUP(E39,$A$38:$A$65,$B$38:$B$65)</f>
        <v>21549068</v>
      </c>
      <c r="G39" s="42">
        <f t="shared" ref="G39:G65" si="8">LOOKUP(E39,$A$38:$A$65,$C$38:$C$65)</f>
        <v>21337659</v>
      </c>
    </row>
    <row r="40" spans="1:9" x14ac:dyDescent="0.25">
      <c r="A40" s="42" t="str">
        <f t="shared" si="3"/>
        <v>ALMERIA</v>
      </c>
      <c r="B40" s="41">
        <f t="shared" si="4"/>
        <v>1552659</v>
      </c>
      <c r="C40" s="41">
        <f t="shared" si="5"/>
        <v>1850759</v>
      </c>
      <c r="D40" s="41">
        <f t="shared" si="6"/>
        <v>15</v>
      </c>
      <c r="E40" s="42" t="str">
        <f t="shared" si="2"/>
        <v>BARCELONA</v>
      </c>
      <c r="F40" s="42">
        <f t="shared" si="7"/>
        <v>13170722</v>
      </c>
      <c r="G40" s="42">
        <f t="shared" si="8"/>
        <v>13701227</v>
      </c>
    </row>
    <row r="41" spans="1:9" x14ac:dyDescent="0.25">
      <c r="A41" s="42" t="str">
        <f t="shared" si="3"/>
        <v>AVILES</v>
      </c>
      <c r="B41" s="41">
        <f t="shared" si="4"/>
        <v>1487625</v>
      </c>
      <c r="C41" s="41">
        <f t="shared" si="5"/>
        <v>1705050</v>
      </c>
      <c r="D41" s="41">
        <f t="shared" si="6"/>
        <v>17</v>
      </c>
      <c r="E41" s="42" t="str">
        <f t="shared" si="2"/>
        <v>BILBAO</v>
      </c>
      <c r="F41" s="42">
        <f t="shared" si="7"/>
        <v>9816534</v>
      </c>
      <c r="G41" s="42">
        <f t="shared" si="8"/>
        <v>8660784</v>
      </c>
    </row>
    <row r="42" spans="1:9" x14ac:dyDescent="0.25">
      <c r="A42" s="42" t="str">
        <f t="shared" si="3"/>
        <v>BAHIA DE ALGECIRAS</v>
      </c>
      <c r="B42" s="41">
        <f t="shared" si="4"/>
        <v>27118019</v>
      </c>
      <c r="C42" s="41">
        <f t="shared" si="5"/>
        <v>28524160</v>
      </c>
      <c r="D42" s="41">
        <f t="shared" si="6"/>
        <v>1</v>
      </c>
      <c r="E42" s="42" t="str">
        <f t="shared" si="2"/>
        <v>CARTAGENA</v>
      </c>
      <c r="F42" s="42">
        <f t="shared" si="7"/>
        <v>9516047</v>
      </c>
      <c r="G42" s="42">
        <f t="shared" si="8"/>
        <v>10347120</v>
      </c>
    </row>
    <row r="43" spans="1:9" x14ac:dyDescent="0.25">
      <c r="A43" s="42" t="str">
        <f t="shared" si="3"/>
        <v>BAHIA DE CADIZ</v>
      </c>
      <c r="B43" s="41">
        <f t="shared" si="4"/>
        <v>1218735</v>
      </c>
      <c r="C43" s="41">
        <f t="shared" si="5"/>
        <v>1304838</v>
      </c>
      <c r="D43" s="41">
        <f t="shared" si="6"/>
        <v>20</v>
      </c>
      <c r="E43" s="42" t="str">
        <f t="shared" si="2"/>
        <v>TARRAGONA</v>
      </c>
      <c r="F43" s="42">
        <f t="shared" si="7"/>
        <v>9420782</v>
      </c>
      <c r="G43" s="42">
        <f t="shared" si="8"/>
        <v>11813330</v>
      </c>
    </row>
    <row r="44" spans="1:9" x14ac:dyDescent="0.25">
      <c r="A44" s="42" t="str">
        <f t="shared" si="3"/>
        <v>BALEARES</v>
      </c>
      <c r="B44" s="41">
        <f t="shared" si="4"/>
        <v>3425024</v>
      </c>
      <c r="C44" s="41">
        <f t="shared" si="5"/>
        <v>3606973</v>
      </c>
      <c r="D44" s="41">
        <f t="shared" si="6"/>
        <v>14</v>
      </c>
      <c r="E44" s="42" t="str">
        <f t="shared" si="2"/>
        <v>HUELVA</v>
      </c>
      <c r="F44" s="42">
        <f t="shared" si="7"/>
        <v>7665238</v>
      </c>
      <c r="G44" s="42">
        <f t="shared" si="8"/>
        <v>8387880</v>
      </c>
    </row>
    <row r="45" spans="1:9" x14ac:dyDescent="0.25">
      <c r="A45" s="42" t="str">
        <f t="shared" si="3"/>
        <v>BARCELONA</v>
      </c>
      <c r="B45" s="41">
        <f t="shared" si="4"/>
        <v>13170722</v>
      </c>
      <c r="C45" s="41">
        <f t="shared" si="5"/>
        <v>13701227</v>
      </c>
      <c r="D45" s="41">
        <f t="shared" si="6"/>
        <v>3</v>
      </c>
      <c r="E45" s="42" t="str">
        <f t="shared" si="2"/>
        <v>LAS PALMAS</v>
      </c>
      <c r="F45" s="42">
        <f t="shared" si="7"/>
        <v>7460474</v>
      </c>
      <c r="G45" s="42">
        <f t="shared" si="8"/>
        <v>8470953</v>
      </c>
    </row>
    <row r="46" spans="1:9" x14ac:dyDescent="0.25">
      <c r="A46" s="42" t="str">
        <f t="shared" si="3"/>
        <v>BILBAO</v>
      </c>
      <c r="B46" s="41">
        <f t="shared" si="4"/>
        <v>9816534</v>
      </c>
      <c r="C46" s="41">
        <f t="shared" si="5"/>
        <v>8660784</v>
      </c>
      <c r="D46" s="41">
        <f t="shared" si="6"/>
        <v>4</v>
      </c>
      <c r="E46" s="42" t="str">
        <f t="shared" si="2"/>
        <v>GIJON</v>
      </c>
      <c r="F46" s="42">
        <f t="shared" si="7"/>
        <v>5150078</v>
      </c>
      <c r="G46" s="42">
        <f t="shared" si="8"/>
        <v>5638614</v>
      </c>
    </row>
    <row r="47" spans="1:9" x14ac:dyDescent="0.25">
      <c r="A47" s="42" t="str">
        <f t="shared" si="3"/>
        <v>CARTAGENA</v>
      </c>
      <c r="B47" s="41">
        <f t="shared" si="4"/>
        <v>9516047</v>
      </c>
      <c r="C47" s="41">
        <f t="shared" si="5"/>
        <v>10347120</v>
      </c>
      <c r="D47" s="41">
        <f t="shared" si="6"/>
        <v>5</v>
      </c>
      <c r="E47" s="42" t="str">
        <f t="shared" si="2"/>
        <v>SANTA CRUZ DE TENERIFE</v>
      </c>
      <c r="F47" s="42">
        <f t="shared" si="7"/>
        <v>4538530</v>
      </c>
      <c r="G47" s="42">
        <f t="shared" si="8"/>
        <v>4828408</v>
      </c>
    </row>
    <row r="48" spans="1:9" x14ac:dyDescent="0.25">
      <c r="A48" s="42" t="str">
        <f t="shared" si="3"/>
        <v>CASTELLON</v>
      </c>
      <c r="B48" s="41">
        <f t="shared" si="4"/>
        <v>4249692</v>
      </c>
      <c r="C48" s="41">
        <f t="shared" si="5"/>
        <v>4108889</v>
      </c>
      <c r="D48" s="41">
        <f t="shared" si="6"/>
        <v>11</v>
      </c>
      <c r="E48" s="42" t="str">
        <f t="shared" si="2"/>
        <v>CASTELLON</v>
      </c>
      <c r="F48" s="42">
        <f t="shared" si="7"/>
        <v>4249692</v>
      </c>
      <c r="G48" s="42">
        <f t="shared" si="8"/>
        <v>4108889</v>
      </c>
    </row>
    <row r="49" spans="1:7" x14ac:dyDescent="0.25">
      <c r="A49" s="42" t="str">
        <f t="shared" si="3"/>
        <v>CEUTA</v>
      </c>
      <c r="B49" s="41">
        <f t="shared" si="4"/>
        <v>808319</v>
      </c>
      <c r="C49" s="41">
        <f t="shared" si="5"/>
        <v>939598</v>
      </c>
      <c r="D49" s="41">
        <f t="shared" si="6"/>
        <v>22</v>
      </c>
      <c r="E49" s="42" t="str">
        <f t="shared" si="2"/>
        <v>A CORUÑA</v>
      </c>
      <c r="F49" s="42">
        <f t="shared" si="7"/>
        <v>4146486</v>
      </c>
      <c r="G49" s="42">
        <f t="shared" si="8"/>
        <v>3733924</v>
      </c>
    </row>
    <row r="50" spans="1:7" x14ac:dyDescent="0.25">
      <c r="A50" s="42" t="str">
        <f t="shared" si="3"/>
        <v>FERROL-SAN CIBRAO</v>
      </c>
      <c r="B50" s="41">
        <f t="shared" si="4"/>
        <v>4134708</v>
      </c>
      <c r="C50" s="41">
        <f t="shared" si="5"/>
        <v>4609475</v>
      </c>
      <c r="D50" s="41">
        <f t="shared" si="6"/>
        <v>13</v>
      </c>
      <c r="E50" s="42" t="str">
        <f t="shared" si="2"/>
        <v>FERROL-SAN CIBRAO</v>
      </c>
      <c r="F50" s="42">
        <f t="shared" si="7"/>
        <v>4134708</v>
      </c>
      <c r="G50" s="42">
        <f t="shared" si="8"/>
        <v>4609475</v>
      </c>
    </row>
    <row r="51" spans="1:7" x14ac:dyDescent="0.25">
      <c r="A51" s="42" t="str">
        <f t="shared" si="3"/>
        <v>GIJON</v>
      </c>
      <c r="B51" s="41">
        <f t="shared" si="4"/>
        <v>5150078</v>
      </c>
      <c r="C51" s="41">
        <f t="shared" si="5"/>
        <v>5638614</v>
      </c>
      <c r="D51" s="41">
        <f t="shared" si="6"/>
        <v>9</v>
      </c>
      <c r="E51" s="42" t="str">
        <f t="shared" si="2"/>
        <v>BALEARES</v>
      </c>
      <c r="F51" s="42">
        <f t="shared" si="7"/>
        <v>3425024</v>
      </c>
      <c r="G51" s="42">
        <f t="shared" si="8"/>
        <v>3606973</v>
      </c>
    </row>
    <row r="52" spans="1:7" x14ac:dyDescent="0.25">
      <c r="A52" s="42" t="str">
        <f t="shared" si="3"/>
        <v>HUELVA</v>
      </c>
      <c r="B52" s="41">
        <f t="shared" si="4"/>
        <v>7665238</v>
      </c>
      <c r="C52" s="41">
        <f t="shared" si="5"/>
        <v>8387880</v>
      </c>
      <c r="D52" s="41">
        <f t="shared" si="6"/>
        <v>7</v>
      </c>
      <c r="E52" s="42" t="str">
        <f t="shared" si="2"/>
        <v>ALMERIA</v>
      </c>
      <c r="F52" s="42">
        <f t="shared" si="7"/>
        <v>1552659</v>
      </c>
      <c r="G52" s="42">
        <f t="shared" si="8"/>
        <v>1850759</v>
      </c>
    </row>
    <row r="53" spans="1:7" x14ac:dyDescent="0.25">
      <c r="A53" s="42" t="str">
        <f t="shared" si="3"/>
        <v>LAS PALMAS</v>
      </c>
      <c r="B53" s="41">
        <f t="shared" si="4"/>
        <v>7460474</v>
      </c>
      <c r="C53" s="41">
        <f t="shared" si="5"/>
        <v>8470953</v>
      </c>
      <c r="D53" s="41">
        <f t="shared" si="6"/>
        <v>8</v>
      </c>
      <c r="E53" s="42" t="str">
        <f t="shared" si="2"/>
        <v>SANTANDER</v>
      </c>
      <c r="F53" s="42">
        <f t="shared" si="7"/>
        <v>1502806</v>
      </c>
      <c r="G53" s="42">
        <f t="shared" si="8"/>
        <v>1582007</v>
      </c>
    </row>
    <row r="54" spans="1:7" x14ac:dyDescent="0.25">
      <c r="A54" s="42" t="str">
        <f t="shared" si="3"/>
        <v>MALAGA</v>
      </c>
      <c r="B54" s="41">
        <f t="shared" si="4"/>
        <v>559255</v>
      </c>
      <c r="C54" s="41">
        <f t="shared" si="5"/>
        <v>3151556</v>
      </c>
      <c r="D54" s="41">
        <f t="shared" si="6"/>
        <v>26</v>
      </c>
      <c r="E54" s="42" t="str">
        <f t="shared" si="2"/>
        <v>AVILES</v>
      </c>
      <c r="F54" s="42">
        <f t="shared" si="7"/>
        <v>1487625</v>
      </c>
      <c r="G54" s="42">
        <f t="shared" si="8"/>
        <v>1705050</v>
      </c>
    </row>
    <row r="55" spans="1:7" x14ac:dyDescent="0.25">
      <c r="A55" s="42" t="str">
        <f t="shared" si="3"/>
        <v>MARIN Y RIA DE PONTEVEDRA</v>
      </c>
      <c r="B55" s="41">
        <f t="shared" si="4"/>
        <v>645938</v>
      </c>
      <c r="C55" s="41">
        <f t="shared" si="5"/>
        <v>603481</v>
      </c>
      <c r="D55" s="41">
        <f t="shared" si="6"/>
        <v>25</v>
      </c>
      <c r="E55" s="42" t="str">
        <f t="shared" si="2"/>
        <v>SEVILLA</v>
      </c>
      <c r="F55" s="42">
        <f t="shared" si="7"/>
        <v>1457844</v>
      </c>
      <c r="G55" s="42">
        <f t="shared" si="8"/>
        <v>1561724</v>
      </c>
    </row>
    <row r="56" spans="1:7" x14ac:dyDescent="0.25">
      <c r="A56" s="42" t="str">
        <f t="shared" si="3"/>
        <v>MELILLA</v>
      </c>
      <c r="B56" s="41">
        <f t="shared" si="4"/>
        <v>306745</v>
      </c>
      <c r="C56" s="41">
        <f t="shared" si="5"/>
        <v>302061</v>
      </c>
      <c r="D56" s="41">
        <f t="shared" si="6"/>
        <v>28</v>
      </c>
      <c r="E56" s="42" t="str">
        <f t="shared" si="2"/>
        <v>VIGO</v>
      </c>
      <c r="F56" s="42">
        <f t="shared" si="7"/>
        <v>1326619</v>
      </c>
      <c r="G56" s="42">
        <f t="shared" si="8"/>
        <v>1316919</v>
      </c>
    </row>
    <row r="57" spans="1:7" x14ac:dyDescent="0.25">
      <c r="A57" s="42" t="str">
        <f t="shared" si="3"/>
        <v>MOTRIL</v>
      </c>
      <c r="B57" s="41">
        <f t="shared" si="4"/>
        <v>657406</v>
      </c>
      <c r="C57" s="41">
        <f t="shared" si="5"/>
        <v>598633</v>
      </c>
      <c r="D57" s="41">
        <f t="shared" si="6"/>
        <v>24</v>
      </c>
      <c r="E57" s="42" t="str">
        <f t="shared" si="2"/>
        <v>BAHIA DE CADIZ</v>
      </c>
      <c r="F57" s="42">
        <f t="shared" si="7"/>
        <v>1218735</v>
      </c>
      <c r="G57" s="42">
        <f t="shared" si="8"/>
        <v>1304838</v>
      </c>
    </row>
    <row r="58" spans="1:7" x14ac:dyDescent="0.25">
      <c r="A58" s="42" t="str">
        <f t="shared" si="3"/>
        <v>PASAIA</v>
      </c>
      <c r="B58" s="41">
        <f t="shared" si="4"/>
        <v>883835</v>
      </c>
      <c r="C58" s="41">
        <f t="shared" si="5"/>
        <v>1161826</v>
      </c>
      <c r="D58" s="41">
        <f t="shared" si="6"/>
        <v>21</v>
      </c>
      <c r="E58" s="42" t="str">
        <f t="shared" si="2"/>
        <v>PASAIA</v>
      </c>
      <c r="F58" s="42">
        <f t="shared" si="7"/>
        <v>883835</v>
      </c>
      <c r="G58" s="42">
        <f t="shared" si="8"/>
        <v>1161826</v>
      </c>
    </row>
    <row r="59" spans="1:7" x14ac:dyDescent="0.25">
      <c r="A59" s="42" t="str">
        <f t="shared" si="3"/>
        <v>SANTA CRUZ DE TENERIFE</v>
      </c>
      <c r="B59" s="41">
        <f t="shared" si="4"/>
        <v>4538530</v>
      </c>
      <c r="C59" s="41">
        <f t="shared" si="5"/>
        <v>4828408</v>
      </c>
      <c r="D59" s="41">
        <f t="shared" si="6"/>
        <v>10</v>
      </c>
      <c r="E59" s="42" t="str">
        <f t="shared" si="2"/>
        <v>CEUTA</v>
      </c>
      <c r="F59" s="42">
        <f t="shared" si="7"/>
        <v>808319</v>
      </c>
      <c r="G59" s="42">
        <f t="shared" si="8"/>
        <v>939598</v>
      </c>
    </row>
    <row r="60" spans="1:7" x14ac:dyDescent="0.25">
      <c r="A60" s="42" t="str">
        <f t="shared" si="3"/>
        <v>SANTANDER</v>
      </c>
      <c r="B60" s="41">
        <f t="shared" si="4"/>
        <v>1502806</v>
      </c>
      <c r="C60" s="41">
        <f t="shared" si="5"/>
        <v>1582007</v>
      </c>
      <c r="D60" s="41">
        <f t="shared" si="6"/>
        <v>16</v>
      </c>
      <c r="E60" s="42" t="str">
        <f t="shared" si="2"/>
        <v>ALICANTE</v>
      </c>
      <c r="F60" s="42">
        <f t="shared" si="7"/>
        <v>742637</v>
      </c>
      <c r="G60" s="42">
        <f t="shared" si="8"/>
        <v>792279</v>
      </c>
    </row>
    <row r="61" spans="1:7" x14ac:dyDescent="0.25">
      <c r="A61" s="42" t="str">
        <f t="shared" si="3"/>
        <v>SEVILLA</v>
      </c>
      <c r="B61" s="41">
        <f t="shared" si="4"/>
        <v>1457844</v>
      </c>
      <c r="C61" s="41">
        <f t="shared" si="5"/>
        <v>1561724</v>
      </c>
      <c r="D61" s="41">
        <f t="shared" si="6"/>
        <v>18</v>
      </c>
      <c r="E61" s="42" t="str">
        <f t="shared" si="2"/>
        <v>MOTRIL</v>
      </c>
      <c r="F61" s="42">
        <f t="shared" si="7"/>
        <v>657406</v>
      </c>
      <c r="G61" s="42">
        <f t="shared" si="8"/>
        <v>598633</v>
      </c>
    </row>
    <row r="62" spans="1:7" x14ac:dyDescent="0.25">
      <c r="A62" s="42" t="str">
        <f t="shared" si="3"/>
        <v>TARRAGONA</v>
      </c>
      <c r="B62" s="41">
        <f t="shared" si="4"/>
        <v>9420782</v>
      </c>
      <c r="C62" s="41">
        <f t="shared" si="5"/>
        <v>11813330</v>
      </c>
      <c r="D62" s="41">
        <f t="shared" si="6"/>
        <v>6</v>
      </c>
      <c r="E62" s="42" t="str">
        <f t="shared" si="2"/>
        <v>MARIN Y RIA DE PONTEVEDRA</v>
      </c>
      <c r="F62" s="42">
        <f t="shared" si="7"/>
        <v>645938</v>
      </c>
      <c r="G62" s="42">
        <f t="shared" si="8"/>
        <v>603481</v>
      </c>
    </row>
    <row r="63" spans="1:7" x14ac:dyDescent="0.25">
      <c r="A63" s="42" t="str">
        <f t="shared" si="3"/>
        <v>VALENCIA</v>
      </c>
      <c r="B63" s="41">
        <f t="shared" si="4"/>
        <v>21549068</v>
      </c>
      <c r="C63" s="41">
        <f t="shared" si="5"/>
        <v>21337659</v>
      </c>
      <c r="D63" s="41">
        <f t="shared" si="6"/>
        <v>2</v>
      </c>
      <c r="E63" s="42" t="str">
        <f t="shared" si="2"/>
        <v>MALAGA</v>
      </c>
      <c r="F63" s="42">
        <f t="shared" si="7"/>
        <v>559255</v>
      </c>
      <c r="G63" s="42">
        <f t="shared" si="8"/>
        <v>3151556</v>
      </c>
    </row>
    <row r="64" spans="1:7" x14ac:dyDescent="0.25">
      <c r="A64" s="42" t="str">
        <f t="shared" si="3"/>
        <v>VIGO</v>
      </c>
      <c r="B64" s="41">
        <f t="shared" si="4"/>
        <v>1326619</v>
      </c>
      <c r="C64" s="41">
        <f t="shared" si="5"/>
        <v>1316919</v>
      </c>
      <c r="D64" s="41">
        <f t="shared" si="6"/>
        <v>19</v>
      </c>
      <c r="E64" s="42" t="str">
        <f t="shared" si="2"/>
        <v>VILAGARCIA</v>
      </c>
      <c r="F64" s="42">
        <f t="shared" si="7"/>
        <v>309809</v>
      </c>
      <c r="G64" s="42">
        <f t="shared" si="8"/>
        <v>327380</v>
      </c>
    </row>
    <row r="65" spans="1:7" x14ac:dyDescent="0.25">
      <c r="A65" s="42" t="str">
        <f t="shared" si="3"/>
        <v>VILAGARCIA</v>
      </c>
      <c r="B65" s="41">
        <f t="shared" si="4"/>
        <v>309809</v>
      </c>
      <c r="C65" s="41">
        <f t="shared" si="5"/>
        <v>327380</v>
      </c>
      <c r="D65" s="41">
        <f t="shared" si="6"/>
        <v>27</v>
      </c>
      <c r="E65" s="42" t="str">
        <f t="shared" si="2"/>
        <v>MELILLA</v>
      </c>
      <c r="F65" s="42">
        <f t="shared" si="7"/>
        <v>306745</v>
      </c>
      <c r="G65" s="42">
        <f t="shared" si="8"/>
        <v>302061</v>
      </c>
    </row>
    <row r="68" spans="1:7" x14ac:dyDescent="0.25">
      <c r="A68" s="4"/>
      <c r="B68" s="5"/>
      <c r="C68" s="5"/>
      <c r="D68" s="5"/>
      <c r="E68" s="5"/>
      <c r="F68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75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76</v>
      </c>
    </row>
    <row r="5" spans="1:12" x14ac:dyDescent="0.25">
      <c r="A5" s="69" t="s">
        <v>73</v>
      </c>
      <c r="B5" s="67" t="str">
        <f>'Resumen general'!D6</f>
        <v>Mes Abril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41428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37">
        <v>774116</v>
      </c>
      <c r="C7" s="37">
        <v>958014</v>
      </c>
      <c r="D7" s="37">
        <v>3637342</v>
      </c>
      <c r="E7" s="37">
        <v>4057279</v>
      </c>
      <c r="F7" s="10">
        <f>((E7*100)/D7)-100</f>
        <v>11.545161274359131</v>
      </c>
      <c r="G7" s="1"/>
      <c r="H7" s="1"/>
      <c r="I7" s="1"/>
    </row>
    <row r="8" spans="1:12" x14ac:dyDescent="0.25">
      <c r="A8" s="11" t="s">
        <v>45</v>
      </c>
      <c r="B8" s="38">
        <v>231542</v>
      </c>
      <c r="C8" s="38">
        <v>184831</v>
      </c>
      <c r="D8" s="38">
        <v>788902</v>
      </c>
      <c r="E8" s="38">
        <v>738349</v>
      </c>
      <c r="F8" s="13">
        <f t="shared" ref="F8:F35" si="0">((E8*100)/D8)-100</f>
        <v>-6.4080202610717123</v>
      </c>
      <c r="G8" s="1"/>
      <c r="H8" s="1"/>
      <c r="I8" s="1"/>
    </row>
    <row r="9" spans="1:12" x14ac:dyDescent="0.25">
      <c r="A9" s="8" t="s">
        <v>46</v>
      </c>
      <c r="B9" s="37">
        <v>431623</v>
      </c>
      <c r="C9" s="37">
        <v>355793</v>
      </c>
      <c r="D9" s="37">
        <v>1827312</v>
      </c>
      <c r="E9" s="37">
        <v>1539689</v>
      </c>
      <c r="F9" s="10">
        <f t="shared" si="0"/>
        <v>-15.740223891705412</v>
      </c>
      <c r="G9" s="1"/>
      <c r="H9" s="1"/>
      <c r="I9" s="1"/>
    </row>
    <row r="10" spans="1:12" x14ac:dyDescent="0.25">
      <c r="A10" s="11" t="s">
        <v>47</v>
      </c>
      <c r="B10" s="38">
        <v>435820</v>
      </c>
      <c r="C10" s="38">
        <v>372709</v>
      </c>
      <c r="D10" s="38">
        <v>1686690</v>
      </c>
      <c r="E10" s="38">
        <v>1468615</v>
      </c>
      <c r="F10" s="13">
        <f t="shared" si="0"/>
        <v>-12.92916896406571</v>
      </c>
      <c r="G10" s="1"/>
      <c r="H10" s="1"/>
      <c r="I10" s="1"/>
    </row>
    <row r="11" spans="1:12" x14ac:dyDescent="0.25">
      <c r="A11" s="8" t="s">
        <v>48</v>
      </c>
      <c r="B11" s="37">
        <v>6619411</v>
      </c>
      <c r="C11" s="37">
        <v>7041781</v>
      </c>
      <c r="D11" s="37">
        <v>26631676</v>
      </c>
      <c r="E11" s="37">
        <v>25622114</v>
      </c>
      <c r="F11" s="10">
        <f t="shared" si="0"/>
        <v>-3.7908316397360835</v>
      </c>
      <c r="G11" s="1"/>
      <c r="H11" s="1"/>
      <c r="I11" s="1"/>
    </row>
    <row r="12" spans="1:12" x14ac:dyDescent="0.25">
      <c r="A12" s="11" t="s">
        <v>49</v>
      </c>
      <c r="B12" s="38">
        <v>248048</v>
      </c>
      <c r="C12" s="38">
        <v>227478</v>
      </c>
      <c r="D12" s="38">
        <v>1271806</v>
      </c>
      <c r="E12" s="38">
        <v>1190165</v>
      </c>
      <c r="F12" s="13">
        <f t="shared" si="0"/>
        <v>-6.4192966537349321</v>
      </c>
      <c r="G12" s="1"/>
      <c r="H12" s="1"/>
      <c r="I12" s="1"/>
    </row>
    <row r="13" spans="1:12" x14ac:dyDescent="0.25">
      <c r="A13" s="8" t="s">
        <v>50</v>
      </c>
      <c r="B13" s="37">
        <v>923293</v>
      </c>
      <c r="C13" s="37">
        <v>952261</v>
      </c>
      <c r="D13" s="37">
        <v>3576843</v>
      </c>
      <c r="E13" s="37">
        <v>3379556</v>
      </c>
      <c r="F13" s="10">
        <f t="shared" si="0"/>
        <v>-5.5156740175624179</v>
      </c>
      <c r="G13" s="1"/>
      <c r="H13" s="1"/>
      <c r="I13" s="1"/>
    </row>
    <row r="14" spans="1:12" x14ac:dyDescent="0.25">
      <c r="A14" s="11" t="s">
        <v>51</v>
      </c>
      <c r="B14" s="38">
        <v>3524863</v>
      </c>
      <c r="C14" s="38">
        <v>3353806</v>
      </c>
      <c r="D14" s="38">
        <v>13399617</v>
      </c>
      <c r="E14" s="38">
        <v>12911666</v>
      </c>
      <c r="F14" s="13">
        <f t="shared" si="0"/>
        <v>-3.6415294556553306</v>
      </c>
      <c r="G14" s="1"/>
      <c r="H14" s="1"/>
      <c r="I14" s="1"/>
    </row>
    <row r="15" spans="1:12" x14ac:dyDescent="0.25">
      <c r="A15" s="8" t="s">
        <v>52</v>
      </c>
      <c r="B15" s="37">
        <v>1928527</v>
      </c>
      <c r="C15" s="37">
        <v>2287484</v>
      </c>
      <c r="D15" s="37">
        <v>8622337</v>
      </c>
      <c r="E15" s="37">
        <v>9595869</v>
      </c>
      <c r="F15" s="10">
        <f t="shared" si="0"/>
        <v>11.290813615844527</v>
      </c>
      <c r="G15" s="1"/>
      <c r="H15" s="1"/>
      <c r="I15" s="1"/>
    </row>
    <row r="16" spans="1:12" x14ac:dyDescent="0.25">
      <c r="A16" s="11" t="s">
        <v>53</v>
      </c>
      <c r="B16" s="38">
        <v>2763513</v>
      </c>
      <c r="C16" s="38">
        <v>2343357</v>
      </c>
      <c r="D16" s="38">
        <v>10242472</v>
      </c>
      <c r="E16" s="38">
        <v>9428268</v>
      </c>
      <c r="F16" s="13">
        <f t="shared" si="0"/>
        <v>-7.9492919287453248</v>
      </c>
      <c r="G16" s="1"/>
      <c r="H16" s="1"/>
      <c r="I16" s="1"/>
    </row>
    <row r="17" spans="1:9" x14ac:dyDescent="0.25">
      <c r="A17" s="8" t="s">
        <v>54</v>
      </c>
      <c r="B17" s="37">
        <v>999884</v>
      </c>
      <c r="C17" s="37">
        <v>1108213</v>
      </c>
      <c r="D17" s="37">
        <v>4097090</v>
      </c>
      <c r="E17" s="37">
        <v>4240968</v>
      </c>
      <c r="F17" s="10">
        <f t="shared" si="0"/>
        <v>3.511711971179551</v>
      </c>
      <c r="G17" s="1"/>
      <c r="H17" s="1"/>
      <c r="I17" s="1"/>
    </row>
    <row r="18" spans="1:9" x14ac:dyDescent="0.25">
      <c r="A18" s="11" t="s">
        <v>55</v>
      </c>
      <c r="B18" s="38">
        <v>148126</v>
      </c>
      <c r="C18" s="38">
        <v>144404</v>
      </c>
      <c r="D18" s="38">
        <v>701770</v>
      </c>
      <c r="E18" s="38">
        <v>588411</v>
      </c>
      <c r="F18" s="13">
        <f t="shared" si="0"/>
        <v>-16.153298089117513</v>
      </c>
      <c r="G18" s="1"/>
      <c r="H18" s="1"/>
      <c r="I18" s="1"/>
    </row>
    <row r="19" spans="1:9" x14ac:dyDescent="0.25">
      <c r="A19" s="8" t="s">
        <v>56</v>
      </c>
      <c r="B19" s="37">
        <v>1157745</v>
      </c>
      <c r="C19" s="37">
        <v>1208849</v>
      </c>
      <c r="D19" s="37">
        <v>4605635</v>
      </c>
      <c r="E19" s="37">
        <v>4129037</v>
      </c>
      <c r="F19" s="10">
        <f t="shared" si="0"/>
        <v>-10.348149603691994</v>
      </c>
      <c r="G19" s="1"/>
      <c r="H19" s="1"/>
      <c r="I19" s="1"/>
    </row>
    <row r="20" spans="1:9" x14ac:dyDescent="0.25">
      <c r="A20" s="11" t="s">
        <v>57</v>
      </c>
      <c r="B20" s="38">
        <v>1660698</v>
      </c>
      <c r="C20" s="38">
        <v>1395531</v>
      </c>
      <c r="D20" s="38">
        <v>5601959</v>
      </c>
      <c r="E20" s="38">
        <v>5111116</v>
      </c>
      <c r="F20" s="13">
        <f t="shared" si="0"/>
        <v>-8.7619884401153172</v>
      </c>
      <c r="G20" s="1"/>
      <c r="H20" s="1"/>
      <c r="I20" s="1"/>
    </row>
    <row r="21" spans="1:9" x14ac:dyDescent="0.25">
      <c r="A21" s="8" t="s">
        <v>58</v>
      </c>
      <c r="B21" s="37">
        <v>2858370</v>
      </c>
      <c r="C21" s="37">
        <v>2223041</v>
      </c>
      <c r="D21" s="37">
        <v>8361052</v>
      </c>
      <c r="E21" s="37">
        <v>7623397</v>
      </c>
      <c r="F21" s="10">
        <f t="shared" si="0"/>
        <v>-8.8225142003661716</v>
      </c>
      <c r="G21" s="1"/>
      <c r="H21" s="1"/>
      <c r="I21" s="1"/>
    </row>
    <row r="22" spans="1:9" x14ac:dyDescent="0.25">
      <c r="A22" s="11" t="s">
        <v>59</v>
      </c>
      <c r="B22" s="38">
        <v>1901000</v>
      </c>
      <c r="C22" s="38">
        <v>1609383</v>
      </c>
      <c r="D22" s="38">
        <v>7614005</v>
      </c>
      <c r="E22" s="38">
        <v>6620624</v>
      </c>
      <c r="F22" s="13">
        <f t="shared" si="0"/>
        <v>-13.046760541922424</v>
      </c>
      <c r="G22" s="1"/>
      <c r="H22" s="1"/>
      <c r="I22" s="1"/>
    </row>
    <row r="23" spans="1:9" x14ac:dyDescent="0.25">
      <c r="A23" s="8" t="s">
        <v>60</v>
      </c>
      <c r="B23" s="37">
        <v>628930</v>
      </c>
      <c r="C23" s="37">
        <v>163916</v>
      </c>
      <c r="D23" s="37">
        <v>3126805</v>
      </c>
      <c r="E23" s="37">
        <v>538009</v>
      </c>
      <c r="F23" s="10">
        <f t="shared" si="0"/>
        <v>-82.793650387536161</v>
      </c>
      <c r="G23" s="1"/>
      <c r="H23" s="1"/>
      <c r="I23" s="1"/>
    </row>
    <row r="24" spans="1:9" x14ac:dyDescent="0.25">
      <c r="A24" s="11" t="s">
        <v>61</v>
      </c>
      <c r="B24" s="38">
        <v>153049</v>
      </c>
      <c r="C24" s="38">
        <v>114357</v>
      </c>
      <c r="D24" s="38">
        <v>593149</v>
      </c>
      <c r="E24" s="38">
        <v>637336</v>
      </c>
      <c r="F24" s="13">
        <f t="shared" si="0"/>
        <v>7.4495615772765404</v>
      </c>
      <c r="G24" s="1"/>
      <c r="H24" s="1"/>
      <c r="I24" s="1"/>
    </row>
    <row r="25" spans="1:9" x14ac:dyDescent="0.25">
      <c r="A25" s="8" t="s">
        <v>62</v>
      </c>
      <c r="B25" s="37">
        <v>66999</v>
      </c>
      <c r="C25" s="37">
        <v>81894</v>
      </c>
      <c r="D25" s="37">
        <v>296805</v>
      </c>
      <c r="E25" s="37">
        <v>306729</v>
      </c>
      <c r="F25" s="10">
        <f t="shared" si="0"/>
        <v>3.3436094405417691</v>
      </c>
      <c r="G25" s="1"/>
      <c r="H25" s="1"/>
      <c r="I25" s="1"/>
    </row>
    <row r="26" spans="1:9" x14ac:dyDescent="0.25">
      <c r="A26" s="11" t="s">
        <v>63</v>
      </c>
      <c r="B26" s="38">
        <v>135856</v>
      </c>
      <c r="C26" s="38">
        <v>186676</v>
      </c>
      <c r="D26" s="38">
        <v>591081</v>
      </c>
      <c r="E26" s="38">
        <v>646783</v>
      </c>
      <c r="F26" s="13">
        <f t="shared" si="0"/>
        <v>9.4237507211363578</v>
      </c>
      <c r="G26" s="1"/>
      <c r="H26" s="1"/>
      <c r="I26" s="1"/>
    </row>
    <row r="27" spans="1:9" x14ac:dyDescent="0.25">
      <c r="A27" s="8" t="s">
        <v>64</v>
      </c>
      <c r="B27" s="37">
        <v>306497</v>
      </c>
      <c r="C27" s="37">
        <v>211550</v>
      </c>
      <c r="D27" s="37">
        <v>1143206</v>
      </c>
      <c r="E27" s="37">
        <v>864530</v>
      </c>
      <c r="F27" s="10">
        <f t="shared" si="0"/>
        <v>-24.376709009574824</v>
      </c>
      <c r="G27" s="1"/>
      <c r="H27" s="1"/>
      <c r="I27" s="1"/>
    </row>
    <row r="28" spans="1:9" x14ac:dyDescent="0.25">
      <c r="A28" s="11" t="s">
        <v>65</v>
      </c>
      <c r="B28" s="38">
        <v>829933</v>
      </c>
      <c r="C28" s="38">
        <v>981456</v>
      </c>
      <c r="D28" s="38">
        <v>4506129</v>
      </c>
      <c r="E28" s="38">
        <v>4183962</v>
      </c>
      <c r="F28" s="13">
        <f t="shared" si="0"/>
        <v>-7.1495290081575575</v>
      </c>
      <c r="G28" s="1"/>
      <c r="H28" s="1"/>
      <c r="I28" s="1"/>
    </row>
    <row r="29" spans="1:9" x14ac:dyDescent="0.25">
      <c r="A29" s="8" t="s">
        <v>66</v>
      </c>
      <c r="B29" s="37">
        <v>401792</v>
      </c>
      <c r="C29" s="37">
        <v>371581</v>
      </c>
      <c r="D29" s="37">
        <v>1563070</v>
      </c>
      <c r="E29" s="37">
        <v>1486686</v>
      </c>
      <c r="F29" s="10">
        <f t="shared" si="0"/>
        <v>-4.8867932978049566</v>
      </c>
      <c r="G29" s="1"/>
      <c r="H29" s="1"/>
      <c r="I29" s="1"/>
    </row>
    <row r="30" spans="1:9" x14ac:dyDescent="0.25">
      <c r="A30" s="11" t="s">
        <v>67</v>
      </c>
      <c r="B30" s="38">
        <v>402466</v>
      </c>
      <c r="C30" s="38">
        <v>383249</v>
      </c>
      <c r="D30" s="38">
        <v>1554875</v>
      </c>
      <c r="E30" s="38">
        <v>1451976</v>
      </c>
      <c r="F30" s="13">
        <f t="shared" si="0"/>
        <v>-6.6178310153549376</v>
      </c>
      <c r="G30" s="1"/>
      <c r="H30" s="1"/>
      <c r="I30" s="1"/>
    </row>
    <row r="31" spans="1:9" x14ac:dyDescent="0.25">
      <c r="A31" s="8" t="s">
        <v>68</v>
      </c>
      <c r="B31" s="37">
        <v>2807119</v>
      </c>
      <c r="C31" s="37">
        <v>2073532</v>
      </c>
      <c r="D31" s="37">
        <v>11729816</v>
      </c>
      <c r="E31" s="37">
        <v>9322488</v>
      </c>
      <c r="F31" s="10">
        <f t="shared" si="0"/>
        <v>-20.523152281331605</v>
      </c>
      <c r="G31" s="1"/>
      <c r="H31" s="1"/>
      <c r="I31" s="1"/>
    </row>
    <row r="32" spans="1:9" x14ac:dyDescent="0.25">
      <c r="A32" s="11" t="s">
        <v>69</v>
      </c>
      <c r="B32" s="38">
        <v>5430338</v>
      </c>
      <c r="C32" s="38">
        <v>5350846</v>
      </c>
      <c r="D32" s="38">
        <v>21187750</v>
      </c>
      <c r="E32" s="38">
        <v>21394862</v>
      </c>
      <c r="F32" s="13">
        <f t="shared" si="0"/>
        <v>0.9775082299913862</v>
      </c>
      <c r="G32" s="1"/>
      <c r="H32" s="1"/>
      <c r="I32" s="1"/>
    </row>
    <row r="33" spans="1:9" x14ac:dyDescent="0.25">
      <c r="A33" s="8" t="s">
        <v>70</v>
      </c>
      <c r="B33" s="37">
        <v>281506</v>
      </c>
      <c r="C33" s="37">
        <v>329841</v>
      </c>
      <c r="D33" s="37">
        <v>1207385</v>
      </c>
      <c r="E33" s="37">
        <v>1238434</v>
      </c>
      <c r="F33" s="10">
        <f t="shared" si="0"/>
        <v>2.5715906690906394</v>
      </c>
      <c r="G33" s="1"/>
      <c r="H33" s="1"/>
      <c r="I33" s="1"/>
    </row>
    <row r="34" spans="1:9" x14ac:dyDescent="0.25">
      <c r="A34" s="11" t="s">
        <v>71</v>
      </c>
      <c r="B34" s="38">
        <v>57938</v>
      </c>
      <c r="C34" s="38">
        <v>71988</v>
      </c>
      <c r="D34" s="38">
        <v>325599</v>
      </c>
      <c r="E34" s="38">
        <v>308737</v>
      </c>
      <c r="F34" s="13">
        <f t="shared" si="0"/>
        <v>-5.1787628340381815</v>
      </c>
      <c r="G34" s="1"/>
      <c r="H34" s="1"/>
      <c r="I34" s="1"/>
    </row>
    <row r="35" spans="1:9" x14ac:dyDescent="0.25">
      <c r="A35" s="14" t="s">
        <v>72</v>
      </c>
      <c r="B35" s="15">
        <f>SUM(B7:B34)</f>
        <v>38109002</v>
      </c>
      <c r="C35" s="15">
        <f t="shared" ref="C35:E35" si="1">SUM(C7:C34)</f>
        <v>36087821</v>
      </c>
      <c r="D35" s="15">
        <f t="shared" si="1"/>
        <v>150492178</v>
      </c>
      <c r="E35" s="15">
        <f t="shared" si="1"/>
        <v>140625655</v>
      </c>
      <c r="F35" s="16">
        <f t="shared" si="0"/>
        <v>-6.5561699824691289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4057279</v>
      </c>
      <c r="C38" s="41">
        <f>D7</f>
        <v>3637342</v>
      </c>
      <c r="D38" s="41">
        <f>_xlfn.RANK.EQ(B38,$B$38:$B$65)+COUNTIF($B$38:$B$65,B38)-1</f>
        <v>13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25622114</v>
      </c>
      <c r="G38" s="42">
        <f>LOOKUP(E38,$A$38:$A$65,$C$38:$C$65)</f>
        <v>26631676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738349</v>
      </c>
      <c r="C39" s="41">
        <f t="shared" ref="C39:C65" si="5">D8</f>
        <v>788902</v>
      </c>
      <c r="D39" s="41">
        <f t="shared" ref="D39:D65" si="6">_xlfn.RANK.EQ(B39,$B$38:$B$65)+COUNTIF($B$38:$B$65,B39)-1</f>
        <v>22</v>
      </c>
      <c r="E39" s="42" t="str">
        <f t="shared" si="2"/>
        <v>VALENCIA</v>
      </c>
      <c r="F39" s="42">
        <f t="shared" ref="F39:F54" si="7">LOOKUP(E39,$A$38:$A$65,$B$38:$B$65)</f>
        <v>21394862</v>
      </c>
      <c r="G39" s="42">
        <f t="shared" ref="G39:G65" si="8">LOOKUP(E39,$A$38:$A$65,$C$38:$C$65)</f>
        <v>21187750</v>
      </c>
    </row>
    <row r="40" spans="1:9" x14ac:dyDescent="0.25">
      <c r="A40" s="42" t="str">
        <f t="shared" si="3"/>
        <v>ALMERIA</v>
      </c>
      <c r="B40" s="41">
        <f t="shared" si="4"/>
        <v>1539689</v>
      </c>
      <c r="C40" s="41">
        <f t="shared" si="5"/>
        <v>1827312</v>
      </c>
      <c r="D40" s="41">
        <f t="shared" si="6"/>
        <v>15</v>
      </c>
      <c r="E40" s="42" t="str">
        <f t="shared" si="2"/>
        <v>BARCELONA</v>
      </c>
      <c r="F40" s="42">
        <f t="shared" si="7"/>
        <v>12911666</v>
      </c>
      <c r="G40" s="42">
        <f t="shared" si="8"/>
        <v>13399617</v>
      </c>
    </row>
    <row r="41" spans="1:9" x14ac:dyDescent="0.25">
      <c r="A41" s="42" t="str">
        <f t="shared" si="3"/>
        <v>AVILES</v>
      </c>
      <c r="B41" s="41">
        <f t="shared" si="4"/>
        <v>1468615</v>
      </c>
      <c r="C41" s="41">
        <f t="shared" si="5"/>
        <v>1686690</v>
      </c>
      <c r="D41" s="41">
        <f t="shared" si="6"/>
        <v>17</v>
      </c>
      <c r="E41" s="42" t="str">
        <f t="shared" si="2"/>
        <v>BILBAO</v>
      </c>
      <c r="F41" s="42">
        <f t="shared" si="7"/>
        <v>9595869</v>
      </c>
      <c r="G41" s="42">
        <f t="shared" si="8"/>
        <v>8622337</v>
      </c>
    </row>
    <row r="42" spans="1:9" x14ac:dyDescent="0.25">
      <c r="A42" s="42" t="str">
        <f t="shared" si="3"/>
        <v>BAHIA DE ALGECIRAS</v>
      </c>
      <c r="B42" s="41">
        <f t="shared" si="4"/>
        <v>25622114</v>
      </c>
      <c r="C42" s="41">
        <f t="shared" si="5"/>
        <v>26631676</v>
      </c>
      <c r="D42" s="41">
        <f t="shared" si="6"/>
        <v>1</v>
      </c>
      <c r="E42" s="42" t="str">
        <f t="shared" si="2"/>
        <v>CARTAGENA</v>
      </c>
      <c r="F42" s="42">
        <f t="shared" si="7"/>
        <v>9428268</v>
      </c>
      <c r="G42" s="42">
        <f t="shared" si="8"/>
        <v>10242472</v>
      </c>
    </row>
    <row r="43" spans="1:9" x14ac:dyDescent="0.25">
      <c r="A43" s="42" t="str">
        <f t="shared" si="3"/>
        <v>BAHIA DE CADIZ</v>
      </c>
      <c r="B43" s="41">
        <f t="shared" si="4"/>
        <v>1190165</v>
      </c>
      <c r="C43" s="41">
        <f t="shared" si="5"/>
        <v>1271806</v>
      </c>
      <c r="D43" s="41">
        <f t="shared" si="6"/>
        <v>20</v>
      </c>
      <c r="E43" s="42" t="str">
        <f t="shared" si="2"/>
        <v>TARRAGONA</v>
      </c>
      <c r="F43" s="42">
        <f t="shared" si="7"/>
        <v>9322488</v>
      </c>
      <c r="G43" s="42">
        <f t="shared" si="8"/>
        <v>11729816</v>
      </c>
    </row>
    <row r="44" spans="1:9" x14ac:dyDescent="0.25">
      <c r="A44" s="42" t="str">
        <f t="shared" si="3"/>
        <v>BALEARES</v>
      </c>
      <c r="B44" s="41">
        <f t="shared" si="4"/>
        <v>3379556</v>
      </c>
      <c r="C44" s="41">
        <f t="shared" si="5"/>
        <v>3576843</v>
      </c>
      <c r="D44" s="41">
        <f t="shared" si="6"/>
        <v>14</v>
      </c>
      <c r="E44" s="42" t="str">
        <f t="shared" si="2"/>
        <v>HUELVA</v>
      </c>
      <c r="F44" s="42">
        <f t="shared" si="7"/>
        <v>7623397</v>
      </c>
      <c r="G44" s="42">
        <f t="shared" si="8"/>
        <v>8361052</v>
      </c>
    </row>
    <row r="45" spans="1:9" x14ac:dyDescent="0.25">
      <c r="A45" s="42" t="str">
        <f t="shared" si="3"/>
        <v>BARCELONA</v>
      </c>
      <c r="B45" s="41">
        <f t="shared" si="4"/>
        <v>12911666</v>
      </c>
      <c r="C45" s="41">
        <f t="shared" si="5"/>
        <v>13399617</v>
      </c>
      <c r="D45" s="41">
        <f t="shared" si="6"/>
        <v>3</v>
      </c>
      <c r="E45" s="42" t="str">
        <f t="shared" si="2"/>
        <v>LAS PALMAS</v>
      </c>
      <c r="F45" s="42">
        <f t="shared" si="7"/>
        <v>6620624</v>
      </c>
      <c r="G45" s="42">
        <f t="shared" si="8"/>
        <v>7614005</v>
      </c>
    </row>
    <row r="46" spans="1:9" x14ac:dyDescent="0.25">
      <c r="A46" s="42" t="str">
        <f t="shared" si="3"/>
        <v>BILBAO</v>
      </c>
      <c r="B46" s="41">
        <f t="shared" si="4"/>
        <v>9595869</v>
      </c>
      <c r="C46" s="41">
        <f t="shared" si="5"/>
        <v>8622337</v>
      </c>
      <c r="D46" s="41">
        <f t="shared" si="6"/>
        <v>4</v>
      </c>
      <c r="E46" s="42" t="str">
        <f t="shared" si="2"/>
        <v>GIJON</v>
      </c>
      <c r="F46" s="42">
        <f t="shared" si="7"/>
        <v>5111116</v>
      </c>
      <c r="G46" s="42">
        <f t="shared" si="8"/>
        <v>5601959</v>
      </c>
    </row>
    <row r="47" spans="1:9" x14ac:dyDescent="0.25">
      <c r="A47" s="42" t="str">
        <f t="shared" si="3"/>
        <v>CARTAGENA</v>
      </c>
      <c r="B47" s="41">
        <f t="shared" si="4"/>
        <v>9428268</v>
      </c>
      <c r="C47" s="41">
        <f t="shared" si="5"/>
        <v>10242472</v>
      </c>
      <c r="D47" s="41">
        <f t="shared" si="6"/>
        <v>5</v>
      </c>
      <c r="E47" s="42" t="str">
        <f t="shared" si="2"/>
        <v>CASTELLON</v>
      </c>
      <c r="F47" s="42">
        <f t="shared" si="7"/>
        <v>4240968</v>
      </c>
      <c r="G47" s="42">
        <f t="shared" si="8"/>
        <v>4097090</v>
      </c>
    </row>
    <row r="48" spans="1:9" x14ac:dyDescent="0.25">
      <c r="A48" s="42" t="str">
        <f t="shared" si="3"/>
        <v>CASTELLON</v>
      </c>
      <c r="B48" s="41">
        <f t="shared" si="4"/>
        <v>4240968</v>
      </c>
      <c r="C48" s="41">
        <f t="shared" si="5"/>
        <v>4097090</v>
      </c>
      <c r="D48" s="41">
        <f t="shared" si="6"/>
        <v>10</v>
      </c>
      <c r="E48" s="42" t="str">
        <f t="shared" si="2"/>
        <v>SANTA CRUZ DE TENERIFE</v>
      </c>
      <c r="F48" s="42">
        <f t="shared" si="7"/>
        <v>4183962</v>
      </c>
      <c r="G48" s="42">
        <f t="shared" si="8"/>
        <v>4506129</v>
      </c>
    </row>
    <row r="49" spans="1:7" x14ac:dyDescent="0.25">
      <c r="A49" s="42" t="str">
        <f t="shared" si="3"/>
        <v>CEUTA</v>
      </c>
      <c r="B49" s="41">
        <f t="shared" si="4"/>
        <v>588411</v>
      </c>
      <c r="C49" s="41">
        <f t="shared" si="5"/>
        <v>701770</v>
      </c>
      <c r="D49" s="41">
        <f t="shared" si="6"/>
        <v>25</v>
      </c>
      <c r="E49" s="42" t="str">
        <f t="shared" si="2"/>
        <v>FERROL-SAN CIBRAO</v>
      </c>
      <c r="F49" s="42">
        <f t="shared" si="7"/>
        <v>4129037</v>
      </c>
      <c r="G49" s="42">
        <f t="shared" si="8"/>
        <v>4605635</v>
      </c>
    </row>
    <row r="50" spans="1:7" x14ac:dyDescent="0.25">
      <c r="A50" s="42" t="str">
        <f t="shared" si="3"/>
        <v>FERROL-SAN CIBRAO</v>
      </c>
      <c r="B50" s="41">
        <f t="shared" si="4"/>
        <v>4129037</v>
      </c>
      <c r="C50" s="41">
        <f t="shared" si="5"/>
        <v>4605635</v>
      </c>
      <c r="D50" s="41">
        <f t="shared" si="6"/>
        <v>12</v>
      </c>
      <c r="E50" s="42" t="str">
        <f t="shared" si="2"/>
        <v>A CORUÑA</v>
      </c>
      <c r="F50" s="42">
        <f t="shared" si="7"/>
        <v>4057279</v>
      </c>
      <c r="G50" s="42">
        <f t="shared" si="8"/>
        <v>3637342</v>
      </c>
    </row>
    <row r="51" spans="1:7" x14ac:dyDescent="0.25">
      <c r="A51" s="42" t="str">
        <f t="shared" si="3"/>
        <v>GIJON</v>
      </c>
      <c r="B51" s="41">
        <f t="shared" si="4"/>
        <v>5111116</v>
      </c>
      <c r="C51" s="41">
        <f t="shared" si="5"/>
        <v>5601959</v>
      </c>
      <c r="D51" s="41">
        <f t="shared" si="6"/>
        <v>9</v>
      </c>
      <c r="E51" s="42" t="str">
        <f t="shared" si="2"/>
        <v>BALEARES</v>
      </c>
      <c r="F51" s="42">
        <f t="shared" si="7"/>
        <v>3379556</v>
      </c>
      <c r="G51" s="42">
        <f t="shared" si="8"/>
        <v>3576843</v>
      </c>
    </row>
    <row r="52" spans="1:7" x14ac:dyDescent="0.25">
      <c r="A52" s="42" t="str">
        <f t="shared" si="3"/>
        <v>HUELVA</v>
      </c>
      <c r="B52" s="41">
        <f t="shared" si="4"/>
        <v>7623397</v>
      </c>
      <c r="C52" s="41">
        <f t="shared" si="5"/>
        <v>8361052</v>
      </c>
      <c r="D52" s="41">
        <f t="shared" si="6"/>
        <v>7</v>
      </c>
      <c r="E52" s="42" t="str">
        <f t="shared" si="2"/>
        <v>ALMERIA</v>
      </c>
      <c r="F52" s="42">
        <f t="shared" si="7"/>
        <v>1539689</v>
      </c>
      <c r="G52" s="42">
        <f t="shared" si="8"/>
        <v>1827312</v>
      </c>
    </row>
    <row r="53" spans="1:7" x14ac:dyDescent="0.25">
      <c r="A53" s="42" t="str">
        <f t="shared" si="3"/>
        <v>LAS PALMAS</v>
      </c>
      <c r="B53" s="41">
        <f t="shared" si="4"/>
        <v>6620624</v>
      </c>
      <c r="C53" s="41">
        <f t="shared" si="5"/>
        <v>7614005</v>
      </c>
      <c r="D53" s="41">
        <f t="shared" si="6"/>
        <v>8</v>
      </c>
      <c r="E53" s="42" t="str">
        <f t="shared" si="2"/>
        <v>SANTANDER</v>
      </c>
      <c r="F53" s="42">
        <f t="shared" si="7"/>
        <v>1486686</v>
      </c>
      <c r="G53" s="42">
        <f t="shared" si="8"/>
        <v>1563070</v>
      </c>
    </row>
    <row r="54" spans="1:7" x14ac:dyDescent="0.25">
      <c r="A54" s="42" t="str">
        <f t="shared" si="3"/>
        <v>MALAGA</v>
      </c>
      <c r="B54" s="41">
        <f t="shared" si="4"/>
        <v>538009</v>
      </c>
      <c r="C54" s="41">
        <f t="shared" si="5"/>
        <v>3126805</v>
      </c>
      <c r="D54" s="41">
        <f t="shared" si="6"/>
        <v>26</v>
      </c>
      <c r="E54" s="42" t="str">
        <f t="shared" si="2"/>
        <v>AVILES</v>
      </c>
      <c r="F54" s="42">
        <f t="shared" si="7"/>
        <v>1468615</v>
      </c>
      <c r="G54" s="42">
        <f t="shared" si="8"/>
        <v>1686690</v>
      </c>
    </row>
    <row r="55" spans="1:7" x14ac:dyDescent="0.25">
      <c r="A55" s="42" t="str">
        <f t="shared" si="3"/>
        <v>MARIN Y RIA DE PONTEVEDRA</v>
      </c>
      <c r="B55" s="41">
        <f t="shared" si="4"/>
        <v>637336</v>
      </c>
      <c r="C55" s="41">
        <f t="shared" si="5"/>
        <v>593149</v>
      </c>
      <c r="D55" s="41">
        <f t="shared" si="6"/>
        <v>24</v>
      </c>
      <c r="E55" s="42" t="str">
        <f t="shared" si="2"/>
        <v>SEVILLA</v>
      </c>
      <c r="F55" s="42">
        <f t="shared" ref="F55:F65" si="9">LOOKUP(E55,$A$38:$A$65,$B$38:$B$65)</f>
        <v>1451976</v>
      </c>
      <c r="G55" s="42">
        <f t="shared" si="8"/>
        <v>1554875</v>
      </c>
    </row>
    <row r="56" spans="1:7" x14ac:dyDescent="0.25">
      <c r="A56" s="42" t="str">
        <f t="shared" si="3"/>
        <v>MELILLA</v>
      </c>
      <c r="B56" s="41">
        <f t="shared" si="4"/>
        <v>306729</v>
      </c>
      <c r="C56" s="41">
        <f t="shared" si="5"/>
        <v>296805</v>
      </c>
      <c r="D56" s="41">
        <f t="shared" si="6"/>
        <v>28</v>
      </c>
      <c r="E56" s="42" t="str">
        <f t="shared" si="2"/>
        <v>VIGO</v>
      </c>
      <c r="F56" s="42">
        <f t="shared" si="9"/>
        <v>1238434</v>
      </c>
      <c r="G56" s="42">
        <f t="shared" si="8"/>
        <v>1207385</v>
      </c>
    </row>
    <row r="57" spans="1:7" x14ac:dyDescent="0.25">
      <c r="A57" s="42" t="str">
        <f t="shared" si="3"/>
        <v>MOTRIL</v>
      </c>
      <c r="B57" s="41">
        <f t="shared" si="4"/>
        <v>646783</v>
      </c>
      <c r="C57" s="41">
        <f t="shared" si="5"/>
        <v>591081</v>
      </c>
      <c r="D57" s="41">
        <f t="shared" si="6"/>
        <v>23</v>
      </c>
      <c r="E57" s="42" t="str">
        <f t="shared" si="2"/>
        <v>BAHIA DE CADIZ</v>
      </c>
      <c r="F57" s="42">
        <f t="shared" si="9"/>
        <v>1190165</v>
      </c>
      <c r="G57" s="42">
        <f t="shared" si="8"/>
        <v>1271806</v>
      </c>
    </row>
    <row r="58" spans="1:7" x14ac:dyDescent="0.25">
      <c r="A58" s="42" t="str">
        <f t="shared" si="3"/>
        <v>PASAIA</v>
      </c>
      <c r="B58" s="41">
        <f t="shared" si="4"/>
        <v>864530</v>
      </c>
      <c r="C58" s="41">
        <f t="shared" si="5"/>
        <v>1143206</v>
      </c>
      <c r="D58" s="41">
        <f t="shared" si="6"/>
        <v>21</v>
      </c>
      <c r="E58" s="42" t="str">
        <f t="shared" si="2"/>
        <v>PASAIA</v>
      </c>
      <c r="F58" s="42">
        <f t="shared" si="9"/>
        <v>864530</v>
      </c>
      <c r="G58" s="42">
        <f t="shared" si="8"/>
        <v>1143206</v>
      </c>
    </row>
    <row r="59" spans="1:7" x14ac:dyDescent="0.25">
      <c r="A59" s="42" t="str">
        <f t="shared" si="3"/>
        <v>SANTA CRUZ DE TENERIFE</v>
      </c>
      <c r="B59" s="41">
        <f t="shared" si="4"/>
        <v>4183962</v>
      </c>
      <c r="C59" s="41">
        <f t="shared" si="5"/>
        <v>4506129</v>
      </c>
      <c r="D59" s="41">
        <f t="shared" si="6"/>
        <v>11</v>
      </c>
      <c r="E59" s="42" t="str">
        <f t="shared" si="2"/>
        <v>ALICANTE</v>
      </c>
      <c r="F59" s="42">
        <f t="shared" si="9"/>
        <v>738349</v>
      </c>
      <c r="G59" s="42">
        <f t="shared" si="8"/>
        <v>788902</v>
      </c>
    </row>
    <row r="60" spans="1:7" x14ac:dyDescent="0.25">
      <c r="A60" s="42" t="str">
        <f t="shared" si="3"/>
        <v>SANTANDER</v>
      </c>
      <c r="B60" s="41">
        <f t="shared" si="4"/>
        <v>1486686</v>
      </c>
      <c r="C60" s="41">
        <f t="shared" si="5"/>
        <v>1563070</v>
      </c>
      <c r="D60" s="41">
        <f t="shared" si="6"/>
        <v>16</v>
      </c>
      <c r="E60" s="42" t="str">
        <f t="shared" si="2"/>
        <v>MOTRIL</v>
      </c>
      <c r="F60" s="42">
        <f t="shared" si="9"/>
        <v>646783</v>
      </c>
      <c r="G60" s="42">
        <f t="shared" si="8"/>
        <v>591081</v>
      </c>
    </row>
    <row r="61" spans="1:7" x14ac:dyDescent="0.25">
      <c r="A61" s="42" t="str">
        <f t="shared" si="3"/>
        <v>SEVILLA</v>
      </c>
      <c r="B61" s="41">
        <f t="shared" si="4"/>
        <v>1451976</v>
      </c>
      <c r="C61" s="41">
        <f t="shared" si="5"/>
        <v>1554875</v>
      </c>
      <c r="D61" s="41">
        <f t="shared" si="6"/>
        <v>18</v>
      </c>
      <c r="E61" s="42" t="str">
        <f t="shared" si="2"/>
        <v>MARIN Y RIA DE PONTEVEDRA</v>
      </c>
      <c r="F61" s="42">
        <f t="shared" si="9"/>
        <v>637336</v>
      </c>
      <c r="G61" s="42">
        <f t="shared" si="8"/>
        <v>593149</v>
      </c>
    </row>
    <row r="62" spans="1:7" x14ac:dyDescent="0.25">
      <c r="A62" s="42" t="str">
        <f t="shared" si="3"/>
        <v>TARRAGONA</v>
      </c>
      <c r="B62" s="41">
        <f t="shared" si="4"/>
        <v>9322488</v>
      </c>
      <c r="C62" s="41">
        <f t="shared" si="5"/>
        <v>11729816</v>
      </c>
      <c r="D62" s="41">
        <f t="shared" si="6"/>
        <v>6</v>
      </c>
      <c r="E62" s="42" t="str">
        <f t="shared" si="2"/>
        <v>CEUTA</v>
      </c>
      <c r="F62" s="42">
        <f t="shared" si="9"/>
        <v>588411</v>
      </c>
      <c r="G62" s="42">
        <f t="shared" si="8"/>
        <v>701770</v>
      </c>
    </row>
    <row r="63" spans="1:7" x14ac:dyDescent="0.25">
      <c r="A63" s="42" t="str">
        <f t="shared" si="3"/>
        <v>VALENCIA</v>
      </c>
      <c r="B63" s="41">
        <f t="shared" si="4"/>
        <v>21394862</v>
      </c>
      <c r="C63" s="41">
        <f t="shared" si="5"/>
        <v>21187750</v>
      </c>
      <c r="D63" s="41">
        <f t="shared" si="6"/>
        <v>2</v>
      </c>
      <c r="E63" s="42" t="str">
        <f t="shared" si="2"/>
        <v>MALAGA</v>
      </c>
      <c r="F63" s="42">
        <f t="shared" si="9"/>
        <v>538009</v>
      </c>
      <c r="G63" s="42">
        <f t="shared" si="8"/>
        <v>3126805</v>
      </c>
    </row>
    <row r="64" spans="1:7" x14ac:dyDescent="0.25">
      <c r="A64" s="42" t="str">
        <f t="shared" si="3"/>
        <v>VIGO</v>
      </c>
      <c r="B64" s="41">
        <f t="shared" si="4"/>
        <v>1238434</v>
      </c>
      <c r="C64" s="41">
        <f t="shared" si="5"/>
        <v>1207385</v>
      </c>
      <c r="D64" s="41">
        <f t="shared" si="6"/>
        <v>19</v>
      </c>
      <c r="E64" s="42" t="str">
        <f t="shared" si="2"/>
        <v>VILAGARCIA</v>
      </c>
      <c r="F64" s="42">
        <f t="shared" si="9"/>
        <v>308737</v>
      </c>
      <c r="G64" s="42">
        <f t="shared" si="8"/>
        <v>325599</v>
      </c>
    </row>
    <row r="65" spans="1:7" x14ac:dyDescent="0.25">
      <c r="A65" s="42" t="str">
        <f t="shared" si="3"/>
        <v>VILAGARCIA</v>
      </c>
      <c r="B65" s="41">
        <f t="shared" si="4"/>
        <v>308737</v>
      </c>
      <c r="C65" s="41">
        <f t="shared" si="5"/>
        <v>325599</v>
      </c>
      <c r="D65" s="41">
        <f t="shared" si="6"/>
        <v>27</v>
      </c>
      <c r="E65" s="42" t="str">
        <f t="shared" si="2"/>
        <v>MELILLA</v>
      </c>
      <c r="F65" s="42">
        <f t="shared" si="9"/>
        <v>306729</v>
      </c>
      <c r="G65" s="42">
        <f t="shared" si="8"/>
        <v>296805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Abril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41428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37">
        <v>344158</v>
      </c>
      <c r="C7" s="37">
        <v>637456</v>
      </c>
      <c r="D7" s="37">
        <v>1875977</v>
      </c>
      <c r="E7" s="37">
        <v>2495883</v>
      </c>
      <c r="F7" s="10">
        <f>((E7*100)/D7)-100</f>
        <v>33.044434979746541</v>
      </c>
      <c r="G7" s="1"/>
      <c r="H7" s="1"/>
      <c r="I7" s="1"/>
    </row>
    <row r="8" spans="1:12" x14ac:dyDescent="0.25">
      <c r="A8" s="11" t="s">
        <v>45</v>
      </c>
      <c r="B8" s="38">
        <v>3485</v>
      </c>
      <c r="C8" s="38">
        <v>6798</v>
      </c>
      <c r="D8" s="38">
        <v>18870</v>
      </c>
      <c r="E8" s="38">
        <v>16820</v>
      </c>
      <c r="F8" s="13">
        <f t="shared" ref="F8:F35" si="0">((E8*100)/D8)-100</f>
        <v>-10.863804981452034</v>
      </c>
      <c r="G8" s="1"/>
      <c r="H8" s="1"/>
      <c r="I8" s="1"/>
    </row>
    <row r="9" spans="1:12" x14ac:dyDescent="0.25">
      <c r="A9" s="8" t="s">
        <v>46</v>
      </c>
      <c r="B9" s="37">
        <v>0</v>
      </c>
      <c r="C9" s="37">
        <v>2339</v>
      </c>
      <c r="D9" s="37">
        <v>3150</v>
      </c>
      <c r="E9" s="37">
        <v>4438</v>
      </c>
      <c r="F9" s="10">
        <f t="shared" si="0"/>
        <v>40.888888888888886</v>
      </c>
      <c r="G9" s="1"/>
      <c r="H9" s="1"/>
      <c r="I9" s="1"/>
    </row>
    <row r="10" spans="1:12" x14ac:dyDescent="0.25">
      <c r="A10" s="11" t="s">
        <v>47</v>
      </c>
      <c r="B10" s="38">
        <v>84273</v>
      </c>
      <c r="C10" s="38">
        <v>43327</v>
      </c>
      <c r="D10" s="38">
        <v>229341</v>
      </c>
      <c r="E10" s="38">
        <v>206721</v>
      </c>
      <c r="F10" s="13">
        <f t="shared" si="0"/>
        <v>-9.8630423692231233</v>
      </c>
      <c r="G10" s="1"/>
      <c r="H10" s="1"/>
      <c r="I10" s="1"/>
    </row>
    <row r="11" spans="1:12" x14ac:dyDescent="0.25">
      <c r="A11" s="8" t="s">
        <v>48</v>
      </c>
      <c r="B11" s="37">
        <v>1531584</v>
      </c>
      <c r="C11" s="37">
        <v>2159854</v>
      </c>
      <c r="D11" s="37">
        <v>7107418</v>
      </c>
      <c r="E11" s="37">
        <v>7143252</v>
      </c>
      <c r="F11" s="10">
        <f t="shared" si="0"/>
        <v>0.50417746641606698</v>
      </c>
      <c r="G11" s="1"/>
      <c r="H11" s="1"/>
      <c r="I11" s="1"/>
    </row>
    <row r="12" spans="1:12" x14ac:dyDescent="0.25">
      <c r="A12" s="11" t="s">
        <v>49</v>
      </c>
      <c r="B12" s="38">
        <v>0</v>
      </c>
      <c r="C12" s="38">
        <v>0</v>
      </c>
      <c r="D12" s="38">
        <v>19521</v>
      </c>
      <c r="E12" s="38">
        <v>14037</v>
      </c>
      <c r="F12" s="13">
        <f t="shared" si="0"/>
        <v>-28.092823113570006</v>
      </c>
      <c r="G12" s="1"/>
      <c r="H12" s="1"/>
      <c r="I12" s="1"/>
    </row>
    <row r="13" spans="1:12" x14ac:dyDescent="0.25">
      <c r="A13" s="8" t="s">
        <v>50</v>
      </c>
      <c r="B13" s="37">
        <v>112704</v>
      </c>
      <c r="C13" s="37">
        <v>119839</v>
      </c>
      <c r="D13" s="37">
        <v>419067</v>
      </c>
      <c r="E13" s="37">
        <v>389882</v>
      </c>
      <c r="F13" s="10">
        <f t="shared" si="0"/>
        <v>-6.9642801747691863</v>
      </c>
      <c r="G13" s="1"/>
      <c r="H13" s="1"/>
      <c r="I13" s="1"/>
    </row>
    <row r="14" spans="1:12" x14ac:dyDescent="0.25">
      <c r="A14" s="11" t="s">
        <v>51</v>
      </c>
      <c r="B14" s="38">
        <v>888896</v>
      </c>
      <c r="C14" s="38">
        <v>794889</v>
      </c>
      <c r="D14" s="38">
        <v>3449571</v>
      </c>
      <c r="E14" s="38">
        <v>3204698</v>
      </c>
      <c r="F14" s="13">
        <f t="shared" si="0"/>
        <v>-7.0986508177393688</v>
      </c>
      <c r="G14" s="1"/>
      <c r="H14" s="1"/>
      <c r="I14" s="1"/>
    </row>
    <row r="15" spans="1:12" x14ac:dyDescent="0.25">
      <c r="A15" s="8" t="s">
        <v>52</v>
      </c>
      <c r="B15" s="37">
        <v>829339</v>
      </c>
      <c r="C15" s="37">
        <v>1063153</v>
      </c>
      <c r="D15" s="37">
        <v>4182244</v>
      </c>
      <c r="E15" s="37">
        <v>5097740</v>
      </c>
      <c r="F15" s="10">
        <f t="shared" si="0"/>
        <v>21.890066672341447</v>
      </c>
      <c r="G15" s="1"/>
      <c r="H15" s="1"/>
      <c r="I15" s="1"/>
    </row>
    <row r="16" spans="1:12" x14ac:dyDescent="0.25">
      <c r="A16" s="11" t="s">
        <v>53</v>
      </c>
      <c r="B16" s="38">
        <v>2279589</v>
      </c>
      <c r="C16" s="38">
        <v>1954107</v>
      </c>
      <c r="D16" s="38">
        <v>8173015</v>
      </c>
      <c r="E16" s="38">
        <v>7600599</v>
      </c>
      <c r="F16" s="13">
        <f t="shared" si="0"/>
        <v>-7.0037311812103553</v>
      </c>
      <c r="G16" s="1"/>
      <c r="H16" s="1"/>
      <c r="I16" s="1"/>
    </row>
    <row r="17" spans="1:9" x14ac:dyDescent="0.25">
      <c r="A17" s="8" t="s">
        <v>54</v>
      </c>
      <c r="B17" s="37">
        <v>585597</v>
      </c>
      <c r="C17" s="37">
        <v>621498</v>
      </c>
      <c r="D17" s="37">
        <v>2503223</v>
      </c>
      <c r="E17" s="37">
        <v>2550129</v>
      </c>
      <c r="F17" s="10">
        <f t="shared" si="0"/>
        <v>1.873824265756582</v>
      </c>
      <c r="G17" s="1"/>
      <c r="H17" s="1"/>
      <c r="I17" s="1"/>
    </row>
    <row r="18" spans="1:9" x14ac:dyDescent="0.25">
      <c r="A18" s="11" t="s">
        <v>55</v>
      </c>
      <c r="B18" s="38">
        <v>64293</v>
      </c>
      <c r="C18" s="38">
        <v>54230</v>
      </c>
      <c r="D18" s="38">
        <v>358907</v>
      </c>
      <c r="E18" s="38">
        <v>242013</v>
      </c>
      <c r="F18" s="13">
        <f t="shared" si="0"/>
        <v>-32.569439994204629</v>
      </c>
      <c r="G18" s="1"/>
      <c r="H18" s="1"/>
      <c r="I18" s="1"/>
    </row>
    <row r="19" spans="1:9" x14ac:dyDescent="0.25">
      <c r="A19" s="8" t="s">
        <v>56</v>
      </c>
      <c r="B19" s="37">
        <v>311601</v>
      </c>
      <c r="C19" s="37">
        <v>335706</v>
      </c>
      <c r="D19" s="37">
        <v>796858</v>
      </c>
      <c r="E19" s="37">
        <v>962451</v>
      </c>
      <c r="F19" s="10">
        <f t="shared" si="0"/>
        <v>20.780741361698063</v>
      </c>
      <c r="G19" s="1"/>
      <c r="H19" s="1"/>
      <c r="I19" s="1"/>
    </row>
    <row r="20" spans="1:9" x14ac:dyDescent="0.25">
      <c r="A20" s="11" t="s">
        <v>57</v>
      </c>
      <c r="B20" s="38">
        <v>105062</v>
      </c>
      <c r="C20" s="38">
        <v>56923</v>
      </c>
      <c r="D20" s="38">
        <v>381387</v>
      </c>
      <c r="E20" s="38">
        <v>251600</v>
      </c>
      <c r="F20" s="13">
        <f t="shared" si="0"/>
        <v>-34.030263223444948</v>
      </c>
      <c r="G20" s="1"/>
      <c r="H20" s="1"/>
      <c r="I20" s="1"/>
    </row>
    <row r="21" spans="1:9" x14ac:dyDescent="0.25">
      <c r="A21" s="8" t="s">
        <v>58</v>
      </c>
      <c r="B21" s="37">
        <v>2128792</v>
      </c>
      <c r="C21" s="37">
        <v>1774816</v>
      </c>
      <c r="D21" s="37">
        <v>6740653</v>
      </c>
      <c r="E21" s="37">
        <v>6343389</v>
      </c>
      <c r="F21" s="10">
        <f t="shared" si="0"/>
        <v>-5.8935536364206911</v>
      </c>
      <c r="G21" s="1"/>
      <c r="H21" s="1"/>
      <c r="I21" s="1"/>
    </row>
    <row r="22" spans="1:9" x14ac:dyDescent="0.25">
      <c r="A22" s="11" t="s">
        <v>59</v>
      </c>
      <c r="B22" s="38">
        <v>403334</v>
      </c>
      <c r="C22" s="38">
        <v>374939</v>
      </c>
      <c r="D22" s="38">
        <v>1622830</v>
      </c>
      <c r="E22" s="38">
        <v>1545245</v>
      </c>
      <c r="F22" s="13">
        <f t="shared" si="0"/>
        <v>-4.780845806399924</v>
      </c>
      <c r="G22" s="1"/>
      <c r="H22" s="1"/>
      <c r="I22" s="1"/>
    </row>
    <row r="23" spans="1:9" x14ac:dyDescent="0.25">
      <c r="A23" s="8" t="s">
        <v>60</v>
      </c>
      <c r="B23" s="37">
        <v>6333</v>
      </c>
      <c r="C23" s="37">
        <v>0</v>
      </c>
      <c r="D23" s="37">
        <v>42316</v>
      </c>
      <c r="E23" s="37">
        <v>12655</v>
      </c>
      <c r="F23" s="10">
        <f t="shared" si="0"/>
        <v>-70.094054258436529</v>
      </c>
      <c r="G23" s="1"/>
      <c r="H23" s="1"/>
      <c r="I23" s="1"/>
    </row>
    <row r="24" spans="1:9" x14ac:dyDescent="0.25">
      <c r="A24" s="11" t="s">
        <v>61</v>
      </c>
      <c r="B24" s="38">
        <v>0</v>
      </c>
      <c r="C24" s="38">
        <v>0</v>
      </c>
      <c r="D24" s="38">
        <v>0</v>
      </c>
      <c r="E24" s="38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37">
        <v>2688</v>
      </c>
      <c r="C25" s="37">
        <v>3734</v>
      </c>
      <c r="D25" s="37">
        <v>23412</v>
      </c>
      <c r="E25" s="37">
        <v>15429</v>
      </c>
      <c r="F25" s="10">
        <f t="shared" si="0"/>
        <v>-34.097898513582777</v>
      </c>
      <c r="G25" s="1"/>
      <c r="H25" s="1"/>
      <c r="I25" s="1"/>
    </row>
    <row r="26" spans="1:9" x14ac:dyDescent="0.25">
      <c r="A26" s="11" t="s">
        <v>63</v>
      </c>
      <c r="B26" s="38">
        <v>76507</v>
      </c>
      <c r="C26" s="38">
        <v>118347</v>
      </c>
      <c r="D26" s="38">
        <v>374523</v>
      </c>
      <c r="E26" s="38">
        <v>383064</v>
      </c>
      <c r="F26" s="13">
        <f t="shared" si="0"/>
        <v>2.2805007970138007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318835</v>
      </c>
      <c r="C28" s="38">
        <v>497363</v>
      </c>
      <c r="D28" s="38">
        <v>2393638</v>
      </c>
      <c r="E28" s="38">
        <v>2322238</v>
      </c>
      <c r="F28" s="13">
        <f t="shared" si="0"/>
        <v>-2.9829071898089836</v>
      </c>
      <c r="G28" s="1"/>
      <c r="H28" s="1"/>
      <c r="I28" s="1"/>
    </row>
    <row r="29" spans="1:9" x14ac:dyDescent="0.25">
      <c r="A29" s="8" t="s">
        <v>66</v>
      </c>
      <c r="B29" s="37">
        <v>13348</v>
      </c>
      <c r="C29" s="37">
        <v>31862</v>
      </c>
      <c r="D29" s="37">
        <v>57744</v>
      </c>
      <c r="E29" s="37">
        <v>66546</v>
      </c>
      <c r="F29" s="10">
        <f t="shared" si="0"/>
        <v>15.243142144638398</v>
      </c>
      <c r="G29" s="1"/>
      <c r="H29" s="1"/>
      <c r="I29" s="1"/>
    </row>
    <row r="30" spans="1:9" x14ac:dyDescent="0.25">
      <c r="A30" s="11" t="s">
        <v>67</v>
      </c>
      <c r="B30" s="38">
        <v>36998</v>
      </c>
      <c r="C30" s="38">
        <v>20283</v>
      </c>
      <c r="D30" s="38">
        <v>155767</v>
      </c>
      <c r="E30" s="38">
        <v>103494</v>
      </c>
      <c r="F30" s="13">
        <f t="shared" si="0"/>
        <v>-33.558455898874598</v>
      </c>
      <c r="G30" s="1"/>
      <c r="H30" s="1"/>
      <c r="I30" s="1"/>
    </row>
    <row r="31" spans="1:9" x14ac:dyDescent="0.25">
      <c r="A31" s="8" t="s">
        <v>68</v>
      </c>
      <c r="B31" s="37">
        <v>1592863</v>
      </c>
      <c r="C31" s="37">
        <v>1465360</v>
      </c>
      <c r="D31" s="37">
        <v>6882241</v>
      </c>
      <c r="E31" s="37">
        <v>6110839</v>
      </c>
      <c r="F31" s="10">
        <f t="shared" si="0"/>
        <v>-11.208587435400759</v>
      </c>
      <c r="G31" s="1"/>
      <c r="H31" s="1"/>
      <c r="I31" s="1"/>
    </row>
    <row r="32" spans="1:9" x14ac:dyDescent="0.25">
      <c r="A32" s="11" t="s">
        <v>69</v>
      </c>
      <c r="B32" s="38">
        <v>315244</v>
      </c>
      <c r="C32" s="38">
        <v>225150</v>
      </c>
      <c r="D32" s="38">
        <v>1324861</v>
      </c>
      <c r="E32" s="38">
        <v>1057047</v>
      </c>
      <c r="F32" s="13">
        <f t="shared" si="0"/>
        <v>-20.214497973749701</v>
      </c>
      <c r="G32" s="1"/>
      <c r="H32" s="1"/>
      <c r="I32" s="1"/>
    </row>
    <row r="33" spans="1:9" x14ac:dyDescent="0.25">
      <c r="A33" s="8" t="s">
        <v>70</v>
      </c>
      <c r="B33" s="37">
        <v>8486</v>
      </c>
      <c r="C33" s="37">
        <v>5506</v>
      </c>
      <c r="D33" s="37">
        <v>32678</v>
      </c>
      <c r="E33" s="37">
        <v>29340</v>
      </c>
      <c r="F33" s="10">
        <f t="shared" si="0"/>
        <v>-10.214823428606408</v>
      </c>
      <c r="G33" s="1"/>
      <c r="H33" s="1"/>
      <c r="I33" s="1"/>
    </row>
    <row r="34" spans="1:9" x14ac:dyDescent="0.25">
      <c r="A34" s="11" t="s">
        <v>71</v>
      </c>
      <c r="B34" s="38">
        <v>5981</v>
      </c>
      <c r="C34" s="38">
        <v>4143</v>
      </c>
      <c r="D34" s="38">
        <v>84330</v>
      </c>
      <c r="E34" s="38">
        <v>82661</v>
      </c>
      <c r="F34" s="13">
        <f t="shared" si="0"/>
        <v>-1.9791296098660069</v>
      </c>
      <c r="G34" s="1"/>
      <c r="H34" s="1"/>
      <c r="I34" s="1"/>
    </row>
    <row r="35" spans="1:9" x14ac:dyDescent="0.25">
      <c r="A35" s="14" t="s">
        <v>72</v>
      </c>
      <c r="B35" s="15">
        <f>SUM(B7:B34)</f>
        <v>12049990</v>
      </c>
      <c r="C35" s="15">
        <f t="shared" ref="C35:E35" si="1">SUM(C7:C34)</f>
        <v>12371622</v>
      </c>
      <c r="D35" s="15">
        <f t="shared" si="1"/>
        <v>49253542</v>
      </c>
      <c r="E35" s="15">
        <f t="shared" si="1"/>
        <v>48252210</v>
      </c>
      <c r="F35" s="16">
        <f t="shared" si="0"/>
        <v>-2.0330152093427074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2495883</v>
      </c>
      <c r="C38" s="41">
        <f>D7</f>
        <v>1875977</v>
      </c>
      <c r="D38" s="41">
        <f>_xlfn.RANK.EQ(B38,$B$38:$B$65)+COUNTIF($B$38:$B$65,B38)-1</f>
        <v>8</v>
      </c>
      <c r="E38" s="42" t="str">
        <f t="shared" ref="E38:E65" si="2">INDEX($A$38:$B$65,MATCH(ROW()-37,$D$38:$D$65,0),1)</f>
        <v>CARTAGENA</v>
      </c>
      <c r="F38" s="42">
        <f>LOOKUP(E38,$A$38:$A$65,$B$38:$B$65)</f>
        <v>7600599</v>
      </c>
      <c r="G38" s="42">
        <f>LOOKUP(E38,$A$38:$A$65,$C$38:$C$65)</f>
        <v>8173015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16820</v>
      </c>
      <c r="C39" s="41">
        <f t="shared" ref="C39:C65" si="5">D8</f>
        <v>18870</v>
      </c>
      <c r="D39" s="41">
        <f t="shared" ref="D39:D65" si="6">_xlfn.RANK.EQ(B39,$B$38:$B$65)+COUNTIF($B$38:$B$65,B39)-1</f>
        <v>22</v>
      </c>
      <c r="E39" s="42" t="str">
        <f t="shared" si="2"/>
        <v>BAHIA DE ALGECIRAS</v>
      </c>
      <c r="F39" s="42">
        <f t="shared" ref="F39:F54" si="7">LOOKUP(E39,$A$38:$A$65,$B$38:$B$65)</f>
        <v>7143252</v>
      </c>
      <c r="G39" s="42">
        <f t="shared" ref="G39:G65" si="8">LOOKUP(E39,$A$38:$A$65,$C$38:$C$65)</f>
        <v>7107418</v>
      </c>
    </row>
    <row r="40" spans="1:9" x14ac:dyDescent="0.25">
      <c r="A40" s="42" t="str">
        <f t="shared" si="3"/>
        <v>ALMERIA</v>
      </c>
      <c r="B40" s="41">
        <f t="shared" si="4"/>
        <v>4438</v>
      </c>
      <c r="C40" s="41">
        <f t="shared" si="5"/>
        <v>3150</v>
      </c>
      <c r="D40" s="41">
        <f t="shared" si="6"/>
        <v>26</v>
      </c>
      <c r="E40" s="42" t="str">
        <f t="shared" si="2"/>
        <v>HUELVA</v>
      </c>
      <c r="F40" s="42">
        <f t="shared" si="7"/>
        <v>6343389</v>
      </c>
      <c r="G40" s="42">
        <f t="shared" si="8"/>
        <v>6740653</v>
      </c>
    </row>
    <row r="41" spans="1:9" x14ac:dyDescent="0.25">
      <c r="A41" s="42" t="str">
        <f t="shared" si="3"/>
        <v>AVILES</v>
      </c>
      <c r="B41" s="41">
        <f t="shared" si="4"/>
        <v>206721</v>
      </c>
      <c r="C41" s="41">
        <f t="shared" si="5"/>
        <v>229341</v>
      </c>
      <c r="D41" s="41">
        <f t="shared" si="6"/>
        <v>17</v>
      </c>
      <c r="E41" s="42" t="str">
        <f t="shared" si="2"/>
        <v>TARRAGONA</v>
      </c>
      <c r="F41" s="42">
        <f t="shared" si="7"/>
        <v>6110839</v>
      </c>
      <c r="G41" s="42">
        <f t="shared" si="8"/>
        <v>6882241</v>
      </c>
    </row>
    <row r="42" spans="1:9" x14ac:dyDescent="0.25">
      <c r="A42" s="42" t="str">
        <f t="shared" si="3"/>
        <v>BAHIA DE ALGECIRAS</v>
      </c>
      <c r="B42" s="41">
        <f t="shared" si="4"/>
        <v>7143252</v>
      </c>
      <c r="C42" s="41">
        <f t="shared" si="5"/>
        <v>7107418</v>
      </c>
      <c r="D42" s="41">
        <f t="shared" si="6"/>
        <v>2</v>
      </c>
      <c r="E42" s="42" t="str">
        <f t="shared" si="2"/>
        <v>BILBAO</v>
      </c>
      <c r="F42" s="42">
        <f t="shared" si="7"/>
        <v>5097740</v>
      </c>
      <c r="G42" s="42">
        <f t="shared" si="8"/>
        <v>4182244</v>
      </c>
    </row>
    <row r="43" spans="1:9" x14ac:dyDescent="0.25">
      <c r="A43" s="42" t="str">
        <f t="shared" si="3"/>
        <v>BAHIA DE CADIZ</v>
      </c>
      <c r="B43" s="41">
        <f t="shared" si="4"/>
        <v>14037</v>
      </c>
      <c r="C43" s="41">
        <f t="shared" si="5"/>
        <v>19521</v>
      </c>
      <c r="D43" s="41">
        <f t="shared" si="6"/>
        <v>24</v>
      </c>
      <c r="E43" s="42" t="str">
        <f t="shared" si="2"/>
        <v>BARCELONA</v>
      </c>
      <c r="F43" s="42">
        <f t="shared" si="7"/>
        <v>3204698</v>
      </c>
      <c r="G43" s="42">
        <f t="shared" si="8"/>
        <v>3449571</v>
      </c>
    </row>
    <row r="44" spans="1:9" x14ac:dyDescent="0.25">
      <c r="A44" s="42" t="str">
        <f t="shared" si="3"/>
        <v>BALEARES</v>
      </c>
      <c r="B44" s="41">
        <f t="shared" si="4"/>
        <v>389882</v>
      </c>
      <c r="C44" s="41">
        <f t="shared" si="5"/>
        <v>419067</v>
      </c>
      <c r="D44" s="41">
        <f t="shared" si="6"/>
        <v>13</v>
      </c>
      <c r="E44" s="42" t="str">
        <f t="shared" si="2"/>
        <v>CASTELLON</v>
      </c>
      <c r="F44" s="42">
        <f t="shared" si="7"/>
        <v>2550129</v>
      </c>
      <c r="G44" s="42">
        <f t="shared" si="8"/>
        <v>2503223</v>
      </c>
    </row>
    <row r="45" spans="1:9" x14ac:dyDescent="0.25">
      <c r="A45" s="42" t="str">
        <f t="shared" si="3"/>
        <v>BARCELONA</v>
      </c>
      <c r="B45" s="41">
        <f t="shared" si="4"/>
        <v>3204698</v>
      </c>
      <c r="C45" s="41">
        <f t="shared" si="5"/>
        <v>3449571</v>
      </c>
      <c r="D45" s="41">
        <f t="shared" si="6"/>
        <v>6</v>
      </c>
      <c r="E45" s="42" t="str">
        <f t="shared" si="2"/>
        <v>A CORUÑA</v>
      </c>
      <c r="F45" s="42">
        <f t="shared" si="7"/>
        <v>2495883</v>
      </c>
      <c r="G45" s="42">
        <f t="shared" si="8"/>
        <v>1875977</v>
      </c>
    </row>
    <row r="46" spans="1:9" x14ac:dyDescent="0.25">
      <c r="A46" s="42" t="str">
        <f t="shared" si="3"/>
        <v>BILBAO</v>
      </c>
      <c r="B46" s="41">
        <f t="shared" si="4"/>
        <v>5097740</v>
      </c>
      <c r="C46" s="41">
        <f t="shared" si="5"/>
        <v>4182244</v>
      </c>
      <c r="D46" s="41">
        <f t="shared" si="6"/>
        <v>5</v>
      </c>
      <c r="E46" s="42" t="str">
        <f t="shared" si="2"/>
        <v>SANTA CRUZ DE TENERIFE</v>
      </c>
      <c r="F46" s="42">
        <f t="shared" si="7"/>
        <v>2322238</v>
      </c>
      <c r="G46" s="42">
        <f t="shared" si="8"/>
        <v>2393638</v>
      </c>
    </row>
    <row r="47" spans="1:9" x14ac:dyDescent="0.25">
      <c r="A47" s="42" t="str">
        <f t="shared" si="3"/>
        <v>CARTAGENA</v>
      </c>
      <c r="B47" s="41">
        <f t="shared" si="4"/>
        <v>7600599</v>
      </c>
      <c r="C47" s="41">
        <f t="shared" si="5"/>
        <v>8173015</v>
      </c>
      <c r="D47" s="41">
        <f t="shared" si="6"/>
        <v>1</v>
      </c>
      <c r="E47" s="42" t="str">
        <f t="shared" si="2"/>
        <v>LAS PALMAS</v>
      </c>
      <c r="F47" s="42">
        <f t="shared" si="7"/>
        <v>1545245</v>
      </c>
      <c r="G47" s="42">
        <f t="shared" si="8"/>
        <v>1622830</v>
      </c>
    </row>
    <row r="48" spans="1:9" x14ac:dyDescent="0.25">
      <c r="A48" s="42" t="str">
        <f t="shared" si="3"/>
        <v>CASTELLON</v>
      </c>
      <c r="B48" s="41">
        <f t="shared" si="4"/>
        <v>2550129</v>
      </c>
      <c r="C48" s="41">
        <f t="shared" si="5"/>
        <v>2503223</v>
      </c>
      <c r="D48" s="41">
        <f t="shared" si="6"/>
        <v>7</v>
      </c>
      <c r="E48" s="42" t="str">
        <f t="shared" si="2"/>
        <v>VALENCIA</v>
      </c>
      <c r="F48" s="42">
        <f t="shared" si="7"/>
        <v>1057047</v>
      </c>
      <c r="G48" s="42">
        <f t="shared" si="8"/>
        <v>1324861</v>
      </c>
    </row>
    <row r="49" spans="1:7" x14ac:dyDescent="0.25">
      <c r="A49" s="42" t="str">
        <f t="shared" si="3"/>
        <v>CEUTA</v>
      </c>
      <c r="B49" s="41">
        <f t="shared" si="4"/>
        <v>242013</v>
      </c>
      <c r="C49" s="41">
        <f t="shared" si="5"/>
        <v>358907</v>
      </c>
      <c r="D49" s="41">
        <f t="shared" si="6"/>
        <v>16</v>
      </c>
      <c r="E49" s="42" t="str">
        <f t="shared" si="2"/>
        <v>FERROL-SAN CIBRAO</v>
      </c>
      <c r="F49" s="42">
        <f t="shared" si="7"/>
        <v>962451</v>
      </c>
      <c r="G49" s="42">
        <f t="shared" si="8"/>
        <v>796858</v>
      </c>
    </row>
    <row r="50" spans="1:7" x14ac:dyDescent="0.25">
      <c r="A50" s="42" t="str">
        <f t="shared" si="3"/>
        <v>FERROL-SAN CIBRAO</v>
      </c>
      <c r="B50" s="41">
        <f t="shared" si="4"/>
        <v>962451</v>
      </c>
      <c r="C50" s="41">
        <f t="shared" si="5"/>
        <v>796858</v>
      </c>
      <c r="D50" s="41">
        <f t="shared" si="6"/>
        <v>12</v>
      </c>
      <c r="E50" s="42" t="str">
        <f t="shared" si="2"/>
        <v>BALEARES</v>
      </c>
      <c r="F50" s="42">
        <f t="shared" si="7"/>
        <v>389882</v>
      </c>
      <c r="G50" s="42">
        <f t="shared" si="8"/>
        <v>419067</v>
      </c>
    </row>
    <row r="51" spans="1:7" x14ac:dyDescent="0.25">
      <c r="A51" s="42" t="str">
        <f t="shared" si="3"/>
        <v>GIJON</v>
      </c>
      <c r="B51" s="41">
        <f t="shared" si="4"/>
        <v>251600</v>
      </c>
      <c r="C51" s="41">
        <f t="shared" si="5"/>
        <v>381387</v>
      </c>
      <c r="D51" s="41">
        <f t="shared" si="6"/>
        <v>15</v>
      </c>
      <c r="E51" s="42" t="str">
        <f t="shared" si="2"/>
        <v>MOTRIL</v>
      </c>
      <c r="F51" s="42">
        <f t="shared" si="7"/>
        <v>383064</v>
      </c>
      <c r="G51" s="42">
        <f t="shared" si="8"/>
        <v>374523</v>
      </c>
    </row>
    <row r="52" spans="1:7" x14ac:dyDescent="0.25">
      <c r="A52" s="42" t="str">
        <f t="shared" si="3"/>
        <v>HUELVA</v>
      </c>
      <c r="B52" s="41">
        <f t="shared" si="4"/>
        <v>6343389</v>
      </c>
      <c r="C52" s="41">
        <f t="shared" si="5"/>
        <v>6740653</v>
      </c>
      <c r="D52" s="41">
        <f t="shared" si="6"/>
        <v>3</v>
      </c>
      <c r="E52" s="42" t="str">
        <f t="shared" si="2"/>
        <v>GIJON</v>
      </c>
      <c r="F52" s="42">
        <f t="shared" si="7"/>
        <v>251600</v>
      </c>
      <c r="G52" s="42">
        <f t="shared" si="8"/>
        <v>381387</v>
      </c>
    </row>
    <row r="53" spans="1:7" x14ac:dyDescent="0.25">
      <c r="A53" s="42" t="str">
        <f t="shared" si="3"/>
        <v>LAS PALMAS</v>
      </c>
      <c r="B53" s="41">
        <f t="shared" si="4"/>
        <v>1545245</v>
      </c>
      <c r="C53" s="41">
        <f t="shared" si="5"/>
        <v>1622830</v>
      </c>
      <c r="D53" s="41">
        <f t="shared" si="6"/>
        <v>10</v>
      </c>
      <c r="E53" s="42" t="str">
        <f t="shared" si="2"/>
        <v>CEUTA</v>
      </c>
      <c r="F53" s="42">
        <f t="shared" si="7"/>
        <v>242013</v>
      </c>
      <c r="G53" s="42">
        <f t="shared" si="8"/>
        <v>358907</v>
      </c>
    </row>
    <row r="54" spans="1:7" x14ac:dyDescent="0.25">
      <c r="A54" s="42" t="str">
        <f t="shared" si="3"/>
        <v>MALAGA</v>
      </c>
      <c r="B54" s="41">
        <f t="shared" si="4"/>
        <v>12655</v>
      </c>
      <c r="C54" s="41">
        <f t="shared" si="5"/>
        <v>42316</v>
      </c>
      <c r="D54" s="41">
        <f t="shared" si="6"/>
        <v>25</v>
      </c>
      <c r="E54" s="42" t="str">
        <f t="shared" si="2"/>
        <v>AVILES</v>
      </c>
      <c r="F54" s="42">
        <f t="shared" si="7"/>
        <v>206721</v>
      </c>
      <c r="G54" s="42">
        <f t="shared" si="8"/>
        <v>229341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103494</v>
      </c>
      <c r="G55" s="42">
        <f t="shared" si="8"/>
        <v>155767</v>
      </c>
    </row>
    <row r="56" spans="1:7" x14ac:dyDescent="0.25">
      <c r="A56" s="42" t="str">
        <f t="shared" si="3"/>
        <v>MELILLA</v>
      </c>
      <c r="B56" s="41">
        <f t="shared" si="4"/>
        <v>15429</v>
      </c>
      <c r="C56" s="41">
        <f t="shared" si="5"/>
        <v>23412</v>
      </c>
      <c r="D56" s="41">
        <f t="shared" si="6"/>
        <v>23</v>
      </c>
      <c r="E56" s="42" t="str">
        <f t="shared" si="2"/>
        <v>VILAGARCIA</v>
      </c>
      <c r="F56" s="42">
        <f t="shared" si="9"/>
        <v>82661</v>
      </c>
      <c r="G56" s="42">
        <f t="shared" si="8"/>
        <v>84330</v>
      </c>
    </row>
    <row r="57" spans="1:7" x14ac:dyDescent="0.25">
      <c r="A57" s="42" t="str">
        <f t="shared" si="3"/>
        <v>MOTRIL</v>
      </c>
      <c r="B57" s="41">
        <f t="shared" si="4"/>
        <v>383064</v>
      </c>
      <c r="C57" s="41">
        <f t="shared" si="5"/>
        <v>374523</v>
      </c>
      <c r="D57" s="41">
        <f t="shared" si="6"/>
        <v>14</v>
      </c>
      <c r="E57" s="42" t="str">
        <f t="shared" si="2"/>
        <v>SANTANDER</v>
      </c>
      <c r="F57" s="42">
        <f t="shared" si="9"/>
        <v>66546</v>
      </c>
      <c r="G57" s="42">
        <f t="shared" si="8"/>
        <v>57744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VIGO</v>
      </c>
      <c r="F58" s="42">
        <f t="shared" si="9"/>
        <v>29340</v>
      </c>
      <c r="G58" s="42">
        <f t="shared" si="8"/>
        <v>32678</v>
      </c>
    </row>
    <row r="59" spans="1:7" x14ac:dyDescent="0.25">
      <c r="A59" s="42" t="str">
        <f t="shared" si="3"/>
        <v>SANTA CRUZ DE TENERIFE</v>
      </c>
      <c r="B59" s="41">
        <f t="shared" si="4"/>
        <v>2322238</v>
      </c>
      <c r="C59" s="41">
        <f t="shared" si="5"/>
        <v>2393638</v>
      </c>
      <c r="D59" s="41">
        <f t="shared" si="6"/>
        <v>9</v>
      </c>
      <c r="E59" s="42" t="str">
        <f t="shared" si="2"/>
        <v>ALICANTE</v>
      </c>
      <c r="F59" s="42">
        <f t="shared" si="9"/>
        <v>16820</v>
      </c>
      <c r="G59" s="42">
        <f t="shared" si="8"/>
        <v>18870</v>
      </c>
    </row>
    <row r="60" spans="1:7" x14ac:dyDescent="0.25">
      <c r="A60" s="42" t="str">
        <f t="shared" si="3"/>
        <v>SANTANDER</v>
      </c>
      <c r="B60" s="41">
        <f t="shared" si="4"/>
        <v>66546</v>
      </c>
      <c r="C60" s="41">
        <f t="shared" si="5"/>
        <v>57744</v>
      </c>
      <c r="D60" s="41">
        <f t="shared" si="6"/>
        <v>20</v>
      </c>
      <c r="E60" s="42" t="str">
        <f t="shared" si="2"/>
        <v>MELILLA</v>
      </c>
      <c r="F60" s="42">
        <f t="shared" si="9"/>
        <v>15429</v>
      </c>
      <c r="G60" s="42">
        <f t="shared" si="8"/>
        <v>23412</v>
      </c>
    </row>
    <row r="61" spans="1:7" x14ac:dyDescent="0.25">
      <c r="A61" s="42" t="str">
        <f t="shared" si="3"/>
        <v>SEVILLA</v>
      </c>
      <c r="B61" s="41">
        <f t="shared" si="4"/>
        <v>103494</v>
      </c>
      <c r="C61" s="41">
        <f t="shared" si="5"/>
        <v>155767</v>
      </c>
      <c r="D61" s="41">
        <f t="shared" si="6"/>
        <v>18</v>
      </c>
      <c r="E61" s="42" t="str">
        <f t="shared" si="2"/>
        <v>BAHIA DE CADIZ</v>
      </c>
      <c r="F61" s="42">
        <f t="shared" si="9"/>
        <v>14037</v>
      </c>
      <c r="G61" s="42">
        <f t="shared" si="8"/>
        <v>19521</v>
      </c>
    </row>
    <row r="62" spans="1:7" x14ac:dyDescent="0.25">
      <c r="A62" s="42" t="str">
        <f t="shared" si="3"/>
        <v>TARRAGONA</v>
      </c>
      <c r="B62" s="41">
        <f t="shared" si="4"/>
        <v>6110839</v>
      </c>
      <c r="C62" s="41">
        <f t="shared" si="5"/>
        <v>6882241</v>
      </c>
      <c r="D62" s="41">
        <f t="shared" si="6"/>
        <v>4</v>
      </c>
      <c r="E62" s="42" t="str">
        <f t="shared" si="2"/>
        <v>MALAGA</v>
      </c>
      <c r="F62" s="42">
        <f t="shared" si="9"/>
        <v>12655</v>
      </c>
      <c r="G62" s="42">
        <f t="shared" si="8"/>
        <v>42316</v>
      </c>
    </row>
    <row r="63" spans="1:7" x14ac:dyDescent="0.25">
      <c r="A63" s="42" t="str">
        <f t="shared" si="3"/>
        <v>VALENCIA</v>
      </c>
      <c r="B63" s="41">
        <f t="shared" si="4"/>
        <v>1057047</v>
      </c>
      <c r="C63" s="41">
        <f t="shared" si="5"/>
        <v>1324861</v>
      </c>
      <c r="D63" s="41">
        <f t="shared" si="6"/>
        <v>11</v>
      </c>
      <c r="E63" s="42" t="str">
        <f t="shared" si="2"/>
        <v>ALMERIA</v>
      </c>
      <c r="F63" s="42">
        <f t="shared" si="9"/>
        <v>4438</v>
      </c>
      <c r="G63" s="42">
        <f t="shared" si="8"/>
        <v>3150</v>
      </c>
    </row>
    <row r="64" spans="1:7" x14ac:dyDescent="0.25">
      <c r="A64" s="42" t="str">
        <f t="shared" si="3"/>
        <v>VIGO</v>
      </c>
      <c r="B64" s="41">
        <f t="shared" si="4"/>
        <v>29340</v>
      </c>
      <c r="C64" s="41">
        <f t="shared" si="5"/>
        <v>32678</v>
      </c>
      <c r="D64" s="41">
        <f t="shared" si="6"/>
        <v>21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82661</v>
      </c>
      <c r="C65" s="41">
        <f t="shared" si="5"/>
        <v>84330</v>
      </c>
      <c r="D65" s="41">
        <f t="shared" si="6"/>
        <v>19</v>
      </c>
      <c r="E65" s="42" t="str">
        <f t="shared" si="2"/>
        <v>MARIN Y RIA DE PONTEVEDRA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Abril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41428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19">
        <v>321366</v>
      </c>
      <c r="C7" s="19">
        <v>243656</v>
      </c>
      <c r="D7" s="19">
        <v>1280697</v>
      </c>
      <c r="E7" s="19">
        <v>1148279</v>
      </c>
      <c r="F7" s="10">
        <f>((E7*100)/D7)-100</f>
        <v>-10.339526054952884</v>
      </c>
      <c r="G7" s="1"/>
      <c r="H7" s="1"/>
      <c r="I7" s="1"/>
    </row>
    <row r="8" spans="1:12" x14ac:dyDescent="0.25">
      <c r="A8" s="11" t="s">
        <v>45</v>
      </c>
      <c r="B8" s="20">
        <v>101488</v>
      </c>
      <c r="C8" s="20">
        <v>59254</v>
      </c>
      <c r="D8" s="20">
        <v>246658</v>
      </c>
      <c r="E8" s="20">
        <v>268147</v>
      </c>
      <c r="F8" s="13">
        <f t="shared" ref="F8:F35" si="0">((E8*100)/D8)-100</f>
        <v>8.71206285626252</v>
      </c>
      <c r="G8" s="1"/>
      <c r="H8" s="1"/>
      <c r="I8" s="1"/>
    </row>
    <row r="9" spans="1:12" x14ac:dyDescent="0.25">
      <c r="A9" s="8" t="s">
        <v>46</v>
      </c>
      <c r="B9" s="19">
        <v>383701</v>
      </c>
      <c r="C9" s="19">
        <v>301315</v>
      </c>
      <c r="D9" s="19">
        <v>1605852</v>
      </c>
      <c r="E9" s="19">
        <v>1336425</v>
      </c>
      <c r="F9" s="10">
        <f t="shared" si="0"/>
        <v>-16.777822613790065</v>
      </c>
      <c r="G9" s="1"/>
      <c r="H9" s="1"/>
      <c r="I9" s="1"/>
    </row>
    <row r="10" spans="1:12" x14ac:dyDescent="0.25">
      <c r="A10" s="11" t="s">
        <v>47</v>
      </c>
      <c r="B10" s="20">
        <v>258010</v>
      </c>
      <c r="C10" s="20">
        <v>257756</v>
      </c>
      <c r="D10" s="20">
        <v>1096746</v>
      </c>
      <c r="E10" s="20">
        <v>902890</v>
      </c>
      <c r="F10" s="13">
        <f t="shared" si="0"/>
        <v>-17.67556024822521</v>
      </c>
      <c r="G10" s="1"/>
      <c r="H10" s="1"/>
      <c r="I10" s="1"/>
    </row>
    <row r="11" spans="1:12" x14ac:dyDescent="0.25">
      <c r="A11" s="8" t="s">
        <v>48</v>
      </c>
      <c r="B11" s="19">
        <v>74015</v>
      </c>
      <c r="C11" s="19">
        <v>39399</v>
      </c>
      <c r="D11" s="19">
        <v>574744</v>
      </c>
      <c r="E11" s="19">
        <v>409526</v>
      </c>
      <c r="F11" s="10">
        <f t="shared" si="0"/>
        <v>-28.74636359840207</v>
      </c>
      <c r="G11" s="1"/>
      <c r="H11" s="1"/>
      <c r="I11" s="1"/>
    </row>
    <row r="12" spans="1:12" x14ac:dyDescent="0.25">
      <c r="A12" s="11" t="s">
        <v>49</v>
      </c>
      <c r="B12" s="20">
        <v>132763</v>
      </c>
      <c r="C12" s="20">
        <v>67154</v>
      </c>
      <c r="D12" s="20">
        <v>668787</v>
      </c>
      <c r="E12" s="20">
        <v>550069</v>
      </c>
      <c r="F12" s="13">
        <f t="shared" si="0"/>
        <v>-17.751242174264746</v>
      </c>
      <c r="G12" s="1"/>
      <c r="H12" s="1"/>
      <c r="I12" s="1"/>
    </row>
    <row r="13" spans="1:12" x14ac:dyDescent="0.25">
      <c r="A13" s="8" t="s">
        <v>50</v>
      </c>
      <c r="B13" s="19">
        <v>118026</v>
      </c>
      <c r="C13" s="19">
        <v>61293</v>
      </c>
      <c r="D13" s="19">
        <v>578717</v>
      </c>
      <c r="E13" s="19">
        <v>383107</v>
      </c>
      <c r="F13" s="10">
        <f t="shared" si="0"/>
        <v>-33.800631396693035</v>
      </c>
      <c r="G13" s="1"/>
      <c r="H13" s="1"/>
      <c r="I13" s="1"/>
    </row>
    <row r="14" spans="1:12" x14ac:dyDescent="0.25">
      <c r="A14" s="11" t="s">
        <v>51</v>
      </c>
      <c r="B14" s="20">
        <v>406934</v>
      </c>
      <c r="C14" s="20">
        <v>380268</v>
      </c>
      <c r="D14" s="20">
        <v>1456803</v>
      </c>
      <c r="E14" s="20">
        <v>1370262</v>
      </c>
      <c r="F14" s="13">
        <f t="shared" si="0"/>
        <v>-5.9404737634395275</v>
      </c>
      <c r="G14" s="1"/>
      <c r="H14" s="1"/>
      <c r="I14" s="1"/>
    </row>
    <row r="15" spans="1:12" x14ac:dyDescent="0.25">
      <c r="A15" s="8" t="s">
        <v>52</v>
      </c>
      <c r="B15" s="19">
        <v>315886</v>
      </c>
      <c r="C15" s="19">
        <v>346434</v>
      </c>
      <c r="D15" s="19">
        <v>1377726</v>
      </c>
      <c r="E15" s="19">
        <v>1503369</v>
      </c>
      <c r="F15" s="10">
        <f t="shared" si="0"/>
        <v>9.1195927201780336</v>
      </c>
      <c r="G15" s="1"/>
      <c r="H15" s="1"/>
      <c r="I15" s="1"/>
    </row>
    <row r="16" spans="1:12" x14ac:dyDescent="0.25">
      <c r="A16" s="11" t="s">
        <v>53</v>
      </c>
      <c r="B16" s="20">
        <v>395785</v>
      </c>
      <c r="C16" s="20">
        <v>284708</v>
      </c>
      <c r="D16" s="20">
        <v>1772494</v>
      </c>
      <c r="E16" s="20">
        <v>1479924</v>
      </c>
      <c r="F16" s="13">
        <f t="shared" si="0"/>
        <v>-16.506120754146423</v>
      </c>
      <c r="G16" s="1"/>
      <c r="H16" s="1"/>
      <c r="I16" s="1"/>
    </row>
    <row r="17" spans="1:9" x14ac:dyDescent="0.25">
      <c r="A17" s="8" t="s">
        <v>54</v>
      </c>
      <c r="B17" s="19">
        <v>231457</v>
      </c>
      <c r="C17" s="19">
        <v>241541</v>
      </c>
      <c r="D17" s="19">
        <v>927966</v>
      </c>
      <c r="E17" s="19">
        <v>778533</v>
      </c>
      <c r="F17" s="10">
        <f t="shared" si="0"/>
        <v>-16.103283956524265</v>
      </c>
      <c r="G17" s="1"/>
      <c r="H17" s="1"/>
      <c r="I17" s="1"/>
    </row>
    <row r="18" spans="1:9" x14ac:dyDescent="0.25">
      <c r="A18" s="11" t="s">
        <v>55</v>
      </c>
      <c r="B18" s="20">
        <v>14266</v>
      </c>
      <c r="C18" s="20">
        <v>8850</v>
      </c>
      <c r="D18" s="20">
        <v>48166</v>
      </c>
      <c r="E18" s="20">
        <v>33110</v>
      </c>
      <c r="F18" s="13">
        <f t="shared" si="0"/>
        <v>-31.25856413237554</v>
      </c>
      <c r="G18" s="1"/>
      <c r="H18" s="1"/>
      <c r="I18" s="1"/>
    </row>
    <row r="19" spans="1:9" x14ac:dyDescent="0.25">
      <c r="A19" s="8" t="s">
        <v>56</v>
      </c>
      <c r="B19" s="19">
        <v>788127</v>
      </c>
      <c r="C19" s="19">
        <v>793886</v>
      </c>
      <c r="D19" s="19">
        <v>3560332</v>
      </c>
      <c r="E19" s="19">
        <v>2846583</v>
      </c>
      <c r="F19" s="10">
        <f t="shared" si="0"/>
        <v>-20.047259637584361</v>
      </c>
      <c r="G19" s="1"/>
      <c r="H19" s="1"/>
      <c r="I19" s="1"/>
    </row>
    <row r="20" spans="1:9" x14ac:dyDescent="0.25">
      <c r="A20" s="11" t="s">
        <v>57</v>
      </c>
      <c r="B20" s="20">
        <v>1412091</v>
      </c>
      <c r="C20" s="20">
        <v>1177534</v>
      </c>
      <c r="D20" s="20">
        <v>4661133</v>
      </c>
      <c r="E20" s="20">
        <v>4186668</v>
      </c>
      <c r="F20" s="13">
        <f t="shared" si="0"/>
        <v>-10.179177466079594</v>
      </c>
      <c r="G20" s="1"/>
      <c r="H20" s="1"/>
      <c r="I20" s="1"/>
    </row>
    <row r="21" spans="1:9" x14ac:dyDescent="0.25">
      <c r="A21" s="8" t="s">
        <v>58</v>
      </c>
      <c r="B21" s="19">
        <v>649622</v>
      </c>
      <c r="C21" s="19">
        <v>381334</v>
      </c>
      <c r="D21" s="19">
        <v>1411042</v>
      </c>
      <c r="E21" s="19">
        <v>1049770</v>
      </c>
      <c r="F21" s="10">
        <f t="shared" si="0"/>
        <v>-25.603206708234055</v>
      </c>
      <c r="G21" s="1"/>
      <c r="H21" s="1"/>
      <c r="I21" s="1"/>
    </row>
    <row r="22" spans="1:9" x14ac:dyDescent="0.25">
      <c r="A22" s="11" t="s">
        <v>59</v>
      </c>
      <c r="B22" s="20">
        <v>37595</v>
      </c>
      <c r="C22" s="20">
        <v>24964</v>
      </c>
      <c r="D22" s="20">
        <v>142241</v>
      </c>
      <c r="E22" s="20">
        <v>93780</v>
      </c>
      <c r="F22" s="13">
        <f t="shared" si="0"/>
        <v>-34.069642367531159</v>
      </c>
      <c r="G22" s="1"/>
      <c r="H22" s="1"/>
      <c r="I22" s="1"/>
    </row>
    <row r="23" spans="1:9" x14ac:dyDescent="0.25">
      <c r="A23" s="8" t="s">
        <v>60</v>
      </c>
      <c r="B23" s="19">
        <v>108645</v>
      </c>
      <c r="C23" s="19">
        <v>71708</v>
      </c>
      <c r="D23" s="19">
        <v>319964</v>
      </c>
      <c r="E23" s="19">
        <v>210690</v>
      </c>
      <c r="F23" s="10">
        <f t="shared" si="0"/>
        <v>-34.151967096298335</v>
      </c>
      <c r="G23" s="1"/>
      <c r="H23" s="1"/>
      <c r="I23" s="1"/>
    </row>
    <row r="24" spans="1:9" x14ac:dyDescent="0.25">
      <c r="A24" s="11" t="s">
        <v>61</v>
      </c>
      <c r="B24" s="20">
        <v>67439</v>
      </c>
      <c r="C24" s="20">
        <v>35370</v>
      </c>
      <c r="D24" s="20">
        <v>268259</v>
      </c>
      <c r="E24" s="20">
        <v>308286</v>
      </c>
      <c r="F24" s="13">
        <f t="shared" si="0"/>
        <v>14.921027812673572</v>
      </c>
      <c r="G24" s="1"/>
      <c r="H24" s="1"/>
      <c r="I24" s="1"/>
    </row>
    <row r="25" spans="1:9" x14ac:dyDescent="0.25">
      <c r="A25" s="8" t="s">
        <v>62</v>
      </c>
      <c r="B25" s="19">
        <v>700</v>
      </c>
      <c r="C25" s="19">
        <v>0</v>
      </c>
      <c r="D25" s="19">
        <v>4452</v>
      </c>
      <c r="E25" s="19">
        <v>3250</v>
      </c>
      <c r="F25" s="10">
        <f t="shared" si="0"/>
        <v>-26.999101527403411</v>
      </c>
      <c r="G25" s="1"/>
      <c r="H25" s="1"/>
      <c r="I25" s="1"/>
    </row>
    <row r="26" spans="1:9" x14ac:dyDescent="0.25">
      <c r="A26" s="11" t="s">
        <v>63</v>
      </c>
      <c r="B26" s="20">
        <v>41770</v>
      </c>
      <c r="C26" s="20">
        <v>44902</v>
      </c>
      <c r="D26" s="20">
        <v>138738</v>
      </c>
      <c r="E26" s="20">
        <v>167472</v>
      </c>
      <c r="F26" s="13">
        <f t="shared" si="0"/>
        <v>20.710980409116459</v>
      </c>
      <c r="G26" s="1"/>
      <c r="H26" s="1"/>
      <c r="I26" s="1"/>
    </row>
    <row r="27" spans="1:9" x14ac:dyDescent="0.25">
      <c r="A27" s="8" t="s">
        <v>64</v>
      </c>
      <c r="B27" s="19">
        <v>159750</v>
      </c>
      <c r="C27" s="19">
        <v>83136</v>
      </c>
      <c r="D27" s="19">
        <v>573924</v>
      </c>
      <c r="E27" s="19">
        <v>373863</v>
      </c>
      <c r="F27" s="10">
        <f t="shared" si="0"/>
        <v>-34.858448156898817</v>
      </c>
      <c r="G27" s="1"/>
      <c r="H27" s="1"/>
      <c r="I27" s="1"/>
    </row>
    <row r="28" spans="1:9" x14ac:dyDescent="0.25">
      <c r="A28" s="11" t="s">
        <v>65</v>
      </c>
      <c r="B28" s="20">
        <v>50229</v>
      </c>
      <c r="C28" s="20">
        <v>42600</v>
      </c>
      <c r="D28" s="20">
        <v>210936</v>
      </c>
      <c r="E28" s="20">
        <v>157667</v>
      </c>
      <c r="F28" s="13">
        <f t="shared" si="0"/>
        <v>-25.253631433230936</v>
      </c>
      <c r="G28" s="1"/>
      <c r="H28" s="1"/>
      <c r="I28" s="1"/>
    </row>
    <row r="29" spans="1:9" x14ac:dyDescent="0.25">
      <c r="A29" s="8" t="s">
        <v>66</v>
      </c>
      <c r="B29" s="19">
        <v>264470</v>
      </c>
      <c r="C29" s="19">
        <v>199034</v>
      </c>
      <c r="D29" s="19">
        <v>977707</v>
      </c>
      <c r="E29" s="19">
        <v>922215</v>
      </c>
      <c r="F29" s="10">
        <f t="shared" si="0"/>
        <v>-5.6757290272034453</v>
      </c>
      <c r="G29" s="1"/>
      <c r="H29" s="1"/>
      <c r="I29" s="1"/>
    </row>
    <row r="30" spans="1:9" x14ac:dyDescent="0.25">
      <c r="A30" s="11" t="s">
        <v>67</v>
      </c>
      <c r="B30" s="20">
        <v>180165</v>
      </c>
      <c r="C30" s="20">
        <v>184461</v>
      </c>
      <c r="D30" s="20">
        <v>623406</v>
      </c>
      <c r="E30" s="20">
        <v>651491</v>
      </c>
      <c r="F30" s="13">
        <f t="shared" si="0"/>
        <v>4.5050897809774</v>
      </c>
      <c r="G30" s="1"/>
      <c r="H30" s="1"/>
      <c r="I30" s="1"/>
    </row>
    <row r="31" spans="1:9" x14ac:dyDescent="0.25">
      <c r="A31" s="8" t="s">
        <v>68</v>
      </c>
      <c r="B31" s="19">
        <v>967215</v>
      </c>
      <c r="C31" s="19">
        <v>394140</v>
      </c>
      <c r="D31" s="19">
        <v>3717151</v>
      </c>
      <c r="E31" s="19">
        <v>2250183</v>
      </c>
      <c r="F31" s="10">
        <f t="shared" si="0"/>
        <v>-39.464848213053493</v>
      </c>
      <c r="G31" s="1"/>
      <c r="H31" s="1"/>
      <c r="I31" s="1"/>
    </row>
    <row r="32" spans="1:9" x14ac:dyDescent="0.25">
      <c r="A32" s="11" t="s">
        <v>69</v>
      </c>
      <c r="B32" s="20">
        <v>150846</v>
      </c>
      <c r="C32" s="20">
        <v>218305</v>
      </c>
      <c r="D32" s="20">
        <v>666558</v>
      </c>
      <c r="E32" s="20">
        <v>716600</v>
      </c>
      <c r="F32" s="13">
        <f t="shared" si="0"/>
        <v>7.5075237263673955</v>
      </c>
      <c r="G32" s="1"/>
      <c r="H32" s="1"/>
      <c r="I32" s="1"/>
    </row>
    <row r="33" spans="1:9" x14ac:dyDescent="0.25">
      <c r="A33" s="8" t="s">
        <v>70</v>
      </c>
      <c r="B33" s="19">
        <v>16454</v>
      </c>
      <c r="C33" s="19">
        <v>23560</v>
      </c>
      <c r="D33" s="19">
        <v>94695</v>
      </c>
      <c r="E33" s="19">
        <v>88778</v>
      </c>
      <c r="F33" s="10">
        <f t="shared" si="0"/>
        <v>-6.2484819684249402</v>
      </c>
      <c r="G33" s="1"/>
      <c r="H33" s="1"/>
      <c r="I33" s="1"/>
    </row>
    <row r="34" spans="1:9" x14ac:dyDescent="0.25">
      <c r="A34" s="11" t="s">
        <v>71</v>
      </c>
      <c r="B34" s="20">
        <v>18607</v>
      </c>
      <c r="C34" s="20">
        <v>18517</v>
      </c>
      <c r="D34" s="20">
        <v>101874</v>
      </c>
      <c r="E34" s="20">
        <v>62495</v>
      </c>
      <c r="F34" s="13">
        <f t="shared" si="0"/>
        <v>-38.65461256061409</v>
      </c>
      <c r="G34" s="1"/>
      <c r="H34" s="1"/>
      <c r="I34" s="1"/>
    </row>
    <row r="35" spans="1:9" x14ac:dyDescent="0.25">
      <c r="A35" s="14" t="s">
        <v>72</v>
      </c>
      <c r="B35" s="15">
        <f>SUM(B7:B34)</f>
        <v>7667422</v>
      </c>
      <c r="C35" s="15">
        <f t="shared" ref="C35:E35" si="1">SUM(C7:C34)</f>
        <v>5985079</v>
      </c>
      <c r="D35" s="15">
        <f t="shared" si="1"/>
        <v>29107768</v>
      </c>
      <c r="E35" s="15">
        <f t="shared" si="1"/>
        <v>24253432</v>
      </c>
      <c r="F35" s="16">
        <f t="shared" si="0"/>
        <v>-16.677115194816722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1148279</v>
      </c>
      <c r="C38" s="41">
        <f>D7</f>
        <v>1280697</v>
      </c>
      <c r="D38" s="41">
        <f>_xlfn.RANK.EQ(B38,$B$38:$B$65)+COUNTIF($B$38:$B$65,B38)-1</f>
        <v>8</v>
      </c>
      <c r="E38" s="42" t="str">
        <f t="shared" ref="E38:E65" si="2">INDEX($A$38:$B$65,MATCH(ROW()-37,$D$38:$D$65,0),1)</f>
        <v>GIJON</v>
      </c>
      <c r="F38" s="42">
        <f>LOOKUP(E38,$A$38:$A$65,$B$38:$B$65)</f>
        <v>4186668</v>
      </c>
      <c r="G38" s="42">
        <f>LOOKUP(E38,$A$38:$A$65,$C$38:$C$65)</f>
        <v>4661133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268147</v>
      </c>
      <c r="C39" s="41">
        <f t="shared" ref="C39:C65" si="5">D8</f>
        <v>246658</v>
      </c>
      <c r="D39" s="41">
        <f t="shared" ref="D39:D65" si="6">_xlfn.RANK.EQ(B39,$B$38:$B$65)+COUNTIF($B$38:$B$65,B39)-1</f>
        <v>20</v>
      </c>
      <c r="E39" s="42" t="str">
        <f t="shared" si="2"/>
        <v>FERROL-SAN CIBRAO</v>
      </c>
      <c r="F39" s="42">
        <f t="shared" ref="F39:F54" si="7">LOOKUP(E39,$A$38:$A$65,$B$38:$B$65)</f>
        <v>2846583</v>
      </c>
      <c r="G39" s="42">
        <f t="shared" ref="G39:G65" si="8">LOOKUP(E39,$A$38:$A$65,$C$38:$C$65)</f>
        <v>3560332</v>
      </c>
    </row>
    <row r="40" spans="1:9" x14ac:dyDescent="0.25">
      <c r="A40" s="42" t="str">
        <f t="shared" si="3"/>
        <v>ALMERIA</v>
      </c>
      <c r="B40" s="41">
        <f t="shared" si="4"/>
        <v>1336425</v>
      </c>
      <c r="C40" s="41">
        <f t="shared" si="5"/>
        <v>1605852</v>
      </c>
      <c r="D40" s="41">
        <f t="shared" si="6"/>
        <v>7</v>
      </c>
      <c r="E40" s="42" t="str">
        <f t="shared" si="2"/>
        <v>TARRAGONA</v>
      </c>
      <c r="F40" s="42">
        <f t="shared" si="7"/>
        <v>2250183</v>
      </c>
      <c r="G40" s="42">
        <f t="shared" si="8"/>
        <v>3717151</v>
      </c>
    </row>
    <row r="41" spans="1:9" x14ac:dyDescent="0.25">
      <c r="A41" s="42" t="str">
        <f t="shared" si="3"/>
        <v>AVILES</v>
      </c>
      <c r="B41" s="41">
        <f t="shared" si="4"/>
        <v>902890</v>
      </c>
      <c r="C41" s="41">
        <f t="shared" si="5"/>
        <v>1096746</v>
      </c>
      <c r="D41" s="41">
        <f t="shared" si="6"/>
        <v>11</v>
      </c>
      <c r="E41" s="42" t="str">
        <f t="shared" si="2"/>
        <v>BILBAO</v>
      </c>
      <c r="F41" s="42">
        <f t="shared" si="7"/>
        <v>1503369</v>
      </c>
      <c r="G41" s="42">
        <f t="shared" si="8"/>
        <v>1377726</v>
      </c>
    </row>
    <row r="42" spans="1:9" x14ac:dyDescent="0.25">
      <c r="A42" s="42" t="str">
        <f t="shared" si="3"/>
        <v>BAHIA DE ALGECIRAS</v>
      </c>
      <c r="B42" s="41">
        <f t="shared" si="4"/>
        <v>409526</v>
      </c>
      <c r="C42" s="41">
        <f t="shared" si="5"/>
        <v>574744</v>
      </c>
      <c r="D42" s="41">
        <f t="shared" si="6"/>
        <v>16</v>
      </c>
      <c r="E42" s="42" t="str">
        <f t="shared" si="2"/>
        <v>CARTAGENA</v>
      </c>
      <c r="F42" s="42">
        <f t="shared" si="7"/>
        <v>1479924</v>
      </c>
      <c r="G42" s="42">
        <f t="shared" si="8"/>
        <v>1772494</v>
      </c>
    </row>
    <row r="43" spans="1:9" x14ac:dyDescent="0.25">
      <c r="A43" s="42" t="str">
        <f t="shared" si="3"/>
        <v>BAHIA DE CADIZ</v>
      </c>
      <c r="B43" s="41">
        <f t="shared" si="4"/>
        <v>550069</v>
      </c>
      <c r="C43" s="41">
        <f t="shared" si="5"/>
        <v>668787</v>
      </c>
      <c r="D43" s="41">
        <f t="shared" si="6"/>
        <v>15</v>
      </c>
      <c r="E43" s="42" t="str">
        <f t="shared" si="2"/>
        <v>BARCELONA</v>
      </c>
      <c r="F43" s="42">
        <f t="shared" si="7"/>
        <v>1370262</v>
      </c>
      <c r="G43" s="42">
        <f t="shared" si="8"/>
        <v>1456803</v>
      </c>
    </row>
    <row r="44" spans="1:9" x14ac:dyDescent="0.25">
      <c r="A44" s="42" t="str">
        <f t="shared" si="3"/>
        <v>BALEARES</v>
      </c>
      <c r="B44" s="41">
        <f t="shared" si="4"/>
        <v>383107</v>
      </c>
      <c r="C44" s="41">
        <f t="shared" si="5"/>
        <v>578717</v>
      </c>
      <c r="D44" s="41">
        <f t="shared" si="6"/>
        <v>17</v>
      </c>
      <c r="E44" s="42" t="str">
        <f t="shared" si="2"/>
        <v>ALMERIA</v>
      </c>
      <c r="F44" s="42">
        <f t="shared" si="7"/>
        <v>1336425</v>
      </c>
      <c r="G44" s="42">
        <f t="shared" si="8"/>
        <v>1605852</v>
      </c>
    </row>
    <row r="45" spans="1:9" x14ac:dyDescent="0.25">
      <c r="A45" s="42" t="str">
        <f t="shared" si="3"/>
        <v>BARCELONA</v>
      </c>
      <c r="B45" s="41">
        <f t="shared" si="4"/>
        <v>1370262</v>
      </c>
      <c r="C45" s="41">
        <f t="shared" si="5"/>
        <v>1456803</v>
      </c>
      <c r="D45" s="41">
        <f t="shared" si="6"/>
        <v>6</v>
      </c>
      <c r="E45" s="42" t="str">
        <f t="shared" si="2"/>
        <v>A CORUÑA</v>
      </c>
      <c r="F45" s="42">
        <f t="shared" si="7"/>
        <v>1148279</v>
      </c>
      <c r="G45" s="42">
        <f t="shared" si="8"/>
        <v>1280697</v>
      </c>
    </row>
    <row r="46" spans="1:9" x14ac:dyDescent="0.25">
      <c r="A46" s="42" t="str">
        <f t="shared" si="3"/>
        <v>BILBAO</v>
      </c>
      <c r="B46" s="41">
        <f t="shared" si="4"/>
        <v>1503369</v>
      </c>
      <c r="C46" s="41">
        <f t="shared" si="5"/>
        <v>1377726</v>
      </c>
      <c r="D46" s="41">
        <f t="shared" si="6"/>
        <v>4</v>
      </c>
      <c r="E46" s="42" t="str">
        <f t="shared" si="2"/>
        <v>HUELVA</v>
      </c>
      <c r="F46" s="42">
        <f t="shared" si="7"/>
        <v>1049770</v>
      </c>
      <c r="G46" s="42">
        <f t="shared" si="8"/>
        <v>1411042</v>
      </c>
    </row>
    <row r="47" spans="1:9" x14ac:dyDescent="0.25">
      <c r="A47" s="42" t="str">
        <f t="shared" si="3"/>
        <v>CARTAGENA</v>
      </c>
      <c r="B47" s="41">
        <f t="shared" si="4"/>
        <v>1479924</v>
      </c>
      <c r="C47" s="41">
        <f t="shared" si="5"/>
        <v>1772494</v>
      </c>
      <c r="D47" s="41">
        <f t="shared" si="6"/>
        <v>5</v>
      </c>
      <c r="E47" s="42" t="str">
        <f t="shared" si="2"/>
        <v>SANTANDER</v>
      </c>
      <c r="F47" s="42">
        <f t="shared" si="7"/>
        <v>922215</v>
      </c>
      <c r="G47" s="42">
        <f t="shared" si="8"/>
        <v>977707</v>
      </c>
    </row>
    <row r="48" spans="1:9" x14ac:dyDescent="0.25">
      <c r="A48" s="42" t="str">
        <f t="shared" si="3"/>
        <v>CASTELLON</v>
      </c>
      <c r="B48" s="41">
        <f t="shared" si="4"/>
        <v>778533</v>
      </c>
      <c r="C48" s="41">
        <f t="shared" si="5"/>
        <v>927966</v>
      </c>
      <c r="D48" s="41">
        <f t="shared" si="6"/>
        <v>12</v>
      </c>
      <c r="E48" s="42" t="str">
        <f t="shared" si="2"/>
        <v>AVILES</v>
      </c>
      <c r="F48" s="42">
        <f t="shared" si="7"/>
        <v>902890</v>
      </c>
      <c r="G48" s="42">
        <f t="shared" si="8"/>
        <v>1096746</v>
      </c>
    </row>
    <row r="49" spans="1:7" x14ac:dyDescent="0.25">
      <c r="A49" s="42" t="str">
        <f t="shared" si="3"/>
        <v>CEUTA</v>
      </c>
      <c r="B49" s="41">
        <f t="shared" si="4"/>
        <v>33110</v>
      </c>
      <c r="C49" s="41">
        <f t="shared" si="5"/>
        <v>48166</v>
      </c>
      <c r="D49" s="41">
        <f t="shared" si="6"/>
        <v>27</v>
      </c>
      <c r="E49" s="42" t="str">
        <f t="shared" si="2"/>
        <v>CASTELLON</v>
      </c>
      <c r="F49" s="42">
        <f t="shared" si="7"/>
        <v>778533</v>
      </c>
      <c r="G49" s="42">
        <f t="shared" si="8"/>
        <v>927966</v>
      </c>
    </row>
    <row r="50" spans="1:7" x14ac:dyDescent="0.25">
      <c r="A50" s="42" t="str">
        <f t="shared" si="3"/>
        <v>FERROL-SAN CIBRAO</v>
      </c>
      <c r="B50" s="41">
        <f t="shared" si="4"/>
        <v>2846583</v>
      </c>
      <c r="C50" s="41">
        <f t="shared" si="5"/>
        <v>3560332</v>
      </c>
      <c r="D50" s="41">
        <f t="shared" si="6"/>
        <v>2</v>
      </c>
      <c r="E50" s="42" t="str">
        <f t="shared" si="2"/>
        <v>VALENCIA</v>
      </c>
      <c r="F50" s="42">
        <f t="shared" si="7"/>
        <v>716600</v>
      </c>
      <c r="G50" s="42">
        <f t="shared" si="8"/>
        <v>666558</v>
      </c>
    </row>
    <row r="51" spans="1:7" x14ac:dyDescent="0.25">
      <c r="A51" s="42" t="str">
        <f t="shared" si="3"/>
        <v>GIJON</v>
      </c>
      <c r="B51" s="41">
        <f t="shared" si="4"/>
        <v>4186668</v>
      </c>
      <c r="C51" s="41">
        <f t="shared" si="5"/>
        <v>4661133</v>
      </c>
      <c r="D51" s="41">
        <f t="shared" si="6"/>
        <v>1</v>
      </c>
      <c r="E51" s="42" t="str">
        <f t="shared" si="2"/>
        <v>SEVILLA</v>
      </c>
      <c r="F51" s="42">
        <f t="shared" si="7"/>
        <v>651491</v>
      </c>
      <c r="G51" s="42">
        <f t="shared" si="8"/>
        <v>623406</v>
      </c>
    </row>
    <row r="52" spans="1:7" x14ac:dyDescent="0.25">
      <c r="A52" s="42" t="str">
        <f t="shared" si="3"/>
        <v>HUELVA</v>
      </c>
      <c r="B52" s="41">
        <f t="shared" si="4"/>
        <v>1049770</v>
      </c>
      <c r="C52" s="41">
        <f t="shared" si="5"/>
        <v>1411042</v>
      </c>
      <c r="D52" s="41">
        <f t="shared" si="6"/>
        <v>9</v>
      </c>
      <c r="E52" s="42" t="str">
        <f t="shared" si="2"/>
        <v>BAHIA DE CADIZ</v>
      </c>
      <c r="F52" s="42">
        <f t="shared" si="7"/>
        <v>550069</v>
      </c>
      <c r="G52" s="42">
        <f t="shared" si="8"/>
        <v>668787</v>
      </c>
    </row>
    <row r="53" spans="1:7" x14ac:dyDescent="0.25">
      <c r="A53" s="42" t="str">
        <f t="shared" si="3"/>
        <v>LAS PALMAS</v>
      </c>
      <c r="B53" s="41">
        <f t="shared" si="4"/>
        <v>93780</v>
      </c>
      <c r="C53" s="41">
        <f t="shared" si="5"/>
        <v>142241</v>
      </c>
      <c r="D53" s="41">
        <f t="shared" si="6"/>
        <v>24</v>
      </c>
      <c r="E53" s="42" t="str">
        <f t="shared" si="2"/>
        <v>BAHIA DE ALGECIRAS</v>
      </c>
      <c r="F53" s="42">
        <f t="shared" si="7"/>
        <v>409526</v>
      </c>
      <c r="G53" s="42">
        <f t="shared" si="8"/>
        <v>574744</v>
      </c>
    </row>
    <row r="54" spans="1:7" x14ac:dyDescent="0.25">
      <c r="A54" s="42" t="str">
        <f t="shared" si="3"/>
        <v>MALAGA</v>
      </c>
      <c r="B54" s="41">
        <f t="shared" si="4"/>
        <v>210690</v>
      </c>
      <c r="C54" s="41">
        <f t="shared" si="5"/>
        <v>319964</v>
      </c>
      <c r="D54" s="41">
        <f t="shared" si="6"/>
        <v>21</v>
      </c>
      <c r="E54" s="42" t="str">
        <f t="shared" si="2"/>
        <v>BALEARES</v>
      </c>
      <c r="F54" s="42">
        <f t="shared" si="7"/>
        <v>383107</v>
      </c>
      <c r="G54" s="42">
        <f t="shared" si="8"/>
        <v>578717</v>
      </c>
    </row>
    <row r="55" spans="1:7" x14ac:dyDescent="0.25">
      <c r="A55" s="42" t="str">
        <f t="shared" si="3"/>
        <v>MARIN Y RIA DE PONTEVEDRA</v>
      </c>
      <c r="B55" s="41">
        <f t="shared" si="4"/>
        <v>308286</v>
      </c>
      <c r="C55" s="41">
        <f t="shared" si="5"/>
        <v>268259</v>
      </c>
      <c r="D55" s="41">
        <f t="shared" si="6"/>
        <v>19</v>
      </c>
      <c r="E55" s="42" t="str">
        <f t="shared" si="2"/>
        <v>PASAIA</v>
      </c>
      <c r="F55" s="42">
        <f t="shared" ref="F55:F65" si="9">LOOKUP(E55,$A$38:$A$65,$B$38:$B$65)</f>
        <v>373863</v>
      </c>
      <c r="G55" s="42">
        <f t="shared" si="8"/>
        <v>573924</v>
      </c>
    </row>
    <row r="56" spans="1:7" x14ac:dyDescent="0.25">
      <c r="A56" s="42" t="str">
        <f t="shared" si="3"/>
        <v>MELILLA</v>
      </c>
      <c r="B56" s="41">
        <f t="shared" si="4"/>
        <v>3250</v>
      </c>
      <c r="C56" s="41">
        <f t="shared" si="5"/>
        <v>4452</v>
      </c>
      <c r="D56" s="41">
        <f t="shared" si="6"/>
        <v>28</v>
      </c>
      <c r="E56" s="42" t="str">
        <f t="shared" si="2"/>
        <v>MARIN Y RIA DE PONTEVEDRA</v>
      </c>
      <c r="F56" s="42">
        <f t="shared" si="9"/>
        <v>308286</v>
      </c>
      <c r="G56" s="42">
        <f t="shared" si="8"/>
        <v>268259</v>
      </c>
    </row>
    <row r="57" spans="1:7" x14ac:dyDescent="0.25">
      <c r="A57" s="42" t="str">
        <f t="shared" si="3"/>
        <v>MOTRIL</v>
      </c>
      <c r="B57" s="41">
        <f t="shared" si="4"/>
        <v>167472</v>
      </c>
      <c r="C57" s="41">
        <f t="shared" si="5"/>
        <v>138738</v>
      </c>
      <c r="D57" s="41">
        <f t="shared" si="6"/>
        <v>22</v>
      </c>
      <c r="E57" s="42" t="str">
        <f t="shared" si="2"/>
        <v>ALICANTE</v>
      </c>
      <c r="F57" s="42">
        <f t="shared" si="9"/>
        <v>268147</v>
      </c>
      <c r="G57" s="42">
        <f t="shared" si="8"/>
        <v>246658</v>
      </c>
    </row>
    <row r="58" spans="1:7" x14ac:dyDescent="0.25">
      <c r="A58" s="42" t="str">
        <f t="shared" si="3"/>
        <v>PASAIA</v>
      </c>
      <c r="B58" s="41">
        <f t="shared" si="4"/>
        <v>373863</v>
      </c>
      <c r="C58" s="41">
        <f t="shared" si="5"/>
        <v>573924</v>
      </c>
      <c r="D58" s="41">
        <f t="shared" si="6"/>
        <v>18</v>
      </c>
      <c r="E58" s="42" t="str">
        <f t="shared" si="2"/>
        <v>MALAGA</v>
      </c>
      <c r="F58" s="42">
        <f t="shared" si="9"/>
        <v>210690</v>
      </c>
      <c r="G58" s="42">
        <f t="shared" si="8"/>
        <v>319964</v>
      </c>
    </row>
    <row r="59" spans="1:7" x14ac:dyDescent="0.25">
      <c r="A59" s="42" t="str">
        <f t="shared" si="3"/>
        <v>SANTA CRUZ DE TENERIFE</v>
      </c>
      <c r="B59" s="41">
        <f t="shared" si="4"/>
        <v>157667</v>
      </c>
      <c r="C59" s="41">
        <f t="shared" si="5"/>
        <v>210936</v>
      </c>
      <c r="D59" s="41">
        <f t="shared" si="6"/>
        <v>23</v>
      </c>
      <c r="E59" s="42" t="str">
        <f t="shared" si="2"/>
        <v>MOTRIL</v>
      </c>
      <c r="F59" s="42">
        <f t="shared" si="9"/>
        <v>167472</v>
      </c>
      <c r="G59" s="42">
        <f t="shared" si="8"/>
        <v>138738</v>
      </c>
    </row>
    <row r="60" spans="1:7" x14ac:dyDescent="0.25">
      <c r="A60" s="42" t="str">
        <f t="shared" si="3"/>
        <v>SANTANDER</v>
      </c>
      <c r="B60" s="41">
        <f t="shared" si="4"/>
        <v>922215</v>
      </c>
      <c r="C60" s="41">
        <f t="shared" si="5"/>
        <v>977707</v>
      </c>
      <c r="D60" s="41">
        <f t="shared" si="6"/>
        <v>10</v>
      </c>
      <c r="E60" s="42" t="str">
        <f t="shared" si="2"/>
        <v>SANTA CRUZ DE TENERIFE</v>
      </c>
      <c r="F60" s="42">
        <f t="shared" si="9"/>
        <v>157667</v>
      </c>
      <c r="G60" s="42">
        <f t="shared" si="8"/>
        <v>210936</v>
      </c>
    </row>
    <row r="61" spans="1:7" x14ac:dyDescent="0.25">
      <c r="A61" s="42" t="str">
        <f t="shared" si="3"/>
        <v>SEVILLA</v>
      </c>
      <c r="B61" s="41">
        <f t="shared" si="4"/>
        <v>651491</v>
      </c>
      <c r="C61" s="41">
        <f t="shared" si="5"/>
        <v>623406</v>
      </c>
      <c r="D61" s="41">
        <f t="shared" si="6"/>
        <v>14</v>
      </c>
      <c r="E61" s="42" t="str">
        <f t="shared" si="2"/>
        <v>LAS PALMAS</v>
      </c>
      <c r="F61" s="42">
        <f t="shared" si="9"/>
        <v>93780</v>
      </c>
      <c r="G61" s="42">
        <f t="shared" si="8"/>
        <v>142241</v>
      </c>
    </row>
    <row r="62" spans="1:7" x14ac:dyDescent="0.25">
      <c r="A62" s="42" t="str">
        <f t="shared" si="3"/>
        <v>TARRAGONA</v>
      </c>
      <c r="B62" s="41">
        <f t="shared" si="4"/>
        <v>2250183</v>
      </c>
      <c r="C62" s="41">
        <f t="shared" si="5"/>
        <v>3717151</v>
      </c>
      <c r="D62" s="41">
        <f t="shared" si="6"/>
        <v>3</v>
      </c>
      <c r="E62" s="42" t="str">
        <f t="shared" si="2"/>
        <v>VIGO</v>
      </c>
      <c r="F62" s="42">
        <f t="shared" si="9"/>
        <v>88778</v>
      </c>
      <c r="G62" s="42">
        <f t="shared" si="8"/>
        <v>94695</v>
      </c>
    </row>
    <row r="63" spans="1:7" x14ac:dyDescent="0.25">
      <c r="A63" s="42" t="str">
        <f t="shared" si="3"/>
        <v>VALENCIA</v>
      </c>
      <c r="B63" s="41">
        <f t="shared" si="4"/>
        <v>716600</v>
      </c>
      <c r="C63" s="41">
        <f t="shared" si="5"/>
        <v>666558</v>
      </c>
      <c r="D63" s="41">
        <f t="shared" si="6"/>
        <v>13</v>
      </c>
      <c r="E63" s="42" t="str">
        <f t="shared" si="2"/>
        <v>VILAGARCIA</v>
      </c>
      <c r="F63" s="42">
        <f t="shared" si="9"/>
        <v>62495</v>
      </c>
      <c r="G63" s="42">
        <f t="shared" si="8"/>
        <v>101874</v>
      </c>
    </row>
    <row r="64" spans="1:7" x14ac:dyDescent="0.25">
      <c r="A64" s="42" t="str">
        <f t="shared" si="3"/>
        <v>VIGO</v>
      </c>
      <c r="B64" s="41">
        <f t="shared" si="4"/>
        <v>88778</v>
      </c>
      <c r="C64" s="41">
        <f t="shared" si="5"/>
        <v>94695</v>
      </c>
      <c r="D64" s="41">
        <f t="shared" si="6"/>
        <v>25</v>
      </c>
      <c r="E64" s="42" t="str">
        <f t="shared" si="2"/>
        <v>CEUTA</v>
      </c>
      <c r="F64" s="42">
        <f t="shared" si="9"/>
        <v>33110</v>
      </c>
      <c r="G64" s="42">
        <f t="shared" si="8"/>
        <v>48166</v>
      </c>
    </row>
    <row r="65" spans="1:7" x14ac:dyDescent="0.25">
      <c r="A65" s="42" t="str">
        <f t="shared" si="3"/>
        <v>VILAGARCIA</v>
      </c>
      <c r="B65" s="41">
        <f t="shared" si="4"/>
        <v>62495</v>
      </c>
      <c r="C65" s="41">
        <f t="shared" si="5"/>
        <v>101874</v>
      </c>
      <c r="D65" s="41">
        <f t="shared" si="6"/>
        <v>26</v>
      </c>
      <c r="E65" s="42" t="str">
        <f t="shared" si="2"/>
        <v>MELILLA</v>
      </c>
      <c r="F65" s="42">
        <f t="shared" si="9"/>
        <v>3250</v>
      </c>
      <c r="G65" s="42">
        <f t="shared" si="8"/>
        <v>4452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Abril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41428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21">
        <v>108592</v>
      </c>
      <c r="C7" s="21">
        <v>76902</v>
      </c>
      <c r="D7" s="21">
        <v>480668</v>
      </c>
      <c r="E7" s="21">
        <v>413117</v>
      </c>
      <c r="F7" s="10">
        <f>((E7*100)/D7)-100</f>
        <v>-14.053567119092591</v>
      </c>
      <c r="G7" s="1"/>
      <c r="H7" s="1"/>
      <c r="I7" s="1"/>
    </row>
    <row r="8" spans="1:12" x14ac:dyDescent="0.25">
      <c r="A8" s="11" t="s">
        <v>45</v>
      </c>
      <c r="B8" s="22">
        <v>126569</v>
      </c>
      <c r="C8" s="22">
        <v>118779</v>
      </c>
      <c r="D8" s="22">
        <v>523374</v>
      </c>
      <c r="E8" s="22">
        <v>453382</v>
      </c>
      <c r="F8" s="13">
        <f t="shared" ref="F8:F35" si="0">((E8*100)/D8)-100</f>
        <v>-13.373228322385145</v>
      </c>
      <c r="G8" s="1"/>
      <c r="H8" s="1"/>
      <c r="I8" s="1"/>
    </row>
    <row r="9" spans="1:12" x14ac:dyDescent="0.25">
      <c r="A9" s="8" t="s">
        <v>46</v>
      </c>
      <c r="B9" s="21">
        <v>47922</v>
      </c>
      <c r="C9" s="21">
        <v>52139</v>
      </c>
      <c r="D9" s="21">
        <v>218310</v>
      </c>
      <c r="E9" s="21">
        <v>198826</v>
      </c>
      <c r="F9" s="10">
        <f t="shared" si="0"/>
        <v>-8.9249232742430422</v>
      </c>
      <c r="G9" s="1"/>
      <c r="H9" s="1"/>
      <c r="I9" s="1"/>
    </row>
    <row r="10" spans="1:12" x14ac:dyDescent="0.25">
      <c r="A10" s="11" t="s">
        <v>47</v>
      </c>
      <c r="B10" s="22">
        <v>93537</v>
      </c>
      <c r="C10" s="22">
        <v>71626</v>
      </c>
      <c r="D10" s="22">
        <v>360603</v>
      </c>
      <c r="E10" s="22">
        <v>359004</v>
      </c>
      <c r="F10" s="13">
        <f t="shared" si="0"/>
        <v>-0.4434239315812647</v>
      </c>
      <c r="G10" s="1"/>
      <c r="H10" s="1"/>
      <c r="I10" s="1"/>
    </row>
    <row r="11" spans="1:12" x14ac:dyDescent="0.25">
      <c r="A11" s="8" t="s">
        <v>48</v>
      </c>
      <c r="B11" s="21">
        <v>5013812</v>
      </c>
      <c r="C11" s="21">
        <v>4842528</v>
      </c>
      <c r="D11" s="21">
        <v>18949514</v>
      </c>
      <c r="E11" s="21">
        <v>18069336</v>
      </c>
      <c r="F11" s="10">
        <f t="shared" si="0"/>
        <v>-4.6448579103400789</v>
      </c>
      <c r="G11" s="1"/>
      <c r="H11" s="1"/>
      <c r="I11" s="1"/>
    </row>
    <row r="12" spans="1:12" x14ac:dyDescent="0.25">
      <c r="A12" s="11" t="s">
        <v>49</v>
      </c>
      <c r="B12" s="22">
        <v>115285</v>
      </c>
      <c r="C12" s="22">
        <v>160324</v>
      </c>
      <c r="D12" s="22">
        <v>583498</v>
      </c>
      <c r="E12" s="22">
        <v>626059</v>
      </c>
      <c r="F12" s="13">
        <f t="shared" si="0"/>
        <v>7.2941124048411439</v>
      </c>
      <c r="G12" s="1"/>
      <c r="H12" s="1"/>
      <c r="I12" s="1"/>
    </row>
    <row r="13" spans="1:12" x14ac:dyDescent="0.25">
      <c r="A13" s="8" t="s">
        <v>50</v>
      </c>
      <c r="B13" s="21">
        <v>692563</v>
      </c>
      <c r="C13" s="21">
        <v>771129</v>
      </c>
      <c r="D13" s="21">
        <v>2579059</v>
      </c>
      <c r="E13" s="21">
        <v>2606567</v>
      </c>
      <c r="F13" s="10">
        <f t="shared" si="0"/>
        <v>1.0665905665593556</v>
      </c>
      <c r="G13" s="1"/>
      <c r="H13" s="1"/>
      <c r="I13" s="1"/>
    </row>
    <row r="14" spans="1:12" x14ac:dyDescent="0.25">
      <c r="A14" s="11" t="s">
        <v>51</v>
      </c>
      <c r="B14" s="22">
        <v>2229033</v>
      </c>
      <c r="C14" s="22">
        <v>2178649</v>
      </c>
      <c r="D14" s="22">
        <v>8493243</v>
      </c>
      <c r="E14" s="22">
        <v>8336706</v>
      </c>
      <c r="F14" s="13">
        <f t="shared" si="0"/>
        <v>-1.843076902427029</v>
      </c>
      <c r="G14" s="1"/>
      <c r="H14" s="1"/>
      <c r="I14" s="1"/>
    </row>
    <row r="15" spans="1:12" x14ac:dyDescent="0.25">
      <c r="A15" s="8" t="s">
        <v>52</v>
      </c>
      <c r="B15" s="21">
        <v>783302</v>
      </c>
      <c r="C15" s="21">
        <v>877897</v>
      </c>
      <c r="D15" s="21">
        <v>3062367</v>
      </c>
      <c r="E15" s="21">
        <v>2994760</v>
      </c>
      <c r="F15" s="10">
        <f t="shared" si="0"/>
        <v>-2.2076713862185642</v>
      </c>
      <c r="G15" s="1"/>
      <c r="H15" s="1"/>
      <c r="I15" s="1"/>
    </row>
    <row r="16" spans="1:12" x14ac:dyDescent="0.25">
      <c r="A16" s="11" t="s">
        <v>53</v>
      </c>
      <c r="B16" s="22">
        <v>88139</v>
      </c>
      <c r="C16" s="22">
        <v>104542</v>
      </c>
      <c r="D16" s="22">
        <v>296963</v>
      </c>
      <c r="E16" s="22">
        <v>347745</v>
      </c>
      <c r="F16" s="13">
        <f t="shared" si="0"/>
        <v>17.100446857015854</v>
      </c>
      <c r="G16" s="1"/>
      <c r="H16" s="1"/>
      <c r="I16" s="1"/>
    </row>
    <row r="17" spans="1:9" x14ac:dyDescent="0.25">
      <c r="A17" s="8" t="s">
        <v>54</v>
      </c>
      <c r="B17" s="21">
        <v>182830</v>
      </c>
      <c r="C17" s="21">
        <v>245174</v>
      </c>
      <c r="D17" s="21">
        <v>665901</v>
      </c>
      <c r="E17" s="21">
        <v>912306</v>
      </c>
      <c r="F17" s="10">
        <f t="shared" si="0"/>
        <v>37.003248230592845</v>
      </c>
      <c r="G17" s="1"/>
      <c r="H17" s="1"/>
      <c r="I17" s="1"/>
    </row>
    <row r="18" spans="1:9" x14ac:dyDescent="0.25">
      <c r="A18" s="11" t="s">
        <v>55</v>
      </c>
      <c r="B18" s="22">
        <v>69567</v>
      </c>
      <c r="C18" s="22">
        <v>81324</v>
      </c>
      <c r="D18" s="22">
        <v>294697</v>
      </c>
      <c r="E18" s="22">
        <v>313288</v>
      </c>
      <c r="F18" s="13">
        <f t="shared" si="0"/>
        <v>6.3085134901271545</v>
      </c>
      <c r="G18" s="1"/>
      <c r="H18" s="1"/>
      <c r="I18" s="1"/>
    </row>
    <row r="19" spans="1:9" x14ac:dyDescent="0.25">
      <c r="A19" s="8" t="s">
        <v>56</v>
      </c>
      <c r="B19" s="21">
        <v>58017</v>
      </c>
      <c r="C19" s="21">
        <v>79257</v>
      </c>
      <c r="D19" s="21">
        <v>248445</v>
      </c>
      <c r="E19" s="21">
        <v>320003</v>
      </c>
      <c r="F19" s="10">
        <f t="shared" si="0"/>
        <v>28.802350620861773</v>
      </c>
      <c r="G19" s="1"/>
      <c r="H19" s="1"/>
      <c r="I19" s="1"/>
    </row>
    <row r="20" spans="1:9" x14ac:dyDescent="0.25">
      <c r="A20" s="11" t="s">
        <v>57</v>
      </c>
      <c r="B20" s="22">
        <v>143545</v>
      </c>
      <c r="C20" s="22">
        <v>161074</v>
      </c>
      <c r="D20" s="22">
        <v>559439</v>
      </c>
      <c r="E20" s="22">
        <v>672848</v>
      </c>
      <c r="F20" s="13">
        <f t="shared" si="0"/>
        <v>20.271915257963784</v>
      </c>
      <c r="G20" s="1"/>
      <c r="H20" s="1"/>
      <c r="I20" s="1"/>
    </row>
    <row r="21" spans="1:9" x14ac:dyDescent="0.25">
      <c r="A21" s="8" t="s">
        <v>58</v>
      </c>
      <c r="B21" s="21">
        <v>79956</v>
      </c>
      <c r="C21" s="21">
        <v>66891</v>
      </c>
      <c r="D21" s="21">
        <v>209357</v>
      </c>
      <c r="E21" s="21">
        <v>230238</v>
      </c>
      <c r="F21" s="10">
        <f t="shared" si="0"/>
        <v>9.9738723806703433</v>
      </c>
      <c r="G21" s="1"/>
      <c r="H21" s="1"/>
      <c r="I21" s="1"/>
    </row>
    <row r="22" spans="1:9" x14ac:dyDescent="0.25">
      <c r="A22" s="11" t="s">
        <v>59</v>
      </c>
      <c r="B22" s="22">
        <v>1460071</v>
      </c>
      <c r="C22" s="22">
        <v>1209480</v>
      </c>
      <c r="D22" s="22">
        <v>5848934</v>
      </c>
      <c r="E22" s="22">
        <v>4981599</v>
      </c>
      <c r="F22" s="13">
        <f t="shared" si="0"/>
        <v>-14.828941478908803</v>
      </c>
      <c r="G22" s="1"/>
      <c r="H22" s="1"/>
      <c r="I22" s="1"/>
    </row>
    <row r="23" spans="1:9" x14ac:dyDescent="0.25">
      <c r="A23" s="8" t="s">
        <v>60</v>
      </c>
      <c r="B23" s="21">
        <v>513952</v>
      </c>
      <c r="C23" s="21">
        <v>92208</v>
      </c>
      <c r="D23" s="21">
        <v>2764525</v>
      </c>
      <c r="E23" s="21">
        <v>314664</v>
      </c>
      <c r="F23" s="10">
        <f t="shared" si="0"/>
        <v>-88.617791483166187</v>
      </c>
      <c r="G23" s="1"/>
      <c r="H23" s="1"/>
      <c r="I23" s="1"/>
    </row>
    <row r="24" spans="1:9" x14ac:dyDescent="0.25">
      <c r="A24" s="11" t="s">
        <v>61</v>
      </c>
      <c r="B24" s="22">
        <v>85610</v>
      </c>
      <c r="C24" s="22">
        <v>78987</v>
      </c>
      <c r="D24" s="22">
        <v>324890</v>
      </c>
      <c r="E24" s="22">
        <v>329050</v>
      </c>
      <c r="F24" s="13">
        <f t="shared" si="0"/>
        <v>1.2804333774508336</v>
      </c>
      <c r="G24" s="1"/>
      <c r="H24" s="1"/>
      <c r="I24" s="1"/>
    </row>
    <row r="25" spans="1:9" x14ac:dyDescent="0.25">
      <c r="A25" s="8" t="s">
        <v>62</v>
      </c>
      <c r="B25" s="21">
        <v>63611</v>
      </c>
      <c r="C25" s="21">
        <v>78160</v>
      </c>
      <c r="D25" s="21">
        <v>268941</v>
      </c>
      <c r="E25" s="21">
        <v>288050</v>
      </c>
      <c r="F25" s="10">
        <f t="shared" si="0"/>
        <v>7.1052758783525007</v>
      </c>
      <c r="G25" s="1"/>
      <c r="H25" s="1"/>
      <c r="I25" s="1"/>
    </row>
    <row r="26" spans="1:9" x14ac:dyDescent="0.25">
      <c r="A26" s="11" t="s">
        <v>63</v>
      </c>
      <c r="B26" s="22">
        <v>17579</v>
      </c>
      <c r="C26" s="22">
        <v>23427</v>
      </c>
      <c r="D26" s="22">
        <v>77820</v>
      </c>
      <c r="E26" s="22">
        <v>96247</v>
      </c>
      <c r="F26" s="13">
        <f t="shared" si="0"/>
        <v>23.679002827036754</v>
      </c>
      <c r="G26" s="1"/>
      <c r="H26" s="1"/>
      <c r="I26" s="1"/>
    </row>
    <row r="27" spans="1:9" x14ac:dyDescent="0.25">
      <c r="A27" s="8" t="s">
        <v>64</v>
      </c>
      <c r="B27" s="21">
        <v>146747</v>
      </c>
      <c r="C27" s="21">
        <v>128414</v>
      </c>
      <c r="D27" s="21">
        <v>569282</v>
      </c>
      <c r="E27" s="21">
        <v>490667</v>
      </c>
      <c r="F27" s="10">
        <f t="shared" si="0"/>
        <v>-13.809500388208306</v>
      </c>
      <c r="G27" s="1"/>
      <c r="H27" s="1"/>
      <c r="I27" s="1"/>
    </row>
    <row r="28" spans="1:9" x14ac:dyDescent="0.25">
      <c r="A28" s="11" t="s">
        <v>65</v>
      </c>
      <c r="B28" s="22">
        <v>460869</v>
      </c>
      <c r="C28" s="22">
        <v>441493</v>
      </c>
      <c r="D28" s="22">
        <v>1901555</v>
      </c>
      <c r="E28" s="22">
        <v>1704057</v>
      </c>
      <c r="F28" s="13">
        <f t="shared" si="0"/>
        <v>-10.386131350394805</v>
      </c>
      <c r="G28" s="1"/>
      <c r="H28" s="1"/>
      <c r="I28" s="1"/>
    </row>
    <row r="29" spans="1:9" x14ac:dyDescent="0.25">
      <c r="A29" s="8" t="s">
        <v>66</v>
      </c>
      <c r="B29" s="21">
        <v>123974</v>
      </c>
      <c r="C29" s="21">
        <v>140685</v>
      </c>
      <c r="D29" s="21">
        <v>527619</v>
      </c>
      <c r="E29" s="21">
        <v>497925</v>
      </c>
      <c r="F29" s="10">
        <f t="shared" si="0"/>
        <v>-5.6279246956610791</v>
      </c>
      <c r="G29" s="1"/>
      <c r="H29" s="1"/>
      <c r="I29" s="1"/>
    </row>
    <row r="30" spans="1:9" x14ac:dyDescent="0.25">
      <c r="A30" s="11" t="s">
        <v>67</v>
      </c>
      <c r="B30" s="22">
        <v>185303</v>
      </c>
      <c r="C30" s="22">
        <v>178505</v>
      </c>
      <c r="D30" s="22">
        <v>775702</v>
      </c>
      <c r="E30" s="22">
        <v>696991</v>
      </c>
      <c r="F30" s="13">
        <f t="shared" si="0"/>
        <v>-10.147066785956468</v>
      </c>
      <c r="G30" s="1"/>
      <c r="H30" s="1"/>
      <c r="I30" s="1"/>
    </row>
    <row r="31" spans="1:9" x14ac:dyDescent="0.25">
      <c r="A31" s="8" t="s">
        <v>68</v>
      </c>
      <c r="B31" s="21">
        <v>247041</v>
      </c>
      <c r="C31" s="21">
        <v>214032</v>
      </c>
      <c r="D31" s="21">
        <v>1130424</v>
      </c>
      <c r="E31" s="21">
        <v>961466</v>
      </c>
      <c r="F31" s="10">
        <f t="shared" si="0"/>
        <v>-14.946427181305424</v>
      </c>
      <c r="G31" s="1"/>
      <c r="H31" s="1"/>
      <c r="I31" s="1"/>
    </row>
    <row r="32" spans="1:9" x14ac:dyDescent="0.25">
      <c r="A32" s="11" t="s">
        <v>69</v>
      </c>
      <c r="B32" s="22">
        <v>4964248</v>
      </c>
      <c r="C32" s="22">
        <v>4907391</v>
      </c>
      <c r="D32" s="22">
        <v>19196331</v>
      </c>
      <c r="E32" s="22">
        <v>19621215</v>
      </c>
      <c r="F32" s="13">
        <f t="shared" si="0"/>
        <v>2.2133604593502838</v>
      </c>
      <c r="G32" s="1"/>
      <c r="H32" s="1"/>
      <c r="I32" s="1"/>
    </row>
    <row r="33" spans="1:9" x14ac:dyDescent="0.25">
      <c r="A33" s="8" t="s">
        <v>70</v>
      </c>
      <c r="B33" s="21">
        <v>256566</v>
      </c>
      <c r="C33" s="21">
        <v>300775</v>
      </c>
      <c r="D33" s="21">
        <v>1080012</v>
      </c>
      <c r="E33" s="21">
        <v>1120316</v>
      </c>
      <c r="F33" s="10">
        <f t="shared" si="0"/>
        <v>3.7318103872919863</v>
      </c>
      <c r="G33" s="1"/>
      <c r="H33" s="1"/>
      <c r="I33" s="1"/>
    </row>
    <row r="34" spans="1:9" x14ac:dyDescent="0.25">
      <c r="A34" s="11" t="s">
        <v>71</v>
      </c>
      <c r="B34" s="22">
        <v>33350</v>
      </c>
      <c r="C34" s="22">
        <v>49328</v>
      </c>
      <c r="D34" s="22">
        <v>139395</v>
      </c>
      <c r="E34" s="22">
        <v>163581</v>
      </c>
      <c r="F34" s="13">
        <f t="shared" si="0"/>
        <v>17.350694070805986</v>
      </c>
      <c r="G34" s="1"/>
      <c r="H34" s="1"/>
      <c r="I34" s="1"/>
    </row>
    <row r="35" spans="1:9" x14ac:dyDescent="0.25">
      <c r="A35" s="14" t="s">
        <v>72</v>
      </c>
      <c r="B35" s="15">
        <f>SUM(B7:B34)</f>
        <v>18391590</v>
      </c>
      <c r="C35" s="15">
        <f t="shared" ref="C35:E35" si="1">SUM(C7:C34)</f>
        <v>17731120</v>
      </c>
      <c r="D35" s="15">
        <f t="shared" si="1"/>
        <v>72130868</v>
      </c>
      <c r="E35" s="15">
        <f t="shared" si="1"/>
        <v>68120013</v>
      </c>
      <c r="F35" s="16">
        <f t="shared" si="0"/>
        <v>-5.5605250722894368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413117</v>
      </c>
      <c r="C38" s="41">
        <f>D7</f>
        <v>480668</v>
      </c>
      <c r="D38" s="41">
        <f>_xlfn.RANK.EQ(B38,$B$38:$B$65)+COUNTIF($B$38:$B$65,B38)-1</f>
        <v>17</v>
      </c>
      <c r="E38" s="42" t="str">
        <f t="shared" ref="E38:E65" si="2">INDEX($A$38:$B$65,MATCH(ROW()-37,$D$38:$D$65,0),1)</f>
        <v>VALENCIA</v>
      </c>
      <c r="F38" s="42">
        <f>LOOKUP(E38,$A$38:$A$65,$B$38:$B$65)</f>
        <v>19621215</v>
      </c>
      <c r="G38" s="42">
        <f>LOOKUP(E38,$A$38:$A$65,$C$38:$C$65)</f>
        <v>19196331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453382</v>
      </c>
      <c r="C39" s="41">
        <f t="shared" ref="C39:C65" si="5">D8</f>
        <v>523374</v>
      </c>
      <c r="D39" s="41">
        <f t="shared" ref="D39:D65" si="6">_xlfn.RANK.EQ(B39,$B$38:$B$65)+COUNTIF($B$38:$B$65,B39)-1</f>
        <v>16</v>
      </c>
      <c r="E39" s="42" t="str">
        <f t="shared" si="2"/>
        <v>BAHIA DE ALGECIRAS</v>
      </c>
      <c r="F39" s="42">
        <f t="shared" ref="F39:F54" si="7">LOOKUP(E39,$A$38:$A$65,$B$38:$B$65)</f>
        <v>18069336</v>
      </c>
      <c r="G39" s="42">
        <f t="shared" ref="G39:G65" si="8">LOOKUP(E39,$A$38:$A$65,$C$38:$C$65)</f>
        <v>18949514</v>
      </c>
    </row>
    <row r="40" spans="1:9" x14ac:dyDescent="0.25">
      <c r="A40" s="42" t="str">
        <f t="shared" si="3"/>
        <v>ALMERIA</v>
      </c>
      <c r="B40" s="41">
        <f t="shared" si="4"/>
        <v>198826</v>
      </c>
      <c r="C40" s="41">
        <f t="shared" si="5"/>
        <v>218310</v>
      </c>
      <c r="D40" s="41">
        <f t="shared" si="6"/>
        <v>26</v>
      </c>
      <c r="E40" s="42" t="str">
        <f t="shared" si="2"/>
        <v>BARCELONA</v>
      </c>
      <c r="F40" s="42">
        <f t="shared" si="7"/>
        <v>8336706</v>
      </c>
      <c r="G40" s="42">
        <f t="shared" si="8"/>
        <v>8493243</v>
      </c>
    </row>
    <row r="41" spans="1:9" x14ac:dyDescent="0.25">
      <c r="A41" s="42" t="str">
        <f t="shared" si="3"/>
        <v>AVILES</v>
      </c>
      <c r="B41" s="41">
        <f t="shared" si="4"/>
        <v>359004</v>
      </c>
      <c r="C41" s="41">
        <f t="shared" si="5"/>
        <v>360603</v>
      </c>
      <c r="D41" s="41">
        <f t="shared" si="6"/>
        <v>18</v>
      </c>
      <c r="E41" s="42" t="str">
        <f t="shared" si="2"/>
        <v>LAS PALMAS</v>
      </c>
      <c r="F41" s="42">
        <f t="shared" si="7"/>
        <v>4981599</v>
      </c>
      <c r="G41" s="42">
        <f t="shared" si="8"/>
        <v>5848934</v>
      </c>
    </row>
    <row r="42" spans="1:9" x14ac:dyDescent="0.25">
      <c r="A42" s="42" t="str">
        <f t="shared" si="3"/>
        <v>BAHIA DE ALGECIRAS</v>
      </c>
      <c r="B42" s="41">
        <f t="shared" si="4"/>
        <v>18069336</v>
      </c>
      <c r="C42" s="41">
        <f t="shared" si="5"/>
        <v>18949514</v>
      </c>
      <c r="D42" s="41">
        <f t="shared" si="6"/>
        <v>2</v>
      </c>
      <c r="E42" s="42" t="str">
        <f t="shared" si="2"/>
        <v>BILBAO</v>
      </c>
      <c r="F42" s="42">
        <f t="shared" si="7"/>
        <v>2994760</v>
      </c>
      <c r="G42" s="42">
        <f t="shared" si="8"/>
        <v>3062367</v>
      </c>
    </row>
    <row r="43" spans="1:9" x14ac:dyDescent="0.25">
      <c r="A43" s="42" t="str">
        <f t="shared" si="3"/>
        <v>BAHIA DE CADIZ</v>
      </c>
      <c r="B43" s="41">
        <f t="shared" si="4"/>
        <v>626059</v>
      </c>
      <c r="C43" s="41">
        <f t="shared" si="5"/>
        <v>583498</v>
      </c>
      <c r="D43" s="41">
        <f t="shared" si="6"/>
        <v>13</v>
      </c>
      <c r="E43" s="42" t="str">
        <f t="shared" si="2"/>
        <v>BALEARES</v>
      </c>
      <c r="F43" s="42">
        <f t="shared" si="7"/>
        <v>2606567</v>
      </c>
      <c r="G43" s="42">
        <f t="shared" si="8"/>
        <v>2579059</v>
      </c>
    </row>
    <row r="44" spans="1:9" x14ac:dyDescent="0.25">
      <c r="A44" s="42" t="str">
        <f t="shared" si="3"/>
        <v>BALEARES</v>
      </c>
      <c r="B44" s="41">
        <f t="shared" si="4"/>
        <v>2606567</v>
      </c>
      <c r="C44" s="41">
        <f t="shared" si="5"/>
        <v>2579059</v>
      </c>
      <c r="D44" s="41">
        <f t="shared" si="6"/>
        <v>6</v>
      </c>
      <c r="E44" s="42" t="str">
        <f t="shared" si="2"/>
        <v>SANTA CRUZ DE TENERIFE</v>
      </c>
      <c r="F44" s="42">
        <f t="shared" si="7"/>
        <v>1704057</v>
      </c>
      <c r="G44" s="42">
        <f t="shared" si="8"/>
        <v>1901555</v>
      </c>
    </row>
    <row r="45" spans="1:9" x14ac:dyDescent="0.25">
      <c r="A45" s="42" t="str">
        <f t="shared" si="3"/>
        <v>BARCELONA</v>
      </c>
      <c r="B45" s="41">
        <f t="shared" si="4"/>
        <v>8336706</v>
      </c>
      <c r="C45" s="41">
        <f t="shared" si="5"/>
        <v>8493243</v>
      </c>
      <c r="D45" s="41">
        <f t="shared" si="6"/>
        <v>3</v>
      </c>
      <c r="E45" s="42" t="str">
        <f t="shared" si="2"/>
        <v>VIGO</v>
      </c>
      <c r="F45" s="42">
        <f t="shared" si="7"/>
        <v>1120316</v>
      </c>
      <c r="G45" s="42">
        <f t="shared" si="8"/>
        <v>1080012</v>
      </c>
    </row>
    <row r="46" spans="1:9" x14ac:dyDescent="0.25">
      <c r="A46" s="42" t="str">
        <f t="shared" si="3"/>
        <v>BILBAO</v>
      </c>
      <c r="B46" s="41">
        <f t="shared" si="4"/>
        <v>2994760</v>
      </c>
      <c r="C46" s="41">
        <f t="shared" si="5"/>
        <v>3062367</v>
      </c>
      <c r="D46" s="41">
        <f t="shared" si="6"/>
        <v>5</v>
      </c>
      <c r="E46" s="42" t="str">
        <f t="shared" si="2"/>
        <v>TARRAGONA</v>
      </c>
      <c r="F46" s="42">
        <f t="shared" si="7"/>
        <v>961466</v>
      </c>
      <c r="G46" s="42">
        <f t="shared" si="8"/>
        <v>1130424</v>
      </c>
    </row>
    <row r="47" spans="1:9" x14ac:dyDescent="0.25">
      <c r="A47" s="42" t="str">
        <f t="shared" si="3"/>
        <v>CARTAGENA</v>
      </c>
      <c r="B47" s="41">
        <f t="shared" si="4"/>
        <v>347745</v>
      </c>
      <c r="C47" s="41">
        <f t="shared" si="5"/>
        <v>296963</v>
      </c>
      <c r="D47" s="41">
        <f t="shared" si="6"/>
        <v>19</v>
      </c>
      <c r="E47" s="42" t="str">
        <f t="shared" si="2"/>
        <v>CASTELLON</v>
      </c>
      <c r="F47" s="42">
        <f t="shared" si="7"/>
        <v>912306</v>
      </c>
      <c r="G47" s="42">
        <f t="shared" si="8"/>
        <v>665901</v>
      </c>
    </row>
    <row r="48" spans="1:9" x14ac:dyDescent="0.25">
      <c r="A48" s="42" t="str">
        <f t="shared" si="3"/>
        <v>CASTELLON</v>
      </c>
      <c r="B48" s="41">
        <f t="shared" si="4"/>
        <v>912306</v>
      </c>
      <c r="C48" s="41">
        <f t="shared" si="5"/>
        <v>665901</v>
      </c>
      <c r="D48" s="41">
        <f t="shared" si="6"/>
        <v>10</v>
      </c>
      <c r="E48" s="42" t="str">
        <f t="shared" si="2"/>
        <v>SEVILLA</v>
      </c>
      <c r="F48" s="42">
        <f t="shared" si="7"/>
        <v>696991</v>
      </c>
      <c r="G48" s="42">
        <f t="shared" si="8"/>
        <v>775702</v>
      </c>
    </row>
    <row r="49" spans="1:7" x14ac:dyDescent="0.25">
      <c r="A49" s="42" t="str">
        <f t="shared" si="3"/>
        <v>CEUTA</v>
      </c>
      <c r="B49" s="41">
        <f t="shared" si="4"/>
        <v>313288</v>
      </c>
      <c r="C49" s="41">
        <f t="shared" si="5"/>
        <v>294697</v>
      </c>
      <c r="D49" s="41">
        <f t="shared" si="6"/>
        <v>23</v>
      </c>
      <c r="E49" s="42" t="str">
        <f t="shared" si="2"/>
        <v>GIJON</v>
      </c>
      <c r="F49" s="42">
        <f t="shared" si="7"/>
        <v>672848</v>
      </c>
      <c r="G49" s="42">
        <f t="shared" si="8"/>
        <v>559439</v>
      </c>
    </row>
    <row r="50" spans="1:7" x14ac:dyDescent="0.25">
      <c r="A50" s="42" t="str">
        <f t="shared" si="3"/>
        <v>FERROL-SAN CIBRAO</v>
      </c>
      <c r="B50" s="41">
        <f t="shared" si="4"/>
        <v>320003</v>
      </c>
      <c r="C50" s="41">
        <f t="shared" si="5"/>
        <v>248445</v>
      </c>
      <c r="D50" s="41">
        <f t="shared" si="6"/>
        <v>21</v>
      </c>
      <c r="E50" s="42" t="str">
        <f t="shared" si="2"/>
        <v>BAHIA DE CADIZ</v>
      </c>
      <c r="F50" s="42">
        <f t="shared" si="7"/>
        <v>626059</v>
      </c>
      <c r="G50" s="42">
        <f t="shared" si="8"/>
        <v>583498</v>
      </c>
    </row>
    <row r="51" spans="1:7" x14ac:dyDescent="0.25">
      <c r="A51" s="42" t="str">
        <f t="shared" si="3"/>
        <v>GIJON</v>
      </c>
      <c r="B51" s="41">
        <f t="shared" si="4"/>
        <v>672848</v>
      </c>
      <c r="C51" s="41">
        <f t="shared" si="5"/>
        <v>559439</v>
      </c>
      <c r="D51" s="41">
        <f t="shared" si="6"/>
        <v>12</v>
      </c>
      <c r="E51" s="42" t="str">
        <f t="shared" si="2"/>
        <v>SANTANDER</v>
      </c>
      <c r="F51" s="42">
        <f t="shared" si="7"/>
        <v>497925</v>
      </c>
      <c r="G51" s="42">
        <f t="shared" si="8"/>
        <v>527619</v>
      </c>
    </row>
    <row r="52" spans="1:7" x14ac:dyDescent="0.25">
      <c r="A52" s="42" t="str">
        <f t="shared" si="3"/>
        <v>HUELVA</v>
      </c>
      <c r="B52" s="41">
        <f t="shared" si="4"/>
        <v>230238</v>
      </c>
      <c r="C52" s="41">
        <f t="shared" si="5"/>
        <v>209357</v>
      </c>
      <c r="D52" s="41">
        <f t="shared" si="6"/>
        <v>25</v>
      </c>
      <c r="E52" s="42" t="str">
        <f t="shared" si="2"/>
        <v>PASAIA</v>
      </c>
      <c r="F52" s="42">
        <f t="shared" si="7"/>
        <v>490667</v>
      </c>
      <c r="G52" s="42">
        <f t="shared" si="8"/>
        <v>569282</v>
      </c>
    </row>
    <row r="53" spans="1:7" x14ac:dyDescent="0.25">
      <c r="A53" s="42" t="str">
        <f t="shared" si="3"/>
        <v>LAS PALMAS</v>
      </c>
      <c r="B53" s="41">
        <f t="shared" si="4"/>
        <v>4981599</v>
      </c>
      <c r="C53" s="41">
        <f t="shared" si="5"/>
        <v>5848934</v>
      </c>
      <c r="D53" s="41">
        <f t="shared" si="6"/>
        <v>4</v>
      </c>
      <c r="E53" s="42" t="str">
        <f t="shared" si="2"/>
        <v>ALICANTE</v>
      </c>
      <c r="F53" s="42">
        <f t="shared" si="7"/>
        <v>453382</v>
      </c>
      <c r="G53" s="42">
        <f t="shared" si="8"/>
        <v>523374</v>
      </c>
    </row>
    <row r="54" spans="1:7" x14ac:dyDescent="0.25">
      <c r="A54" s="42" t="str">
        <f t="shared" si="3"/>
        <v>MALAGA</v>
      </c>
      <c r="B54" s="41">
        <f t="shared" si="4"/>
        <v>314664</v>
      </c>
      <c r="C54" s="41">
        <f t="shared" si="5"/>
        <v>2764525</v>
      </c>
      <c r="D54" s="41">
        <f t="shared" si="6"/>
        <v>22</v>
      </c>
      <c r="E54" s="42" t="str">
        <f t="shared" si="2"/>
        <v>A CORUÑA</v>
      </c>
      <c r="F54" s="42">
        <f t="shared" si="7"/>
        <v>413117</v>
      </c>
      <c r="G54" s="42">
        <f t="shared" si="8"/>
        <v>480668</v>
      </c>
    </row>
    <row r="55" spans="1:7" x14ac:dyDescent="0.25">
      <c r="A55" s="42" t="str">
        <f t="shared" si="3"/>
        <v>MARIN Y RIA DE PONTEVEDRA</v>
      </c>
      <c r="B55" s="41">
        <f t="shared" si="4"/>
        <v>329050</v>
      </c>
      <c r="C55" s="41">
        <f t="shared" si="5"/>
        <v>324890</v>
      </c>
      <c r="D55" s="41">
        <f t="shared" si="6"/>
        <v>20</v>
      </c>
      <c r="E55" s="42" t="str">
        <f t="shared" si="2"/>
        <v>AVILES</v>
      </c>
      <c r="F55" s="42">
        <f t="shared" ref="F55:F65" si="9">LOOKUP(E55,$A$38:$A$65,$B$38:$B$65)</f>
        <v>359004</v>
      </c>
      <c r="G55" s="42">
        <f t="shared" si="8"/>
        <v>360603</v>
      </c>
    </row>
    <row r="56" spans="1:7" x14ac:dyDescent="0.25">
      <c r="A56" s="42" t="str">
        <f t="shared" si="3"/>
        <v>MELILLA</v>
      </c>
      <c r="B56" s="41">
        <f t="shared" si="4"/>
        <v>288050</v>
      </c>
      <c r="C56" s="41">
        <f t="shared" si="5"/>
        <v>268941</v>
      </c>
      <c r="D56" s="41">
        <f t="shared" si="6"/>
        <v>24</v>
      </c>
      <c r="E56" s="42" t="str">
        <f t="shared" si="2"/>
        <v>CARTAGENA</v>
      </c>
      <c r="F56" s="42">
        <f t="shared" si="9"/>
        <v>347745</v>
      </c>
      <c r="G56" s="42">
        <f t="shared" si="8"/>
        <v>296963</v>
      </c>
    </row>
    <row r="57" spans="1:7" x14ac:dyDescent="0.25">
      <c r="A57" s="42" t="str">
        <f t="shared" si="3"/>
        <v>MOTRIL</v>
      </c>
      <c r="B57" s="41">
        <f t="shared" si="4"/>
        <v>96247</v>
      </c>
      <c r="C57" s="41">
        <f t="shared" si="5"/>
        <v>77820</v>
      </c>
      <c r="D57" s="41">
        <f t="shared" si="6"/>
        <v>28</v>
      </c>
      <c r="E57" s="42" t="str">
        <f t="shared" si="2"/>
        <v>MARIN Y RIA DE PONTEVEDRA</v>
      </c>
      <c r="F57" s="42">
        <f t="shared" si="9"/>
        <v>329050</v>
      </c>
      <c r="G57" s="42">
        <f t="shared" si="8"/>
        <v>324890</v>
      </c>
    </row>
    <row r="58" spans="1:7" x14ac:dyDescent="0.25">
      <c r="A58" s="42" t="str">
        <f t="shared" si="3"/>
        <v>PASAIA</v>
      </c>
      <c r="B58" s="41">
        <f t="shared" si="4"/>
        <v>490667</v>
      </c>
      <c r="C58" s="41">
        <f t="shared" si="5"/>
        <v>569282</v>
      </c>
      <c r="D58" s="41">
        <f t="shared" si="6"/>
        <v>15</v>
      </c>
      <c r="E58" s="42" t="str">
        <f t="shared" si="2"/>
        <v>FERROL-SAN CIBRAO</v>
      </c>
      <c r="F58" s="42">
        <f t="shared" si="9"/>
        <v>320003</v>
      </c>
      <c r="G58" s="42">
        <f t="shared" si="8"/>
        <v>248445</v>
      </c>
    </row>
    <row r="59" spans="1:7" x14ac:dyDescent="0.25">
      <c r="A59" s="42" t="str">
        <f t="shared" si="3"/>
        <v>SANTA CRUZ DE TENERIFE</v>
      </c>
      <c r="B59" s="41">
        <f t="shared" si="4"/>
        <v>1704057</v>
      </c>
      <c r="C59" s="41">
        <f t="shared" si="5"/>
        <v>1901555</v>
      </c>
      <c r="D59" s="41">
        <f t="shared" si="6"/>
        <v>7</v>
      </c>
      <c r="E59" s="42" t="str">
        <f t="shared" si="2"/>
        <v>MALAGA</v>
      </c>
      <c r="F59" s="42">
        <f t="shared" si="9"/>
        <v>314664</v>
      </c>
      <c r="G59" s="42">
        <f t="shared" si="8"/>
        <v>2764525</v>
      </c>
    </row>
    <row r="60" spans="1:7" x14ac:dyDescent="0.25">
      <c r="A60" s="42" t="str">
        <f t="shared" si="3"/>
        <v>SANTANDER</v>
      </c>
      <c r="B60" s="41">
        <f t="shared" si="4"/>
        <v>497925</v>
      </c>
      <c r="C60" s="41">
        <f t="shared" si="5"/>
        <v>527619</v>
      </c>
      <c r="D60" s="41">
        <f t="shared" si="6"/>
        <v>14</v>
      </c>
      <c r="E60" s="42" t="str">
        <f t="shared" si="2"/>
        <v>CEUTA</v>
      </c>
      <c r="F60" s="42">
        <f t="shared" si="9"/>
        <v>313288</v>
      </c>
      <c r="G60" s="42">
        <f t="shared" si="8"/>
        <v>294697</v>
      </c>
    </row>
    <row r="61" spans="1:7" x14ac:dyDescent="0.25">
      <c r="A61" s="42" t="str">
        <f t="shared" si="3"/>
        <v>SEVILLA</v>
      </c>
      <c r="B61" s="41">
        <f t="shared" si="4"/>
        <v>696991</v>
      </c>
      <c r="C61" s="41">
        <f t="shared" si="5"/>
        <v>775702</v>
      </c>
      <c r="D61" s="41">
        <f t="shared" si="6"/>
        <v>11</v>
      </c>
      <c r="E61" s="42" t="str">
        <f t="shared" si="2"/>
        <v>MELILLA</v>
      </c>
      <c r="F61" s="42">
        <f t="shared" si="9"/>
        <v>288050</v>
      </c>
      <c r="G61" s="42">
        <f t="shared" si="8"/>
        <v>268941</v>
      </c>
    </row>
    <row r="62" spans="1:7" x14ac:dyDescent="0.25">
      <c r="A62" s="42" t="str">
        <f t="shared" si="3"/>
        <v>TARRAGONA</v>
      </c>
      <c r="B62" s="41">
        <f t="shared" si="4"/>
        <v>961466</v>
      </c>
      <c r="C62" s="41">
        <f t="shared" si="5"/>
        <v>1130424</v>
      </c>
      <c r="D62" s="41">
        <f t="shared" si="6"/>
        <v>9</v>
      </c>
      <c r="E62" s="42" t="str">
        <f t="shared" si="2"/>
        <v>HUELVA</v>
      </c>
      <c r="F62" s="42">
        <f t="shared" si="9"/>
        <v>230238</v>
      </c>
      <c r="G62" s="42">
        <f t="shared" si="8"/>
        <v>209357</v>
      </c>
    </row>
    <row r="63" spans="1:7" x14ac:dyDescent="0.25">
      <c r="A63" s="42" t="str">
        <f t="shared" si="3"/>
        <v>VALENCIA</v>
      </c>
      <c r="B63" s="41">
        <f t="shared" si="4"/>
        <v>19621215</v>
      </c>
      <c r="C63" s="41">
        <f t="shared" si="5"/>
        <v>19196331</v>
      </c>
      <c r="D63" s="41">
        <f t="shared" si="6"/>
        <v>1</v>
      </c>
      <c r="E63" s="42" t="str">
        <f t="shared" si="2"/>
        <v>ALMERIA</v>
      </c>
      <c r="F63" s="42">
        <f t="shared" si="9"/>
        <v>198826</v>
      </c>
      <c r="G63" s="42">
        <f t="shared" si="8"/>
        <v>218310</v>
      </c>
    </row>
    <row r="64" spans="1:7" x14ac:dyDescent="0.25">
      <c r="A64" s="42" t="str">
        <f t="shared" si="3"/>
        <v>VIGO</v>
      </c>
      <c r="B64" s="41">
        <f t="shared" si="4"/>
        <v>1120316</v>
      </c>
      <c r="C64" s="41">
        <f t="shared" si="5"/>
        <v>1080012</v>
      </c>
      <c r="D64" s="41">
        <f t="shared" si="6"/>
        <v>8</v>
      </c>
      <c r="E64" s="42" t="str">
        <f t="shared" si="2"/>
        <v>VILAGARCIA</v>
      </c>
      <c r="F64" s="42">
        <f t="shared" si="9"/>
        <v>163581</v>
      </c>
      <c r="G64" s="42">
        <f t="shared" si="8"/>
        <v>139395</v>
      </c>
    </row>
    <row r="65" spans="1:7" x14ac:dyDescent="0.25">
      <c r="A65" s="42" t="str">
        <f t="shared" si="3"/>
        <v>VILAGARCIA</v>
      </c>
      <c r="B65" s="41">
        <f t="shared" si="4"/>
        <v>163581</v>
      </c>
      <c r="C65" s="41">
        <f t="shared" si="5"/>
        <v>139395</v>
      </c>
      <c r="D65" s="41">
        <f t="shared" si="6"/>
        <v>27</v>
      </c>
      <c r="E65" s="42" t="str">
        <f t="shared" si="2"/>
        <v>MOTRIL</v>
      </c>
      <c r="F65" s="42">
        <f t="shared" si="9"/>
        <v>96247</v>
      </c>
      <c r="G65" s="42">
        <f t="shared" si="8"/>
        <v>77820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Abril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41428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23">
        <v>2674</v>
      </c>
      <c r="C7" s="23">
        <v>3602</v>
      </c>
      <c r="D7" s="23">
        <v>13811</v>
      </c>
      <c r="E7" s="23">
        <v>13057</v>
      </c>
      <c r="F7" s="10">
        <f>((E7*100)/D7)-100</f>
        <v>-5.4594164072116484</v>
      </c>
      <c r="G7" s="1"/>
      <c r="H7" s="1"/>
      <c r="I7" s="1"/>
    </row>
    <row r="8" spans="1:12" x14ac:dyDescent="0.25">
      <c r="A8" s="11" t="s">
        <v>45</v>
      </c>
      <c r="B8" s="24">
        <v>24</v>
      </c>
      <c r="C8" s="24">
        <v>0</v>
      </c>
      <c r="D8" s="24">
        <v>103</v>
      </c>
      <c r="E8" s="24">
        <v>71</v>
      </c>
      <c r="F8" s="13">
        <f t="shared" ref="F8:F35" si="0">((E8*100)/D8)-100</f>
        <v>-31.067961165048544</v>
      </c>
      <c r="G8" s="1"/>
      <c r="H8" s="1"/>
      <c r="I8" s="1"/>
    </row>
    <row r="9" spans="1:12" x14ac:dyDescent="0.25">
      <c r="A9" s="8" t="s">
        <v>46</v>
      </c>
      <c r="B9" s="23">
        <v>340</v>
      </c>
      <c r="C9" s="23">
        <v>295</v>
      </c>
      <c r="D9" s="23">
        <v>1644</v>
      </c>
      <c r="E9" s="23">
        <v>839</v>
      </c>
      <c r="F9" s="10">
        <f t="shared" si="0"/>
        <v>-48.965936739659369</v>
      </c>
      <c r="G9" s="1"/>
      <c r="H9" s="1"/>
      <c r="I9" s="1"/>
    </row>
    <row r="10" spans="1:12" x14ac:dyDescent="0.25">
      <c r="A10" s="11" t="s">
        <v>47</v>
      </c>
      <c r="B10" s="24">
        <v>891</v>
      </c>
      <c r="C10" s="24">
        <v>1809</v>
      </c>
      <c r="D10" s="24">
        <v>6006</v>
      </c>
      <c r="E10" s="24">
        <v>6879</v>
      </c>
      <c r="F10" s="13">
        <f t="shared" si="0"/>
        <v>14.535464535464541</v>
      </c>
      <c r="G10" s="1"/>
      <c r="H10" s="1"/>
      <c r="I10" s="1"/>
    </row>
    <row r="11" spans="1:12" x14ac:dyDescent="0.25">
      <c r="A11" s="8" t="s">
        <v>48</v>
      </c>
      <c r="B11" s="23">
        <v>79</v>
      </c>
      <c r="C11" s="23">
        <v>16</v>
      </c>
      <c r="D11" s="23">
        <v>287</v>
      </c>
      <c r="E11" s="23">
        <v>122</v>
      </c>
      <c r="F11" s="10">
        <f t="shared" si="0"/>
        <v>-57.491289198606275</v>
      </c>
      <c r="G11" s="1"/>
      <c r="H11" s="1"/>
      <c r="I11" s="1"/>
    </row>
    <row r="12" spans="1:12" x14ac:dyDescent="0.25">
      <c r="A12" s="11" t="s">
        <v>49</v>
      </c>
      <c r="B12" s="24">
        <v>1186</v>
      </c>
      <c r="C12" s="24">
        <v>1396</v>
      </c>
      <c r="D12" s="24">
        <v>3839</v>
      </c>
      <c r="E12" s="24">
        <v>4539</v>
      </c>
      <c r="F12" s="13">
        <f t="shared" si="0"/>
        <v>18.233915082052619</v>
      </c>
      <c r="G12" s="1"/>
      <c r="H12" s="1"/>
      <c r="I12" s="1"/>
    </row>
    <row r="13" spans="1:12" x14ac:dyDescent="0.25">
      <c r="A13" s="8" t="s">
        <v>50</v>
      </c>
      <c r="B13" s="23">
        <v>201</v>
      </c>
      <c r="C13" s="23">
        <v>306</v>
      </c>
      <c r="D13" s="23">
        <v>1095</v>
      </c>
      <c r="E13" s="23">
        <v>781</v>
      </c>
      <c r="F13" s="10">
        <f t="shared" si="0"/>
        <v>-28.675799086757991</v>
      </c>
      <c r="G13" s="1"/>
      <c r="H13" s="1"/>
      <c r="I13" s="1"/>
    </row>
    <row r="14" spans="1:12" x14ac:dyDescent="0.25">
      <c r="A14" s="11" t="s">
        <v>51</v>
      </c>
      <c r="B14" s="24">
        <v>276</v>
      </c>
      <c r="C14" s="24">
        <v>0</v>
      </c>
      <c r="D14" s="24">
        <v>925</v>
      </c>
      <c r="E14" s="24">
        <v>0</v>
      </c>
      <c r="F14" s="13">
        <f t="shared" si="0"/>
        <v>-100</v>
      </c>
      <c r="G14" s="1"/>
      <c r="H14" s="1"/>
      <c r="I14" s="1"/>
    </row>
    <row r="15" spans="1:12" x14ac:dyDescent="0.25">
      <c r="A15" s="8" t="s">
        <v>52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53</v>
      </c>
      <c r="B16" s="24">
        <v>38</v>
      </c>
      <c r="C16" s="24">
        <v>72</v>
      </c>
      <c r="D16" s="24">
        <v>172</v>
      </c>
      <c r="E16" s="24">
        <v>224</v>
      </c>
      <c r="F16" s="13">
        <f t="shared" si="0"/>
        <v>30.232558139534888</v>
      </c>
      <c r="G16" s="1"/>
      <c r="H16" s="1"/>
      <c r="I16" s="1"/>
    </row>
    <row r="17" spans="1:9" x14ac:dyDescent="0.25">
      <c r="A17" s="8" t="s">
        <v>54</v>
      </c>
      <c r="B17" s="23">
        <v>265</v>
      </c>
      <c r="C17" s="23">
        <v>251</v>
      </c>
      <c r="D17" s="23">
        <v>1240</v>
      </c>
      <c r="E17" s="23">
        <v>886</v>
      </c>
      <c r="F17" s="10">
        <f t="shared" si="0"/>
        <v>-28.548387096774192</v>
      </c>
      <c r="G17" s="1"/>
      <c r="H17" s="1"/>
      <c r="I17" s="1"/>
    </row>
    <row r="18" spans="1:9" x14ac:dyDescent="0.25">
      <c r="A18" s="11" t="s">
        <v>55</v>
      </c>
      <c r="B18" s="24">
        <v>0</v>
      </c>
      <c r="C18" s="24">
        <v>0</v>
      </c>
      <c r="D18" s="24">
        <v>1</v>
      </c>
      <c r="E18" s="24">
        <v>1</v>
      </c>
      <c r="F18" s="13">
        <f t="shared" si="0"/>
        <v>0</v>
      </c>
      <c r="G18" s="1"/>
      <c r="H18" s="1"/>
      <c r="I18" s="1"/>
    </row>
    <row r="19" spans="1:9" x14ac:dyDescent="0.25">
      <c r="A19" s="8" t="s">
        <v>56</v>
      </c>
      <c r="B19" s="23">
        <v>38</v>
      </c>
      <c r="C19" s="23">
        <v>45</v>
      </c>
      <c r="D19" s="23">
        <v>132</v>
      </c>
      <c r="E19" s="23">
        <v>105</v>
      </c>
      <c r="F19" s="10">
        <f t="shared" si="0"/>
        <v>-20.454545454545453</v>
      </c>
      <c r="G19" s="1"/>
      <c r="H19" s="1"/>
      <c r="I19" s="1"/>
    </row>
    <row r="20" spans="1:9" x14ac:dyDescent="0.25">
      <c r="A20" s="11" t="s">
        <v>57</v>
      </c>
      <c r="B20" s="24">
        <v>891</v>
      </c>
      <c r="C20" s="24">
        <v>528</v>
      </c>
      <c r="D20" s="24">
        <v>4520</v>
      </c>
      <c r="E20" s="24">
        <v>5454</v>
      </c>
      <c r="F20" s="13">
        <f t="shared" si="0"/>
        <v>20.663716814159287</v>
      </c>
      <c r="G20" s="1"/>
      <c r="H20" s="1"/>
      <c r="I20" s="1"/>
    </row>
    <row r="21" spans="1:9" x14ac:dyDescent="0.25">
      <c r="A21" s="8" t="s">
        <v>58</v>
      </c>
      <c r="B21" s="23">
        <v>160</v>
      </c>
      <c r="C21" s="23">
        <v>190</v>
      </c>
      <c r="D21" s="23">
        <v>750</v>
      </c>
      <c r="E21" s="23">
        <v>784</v>
      </c>
      <c r="F21" s="10">
        <f t="shared" si="0"/>
        <v>4.5333333333333314</v>
      </c>
      <c r="G21" s="1"/>
      <c r="H21" s="1"/>
      <c r="I21" s="1"/>
    </row>
    <row r="22" spans="1:9" x14ac:dyDescent="0.25">
      <c r="A22" s="11" t="s">
        <v>59</v>
      </c>
      <c r="B22" s="24">
        <v>7</v>
      </c>
      <c r="C22" s="24">
        <v>91</v>
      </c>
      <c r="D22" s="24">
        <v>9</v>
      </c>
      <c r="E22" s="24">
        <v>105</v>
      </c>
      <c r="F22" s="13">
        <f t="shared" si="0"/>
        <v>1066.6666666666667</v>
      </c>
      <c r="G22" s="1"/>
      <c r="H22" s="1"/>
      <c r="I22" s="1"/>
    </row>
    <row r="23" spans="1:9" x14ac:dyDescent="0.25">
      <c r="A23" s="8" t="s">
        <v>60</v>
      </c>
      <c r="B23" s="23">
        <v>16</v>
      </c>
      <c r="C23" s="23">
        <v>32</v>
      </c>
      <c r="D23" s="23">
        <v>126</v>
      </c>
      <c r="E23" s="23">
        <v>114</v>
      </c>
      <c r="F23" s="10">
        <f t="shared" si="0"/>
        <v>-9.5238095238095184</v>
      </c>
      <c r="G23" s="1"/>
      <c r="H23" s="1"/>
      <c r="I23" s="1"/>
    </row>
    <row r="24" spans="1:9" x14ac:dyDescent="0.25">
      <c r="A24" s="11" t="s">
        <v>61</v>
      </c>
      <c r="B24" s="24">
        <v>140</v>
      </c>
      <c r="C24" s="24">
        <v>225</v>
      </c>
      <c r="D24" s="24">
        <v>635</v>
      </c>
      <c r="E24" s="24">
        <v>705</v>
      </c>
      <c r="F24" s="13">
        <f t="shared" si="0"/>
        <v>11.023622047244089</v>
      </c>
      <c r="G24" s="1"/>
      <c r="H24" s="1"/>
      <c r="I24" s="1"/>
    </row>
    <row r="25" spans="1:9" x14ac:dyDescent="0.25">
      <c r="A25" s="8" t="s">
        <v>62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4">
        <v>185</v>
      </c>
      <c r="C26" s="24">
        <v>162</v>
      </c>
      <c r="D26" s="24">
        <v>925</v>
      </c>
      <c r="E26" s="24">
        <v>703</v>
      </c>
      <c r="F26" s="13">
        <f t="shared" si="0"/>
        <v>-24</v>
      </c>
      <c r="G26" s="1"/>
      <c r="H26" s="1"/>
      <c r="I26" s="1"/>
    </row>
    <row r="27" spans="1:9" x14ac:dyDescent="0.25">
      <c r="A27" s="8" t="s">
        <v>64</v>
      </c>
      <c r="B27" s="23">
        <v>1719</v>
      </c>
      <c r="C27" s="23">
        <v>2252</v>
      </c>
      <c r="D27" s="23">
        <v>9840</v>
      </c>
      <c r="E27" s="23">
        <v>9655</v>
      </c>
      <c r="F27" s="10">
        <f t="shared" si="0"/>
        <v>-1.8800813008130035</v>
      </c>
      <c r="G27" s="1"/>
      <c r="H27" s="1"/>
      <c r="I27" s="1"/>
    </row>
    <row r="28" spans="1:9" x14ac:dyDescent="0.25">
      <c r="A28" s="11" t="s">
        <v>65</v>
      </c>
      <c r="B28" s="24">
        <v>561</v>
      </c>
      <c r="C28" s="24">
        <v>425</v>
      </c>
      <c r="D28" s="24">
        <v>1068</v>
      </c>
      <c r="E28" s="24">
        <v>1064</v>
      </c>
      <c r="F28" s="13">
        <f t="shared" si="0"/>
        <v>-0.37453183520598543</v>
      </c>
      <c r="G28" s="1"/>
      <c r="H28" s="1"/>
      <c r="I28" s="1"/>
    </row>
    <row r="29" spans="1:9" x14ac:dyDescent="0.25">
      <c r="A29" s="8" t="s">
        <v>66</v>
      </c>
      <c r="B29" s="23">
        <v>504</v>
      </c>
      <c r="C29" s="23">
        <v>230</v>
      </c>
      <c r="D29" s="23">
        <v>3039</v>
      </c>
      <c r="E29" s="23">
        <v>2599</v>
      </c>
      <c r="F29" s="10">
        <f t="shared" si="0"/>
        <v>-14.478446857518918</v>
      </c>
      <c r="G29" s="1"/>
      <c r="H29" s="1"/>
      <c r="I29" s="1"/>
    </row>
    <row r="30" spans="1:9" x14ac:dyDescent="0.25">
      <c r="A30" s="11" t="s">
        <v>67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3">
        <v>145</v>
      </c>
      <c r="C31" s="23">
        <v>305</v>
      </c>
      <c r="D31" s="23">
        <v>560</v>
      </c>
      <c r="E31" s="23">
        <v>686</v>
      </c>
      <c r="F31" s="10">
        <f t="shared" si="0"/>
        <v>22.5</v>
      </c>
      <c r="G31" s="1"/>
      <c r="H31" s="1"/>
      <c r="I31" s="1"/>
    </row>
    <row r="32" spans="1:9" x14ac:dyDescent="0.25">
      <c r="A32" s="11" t="s">
        <v>69</v>
      </c>
      <c r="B32" s="24">
        <v>158</v>
      </c>
      <c r="C32" s="24">
        <v>60</v>
      </c>
      <c r="D32" s="24">
        <v>696</v>
      </c>
      <c r="E32" s="24">
        <v>237</v>
      </c>
      <c r="F32" s="13">
        <f t="shared" si="0"/>
        <v>-65.948275862068968</v>
      </c>
      <c r="G32" s="1"/>
      <c r="H32" s="1"/>
      <c r="I32" s="1"/>
    </row>
    <row r="33" spans="1:9" x14ac:dyDescent="0.25">
      <c r="A33" s="8" t="s">
        <v>70</v>
      </c>
      <c r="B33" s="23">
        <v>5066</v>
      </c>
      <c r="C33" s="23">
        <v>5407</v>
      </c>
      <c r="D33" s="23">
        <v>19637</v>
      </c>
      <c r="E33" s="23">
        <v>19000</v>
      </c>
      <c r="F33" s="10">
        <f t="shared" si="0"/>
        <v>-3.2438763558588448</v>
      </c>
      <c r="G33" s="1"/>
      <c r="H33" s="1"/>
      <c r="I33" s="1"/>
    </row>
    <row r="34" spans="1:9" x14ac:dyDescent="0.25">
      <c r="A34" s="11" t="s">
        <v>71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15564</v>
      </c>
      <c r="C35" s="15">
        <f t="shared" ref="C35:E35" si="1">SUM(C7:C34)</f>
        <v>17699</v>
      </c>
      <c r="D35" s="15">
        <f t="shared" si="1"/>
        <v>71060</v>
      </c>
      <c r="E35" s="15">
        <f t="shared" si="1"/>
        <v>68610</v>
      </c>
      <c r="F35" s="16">
        <f t="shared" si="0"/>
        <v>-3.4477905994933877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13057</v>
      </c>
      <c r="C38" s="41">
        <f>D7</f>
        <v>13811</v>
      </c>
      <c r="D38" s="41">
        <f>_xlfn.RANK.EQ(B38,$B$38:$B$65)+COUNTIF($B$38:$B$65,B38)-1</f>
        <v>2</v>
      </c>
      <c r="E38" s="42" t="str">
        <f t="shared" ref="E38:E65" si="2">INDEX($A$38:$B$65,MATCH(ROW()-37,$D$38:$D$65,0),1)</f>
        <v>VIGO</v>
      </c>
      <c r="F38" s="42">
        <f>LOOKUP(E38,$A$38:$A$65,$B$38:$B$65)</f>
        <v>19000</v>
      </c>
      <c r="G38" s="42">
        <f>LOOKUP(E38,$A$38:$A$65,$C$38:$C$65)</f>
        <v>19637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71</v>
      </c>
      <c r="C39" s="41">
        <f t="shared" ref="C39:C65" si="5">D8</f>
        <v>103</v>
      </c>
      <c r="D39" s="41">
        <f t="shared" ref="D39:D65" si="6">_xlfn.RANK.EQ(B39,$B$38:$B$65)+COUNTIF($B$38:$B$65,B39)-1</f>
        <v>22</v>
      </c>
      <c r="E39" s="42" t="str">
        <f t="shared" si="2"/>
        <v>A CORUÑA</v>
      </c>
      <c r="F39" s="42">
        <f t="shared" ref="F39:F54" si="7">LOOKUP(E39,$A$38:$A$65,$B$38:$B$65)</f>
        <v>13057</v>
      </c>
      <c r="G39" s="42">
        <f t="shared" ref="G39:G65" si="8">LOOKUP(E39,$A$38:$A$65,$C$38:$C$65)</f>
        <v>13811</v>
      </c>
    </row>
    <row r="40" spans="1:9" x14ac:dyDescent="0.25">
      <c r="A40" s="42" t="str">
        <f t="shared" si="3"/>
        <v>ALMERIA</v>
      </c>
      <c r="B40" s="41">
        <f t="shared" si="4"/>
        <v>839</v>
      </c>
      <c r="C40" s="41">
        <f t="shared" si="5"/>
        <v>1644</v>
      </c>
      <c r="D40" s="41">
        <f t="shared" si="6"/>
        <v>10</v>
      </c>
      <c r="E40" s="42" t="str">
        <f t="shared" si="2"/>
        <v>PASAIA</v>
      </c>
      <c r="F40" s="42">
        <f t="shared" si="7"/>
        <v>9655</v>
      </c>
      <c r="G40" s="42">
        <f t="shared" si="8"/>
        <v>9840</v>
      </c>
    </row>
    <row r="41" spans="1:9" x14ac:dyDescent="0.25">
      <c r="A41" s="42" t="str">
        <f t="shared" si="3"/>
        <v>AVILES</v>
      </c>
      <c r="B41" s="41">
        <f t="shared" si="4"/>
        <v>6879</v>
      </c>
      <c r="C41" s="41">
        <f t="shared" si="5"/>
        <v>6006</v>
      </c>
      <c r="D41" s="41">
        <f t="shared" si="6"/>
        <v>4</v>
      </c>
      <c r="E41" s="42" t="str">
        <f t="shared" si="2"/>
        <v>AVILES</v>
      </c>
      <c r="F41" s="42">
        <f t="shared" si="7"/>
        <v>6879</v>
      </c>
      <c r="G41" s="42">
        <f t="shared" si="8"/>
        <v>6006</v>
      </c>
    </row>
    <row r="42" spans="1:9" x14ac:dyDescent="0.25">
      <c r="A42" s="42" t="str">
        <f t="shared" si="3"/>
        <v>BAHIA DE ALGECIRAS</v>
      </c>
      <c r="B42" s="41">
        <f t="shared" si="4"/>
        <v>122</v>
      </c>
      <c r="C42" s="41">
        <f t="shared" si="5"/>
        <v>287</v>
      </c>
      <c r="D42" s="41">
        <f t="shared" si="6"/>
        <v>18</v>
      </c>
      <c r="E42" s="42" t="str">
        <f t="shared" si="2"/>
        <v>GIJON</v>
      </c>
      <c r="F42" s="42">
        <f t="shared" si="7"/>
        <v>5454</v>
      </c>
      <c r="G42" s="42">
        <f t="shared" si="8"/>
        <v>4520</v>
      </c>
    </row>
    <row r="43" spans="1:9" x14ac:dyDescent="0.25">
      <c r="A43" s="42" t="str">
        <f t="shared" si="3"/>
        <v>BAHIA DE CADIZ</v>
      </c>
      <c r="B43" s="41">
        <f t="shared" si="4"/>
        <v>4539</v>
      </c>
      <c r="C43" s="41">
        <f t="shared" si="5"/>
        <v>3839</v>
      </c>
      <c r="D43" s="41">
        <f t="shared" si="6"/>
        <v>6</v>
      </c>
      <c r="E43" s="42" t="str">
        <f t="shared" si="2"/>
        <v>BAHIA DE CADIZ</v>
      </c>
      <c r="F43" s="42">
        <f t="shared" si="7"/>
        <v>4539</v>
      </c>
      <c r="G43" s="42">
        <f t="shared" si="8"/>
        <v>3839</v>
      </c>
    </row>
    <row r="44" spans="1:9" x14ac:dyDescent="0.25">
      <c r="A44" s="42" t="str">
        <f t="shared" si="3"/>
        <v>BALEARES</v>
      </c>
      <c r="B44" s="41">
        <f t="shared" si="4"/>
        <v>781</v>
      </c>
      <c r="C44" s="41">
        <f t="shared" si="5"/>
        <v>1095</v>
      </c>
      <c r="D44" s="41">
        <f t="shared" si="6"/>
        <v>12</v>
      </c>
      <c r="E44" s="42" t="str">
        <f t="shared" si="2"/>
        <v>SANTANDER</v>
      </c>
      <c r="F44" s="42">
        <f t="shared" si="7"/>
        <v>2599</v>
      </c>
      <c r="G44" s="42">
        <f t="shared" si="8"/>
        <v>3039</v>
      </c>
    </row>
    <row r="45" spans="1:9" x14ac:dyDescent="0.25">
      <c r="A45" s="42" t="str">
        <f t="shared" si="3"/>
        <v>BARCELONA</v>
      </c>
      <c r="B45" s="41">
        <f t="shared" si="4"/>
        <v>0</v>
      </c>
      <c r="C45" s="41">
        <f t="shared" si="5"/>
        <v>925</v>
      </c>
      <c r="D45" s="41">
        <f t="shared" si="6"/>
        <v>28</v>
      </c>
      <c r="E45" s="42" t="str">
        <f t="shared" si="2"/>
        <v>SANTA CRUZ DE TENERIFE</v>
      </c>
      <c r="F45" s="42">
        <f t="shared" si="7"/>
        <v>1064</v>
      </c>
      <c r="G45" s="42">
        <f t="shared" si="8"/>
        <v>1068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CASTELLON</v>
      </c>
      <c r="F46" s="42">
        <f t="shared" si="7"/>
        <v>886</v>
      </c>
      <c r="G46" s="42">
        <f t="shared" si="8"/>
        <v>1240</v>
      </c>
    </row>
    <row r="47" spans="1:9" x14ac:dyDescent="0.25">
      <c r="A47" s="42" t="str">
        <f t="shared" si="3"/>
        <v>CARTAGENA</v>
      </c>
      <c r="B47" s="41">
        <f t="shared" si="4"/>
        <v>224</v>
      </c>
      <c r="C47" s="41">
        <f t="shared" si="5"/>
        <v>172</v>
      </c>
      <c r="D47" s="41">
        <f t="shared" si="6"/>
        <v>17</v>
      </c>
      <c r="E47" s="42" t="str">
        <f t="shared" si="2"/>
        <v>ALMERIA</v>
      </c>
      <c r="F47" s="42">
        <f t="shared" si="7"/>
        <v>839</v>
      </c>
      <c r="G47" s="42">
        <f t="shared" si="8"/>
        <v>1644</v>
      </c>
    </row>
    <row r="48" spans="1:9" x14ac:dyDescent="0.25">
      <c r="A48" s="42" t="str">
        <f t="shared" si="3"/>
        <v>CASTELLON</v>
      </c>
      <c r="B48" s="41">
        <f t="shared" si="4"/>
        <v>886</v>
      </c>
      <c r="C48" s="41">
        <f t="shared" si="5"/>
        <v>1240</v>
      </c>
      <c r="D48" s="41">
        <f t="shared" si="6"/>
        <v>9</v>
      </c>
      <c r="E48" s="42" t="str">
        <f t="shared" si="2"/>
        <v>HUELVA</v>
      </c>
      <c r="F48" s="42">
        <f t="shared" si="7"/>
        <v>784</v>
      </c>
      <c r="G48" s="42">
        <f t="shared" si="8"/>
        <v>750</v>
      </c>
    </row>
    <row r="49" spans="1:7" x14ac:dyDescent="0.25">
      <c r="A49" s="42" t="str">
        <f t="shared" si="3"/>
        <v>CEUTA</v>
      </c>
      <c r="B49" s="41">
        <f t="shared" si="4"/>
        <v>1</v>
      </c>
      <c r="C49" s="41">
        <f t="shared" si="5"/>
        <v>1</v>
      </c>
      <c r="D49" s="41">
        <f t="shared" si="6"/>
        <v>23</v>
      </c>
      <c r="E49" s="42" t="str">
        <f t="shared" si="2"/>
        <v>BALEARES</v>
      </c>
      <c r="F49" s="42">
        <f t="shared" si="7"/>
        <v>781</v>
      </c>
      <c r="G49" s="42">
        <f t="shared" si="8"/>
        <v>1095</v>
      </c>
    </row>
    <row r="50" spans="1:7" x14ac:dyDescent="0.25">
      <c r="A50" s="42" t="str">
        <f t="shared" si="3"/>
        <v>FERROL-SAN CIBRAO</v>
      </c>
      <c r="B50" s="41">
        <f t="shared" si="4"/>
        <v>105</v>
      </c>
      <c r="C50" s="41">
        <f t="shared" si="5"/>
        <v>132</v>
      </c>
      <c r="D50" s="41">
        <f t="shared" si="6"/>
        <v>21</v>
      </c>
      <c r="E50" s="42" t="str">
        <f t="shared" si="2"/>
        <v>MARIN Y RIA DE PONTEVEDRA</v>
      </c>
      <c r="F50" s="42">
        <f t="shared" si="7"/>
        <v>705</v>
      </c>
      <c r="G50" s="42">
        <f t="shared" si="8"/>
        <v>635</v>
      </c>
    </row>
    <row r="51" spans="1:7" x14ac:dyDescent="0.25">
      <c r="A51" s="42" t="str">
        <f t="shared" si="3"/>
        <v>GIJON</v>
      </c>
      <c r="B51" s="41">
        <f t="shared" si="4"/>
        <v>5454</v>
      </c>
      <c r="C51" s="41">
        <f t="shared" si="5"/>
        <v>4520</v>
      </c>
      <c r="D51" s="41">
        <f t="shared" si="6"/>
        <v>5</v>
      </c>
      <c r="E51" s="42" t="str">
        <f t="shared" si="2"/>
        <v>MOTRIL</v>
      </c>
      <c r="F51" s="42">
        <f t="shared" si="7"/>
        <v>703</v>
      </c>
      <c r="G51" s="42">
        <f t="shared" si="8"/>
        <v>925</v>
      </c>
    </row>
    <row r="52" spans="1:7" x14ac:dyDescent="0.25">
      <c r="A52" s="42" t="str">
        <f t="shared" si="3"/>
        <v>HUELVA</v>
      </c>
      <c r="B52" s="41">
        <f t="shared" si="4"/>
        <v>784</v>
      </c>
      <c r="C52" s="41">
        <f t="shared" si="5"/>
        <v>750</v>
      </c>
      <c r="D52" s="41">
        <f t="shared" si="6"/>
        <v>11</v>
      </c>
      <c r="E52" s="42" t="str">
        <f t="shared" si="2"/>
        <v>TARRAGONA</v>
      </c>
      <c r="F52" s="42">
        <f t="shared" si="7"/>
        <v>686</v>
      </c>
      <c r="G52" s="42">
        <f t="shared" si="8"/>
        <v>560</v>
      </c>
    </row>
    <row r="53" spans="1:7" x14ac:dyDescent="0.25">
      <c r="A53" s="42" t="str">
        <f t="shared" si="3"/>
        <v>LAS PALMAS</v>
      </c>
      <c r="B53" s="41">
        <f t="shared" si="4"/>
        <v>105</v>
      </c>
      <c r="C53" s="41">
        <f t="shared" si="5"/>
        <v>9</v>
      </c>
      <c r="D53" s="41">
        <f t="shared" si="6"/>
        <v>21</v>
      </c>
      <c r="E53" s="42" t="str">
        <f t="shared" si="2"/>
        <v>VALENCIA</v>
      </c>
      <c r="F53" s="42">
        <f t="shared" si="7"/>
        <v>237</v>
      </c>
      <c r="G53" s="42">
        <f t="shared" si="8"/>
        <v>696</v>
      </c>
    </row>
    <row r="54" spans="1:7" x14ac:dyDescent="0.25">
      <c r="A54" s="42" t="str">
        <f t="shared" si="3"/>
        <v>MALAGA</v>
      </c>
      <c r="B54" s="41">
        <f t="shared" si="4"/>
        <v>114</v>
      </c>
      <c r="C54" s="41">
        <f t="shared" si="5"/>
        <v>126</v>
      </c>
      <c r="D54" s="41">
        <f t="shared" si="6"/>
        <v>19</v>
      </c>
      <c r="E54" s="42" t="str">
        <f t="shared" si="2"/>
        <v>CARTAGENA</v>
      </c>
      <c r="F54" s="42">
        <f t="shared" si="7"/>
        <v>224</v>
      </c>
      <c r="G54" s="42">
        <f t="shared" si="8"/>
        <v>172</v>
      </c>
    </row>
    <row r="55" spans="1:7" x14ac:dyDescent="0.25">
      <c r="A55" s="42" t="str">
        <f t="shared" si="3"/>
        <v>MARIN Y RIA DE PONTEVEDRA</v>
      </c>
      <c r="B55" s="41">
        <f t="shared" si="4"/>
        <v>705</v>
      </c>
      <c r="C55" s="41">
        <f t="shared" si="5"/>
        <v>635</v>
      </c>
      <c r="D55" s="41">
        <f t="shared" si="6"/>
        <v>13</v>
      </c>
      <c r="E55" s="42" t="str">
        <f t="shared" si="2"/>
        <v>BAHIA DE ALGECIRAS</v>
      </c>
      <c r="F55" s="42">
        <f t="shared" ref="F55:F65" si="9">LOOKUP(E55,$A$38:$A$65,$B$38:$B$65)</f>
        <v>122</v>
      </c>
      <c r="G55" s="42">
        <f t="shared" si="8"/>
        <v>287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MALAGA</v>
      </c>
      <c r="F56" s="42">
        <f t="shared" si="9"/>
        <v>114</v>
      </c>
      <c r="G56" s="42">
        <f t="shared" si="8"/>
        <v>126</v>
      </c>
    </row>
    <row r="57" spans="1:7" x14ac:dyDescent="0.25">
      <c r="A57" s="42" t="str">
        <f t="shared" si="3"/>
        <v>MOTRIL</v>
      </c>
      <c r="B57" s="41">
        <f t="shared" si="4"/>
        <v>703</v>
      </c>
      <c r="C57" s="41">
        <f t="shared" si="5"/>
        <v>925</v>
      </c>
      <c r="D57" s="41">
        <f t="shared" si="6"/>
        <v>14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9655</v>
      </c>
      <c r="C58" s="41">
        <f t="shared" si="5"/>
        <v>9840</v>
      </c>
      <c r="D58" s="41">
        <f t="shared" si="6"/>
        <v>3</v>
      </c>
      <c r="E58" s="42" t="str">
        <f t="shared" si="2"/>
        <v>FERROL-SAN CIBRAO</v>
      </c>
      <c r="F58" s="42">
        <f t="shared" si="9"/>
        <v>105</v>
      </c>
      <c r="G58" s="42">
        <f t="shared" si="8"/>
        <v>132</v>
      </c>
    </row>
    <row r="59" spans="1:7" x14ac:dyDescent="0.25">
      <c r="A59" s="42" t="str">
        <f t="shared" si="3"/>
        <v>SANTA CRUZ DE TENERIFE</v>
      </c>
      <c r="B59" s="41">
        <f t="shared" si="4"/>
        <v>1064</v>
      </c>
      <c r="C59" s="41">
        <f t="shared" si="5"/>
        <v>1068</v>
      </c>
      <c r="D59" s="41">
        <f t="shared" si="6"/>
        <v>8</v>
      </c>
      <c r="E59" s="42" t="str">
        <f t="shared" si="2"/>
        <v>ALICANTE</v>
      </c>
      <c r="F59" s="42">
        <f t="shared" si="9"/>
        <v>71</v>
      </c>
      <c r="G59" s="42">
        <f t="shared" si="8"/>
        <v>103</v>
      </c>
    </row>
    <row r="60" spans="1:7" x14ac:dyDescent="0.25">
      <c r="A60" s="42" t="str">
        <f t="shared" si="3"/>
        <v>SANTANDER</v>
      </c>
      <c r="B60" s="41">
        <f t="shared" si="4"/>
        <v>2599</v>
      </c>
      <c r="C60" s="41">
        <f t="shared" si="5"/>
        <v>3039</v>
      </c>
      <c r="D60" s="41">
        <f t="shared" si="6"/>
        <v>7</v>
      </c>
      <c r="E60" s="42" t="str">
        <f t="shared" si="2"/>
        <v>CEUTA</v>
      </c>
      <c r="F60" s="42">
        <f t="shared" si="9"/>
        <v>1</v>
      </c>
      <c r="G60" s="42">
        <f t="shared" si="8"/>
        <v>1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686</v>
      </c>
      <c r="C62" s="41">
        <f t="shared" si="5"/>
        <v>560</v>
      </c>
      <c r="D62" s="41">
        <f t="shared" si="6"/>
        <v>15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237</v>
      </c>
      <c r="C63" s="41">
        <f t="shared" si="5"/>
        <v>696</v>
      </c>
      <c r="D63" s="41">
        <f t="shared" si="6"/>
        <v>16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19000</v>
      </c>
      <c r="C64" s="41">
        <f t="shared" si="5"/>
        <v>19637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BARCELONA</v>
      </c>
      <c r="F65" s="42">
        <f t="shared" si="9"/>
        <v>0</v>
      </c>
      <c r="G65" s="42">
        <f t="shared" si="8"/>
        <v>925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Abril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41428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25">
        <v>2669</v>
      </c>
      <c r="C7" s="25">
        <v>3447</v>
      </c>
      <c r="D7" s="25">
        <v>15924</v>
      </c>
      <c r="E7" s="25">
        <v>14403</v>
      </c>
      <c r="F7" s="10">
        <f>((E7*100)/D7)-100</f>
        <v>-9.551620195930667</v>
      </c>
      <c r="G7" s="1"/>
      <c r="H7" s="1"/>
      <c r="I7" s="1"/>
    </row>
    <row r="8" spans="1:12" x14ac:dyDescent="0.25">
      <c r="A8" s="11" t="s">
        <v>45</v>
      </c>
      <c r="B8" s="26">
        <v>1351</v>
      </c>
      <c r="C8" s="26">
        <v>1820</v>
      </c>
      <c r="D8" s="26">
        <v>3274</v>
      </c>
      <c r="E8" s="26">
        <v>4217</v>
      </c>
      <c r="F8" s="13">
        <f t="shared" ref="F8:F35" si="0">((E8*100)/D8)-100</f>
        <v>28.802687843616383</v>
      </c>
      <c r="G8" s="1"/>
      <c r="H8" s="1"/>
      <c r="I8" s="1"/>
    </row>
    <row r="9" spans="1:12" x14ac:dyDescent="0.25">
      <c r="A9" s="8" t="s">
        <v>46</v>
      </c>
      <c r="B9" s="25">
        <v>5905</v>
      </c>
      <c r="C9" s="25">
        <v>3632</v>
      </c>
      <c r="D9" s="25">
        <v>21803</v>
      </c>
      <c r="E9" s="25">
        <v>12131</v>
      </c>
      <c r="F9" s="10">
        <f t="shared" si="0"/>
        <v>-44.360867770490302</v>
      </c>
      <c r="G9" s="1"/>
      <c r="H9" s="1"/>
      <c r="I9" s="1"/>
    </row>
    <row r="10" spans="1:12" x14ac:dyDescent="0.25">
      <c r="A10" s="11" t="s">
        <v>47</v>
      </c>
      <c r="B10" s="26">
        <v>3710</v>
      </c>
      <c r="C10" s="26">
        <v>3490</v>
      </c>
      <c r="D10" s="26">
        <v>12354</v>
      </c>
      <c r="E10" s="26">
        <v>12131</v>
      </c>
      <c r="F10" s="13">
        <f t="shared" si="0"/>
        <v>-1.8050833738060561</v>
      </c>
      <c r="G10" s="1"/>
      <c r="H10" s="1"/>
      <c r="I10" s="1"/>
    </row>
    <row r="11" spans="1:12" x14ac:dyDescent="0.25">
      <c r="A11" s="8" t="s">
        <v>48</v>
      </c>
      <c r="B11" s="25">
        <v>289095</v>
      </c>
      <c r="C11" s="25">
        <v>236575</v>
      </c>
      <c r="D11" s="25">
        <v>1040931</v>
      </c>
      <c r="E11" s="25">
        <v>867247</v>
      </c>
      <c r="F11" s="10">
        <f t="shared" si="0"/>
        <v>-16.685447930746605</v>
      </c>
      <c r="G11" s="1"/>
      <c r="H11" s="1"/>
      <c r="I11" s="1"/>
    </row>
    <row r="12" spans="1:12" x14ac:dyDescent="0.25">
      <c r="A12" s="11" t="s">
        <v>49</v>
      </c>
      <c r="B12" s="26">
        <v>9118</v>
      </c>
      <c r="C12" s="26">
        <v>7523</v>
      </c>
      <c r="D12" s="26">
        <v>29193</v>
      </c>
      <c r="E12" s="26">
        <v>24031</v>
      </c>
      <c r="F12" s="13">
        <f t="shared" si="0"/>
        <v>-17.682321104374338</v>
      </c>
      <c r="G12" s="1"/>
      <c r="H12" s="1"/>
      <c r="I12" s="1"/>
    </row>
    <row r="13" spans="1:12" x14ac:dyDescent="0.25">
      <c r="A13" s="8" t="s">
        <v>50</v>
      </c>
      <c r="B13" s="25">
        <v>17702</v>
      </c>
      <c r="C13" s="25">
        <v>23749</v>
      </c>
      <c r="D13" s="25">
        <v>29035</v>
      </c>
      <c r="E13" s="25">
        <v>44687</v>
      </c>
      <c r="F13" s="10">
        <f t="shared" si="0"/>
        <v>53.907353194420523</v>
      </c>
      <c r="G13" s="1"/>
      <c r="H13" s="1"/>
      <c r="I13" s="1"/>
    </row>
    <row r="14" spans="1:12" x14ac:dyDescent="0.25">
      <c r="A14" s="11" t="s">
        <v>51</v>
      </c>
      <c r="B14" s="26">
        <v>105174</v>
      </c>
      <c r="C14" s="26">
        <v>117348</v>
      </c>
      <c r="D14" s="26">
        <v>300685</v>
      </c>
      <c r="E14" s="26">
        <v>259056</v>
      </c>
      <c r="F14" s="13">
        <f t="shared" si="0"/>
        <v>-13.844721219881265</v>
      </c>
      <c r="G14" s="1"/>
      <c r="H14" s="1"/>
      <c r="I14" s="1"/>
    </row>
    <row r="15" spans="1:12" x14ac:dyDescent="0.25">
      <c r="A15" s="8" t="s">
        <v>52</v>
      </c>
      <c r="B15" s="25">
        <v>9050</v>
      </c>
      <c r="C15" s="25">
        <v>10535</v>
      </c>
      <c r="D15" s="25">
        <v>38447</v>
      </c>
      <c r="E15" s="25">
        <v>40475</v>
      </c>
      <c r="F15" s="10">
        <f t="shared" si="0"/>
        <v>5.2747938720836487</v>
      </c>
      <c r="G15" s="1"/>
      <c r="H15" s="1"/>
      <c r="I15" s="1"/>
    </row>
    <row r="16" spans="1:12" x14ac:dyDescent="0.25">
      <c r="A16" s="11" t="s">
        <v>53</v>
      </c>
      <c r="B16" s="26">
        <v>5366</v>
      </c>
      <c r="C16" s="26">
        <v>4563</v>
      </c>
      <c r="D16" s="26">
        <v>16224</v>
      </c>
      <c r="E16" s="26">
        <v>14643</v>
      </c>
      <c r="F16" s="13">
        <f t="shared" si="0"/>
        <v>-9.744822485207095</v>
      </c>
      <c r="G16" s="1"/>
      <c r="H16" s="1"/>
      <c r="I16" s="1"/>
    </row>
    <row r="17" spans="1:9" x14ac:dyDescent="0.25">
      <c r="A17" s="8" t="s">
        <v>54</v>
      </c>
      <c r="B17" s="25">
        <v>2329</v>
      </c>
      <c r="C17" s="25">
        <v>2422</v>
      </c>
      <c r="D17" s="25">
        <v>10559</v>
      </c>
      <c r="E17" s="25">
        <v>7838</v>
      </c>
      <c r="F17" s="10">
        <f t="shared" si="0"/>
        <v>-25.769485746756317</v>
      </c>
      <c r="G17" s="1"/>
      <c r="H17" s="1"/>
      <c r="I17" s="1"/>
    </row>
    <row r="18" spans="1:9" x14ac:dyDescent="0.25">
      <c r="A18" s="11" t="s">
        <v>55</v>
      </c>
      <c r="B18" s="26">
        <v>65176</v>
      </c>
      <c r="C18" s="26">
        <v>54831</v>
      </c>
      <c r="D18" s="26">
        <v>237827</v>
      </c>
      <c r="E18" s="26">
        <v>219891</v>
      </c>
      <c r="F18" s="13">
        <f t="shared" si="0"/>
        <v>-7.5416163850193669</v>
      </c>
      <c r="G18" s="1"/>
      <c r="H18" s="1"/>
      <c r="I18" s="1"/>
    </row>
    <row r="19" spans="1:9" x14ac:dyDescent="0.25">
      <c r="A19" s="8" t="s">
        <v>56</v>
      </c>
      <c r="B19" s="25">
        <v>878</v>
      </c>
      <c r="C19" s="25">
        <v>2230</v>
      </c>
      <c r="D19" s="25">
        <v>3708</v>
      </c>
      <c r="E19" s="25">
        <v>5556</v>
      </c>
      <c r="F19" s="10">
        <f t="shared" si="0"/>
        <v>49.838187702265373</v>
      </c>
      <c r="G19" s="1"/>
      <c r="H19" s="1"/>
      <c r="I19" s="1"/>
    </row>
    <row r="20" spans="1:9" x14ac:dyDescent="0.25">
      <c r="A20" s="11" t="s">
        <v>57</v>
      </c>
      <c r="B20" s="26">
        <v>9158</v>
      </c>
      <c r="C20" s="26">
        <v>8708</v>
      </c>
      <c r="D20" s="26">
        <v>32133</v>
      </c>
      <c r="E20" s="26">
        <v>33508</v>
      </c>
      <c r="F20" s="13">
        <f t="shared" si="0"/>
        <v>4.2790900320542704</v>
      </c>
      <c r="G20" s="1"/>
      <c r="H20" s="1"/>
      <c r="I20" s="1"/>
    </row>
    <row r="21" spans="1:9" x14ac:dyDescent="0.25">
      <c r="A21" s="8" t="s">
        <v>58</v>
      </c>
      <c r="B21" s="25">
        <v>2277</v>
      </c>
      <c r="C21" s="25">
        <v>7703</v>
      </c>
      <c r="D21" s="25">
        <v>26078</v>
      </c>
      <c r="E21" s="25">
        <v>41057</v>
      </c>
      <c r="F21" s="10">
        <f t="shared" si="0"/>
        <v>57.439220799141026</v>
      </c>
      <c r="G21" s="1"/>
      <c r="H21" s="1"/>
      <c r="I21" s="1"/>
    </row>
    <row r="22" spans="1:9" x14ac:dyDescent="0.25">
      <c r="A22" s="11" t="s">
        <v>59</v>
      </c>
      <c r="B22" s="26">
        <v>199476</v>
      </c>
      <c r="C22" s="26">
        <v>189133</v>
      </c>
      <c r="D22" s="26">
        <v>856939</v>
      </c>
      <c r="E22" s="26">
        <v>839745</v>
      </c>
      <c r="F22" s="13">
        <f t="shared" si="0"/>
        <v>-2.0064438658994419</v>
      </c>
      <c r="G22" s="1"/>
      <c r="H22" s="1"/>
      <c r="I22" s="1"/>
    </row>
    <row r="23" spans="1:9" x14ac:dyDescent="0.25">
      <c r="A23" s="8" t="s">
        <v>60</v>
      </c>
      <c r="B23" s="25">
        <v>10568</v>
      </c>
      <c r="C23" s="25">
        <v>7621</v>
      </c>
      <c r="D23" s="25">
        <v>24625</v>
      </c>
      <c r="E23" s="25">
        <v>21132</v>
      </c>
      <c r="F23" s="10">
        <f t="shared" si="0"/>
        <v>-14.184771573604067</v>
      </c>
      <c r="G23" s="1"/>
      <c r="H23" s="1"/>
      <c r="I23" s="1"/>
    </row>
    <row r="24" spans="1:9" x14ac:dyDescent="0.25">
      <c r="A24" s="11" t="s">
        <v>61</v>
      </c>
      <c r="B24" s="26">
        <v>2106</v>
      </c>
      <c r="C24" s="26">
        <v>1050</v>
      </c>
      <c r="D24" s="26">
        <v>9697</v>
      </c>
      <c r="E24" s="26">
        <v>7897</v>
      </c>
      <c r="F24" s="13">
        <f t="shared" si="0"/>
        <v>-18.562441992368775</v>
      </c>
      <c r="G24" s="1"/>
      <c r="H24" s="1"/>
      <c r="I24" s="1"/>
    </row>
    <row r="25" spans="1:9" x14ac:dyDescent="0.25">
      <c r="A25" s="8" t="s">
        <v>62</v>
      </c>
      <c r="B25" s="25">
        <v>5</v>
      </c>
      <c r="C25" s="25">
        <v>0</v>
      </c>
      <c r="D25" s="25">
        <v>5256</v>
      </c>
      <c r="E25" s="25">
        <v>16</v>
      </c>
      <c r="F25" s="10">
        <f t="shared" si="0"/>
        <v>-99.695585996955856</v>
      </c>
      <c r="G25" s="1"/>
      <c r="H25" s="1"/>
      <c r="I25" s="1"/>
    </row>
    <row r="26" spans="1:9" x14ac:dyDescent="0.25">
      <c r="A26" s="11" t="s">
        <v>63</v>
      </c>
      <c r="B26" s="26">
        <v>1994</v>
      </c>
      <c r="C26" s="26">
        <v>3173</v>
      </c>
      <c r="D26" s="26">
        <v>6627</v>
      </c>
      <c r="E26" s="26">
        <v>9920</v>
      </c>
      <c r="F26" s="13">
        <f t="shared" si="0"/>
        <v>49.690659423570253</v>
      </c>
      <c r="G26" s="1"/>
      <c r="H26" s="1"/>
      <c r="I26" s="1"/>
    </row>
    <row r="27" spans="1:9" x14ac:dyDescent="0.25">
      <c r="A27" s="8" t="s">
        <v>64</v>
      </c>
      <c r="B27" s="25">
        <v>1682</v>
      </c>
      <c r="C27" s="25">
        <v>3247</v>
      </c>
      <c r="D27" s="25">
        <v>8780</v>
      </c>
      <c r="E27" s="25">
        <v>9650</v>
      </c>
      <c r="F27" s="10">
        <f t="shared" si="0"/>
        <v>9.9088838268792756</v>
      </c>
      <c r="G27" s="1"/>
      <c r="H27" s="1"/>
      <c r="I27" s="1"/>
    </row>
    <row r="28" spans="1:9" x14ac:dyDescent="0.25">
      <c r="A28" s="11" t="s">
        <v>65</v>
      </c>
      <c r="B28" s="26">
        <v>72592</v>
      </c>
      <c r="C28" s="26">
        <v>89537</v>
      </c>
      <c r="D28" s="26">
        <v>321211</v>
      </c>
      <c r="E28" s="26">
        <v>353504</v>
      </c>
      <c r="F28" s="13">
        <f t="shared" si="0"/>
        <v>10.053516224537759</v>
      </c>
      <c r="G28" s="1"/>
      <c r="H28" s="1"/>
      <c r="I28" s="1"/>
    </row>
    <row r="29" spans="1:9" x14ac:dyDescent="0.25">
      <c r="A29" s="8" t="s">
        <v>66</v>
      </c>
      <c r="B29" s="25">
        <v>3998</v>
      </c>
      <c r="C29" s="25">
        <v>3921</v>
      </c>
      <c r="D29" s="25">
        <v>15898</v>
      </c>
      <c r="E29" s="25">
        <v>13521</v>
      </c>
      <c r="F29" s="10">
        <f t="shared" si="0"/>
        <v>-14.951566234746508</v>
      </c>
      <c r="G29" s="1"/>
      <c r="H29" s="1"/>
      <c r="I29" s="1"/>
    </row>
    <row r="30" spans="1:9" x14ac:dyDescent="0.25">
      <c r="A30" s="11" t="s">
        <v>67</v>
      </c>
      <c r="B30" s="26">
        <v>2106</v>
      </c>
      <c r="C30" s="26">
        <v>2463</v>
      </c>
      <c r="D30" s="26">
        <v>6849</v>
      </c>
      <c r="E30" s="26">
        <v>5868</v>
      </c>
      <c r="F30" s="13">
        <f t="shared" si="0"/>
        <v>-14.323258869908017</v>
      </c>
      <c r="G30" s="1"/>
      <c r="H30" s="1"/>
      <c r="I30" s="1"/>
    </row>
    <row r="31" spans="1:9" x14ac:dyDescent="0.25">
      <c r="A31" s="8" t="s">
        <v>68</v>
      </c>
      <c r="B31" s="25">
        <v>12612</v>
      </c>
      <c r="C31" s="25">
        <v>4499</v>
      </c>
      <c r="D31" s="25">
        <v>44400</v>
      </c>
      <c r="E31" s="25">
        <v>27923</v>
      </c>
      <c r="F31" s="10">
        <f t="shared" si="0"/>
        <v>-37.11036036036036</v>
      </c>
      <c r="G31" s="1"/>
      <c r="H31" s="1"/>
      <c r="I31" s="1"/>
    </row>
    <row r="32" spans="1:9" x14ac:dyDescent="0.25">
      <c r="A32" s="11" t="s">
        <v>69</v>
      </c>
      <c r="B32" s="26">
        <v>48735</v>
      </c>
      <c r="C32" s="26">
        <v>47591</v>
      </c>
      <c r="D32" s="26">
        <v>149213</v>
      </c>
      <c r="E32" s="26">
        <v>153969</v>
      </c>
      <c r="F32" s="13">
        <f t="shared" si="0"/>
        <v>3.1873898386869826</v>
      </c>
      <c r="G32" s="1"/>
      <c r="H32" s="1"/>
      <c r="I32" s="1"/>
    </row>
    <row r="33" spans="1:9" x14ac:dyDescent="0.25">
      <c r="A33" s="8" t="s">
        <v>70</v>
      </c>
      <c r="B33" s="25">
        <v>21882</v>
      </c>
      <c r="C33" s="25">
        <v>20411</v>
      </c>
      <c r="D33" s="25">
        <v>89872</v>
      </c>
      <c r="E33" s="25">
        <v>69145</v>
      </c>
      <c r="F33" s="10">
        <f t="shared" si="0"/>
        <v>-23.06280042727434</v>
      </c>
      <c r="G33" s="1"/>
      <c r="H33" s="1"/>
      <c r="I33" s="1"/>
    </row>
    <row r="34" spans="1:9" x14ac:dyDescent="0.25">
      <c r="A34" s="11" t="s">
        <v>71</v>
      </c>
      <c r="B34" s="26">
        <v>548</v>
      </c>
      <c r="C34" s="26">
        <v>185</v>
      </c>
      <c r="D34" s="26">
        <v>1781</v>
      </c>
      <c r="E34" s="26">
        <v>1072</v>
      </c>
      <c r="F34" s="13">
        <f t="shared" si="0"/>
        <v>-39.809096013475575</v>
      </c>
      <c r="G34" s="1"/>
      <c r="H34" s="1"/>
      <c r="I34" s="1"/>
    </row>
    <row r="35" spans="1:9" x14ac:dyDescent="0.25">
      <c r="A35" s="14" t="s">
        <v>72</v>
      </c>
      <c r="B35" s="15">
        <f>SUM(B7:B34)</f>
        <v>907262</v>
      </c>
      <c r="C35" s="15">
        <f t="shared" ref="C35:E35" si="1">SUM(C7:C34)</f>
        <v>861407</v>
      </c>
      <c r="D35" s="15">
        <f t="shared" si="1"/>
        <v>3359323</v>
      </c>
      <c r="E35" s="15">
        <f t="shared" si="1"/>
        <v>3114233</v>
      </c>
      <c r="F35" s="16">
        <f t="shared" si="0"/>
        <v>-7.2958152580147839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14403</v>
      </c>
      <c r="C38" s="41">
        <f>D7</f>
        <v>15924</v>
      </c>
      <c r="D38" s="41">
        <f>_xlfn.RANK.EQ(B38,$B$38:$B$65)+COUNTIF($B$38:$B$65,B38)-1</f>
        <v>16</v>
      </c>
      <c r="E38" s="42" t="str">
        <f t="shared" ref="E38:E65" si="2">INDEX($A$38:$B$65,MATCH(ROW()-37,$D$38:$D$65,0),1)</f>
        <v>BAHIA DE ALGECIRAS</v>
      </c>
      <c r="F38" s="42">
        <f>LOOKUP(E38,$A$38:$A$65,$B$38:$B$65)</f>
        <v>867247</v>
      </c>
      <c r="G38" s="42">
        <f>LOOKUP(E38,$A$38:$A$65,$C$38:$C$65)</f>
        <v>1040931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4217</v>
      </c>
      <c r="C39" s="41">
        <f t="shared" ref="C39:C65" si="5">D8</f>
        <v>3274</v>
      </c>
      <c r="D39" s="41">
        <f t="shared" ref="D39:D65" si="6">_xlfn.RANK.EQ(B39,$B$38:$B$65)+COUNTIF($B$38:$B$65,B39)-1</f>
        <v>26</v>
      </c>
      <c r="E39" s="42" t="str">
        <f t="shared" si="2"/>
        <v>LAS PALMAS</v>
      </c>
      <c r="F39" s="42">
        <f t="shared" ref="F39:F54" si="7">LOOKUP(E39,$A$38:$A$65,$B$38:$B$65)</f>
        <v>839745</v>
      </c>
      <c r="G39" s="42">
        <f t="shared" ref="G39:G65" si="8">LOOKUP(E39,$A$38:$A$65,$C$38:$C$65)</f>
        <v>856939</v>
      </c>
    </row>
    <row r="40" spans="1:9" x14ac:dyDescent="0.25">
      <c r="A40" s="42" t="str">
        <f t="shared" si="3"/>
        <v>ALMERIA</v>
      </c>
      <c r="B40" s="41">
        <f t="shared" si="4"/>
        <v>12131</v>
      </c>
      <c r="C40" s="41">
        <f t="shared" si="5"/>
        <v>21803</v>
      </c>
      <c r="D40" s="41">
        <f t="shared" si="6"/>
        <v>19</v>
      </c>
      <c r="E40" s="42" t="str">
        <f t="shared" si="2"/>
        <v>SANTA CRUZ DE TENERIFE</v>
      </c>
      <c r="F40" s="42">
        <f t="shared" si="7"/>
        <v>353504</v>
      </c>
      <c r="G40" s="42">
        <f t="shared" si="8"/>
        <v>321211</v>
      </c>
    </row>
    <row r="41" spans="1:9" x14ac:dyDescent="0.25">
      <c r="A41" s="42" t="str">
        <f t="shared" si="3"/>
        <v>AVILES</v>
      </c>
      <c r="B41" s="41">
        <f t="shared" si="4"/>
        <v>12131</v>
      </c>
      <c r="C41" s="41">
        <f t="shared" si="5"/>
        <v>12354</v>
      </c>
      <c r="D41" s="41">
        <f t="shared" si="6"/>
        <v>19</v>
      </c>
      <c r="E41" s="42" t="str">
        <f t="shared" si="2"/>
        <v>BARCELONA</v>
      </c>
      <c r="F41" s="42">
        <f t="shared" si="7"/>
        <v>259056</v>
      </c>
      <c r="G41" s="42">
        <f t="shared" si="8"/>
        <v>300685</v>
      </c>
    </row>
    <row r="42" spans="1:9" x14ac:dyDescent="0.25">
      <c r="A42" s="42" t="str">
        <f t="shared" si="3"/>
        <v>BAHIA DE ALGECIRAS</v>
      </c>
      <c r="B42" s="41">
        <f t="shared" si="4"/>
        <v>867247</v>
      </c>
      <c r="C42" s="41">
        <f t="shared" si="5"/>
        <v>1040931</v>
      </c>
      <c r="D42" s="41">
        <f t="shared" si="6"/>
        <v>1</v>
      </c>
      <c r="E42" s="42" t="str">
        <f t="shared" si="2"/>
        <v>CEUTA</v>
      </c>
      <c r="F42" s="42">
        <f t="shared" si="7"/>
        <v>219891</v>
      </c>
      <c r="G42" s="42">
        <f t="shared" si="8"/>
        <v>237827</v>
      </c>
    </row>
    <row r="43" spans="1:9" x14ac:dyDescent="0.25">
      <c r="A43" s="42" t="str">
        <f t="shared" si="3"/>
        <v>BAHIA DE CADIZ</v>
      </c>
      <c r="B43" s="41">
        <f t="shared" si="4"/>
        <v>24031</v>
      </c>
      <c r="C43" s="41">
        <f t="shared" si="5"/>
        <v>29193</v>
      </c>
      <c r="D43" s="41">
        <f t="shared" si="6"/>
        <v>13</v>
      </c>
      <c r="E43" s="42" t="str">
        <f t="shared" si="2"/>
        <v>VALENCIA</v>
      </c>
      <c r="F43" s="42">
        <f t="shared" si="7"/>
        <v>153969</v>
      </c>
      <c r="G43" s="42">
        <f t="shared" si="8"/>
        <v>149213</v>
      </c>
    </row>
    <row r="44" spans="1:9" x14ac:dyDescent="0.25">
      <c r="A44" s="42" t="str">
        <f t="shared" si="3"/>
        <v>BALEARES</v>
      </c>
      <c r="B44" s="41">
        <f t="shared" si="4"/>
        <v>44687</v>
      </c>
      <c r="C44" s="41">
        <f t="shared" si="5"/>
        <v>29035</v>
      </c>
      <c r="D44" s="41">
        <f t="shared" si="6"/>
        <v>8</v>
      </c>
      <c r="E44" s="42" t="str">
        <f t="shared" si="2"/>
        <v>VIGO</v>
      </c>
      <c r="F44" s="42">
        <f t="shared" si="7"/>
        <v>69145</v>
      </c>
      <c r="G44" s="42">
        <f t="shared" si="8"/>
        <v>89872</v>
      </c>
    </row>
    <row r="45" spans="1:9" x14ac:dyDescent="0.25">
      <c r="A45" s="42" t="str">
        <f t="shared" si="3"/>
        <v>BARCELONA</v>
      </c>
      <c r="B45" s="41">
        <f t="shared" si="4"/>
        <v>259056</v>
      </c>
      <c r="C45" s="41">
        <f t="shared" si="5"/>
        <v>300685</v>
      </c>
      <c r="D45" s="41">
        <f t="shared" si="6"/>
        <v>4</v>
      </c>
      <c r="E45" s="42" t="str">
        <f t="shared" si="2"/>
        <v>BALEARES</v>
      </c>
      <c r="F45" s="42">
        <f t="shared" si="7"/>
        <v>44687</v>
      </c>
      <c r="G45" s="42">
        <f t="shared" si="8"/>
        <v>29035</v>
      </c>
    </row>
    <row r="46" spans="1:9" x14ac:dyDescent="0.25">
      <c r="A46" s="42" t="str">
        <f t="shared" si="3"/>
        <v>BILBAO</v>
      </c>
      <c r="B46" s="41">
        <f t="shared" si="4"/>
        <v>40475</v>
      </c>
      <c r="C46" s="41">
        <f t="shared" si="5"/>
        <v>38447</v>
      </c>
      <c r="D46" s="41">
        <f t="shared" si="6"/>
        <v>10</v>
      </c>
      <c r="E46" s="42" t="str">
        <f t="shared" si="2"/>
        <v>HUELVA</v>
      </c>
      <c r="F46" s="42">
        <f t="shared" si="7"/>
        <v>41057</v>
      </c>
      <c r="G46" s="42">
        <f t="shared" si="8"/>
        <v>26078</v>
      </c>
    </row>
    <row r="47" spans="1:9" x14ac:dyDescent="0.25">
      <c r="A47" s="42" t="str">
        <f t="shared" si="3"/>
        <v>CARTAGENA</v>
      </c>
      <c r="B47" s="41">
        <f t="shared" si="4"/>
        <v>14643</v>
      </c>
      <c r="C47" s="41">
        <f t="shared" si="5"/>
        <v>16224</v>
      </c>
      <c r="D47" s="41">
        <f t="shared" si="6"/>
        <v>15</v>
      </c>
      <c r="E47" s="42" t="str">
        <f t="shared" si="2"/>
        <v>BILBAO</v>
      </c>
      <c r="F47" s="42">
        <f t="shared" si="7"/>
        <v>40475</v>
      </c>
      <c r="G47" s="42">
        <f t="shared" si="8"/>
        <v>38447</v>
      </c>
    </row>
    <row r="48" spans="1:9" x14ac:dyDescent="0.25">
      <c r="A48" s="42" t="str">
        <f t="shared" si="3"/>
        <v>CASTELLON</v>
      </c>
      <c r="B48" s="41">
        <f t="shared" si="4"/>
        <v>7838</v>
      </c>
      <c r="C48" s="41">
        <f t="shared" si="5"/>
        <v>10559</v>
      </c>
      <c r="D48" s="41">
        <f t="shared" si="6"/>
        <v>23</v>
      </c>
      <c r="E48" s="42" t="str">
        <f t="shared" si="2"/>
        <v>GIJON</v>
      </c>
      <c r="F48" s="42">
        <f t="shared" si="7"/>
        <v>33508</v>
      </c>
      <c r="G48" s="42">
        <f t="shared" si="8"/>
        <v>32133</v>
      </c>
    </row>
    <row r="49" spans="1:7" x14ac:dyDescent="0.25">
      <c r="A49" s="42" t="str">
        <f t="shared" si="3"/>
        <v>CEUTA</v>
      </c>
      <c r="B49" s="41">
        <f t="shared" si="4"/>
        <v>219891</v>
      </c>
      <c r="C49" s="41">
        <f t="shared" si="5"/>
        <v>237827</v>
      </c>
      <c r="D49" s="41">
        <f t="shared" si="6"/>
        <v>5</v>
      </c>
      <c r="E49" s="42" t="str">
        <f t="shared" si="2"/>
        <v>TARRAGONA</v>
      </c>
      <c r="F49" s="42">
        <f t="shared" si="7"/>
        <v>27923</v>
      </c>
      <c r="G49" s="42">
        <f t="shared" si="8"/>
        <v>44400</v>
      </c>
    </row>
    <row r="50" spans="1:7" x14ac:dyDescent="0.25">
      <c r="A50" s="42" t="str">
        <f t="shared" si="3"/>
        <v>FERROL-SAN CIBRAO</v>
      </c>
      <c r="B50" s="41">
        <f t="shared" si="4"/>
        <v>5556</v>
      </c>
      <c r="C50" s="41">
        <f t="shared" si="5"/>
        <v>3708</v>
      </c>
      <c r="D50" s="41">
        <f t="shared" si="6"/>
        <v>25</v>
      </c>
      <c r="E50" s="42" t="str">
        <f t="shared" si="2"/>
        <v>BAHIA DE CADIZ</v>
      </c>
      <c r="F50" s="42">
        <f t="shared" si="7"/>
        <v>24031</v>
      </c>
      <c r="G50" s="42">
        <f t="shared" si="8"/>
        <v>29193</v>
      </c>
    </row>
    <row r="51" spans="1:7" x14ac:dyDescent="0.25">
      <c r="A51" s="42" t="str">
        <f t="shared" si="3"/>
        <v>GIJON</v>
      </c>
      <c r="B51" s="41">
        <f t="shared" si="4"/>
        <v>33508</v>
      </c>
      <c r="C51" s="41">
        <f t="shared" si="5"/>
        <v>32133</v>
      </c>
      <c r="D51" s="41">
        <f t="shared" si="6"/>
        <v>11</v>
      </c>
      <c r="E51" s="42" t="str">
        <f t="shared" si="2"/>
        <v>MALAGA</v>
      </c>
      <c r="F51" s="42">
        <f t="shared" si="7"/>
        <v>21132</v>
      </c>
      <c r="G51" s="42">
        <f t="shared" si="8"/>
        <v>24625</v>
      </c>
    </row>
    <row r="52" spans="1:7" x14ac:dyDescent="0.25">
      <c r="A52" s="42" t="str">
        <f t="shared" si="3"/>
        <v>HUELVA</v>
      </c>
      <c r="B52" s="41">
        <f t="shared" si="4"/>
        <v>41057</v>
      </c>
      <c r="C52" s="41">
        <f t="shared" si="5"/>
        <v>26078</v>
      </c>
      <c r="D52" s="41">
        <f t="shared" si="6"/>
        <v>9</v>
      </c>
      <c r="E52" s="42" t="str">
        <f t="shared" si="2"/>
        <v>CARTAGENA</v>
      </c>
      <c r="F52" s="42">
        <f t="shared" si="7"/>
        <v>14643</v>
      </c>
      <c r="G52" s="42">
        <f t="shared" si="8"/>
        <v>16224</v>
      </c>
    </row>
    <row r="53" spans="1:7" x14ac:dyDescent="0.25">
      <c r="A53" s="42" t="str">
        <f t="shared" si="3"/>
        <v>LAS PALMAS</v>
      </c>
      <c r="B53" s="41">
        <f t="shared" si="4"/>
        <v>839745</v>
      </c>
      <c r="C53" s="41">
        <f t="shared" si="5"/>
        <v>856939</v>
      </c>
      <c r="D53" s="41">
        <f t="shared" si="6"/>
        <v>2</v>
      </c>
      <c r="E53" s="42" t="str">
        <f t="shared" si="2"/>
        <v>A CORUÑA</v>
      </c>
      <c r="F53" s="42">
        <f t="shared" si="7"/>
        <v>14403</v>
      </c>
      <c r="G53" s="42">
        <f t="shared" si="8"/>
        <v>15924</v>
      </c>
    </row>
    <row r="54" spans="1:7" x14ac:dyDescent="0.25">
      <c r="A54" s="42" t="str">
        <f t="shared" si="3"/>
        <v>MALAGA</v>
      </c>
      <c r="B54" s="41">
        <f t="shared" si="4"/>
        <v>21132</v>
      </c>
      <c r="C54" s="41">
        <f t="shared" si="5"/>
        <v>24625</v>
      </c>
      <c r="D54" s="41">
        <f t="shared" si="6"/>
        <v>14</v>
      </c>
      <c r="E54" s="42" t="str">
        <f t="shared" si="2"/>
        <v>SANTANDER</v>
      </c>
      <c r="F54" s="42">
        <f t="shared" si="7"/>
        <v>13521</v>
      </c>
      <c r="G54" s="42">
        <f t="shared" si="8"/>
        <v>15898</v>
      </c>
    </row>
    <row r="55" spans="1:7" x14ac:dyDescent="0.25">
      <c r="A55" s="42" t="str">
        <f t="shared" si="3"/>
        <v>MARIN Y RIA DE PONTEVEDRA</v>
      </c>
      <c r="B55" s="41">
        <f t="shared" si="4"/>
        <v>7897</v>
      </c>
      <c r="C55" s="41">
        <f t="shared" si="5"/>
        <v>9697</v>
      </c>
      <c r="D55" s="41">
        <f t="shared" si="6"/>
        <v>22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16</v>
      </c>
      <c r="C56" s="41">
        <f t="shared" si="5"/>
        <v>5256</v>
      </c>
      <c r="D56" s="41">
        <f t="shared" si="6"/>
        <v>28</v>
      </c>
      <c r="E56" s="42" t="str">
        <f t="shared" si="2"/>
        <v>ALMERIA</v>
      </c>
      <c r="F56" s="42">
        <f t="shared" si="9"/>
        <v>12131</v>
      </c>
      <c r="G56" s="42">
        <f t="shared" si="8"/>
        <v>21803</v>
      </c>
    </row>
    <row r="57" spans="1:7" x14ac:dyDescent="0.25">
      <c r="A57" s="42" t="str">
        <f t="shared" si="3"/>
        <v>MOTRIL</v>
      </c>
      <c r="B57" s="41">
        <f t="shared" si="4"/>
        <v>9920</v>
      </c>
      <c r="C57" s="41">
        <f t="shared" si="5"/>
        <v>6627</v>
      </c>
      <c r="D57" s="41">
        <f t="shared" si="6"/>
        <v>20</v>
      </c>
      <c r="E57" s="42" t="str">
        <f t="shared" si="2"/>
        <v>MOTRIL</v>
      </c>
      <c r="F57" s="42">
        <f t="shared" si="9"/>
        <v>9920</v>
      </c>
      <c r="G57" s="42">
        <f t="shared" si="8"/>
        <v>6627</v>
      </c>
    </row>
    <row r="58" spans="1:7" x14ac:dyDescent="0.25">
      <c r="A58" s="42" t="str">
        <f t="shared" si="3"/>
        <v>PASAIA</v>
      </c>
      <c r="B58" s="41">
        <f t="shared" si="4"/>
        <v>9650</v>
      </c>
      <c r="C58" s="41">
        <f t="shared" si="5"/>
        <v>8780</v>
      </c>
      <c r="D58" s="41">
        <f t="shared" si="6"/>
        <v>21</v>
      </c>
      <c r="E58" s="42" t="str">
        <f t="shared" si="2"/>
        <v>PASAIA</v>
      </c>
      <c r="F58" s="42">
        <f t="shared" si="9"/>
        <v>9650</v>
      </c>
      <c r="G58" s="42">
        <f t="shared" si="8"/>
        <v>8780</v>
      </c>
    </row>
    <row r="59" spans="1:7" x14ac:dyDescent="0.25">
      <c r="A59" s="42" t="str">
        <f t="shared" si="3"/>
        <v>SANTA CRUZ DE TENERIFE</v>
      </c>
      <c r="B59" s="41">
        <f t="shared" si="4"/>
        <v>353504</v>
      </c>
      <c r="C59" s="41">
        <f t="shared" si="5"/>
        <v>321211</v>
      </c>
      <c r="D59" s="41">
        <f t="shared" si="6"/>
        <v>3</v>
      </c>
      <c r="E59" s="42" t="str">
        <f t="shared" si="2"/>
        <v>MARIN Y RIA DE PONTEVEDRA</v>
      </c>
      <c r="F59" s="42">
        <f t="shared" si="9"/>
        <v>7897</v>
      </c>
      <c r="G59" s="42">
        <f t="shared" si="8"/>
        <v>9697</v>
      </c>
    </row>
    <row r="60" spans="1:7" x14ac:dyDescent="0.25">
      <c r="A60" s="42" t="str">
        <f t="shared" si="3"/>
        <v>SANTANDER</v>
      </c>
      <c r="B60" s="41">
        <f t="shared" si="4"/>
        <v>13521</v>
      </c>
      <c r="C60" s="41">
        <f t="shared" si="5"/>
        <v>15898</v>
      </c>
      <c r="D60" s="41">
        <f t="shared" si="6"/>
        <v>17</v>
      </c>
      <c r="E60" s="42" t="str">
        <f t="shared" si="2"/>
        <v>CASTELLON</v>
      </c>
      <c r="F60" s="42">
        <f t="shared" si="9"/>
        <v>7838</v>
      </c>
      <c r="G60" s="42">
        <f t="shared" si="8"/>
        <v>10559</v>
      </c>
    </row>
    <row r="61" spans="1:7" x14ac:dyDescent="0.25">
      <c r="A61" s="42" t="str">
        <f t="shared" si="3"/>
        <v>SEVILLA</v>
      </c>
      <c r="B61" s="41">
        <f t="shared" si="4"/>
        <v>5868</v>
      </c>
      <c r="C61" s="41">
        <f t="shared" si="5"/>
        <v>6849</v>
      </c>
      <c r="D61" s="41">
        <f t="shared" si="6"/>
        <v>24</v>
      </c>
      <c r="E61" s="42" t="str">
        <f t="shared" si="2"/>
        <v>SEVILLA</v>
      </c>
      <c r="F61" s="42">
        <f t="shared" si="9"/>
        <v>5868</v>
      </c>
      <c r="G61" s="42">
        <f t="shared" si="8"/>
        <v>6849</v>
      </c>
    </row>
    <row r="62" spans="1:7" x14ac:dyDescent="0.25">
      <c r="A62" s="42" t="str">
        <f t="shared" si="3"/>
        <v>TARRAGONA</v>
      </c>
      <c r="B62" s="41">
        <f t="shared" si="4"/>
        <v>27923</v>
      </c>
      <c r="C62" s="41">
        <f t="shared" si="5"/>
        <v>44400</v>
      </c>
      <c r="D62" s="41">
        <f t="shared" si="6"/>
        <v>12</v>
      </c>
      <c r="E62" s="42" t="str">
        <f t="shared" si="2"/>
        <v>FERROL-SAN CIBRAO</v>
      </c>
      <c r="F62" s="42">
        <f t="shared" si="9"/>
        <v>5556</v>
      </c>
      <c r="G62" s="42">
        <f t="shared" si="8"/>
        <v>3708</v>
      </c>
    </row>
    <row r="63" spans="1:7" x14ac:dyDescent="0.25">
      <c r="A63" s="42" t="str">
        <f t="shared" si="3"/>
        <v>VALENCIA</v>
      </c>
      <c r="B63" s="41">
        <f t="shared" si="4"/>
        <v>153969</v>
      </c>
      <c r="C63" s="41">
        <f t="shared" si="5"/>
        <v>149213</v>
      </c>
      <c r="D63" s="41">
        <f t="shared" si="6"/>
        <v>6</v>
      </c>
      <c r="E63" s="42" t="str">
        <f t="shared" si="2"/>
        <v>ALICANTE</v>
      </c>
      <c r="F63" s="42">
        <f t="shared" si="9"/>
        <v>4217</v>
      </c>
      <c r="G63" s="42">
        <f t="shared" si="8"/>
        <v>3274</v>
      </c>
    </row>
    <row r="64" spans="1:7" x14ac:dyDescent="0.25">
      <c r="A64" s="42" t="str">
        <f t="shared" si="3"/>
        <v>VIGO</v>
      </c>
      <c r="B64" s="41">
        <f t="shared" si="4"/>
        <v>69145</v>
      </c>
      <c r="C64" s="41">
        <f t="shared" si="5"/>
        <v>89872</v>
      </c>
      <c r="D64" s="41">
        <f t="shared" si="6"/>
        <v>7</v>
      </c>
      <c r="E64" s="42" t="str">
        <f t="shared" si="2"/>
        <v>VILAGARCIA</v>
      </c>
      <c r="F64" s="42">
        <f t="shared" si="9"/>
        <v>1072</v>
      </c>
      <c r="G64" s="42">
        <f t="shared" si="8"/>
        <v>1781</v>
      </c>
    </row>
    <row r="65" spans="1:7" x14ac:dyDescent="0.25">
      <c r="A65" s="42" t="str">
        <f t="shared" si="3"/>
        <v>VILAGARCIA</v>
      </c>
      <c r="B65" s="41">
        <f t="shared" si="4"/>
        <v>1072</v>
      </c>
      <c r="C65" s="41">
        <f t="shared" si="5"/>
        <v>1781</v>
      </c>
      <c r="D65" s="41">
        <f t="shared" si="6"/>
        <v>27</v>
      </c>
      <c r="E65" s="42" t="str">
        <f t="shared" si="2"/>
        <v>MELILLA</v>
      </c>
      <c r="F65" s="42">
        <f t="shared" si="9"/>
        <v>16</v>
      </c>
      <c r="G65" s="42">
        <f t="shared" si="8"/>
        <v>5256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Abril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41428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27">
        <v>0</v>
      </c>
      <c r="C7" s="27">
        <v>0</v>
      </c>
      <c r="D7" s="27">
        <v>0</v>
      </c>
      <c r="E7" s="2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28">
        <v>4831</v>
      </c>
      <c r="C8" s="28">
        <v>1429</v>
      </c>
      <c r="D8" s="28">
        <v>13527</v>
      </c>
      <c r="E8" s="28">
        <v>9901</v>
      </c>
      <c r="F8" s="13">
        <f t="shared" ref="F8:F35" si="0">((E8*100)/D8)-100</f>
        <v>-26.805647963332589</v>
      </c>
      <c r="G8" s="1"/>
      <c r="H8" s="1"/>
      <c r="I8" s="1"/>
    </row>
    <row r="9" spans="1:12" x14ac:dyDescent="0.25">
      <c r="A9" s="8" t="s">
        <v>46</v>
      </c>
      <c r="B9" s="27">
        <v>0</v>
      </c>
      <c r="C9" s="27">
        <v>0</v>
      </c>
      <c r="D9" s="27">
        <v>0</v>
      </c>
      <c r="E9" s="2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28">
        <v>0</v>
      </c>
      <c r="C10" s="28">
        <v>0</v>
      </c>
      <c r="D10" s="28">
        <v>422</v>
      </c>
      <c r="E10" s="28">
        <v>0</v>
      </c>
      <c r="F10" s="13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27">
        <v>4185157</v>
      </c>
      <c r="C11" s="27">
        <v>4492452</v>
      </c>
      <c r="D11" s="27">
        <v>16133630</v>
      </c>
      <c r="E11" s="27">
        <v>16854909</v>
      </c>
      <c r="F11" s="10">
        <f t="shared" si="0"/>
        <v>4.4706553949731074</v>
      </c>
      <c r="G11" s="1"/>
      <c r="H11" s="1"/>
      <c r="I11" s="1"/>
    </row>
    <row r="12" spans="1:12" x14ac:dyDescent="0.25">
      <c r="A12" s="11" t="s">
        <v>49</v>
      </c>
      <c r="B12" s="28">
        <v>41</v>
      </c>
      <c r="C12" s="28">
        <v>9</v>
      </c>
      <c r="D12" s="28">
        <v>22718</v>
      </c>
      <c r="E12" s="28">
        <v>28811</v>
      </c>
      <c r="F12" s="13">
        <f t="shared" si="0"/>
        <v>26.820142618188214</v>
      </c>
      <c r="G12" s="1"/>
      <c r="H12" s="1"/>
      <c r="I12" s="1"/>
    </row>
    <row r="13" spans="1:12" x14ac:dyDescent="0.25">
      <c r="A13" s="8" t="s">
        <v>50</v>
      </c>
      <c r="B13" s="27">
        <v>688</v>
      </c>
      <c r="C13" s="27">
        <v>1505</v>
      </c>
      <c r="D13" s="27">
        <v>28365</v>
      </c>
      <c r="E13" s="27">
        <v>2782</v>
      </c>
      <c r="F13" s="10">
        <f t="shared" si="0"/>
        <v>-90.192138198484045</v>
      </c>
      <c r="G13" s="1"/>
      <c r="H13" s="1"/>
      <c r="I13" s="1"/>
    </row>
    <row r="14" spans="1:12" x14ac:dyDescent="0.25">
      <c r="A14" s="11" t="s">
        <v>51</v>
      </c>
      <c r="B14" s="28">
        <v>552407</v>
      </c>
      <c r="C14" s="28">
        <v>544234</v>
      </c>
      <c r="D14" s="28">
        <v>1777839</v>
      </c>
      <c r="E14" s="28">
        <v>1792848</v>
      </c>
      <c r="F14" s="13">
        <f t="shared" si="0"/>
        <v>0.84422717692659432</v>
      </c>
      <c r="G14" s="1"/>
      <c r="H14" s="1"/>
      <c r="I14" s="1"/>
    </row>
    <row r="15" spans="1:12" x14ac:dyDescent="0.25">
      <c r="A15" s="8" t="s">
        <v>52</v>
      </c>
      <c r="B15" s="27">
        <v>38652</v>
      </c>
      <c r="C15" s="27">
        <v>1234</v>
      </c>
      <c r="D15" s="27">
        <v>298272</v>
      </c>
      <c r="E15" s="27">
        <v>3172</v>
      </c>
      <c r="F15" s="10">
        <f t="shared" si="0"/>
        <v>-98.936541143654111</v>
      </c>
      <c r="G15" s="1"/>
      <c r="H15" s="1"/>
      <c r="I15" s="1"/>
    </row>
    <row r="16" spans="1:12" x14ac:dyDescent="0.25">
      <c r="A16" s="11" t="s">
        <v>53</v>
      </c>
      <c r="B16" s="28">
        <v>6676</v>
      </c>
      <c r="C16" s="28">
        <v>0</v>
      </c>
      <c r="D16" s="28">
        <v>18544</v>
      </c>
      <c r="E16" s="28">
        <v>0</v>
      </c>
      <c r="F16" s="13">
        <f t="shared" si="0"/>
        <v>-100</v>
      </c>
      <c r="G16" s="1"/>
      <c r="H16" s="1"/>
      <c r="I16" s="1"/>
    </row>
    <row r="17" spans="1:9" x14ac:dyDescent="0.25">
      <c r="A17" s="8" t="s">
        <v>54</v>
      </c>
      <c r="B17" s="27">
        <v>1205</v>
      </c>
      <c r="C17" s="27">
        <v>245</v>
      </c>
      <c r="D17" s="27">
        <v>2391</v>
      </c>
      <c r="E17" s="27">
        <v>12787</v>
      </c>
      <c r="F17" s="10">
        <f t="shared" si="0"/>
        <v>434.79715600167299</v>
      </c>
      <c r="G17" s="1"/>
      <c r="H17" s="1"/>
      <c r="I17" s="1"/>
    </row>
    <row r="18" spans="1:9" x14ac:dyDescent="0.25">
      <c r="A18" s="11" t="s">
        <v>55</v>
      </c>
      <c r="B18" s="28">
        <v>3948</v>
      </c>
      <c r="C18" s="28">
        <v>0</v>
      </c>
      <c r="D18" s="28">
        <v>13210</v>
      </c>
      <c r="E18" s="28">
        <v>3095</v>
      </c>
      <c r="F18" s="13">
        <f t="shared" si="0"/>
        <v>-76.570779712339146</v>
      </c>
      <c r="G18" s="1"/>
      <c r="H18" s="1"/>
      <c r="I18" s="1"/>
    </row>
    <row r="19" spans="1:9" x14ac:dyDescent="0.25">
      <c r="A19" s="8" t="s">
        <v>56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28">
        <v>94779</v>
      </c>
      <c r="C20" s="28">
        <v>35650</v>
      </c>
      <c r="D20" s="28">
        <v>181297</v>
      </c>
      <c r="E20" s="28">
        <v>79096</v>
      </c>
      <c r="F20" s="13">
        <f t="shared" si="0"/>
        <v>-56.372140741435324</v>
      </c>
      <c r="G20" s="1"/>
      <c r="H20" s="1"/>
      <c r="I20" s="1"/>
    </row>
    <row r="21" spans="1:9" x14ac:dyDescent="0.25">
      <c r="A21" s="8" t="s">
        <v>58</v>
      </c>
      <c r="B21" s="27">
        <v>76152</v>
      </c>
      <c r="C21" s="27">
        <v>101249</v>
      </c>
      <c r="D21" s="27">
        <v>622948</v>
      </c>
      <c r="E21" s="27">
        <v>368929</v>
      </c>
      <c r="F21" s="10">
        <f t="shared" si="0"/>
        <v>-40.776918779737635</v>
      </c>
      <c r="G21" s="1"/>
      <c r="H21" s="1"/>
      <c r="I21" s="1"/>
    </row>
    <row r="22" spans="1:9" x14ac:dyDescent="0.25">
      <c r="A22" s="11" t="s">
        <v>59</v>
      </c>
      <c r="B22" s="28">
        <v>980020</v>
      </c>
      <c r="C22" s="28">
        <v>700727</v>
      </c>
      <c r="D22" s="28">
        <v>3753453</v>
      </c>
      <c r="E22" s="28">
        <v>3004511</v>
      </c>
      <c r="F22" s="13">
        <f t="shared" si="0"/>
        <v>-19.953413563457431</v>
      </c>
      <c r="G22" s="1"/>
      <c r="H22" s="1"/>
      <c r="I22" s="1"/>
    </row>
    <row r="23" spans="1:9" x14ac:dyDescent="0.25">
      <c r="A23" s="8" t="s">
        <v>60</v>
      </c>
      <c r="B23" s="27">
        <v>424567</v>
      </c>
      <c r="C23" s="27">
        <v>36096</v>
      </c>
      <c r="D23" s="27">
        <v>2491894</v>
      </c>
      <c r="E23" s="27">
        <v>93413</v>
      </c>
      <c r="F23" s="10">
        <f t="shared" si="0"/>
        <v>-96.251325297143453</v>
      </c>
      <c r="G23" s="1"/>
      <c r="H23" s="1"/>
      <c r="I23" s="1"/>
    </row>
    <row r="24" spans="1:9" x14ac:dyDescent="0.25">
      <c r="A24" s="11" t="s">
        <v>61</v>
      </c>
      <c r="B24" s="28">
        <v>2590</v>
      </c>
      <c r="C24" s="28">
        <v>2973</v>
      </c>
      <c r="D24" s="28">
        <v>7576</v>
      </c>
      <c r="E24" s="28">
        <v>12144</v>
      </c>
      <c r="F24" s="13">
        <f t="shared" si="0"/>
        <v>60.295670538542765</v>
      </c>
      <c r="G24" s="1"/>
      <c r="H24" s="1"/>
      <c r="I24" s="1"/>
    </row>
    <row r="25" spans="1:9" x14ac:dyDescent="0.25">
      <c r="A25" s="8" t="s">
        <v>62</v>
      </c>
      <c r="B25" s="27">
        <v>0</v>
      </c>
      <c r="C25" s="27">
        <v>0</v>
      </c>
      <c r="D25" s="27">
        <v>0</v>
      </c>
      <c r="E25" s="2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8">
        <v>0</v>
      </c>
      <c r="C26" s="28">
        <v>0</v>
      </c>
      <c r="D26" s="28">
        <v>0</v>
      </c>
      <c r="E26" s="28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27">
        <v>1440</v>
      </c>
      <c r="C27" s="27">
        <v>1310</v>
      </c>
      <c r="D27" s="27">
        <v>5464</v>
      </c>
      <c r="E27" s="27">
        <v>4048</v>
      </c>
      <c r="F27" s="10">
        <f t="shared" si="0"/>
        <v>-25.915080527086388</v>
      </c>
      <c r="G27" s="1"/>
      <c r="H27" s="1"/>
      <c r="I27" s="1"/>
    </row>
    <row r="28" spans="1:9" x14ac:dyDescent="0.25">
      <c r="A28" s="11" t="s">
        <v>65</v>
      </c>
      <c r="B28" s="28">
        <v>12152</v>
      </c>
      <c r="C28" s="28">
        <v>2974</v>
      </c>
      <c r="D28" s="28">
        <v>50020</v>
      </c>
      <c r="E28" s="28">
        <v>15560</v>
      </c>
      <c r="F28" s="13">
        <f t="shared" si="0"/>
        <v>-68.892443022790886</v>
      </c>
      <c r="G28" s="1"/>
      <c r="H28" s="1"/>
      <c r="I28" s="1"/>
    </row>
    <row r="29" spans="1:9" x14ac:dyDescent="0.25">
      <c r="A29" s="8" t="s">
        <v>66</v>
      </c>
      <c r="B29" s="27">
        <v>0</v>
      </c>
      <c r="C29" s="27">
        <v>0</v>
      </c>
      <c r="D29" s="27">
        <v>23</v>
      </c>
      <c r="E29" s="27">
        <v>0</v>
      </c>
      <c r="F29" s="10">
        <f t="shared" si="0"/>
        <v>-100</v>
      </c>
      <c r="G29" s="1"/>
      <c r="H29" s="1"/>
      <c r="I29" s="1"/>
    </row>
    <row r="30" spans="1:9" x14ac:dyDescent="0.25">
      <c r="A30" s="11" t="s">
        <v>67</v>
      </c>
      <c r="B30" s="28">
        <v>0</v>
      </c>
      <c r="C30" s="28">
        <v>0</v>
      </c>
      <c r="D30" s="28">
        <v>0</v>
      </c>
      <c r="E30" s="2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7">
        <v>466827</v>
      </c>
      <c r="C31" s="27">
        <v>200642</v>
      </c>
      <c r="D31" s="27">
        <v>2065152</v>
      </c>
      <c r="E31" s="27">
        <v>893259</v>
      </c>
      <c r="F31" s="10">
        <f t="shared" si="0"/>
        <v>-56.746089391967274</v>
      </c>
      <c r="G31" s="1"/>
      <c r="H31" s="1"/>
      <c r="I31" s="1"/>
    </row>
    <row r="32" spans="1:9" x14ac:dyDescent="0.25">
      <c r="A32" s="11" t="s">
        <v>69</v>
      </c>
      <c r="B32" s="28">
        <v>2740844</v>
      </c>
      <c r="C32" s="28">
        <v>2716007</v>
      </c>
      <c r="D32" s="28">
        <v>10521567</v>
      </c>
      <c r="E32" s="28">
        <v>11293281</v>
      </c>
      <c r="F32" s="13">
        <f t="shared" si="0"/>
        <v>7.3345918911127939</v>
      </c>
      <c r="G32" s="1"/>
      <c r="H32" s="1"/>
      <c r="I32" s="1"/>
    </row>
    <row r="33" spans="1:9" x14ac:dyDescent="0.25">
      <c r="A33" s="8" t="s">
        <v>70</v>
      </c>
      <c r="B33" s="27">
        <v>19784</v>
      </c>
      <c r="C33" s="27">
        <v>20504</v>
      </c>
      <c r="D33" s="27">
        <v>97283</v>
      </c>
      <c r="E33" s="27">
        <v>100271</v>
      </c>
      <c r="F33" s="10">
        <f t="shared" si="0"/>
        <v>3.0714513327097279</v>
      </c>
      <c r="G33" s="1"/>
      <c r="H33" s="1"/>
      <c r="I33" s="1"/>
    </row>
    <row r="34" spans="1:9" x14ac:dyDescent="0.25">
      <c r="A34" s="11" t="s">
        <v>71</v>
      </c>
      <c r="B34" s="28">
        <v>0</v>
      </c>
      <c r="C34" s="28">
        <v>3254</v>
      </c>
      <c r="D34" s="28">
        <v>19895</v>
      </c>
      <c r="E34" s="28">
        <v>19355</v>
      </c>
      <c r="F34" s="13">
        <f t="shared" si="0"/>
        <v>-2.7142498115104274</v>
      </c>
      <c r="G34" s="1"/>
      <c r="H34" s="1"/>
      <c r="I34" s="1"/>
    </row>
    <row r="35" spans="1:9" x14ac:dyDescent="0.25">
      <c r="A35" s="14" t="s">
        <v>72</v>
      </c>
      <c r="B35" s="15">
        <f>SUM(B7:B34)</f>
        <v>9612760</v>
      </c>
      <c r="C35" s="15">
        <f t="shared" ref="C35:E35" si="1">SUM(C7:C34)</f>
        <v>8862494</v>
      </c>
      <c r="D35" s="15">
        <f t="shared" si="1"/>
        <v>38125490</v>
      </c>
      <c r="E35" s="15">
        <f t="shared" si="1"/>
        <v>34592172</v>
      </c>
      <c r="F35" s="16">
        <f t="shared" si="0"/>
        <v>-9.2676002328101248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16854909</v>
      </c>
      <c r="G38" s="42">
        <f>LOOKUP(E38,$A$38:$A$65,$C$38:$C$65)</f>
        <v>16133630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9901</v>
      </c>
      <c r="C39" s="41">
        <f t="shared" ref="C39:C65" si="5">D8</f>
        <v>13527</v>
      </c>
      <c r="D39" s="41">
        <f t="shared" ref="D39:D65" si="6">_xlfn.RANK.EQ(B39,$B$38:$B$65)+COUNTIF($B$38:$B$65,B39)-1</f>
        <v>15</v>
      </c>
      <c r="E39" s="42" t="str">
        <f t="shared" si="2"/>
        <v>VALENCIA</v>
      </c>
      <c r="F39" s="42">
        <f t="shared" ref="F39:F54" si="7">LOOKUP(E39,$A$38:$A$65,$B$38:$B$65)</f>
        <v>11293281</v>
      </c>
      <c r="G39" s="42">
        <f t="shared" ref="G39:G65" si="8">LOOKUP(E39,$A$38:$A$65,$C$38:$C$65)</f>
        <v>10521567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3004511</v>
      </c>
      <c r="G40" s="42">
        <f t="shared" si="8"/>
        <v>3753453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422</v>
      </c>
      <c r="D41" s="41">
        <f t="shared" si="6"/>
        <v>28</v>
      </c>
      <c r="E41" s="42" t="str">
        <f t="shared" si="2"/>
        <v>BARCELONA</v>
      </c>
      <c r="F41" s="42">
        <f t="shared" si="7"/>
        <v>1792848</v>
      </c>
      <c r="G41" s="42">
        <f t="shared" si="8"/>
        <v>1777839</v>
      </c>
    </row>
    <row r="42" spans="1:9" x14ac:dyDescent="0.25">
      <c r="A42" s="42" t="str">
        <f t="shared" si="3"/>
        <v>BAHIA DE ALGECIRAS</v>
      </c>
      <c r="B42" s="41">
        <f t="shared" si="4"/>
        <v>16854909</v>
      </c>
      <c r="C42" s="41">
        <f t="shared" si="5"/>
        <v>16133630</v>
      </c>
      <c r="D42" s="41">
        <f t="shared" si="6"/>
        <v>1</v>
      </c>
      <c r="E42" s="42" t="str">
        <f t="shared" si="2"/>
        <v>TARRAGONA</v>
      </c>
      <c r="F42" s="42">
        <f t="shared" si="7"/>
        <v>893259</v>
      </c>
      <c r="G42" s="42">
        <f t="shared" si="8"/>
        <v>2065152</v>
      </c>
    </row>
    <row r="43" spans="1:9" x14ac:dyDescent="0.25">
      <c r="A43" s="42" t="str">
        <f t="shared" si="3"/>
        <v>BAHIA DE CADIZ</v>
      </c>
      <c r="B43" s="41">
        <f t="shared" si="4"/>
        <v>28811</v>
      </c>
      <c r="C43" s="41">
        <f t="shared" si="5"/>
        <v>22718</v>
      </c>
      <c r="D43" s="41">
        <f t="shared" si="6"/>
        <v>10</v>
      </c>
      <c r="E43" s="42" t="str">
        <f t="shared" si="2"/>
        <v>HUELVA</v>
      </c>
      <c r="F43" s="42">
        <f t="shared" si="7"/>
        <v>368929</v>
      </c>
      <c r="G43" s="42">
        <f t="shared" si="8"/>
        <v>622948</v>
      </c>
    </row>
    <row r="44" spans="1:9" x14ac:dyDescent="0.25">
      <c r="A44" s="42" t="str">
        <f t="shared" si="3"/>
        <v>BALEARES</v>
      </c>
      <c r="B44" s="41">
        <f t="shared" si="4"/>
        <v>2782</v>
      </c>
      <c r="C44" s="41">
        <f t="shared" si="5"/>
        <v>28365</v>
      </c>
      <c r="D44" s="41">
        <f t="shared" si="6"/>
        <v>19</v>
      </c>
      <c r="E44" s="42" t="str">
        <f t="shared" si="2"/>
        <v>VIGO</v>
      </c>
      <c r="F44" s="42">
        <f t="shared" si="7"/>
        <v>100271</v>
      </c>
      <c r="G44" s="42">
        <f t="shared" si="8"/>
        <v>97283</v>
      </c>
    </row>
    <row r="45" spans="1:9" x14ac:dyDescent="0.25">
      <c r="A45" s="42" t="str">
        <f t="shared" si="3"/>
        <v>BARCELONA</v>
      </c>
      <c r="B45" s="41">
        <f t="shared" si="4"/>
        <v>1792848</v>
      </c>
      <c r="C45" s="41">
        <f t="shared" si="5"/>
        <v>1777839</v>
      </c>
      <c r="D45" s="41">
        <f t="shared" si="6"/>
        <v>4</v>
      </c>
      <c r="E45" s="42" t="str">
        <f t="shared" si="2"/>
        <v>MALAGA</v>
      </c>
      <c r="F45" s="42">
        <f t="shared" si="7"/>
        <v>93413</v>
      </c>
      <c r="G45" s="42">
        <f t="shared" si="8"/>
        <v>2491894</v>
      </c>
    </row>
    <row r="46" spans="1:9" x14ac:dyDescent="0.25">
      <c r="A46" s="42" t="str">
        <f t="shared" si="3"/>
        <v>BILBAO</v>
      </c>
      <c r="B46" s="41">
        <f t="shared" si="4"/>
        <v>3172</v>
      </c>
      <c r="C46" s="41">
        <f t="shared" si="5"/>
        <v>298272</v>
      </c>
      <c r="D46" s="41">
        <f t="shared" si="6"/>
        <v>17</v>
      </c>
      <c r="E46" s="42" t="str">
        <f t="shared" si="2"/>
        <v>GIJON</v>
      </c>
      <c r="F46" s="42">
        <f t="shared" si="7"/>
        <v>79096</v>
      </c>
      <c r="G46" s="42">
        <f t="shared" si="8"/>
        <v>181297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18544</v>
      </c>
      <c r="D47" s="41">
        <f t="shared" si="6"/>
        <v>28</v>
      </c>
      <c r="E47" s="42" t="str">
        <f t="shared" si="2"/>
        <v>BAHIA DE CADIZ</v>
      </c>
      <c r="F47" s="42">
        <f t="shared" si="7"/>
        <v>28811</v>
      </c>
      <c r="G47" s="42">
        <f t="shared" si="8"/>
        <v>22718</v>
      </c>
    </row>
    <row r="48" spans="1:9" x14ac:dyDescent="0.25">
      <c r="A48" s="42" t="str">
        <f t="shared" si="3"/>
        <v>CASTELLON</v>
      </c>
      <c r="B48" s="41">
        <f t="shared" si="4"/>
        <v>12787</v>
      </c>
      <c r="C48" s="41">
        <f t="shared" si="5"/>
        <v>2391</v>
      </c>
      <c r="D48" s="41">
        <f t="shared" si="6"/>
        <v>13</v>
      </c>
      <c r="E48" s="42" t="str">
        <f t="shared" si="2"/>
        <v>VILAGARCIA</v>
      </c>
      <c r="F48" s="42">
        <f t="shared" si="7"/>
        <v>19355</v>
      </c>
      <c r="G48" s="42">
        <f t="shared" si="8"/>
        <v>19895</v>
      </c>
    </row>
    <row r="49" spans="1:7" x14ac:dyDescent="0.25">
      <c r="A49" s="42" t="str">
        <f t="shared" si="3"/>
        <v>CEUTA</v>
      </c>
      <c r="B49" s="41">
        <f t="shared" si="4"/>
        <v>3095</v>
      </c>
      <c r="C49" s="41">
        <f t="shared" si="5"/>
        <v>13210</v>
      </c>
      <c r="D49" s="41">
        <f t="shared" si="6"/>
        <v>18</v>
      </c>
      <c r="E49" s="42" t="str">
        <f t="shared" si="2"/>
        <v>SANTA CRUZ DE TENERIFE</v>
      </c>
      <c r="F49" s="42">
        <f t="shared" si="7"/>
        <v>15560</v>
      </c>
      <c r="G49" s="42">
        <f t="shared" si="8"/>
        <v>50020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CASTELLON</v>
      </c>
      <c r="F50" s="42">
        <f t="shared" si="7"/>
        <v>12787</v>
      </c>
      <c r="G50" s="42">
        <f t="shared" si="8"/>
        <v>2391</v>
      </c>
    </row>
    <row r="51" spans="1:7" x14ac:dyDescent="0.25">
      <c r="A51" s="42" t="str">
        <f t="shared" si="3"/>
        <v>GIJON</v>
      </c>
      <c r="B51" s="41">
        <f t="shared" si="4"/>
        <v>79096</v>
      </c>
      <c r="C51" s="41">
        <f t="shared" si="5"/>
        <v>181297</v>
      </c>
      <c r="D51" s="41">
        <f t="shared" si="6"/>
        <v>9</v>
      </c>
      <c r="E51" s="42" t="str">
        <f t="shared" si="2"/>
        <v>MARIN Y RIA DE PONTEVEDRA</v>
      </c>
      <c r="F51" s="42">
        <f t="shared" si="7"/>
        <v>12144</v>
      </c>
      <c r="G51" s="42">
        <f t="shared" si="8"/>
        <v>7576</v>
      </c>
    </row>
    <row r="52" spans="1:7" x14ac:dyDescent="0.25">
      <c r="A52" s="42" t="str">
        <f t="shared" si="3"/>
        <v>HUELVA</v>
      </c>
      <c r="B52" s="41">
        <f t="shared" si="4"/>
        <v>368929</v>
      </c>
      <c r="C52" s="41">
        <f t="shared" si="5"/>
        <v>622948</v>
      </c>
      <c r="D52" s="41">
        <f t="shared" si="6"/>
        <v>6</v>
      </c>
      <c r="E52" s="42" t="str">
        <f t="shared" si="2"/>
        <v>ALICANTE</v>
      </c>
      <c r="F52" s="42">
        <f t="shared" si="7"/>
        <v>9901</v>
      </c>
      <c r="G52" s="42">
        <f t="shared" si="8"/>
        <v>13527</v>
      </c>
    </row>
    <row r="53" spans="1:7" x14ac:dyDescent="0.25">
      <c r="A53" s="42" t="str">
        <f t="shared" si="3"/>
        <v>LAS PALMAS</v>
      </c>
      <c r="B53" s="41">
        <f t="shared" si="4"/>
        <v>3004511</v>
      </c>
      <c r="C53" s="41">
        <f t="shared" si="5"/>
        <v>3753453</v>
      </c>
      <c r="D53" s="41">
        <f t="shared" si="6"/>
        <v>3</v>
      </c>
      <c r="E53" s="42" t="str">
        <f t="shared" si="2"/>
        <v>PASAIA</v>
      </c>
      <c r="F53" s="42">
        <f t="shared" si="7"/>
        <v>4048</v>
      </c>
      <c r="G53" s="42">
        <f t="shared" si="8"/>
        <v>5464</v>
      </c>
    </row>
    <row r="54" spans="1:7" x14ac:dyDescent="0.25">
      <c r="A54" s="42" t="str">
        <f t="shared" si="3"/>
        <v>MALAGA</v>
      </c>
      <c r="B54" s="41">
        <f t="shared" si="4"/>
        <v>93413</v>
      </c>
      <c r="C54" s="41">
        <f t="shared" si="5"/>
        <v>2491894</v>
      </c>
      <c r="D54" s="41">
        <f t="shared" si="6"/>
        <v>8</v>
      </c>
      <c r="E54" s="42" t="str">
        <f t="shared" si="2"/>
        <v>BILBAO</v>
      </c>
      <c r="F54" s="42">
        <f t="shared" si="7"/>
        <v>3172</v>
      </c>
      <c r="G54" s="42">
        <f t="shared" si="8"/>
        <v>298272</v>
      </c>
    </row>
    <row r="55" spans="1:7" x14ac:dyDescent="0.25">
      <c r="A55" s="42" t="str">
        <f t="shared" si="3"/>
        <v>MARIN Y RIA DE PONTEVEDRA</v>
      </c>
      <c r="B55" s="41">
        <f t="shared" si="4"/>
        <v>12144</v>
      </c>
      <c r="C55" s="41">
        <f t="shared" si="5"/>
        <v>7576</v>
      </c>
      <c r="D55" s="41">
        <f t="shared" si="6"/>
        <v>14</v>
      </c>
      <c r="E55" s="42" t="str">
        <f t="shared" si="2"/>
        <v>CEUTA</v>
      </c>
      <c r="F55" s="42">
        <f t="shared" ref="F55:F65" si="9">LOOKUP(E55,$A$38:$A$65,$B$38:$B$65)</f>
        <v>3095</v>
      </c>
      <c r="G55" s="42">
        <f t="shared" si="8"/>
        <v>13210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BALEARES</v>
      </c>
      <c r="F56" s="42">
        <f t="shared" si="9"/>
        <v>2782</v>
      </c>
      <c r="G56" s="42">
        <f t="shared" si="8"/>
        <v>28365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4048</v>
      </c>
      <c r="C58" s="41">
        <f t="shared" si="5"/>
        <v>5464</v>
      </c>
      <c r="D58" s="41">
        <f t="shared" si="6"/>
        <v>16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15560</v>
      </c>
      <c r="C59" s="41">
        <f t="shared" si="5"/>
        <v>50020</v>
      </c>
      <c r="D59" s="41">
        <f t="shared" si="6"/>
        <v>12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23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893259</v>
      </c>
      <c r="C62" s="41">
        <f t="shared" si="5"/>
        <v>2065152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11293281</v>
      </c>
      <c r="C63" s="41">
        <f t="shared" si="5"/>
        <v>10521567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100271</v>
      </c>
      <c r="C64" s="41">
        <f t="shared" si="5"/>
        <v>97283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19355</v>
      </c>
      <c r="C65" s="41">
        <f t="shared" si="5"/>
        <v>19895</v>
      </c>
      <c r="D65" s="41">
        <f t="shared" si="6"/>
        <v>11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Abril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41428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29">
        <v>0</v>
      </c>
      <c r="C7" s="29">
        <v>0</v>
      </c>
      <c r="D7" s="29">
        <v>0</v>
      </c>
      <c r="E7" s="2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0">
        <v>4831</v>
      </c>
      <c r="C8" s="30">
        <v>54</v>
      </c>
      <c r="D8" s="30">
        <v>13527</v>
      </c>
      <c r="E8" s="30">
        <v>8062</v>
      </c>
      <c r="F8" s="13">
        <f t="shared" ref="F8:F35" si="0">((E8*100)/D8)-100</f>
        <v>-40.400680121239006</v>
      </c>
      <c r="G8" s="1"/>
      <c r="H8" s="1"/>
      <c r="I8" s="1"/>
    </row>
    <row r="9" spans="1:12" x14ac:dyDescent="0.25">
      <c r="A9" s="8" t="s">
        <v>46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9">
        <v>4170625</v>
      </c>
      <c r="C11" s="29">
        <v>3963653</v>
      </c>
      <c r="D11" s="29">
        <v>15928058</v>
      </c>
      <c r="E11" s="29">
        <v>14729303</v>
      </c>
      <c r="F11" s="10">
        <f t="shared" si="0"/>
        <v>-7.5260587323325865</v>
      </c>
      <c r="G11" s="1"/>
      <c r="H11" s="1"/>
      <c r="I11" s="1"/>
    </row>
    <row r="12" spans="1:12" x14ac:dyDescent="0.25">
      <c r="A12" s="11" t="s">
        <v>49</v>
      </c>
      <c r="B12" s="30">
        <v>41</v>
      </c>
      <c r="C12" s="30">
        <v>0</v>
      </c>
      <c r="D12" s="30">
        <v>5127</v>
      </c>
      <c r="E12" s="30">
        <v>0</v>
      </c>
      <c r="F12" s="13">
        <f t="shared" si="0"/>
        <v>-100</v>
      </c>
      <c r="G12" s="1"/>
      <c r="H12" s="1"/>
      <c r="I12" s="1"/>
    </row>
    <row r="13" spans="1:12" x14ac:dyDescent="0.25">
      <c r="A13" s="8" t="s">
        <v>50</v>
      </c>
      <c r="B13" s="29">
        <v>0</v>
      </c>
      <c r="C13" s="29">
        <v>0</v>
      </c>
      <c r="D13" s="29">
        <v>0</v>
      </c>
      <c r="E13" s="29">
        <v>4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51</v>
      </c>
      <c r="B14" s="30">
        <v>455012</v>
      </c>
      <c r="C14" s="30">
        <v>234470</v>
      </c>
      <c r="D14" s="30">
        <v>1566215</v>
      </c>
      <c r="E14" s="30">
        <v>1206273</v>
      </c>
      <c r="F14" s="13">
        <f t="shared" si="0"/>
        <v>-22.981646836481588</v>
      </c>
      <c r="G14" s="1"/>
      <c r="H14" s="1"/>
      <c r="I14" s="1"/>
    </row>
    <row r="15" spans="1:12" x14ac:dyDescent="0.25">
      <c r="A15" s="8" t="s">
        <v>52</v>
      </c>
      <c r="B15" s="29">
        <v>730</v>
      </c>
      <c r="C15" s="29">
        <v>669</v>
      </c>
      <c r="D15" s="29">
        <v>5304</v>
      </c>
      <c r="E15" s="29">
        <v>2437</v>
      </c>
      <c r="F15" s="10">
        <f t="shared" si="0"/>
        <v>-54.053544494720967</v>
      </c>
      <c r="G15" s="1"/>
      <c r="H15" s="1"/>
      <c r="I15" s="1"/>
    </row>
    <row r="16" spans="1:12" x14ac:dyDescent="0.25">
      <c r="A16" s="11" t="s">
        <v>53</v>
      </c>
      <c r="B16" s="30">
        <v>0</v>
      </c>
      <c r="C16" s="30">
        <v>0</v>
      </c>
      <c r="D16" s="30">
        <v>0</v>
      </c>
      <c r="E16" s="30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29">
        <v>1205</v>
      </c>
      <c r="C17" s="29">
        <v>245</v>
      </c>
      <c r="D17" s="29">
        <v>2391</v>
      </c>
      <c r="E17" s="29">
        <v>12322</v>
      </c>
      <c r="F17" s="10">
        <f t="shared" si="0"/>
        <v>415.34922626516106</v>
      </c>
      <c r="G17" s="1"/>
      <c r="H17" s="1"/>
      <c r="I17" s="1"/>
    </row>
    <row r="18" spans="1:9" x14ac:dyDescent="0.25">
      <c r="A18" s="11" t="s">
        <v>55</v>
      </c>
      <c r="B18" s="30">
        <v>0</v>
      </c>
      <c r="C18" s="30">
        <v>0</v>
      </c>
      <c r="D18" s="30">
        <v>0</v>
      </c>
      <c r="E18" s="30">
        <v>0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56</v>
      </c>
      <c r="B19" s="29">
        <v>0</v>
      </c>
      <c r="C19" s="29">
        <v>0</v>
      </c>
      <c r="D19" s="29">
        <v>0</v>
      </c>
      <c r="E19" s="2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0">
        <v>0</v>
      </c>
      <c r="C20" s="30">
        <v>0</v>
      </c>
      <c r="D20" s="30">
        <v>0</v>
      </c>
      <c r="E20" s="30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0">
        <v>921606</v>
      </c>
      <c r="C22" s="30">
        <v>673506</v>
      </c>
      <c r="D22" s="30">
        <v>3592859</v>
      </c>
      <c r="E22" s="30">
        <v>2874857</v>
      </c>
      <c r="F22" s="13">
        <f t="shared" si="0"/>
        <v>-19.984140763664811</v>
      </c>
      <c r="G22" s="1"/>
      <c r="H22" s="1"/>
      <c r="I22" s="1"/>
    </row>
    <row r="23" spans="1:9" x14ac:dyDescent="0.25">
      <c r="A23" s="8" t="s">
        <v>60</v>
      </c>
      <c r="B23" s="29">
        <v>424567</v>
      </c>
      <c r="C23" s="29">
        <v>36096</v>
      </c>
      <c r="D23" s="29">
        <v>2491894</v>
      </c>
      <c r="E23" s="29">
        <v>93413</v>
      </c>
      <c r="F23" s="10">
        <f t="shared" si="0"/>
        <v>-96.251325297143453</v>
      </c>
      <c r="G23" s="1"/>
      <c r="H23" s="1"/>
      <c r="I23" s="1"/>
    </row>
    <row r="24" spans="1:9" x14ac:dyDescent="0.25">
      <c r="A24" s="11" t="s">
        <v>61</v>
      </c>
      <c r="B24" s="30">
        <v>2590</v>
      </c>
      <c r="C24" s="30">
        <v>2973</v>
      </c>
      <c r="D24" s="30">
        <v>7576</v>
      </c>
      <c r="E24" s="30">
        <v>12144</v>
      </c>
      <c r="F24" s="13">
        <f t="shared" si="0"/>
        <v>60.295670538542765</v>
      </c>
      <c r="G24" s="1"/>
      <c r="H24" s="1"/>
      <c r="I24" s="1"/>
    </row>
    <row r="25" spans="1:9" x14ac:dyDescent="0.25">
      <c r="A25" s="8" t="s">
        <v>62</v>
      </c>
      <c r="B25" s="29">
        <v>0</v>
      </c>
      <c r="C25" s="29">
        <v>0</v>
      </c>
      <c r="D25" s="29">
        <v>0</v>
      </c>
      <c r="E25" s="29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0">
        <v>0</v>
      </c>
      <c r="C26" s="30">
        <v>0</v>
      </c>
      <c r="D26" s="30">
        <v>0</v>
      </c>
      <c r="E26" s="30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0">
        <v>5515</v>
      </c>
      <c r="C28" s="30">
        <v>2634</v>
      </c>
      <c r="D28" s="30">
        <v>20457</v>
      </c>
      <c r="E28" s="30">
        <v>14611</v>
      </c>
      <c r="F28" s="13">
        <f t="shared" si="0"/>
        <v>-28.577015202620132</v>
      </c>
      <c r="G28" s="1"/>
      <c r="H28" s="1"/>
      <c r="I28" s="1"/>
    </row>
    <row r="29" spans="1:9" x14ac:dyDescent="0.25">
      <c r="A29" s="8" t="s">
        <v>66</v>
      </c>
      <c r="B29" s="29">
        <v>0</v>
      </c>
      <c r="C29" s="29">
        <v>0</v>
      </c>
      <c r="D29" s="29">
        <v>5</v>
      </c>
      <c r="E29" s="29">
        <v>0</v>
      </c>
      <c r="F29" s="18">
        <f t="shared" si="0"/>
        <v>-100</v>
      </c>
      <c r="G29" s="1"/>
      <c r="H29" s="1"/>
      <c r="I29" s="1"/>
    </row>
    <row r="30" spans="1:9" x14ac:dyDescent="0.25">
      <c r="A30" s="11" t="s">
        <v>67</v>
      </c>
      <c r="B30" s="30">
        <v>0</v>
      </c>
      <c r="C30" s="30">
        <v>0</v>
      </c>
      <c r="D30" s="30">
        <v>0</v>
      </c>
      <c r="E30" s="30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9">
        <v>103012</v>
      </c>
      <c r="C31" s="29">
        <v>82844</v>
      </c>
      <c r="D31" s="29">
        <v>511472</v>
      </c>
      <c r="E31" s="29">
        <v>319655</v>
      </c>
      <c r="F31" s="10">
        <f t="shared" si="0"/>
        <v>-37.502932711859103</v>
      </c>
      <c r="G31" s="1"/>
      <c r="H31" s="1"/>
      <c r="I31" s="1"/>
    </row>
    <row r="32" spans="1:9" x14ac:dyDescent="0.25">
      <c r="A32" s="11" t="s">
        <v>69</v>
      </c>
      <c r="B32" s="30">
        <v>2726471</v>
      </c>
      <c r="C32" s="30">
        <v>2697946</v>
      </c>
      <c r="D32" s="30">
        <v>10456491</v>
      </c>
      <c r="E32" s="30">
        <v>11174472</v>
      </c>
      <c r="F32" s="13">
        <f t="shared" si="0"/>
        <v>6.8663665468654784</v>
      </c>
      <c r="G32" s="1"/>
      <c r="H32" s="1"/>
      <c r="I32" s="1"/>
    </row>
    <row r="33" spans="1:9" x14ac:dyDescent="0.25">
      <c r="A33" s="8" t="s">
        <v>70</v>
      </c>
      <c r="B33" s="29">
        <v>9483</v>
      </c>
      <c r="C33" s="29">
        <v>8543</v>
      </c>
      <c r="D33" s="29">
        <v>51501</v>
      </c>
      <c r="E33" s="29">
        <v>34728</v>
      </c>
      <c r="F33" s="10">
        <f t="shared" si="0"/>
        <v>-32.568299644667093</v>
      </c>
      <c r="G33" s="1"/>
      <c r="H33" s="1"/>
      <c r="I33" s="1"/>
    </row>
    <row r="34" spans="1:9" x14ac:dyDescent="0.25">
      <c r="A34" s="11" t="s">
        <v>71</v>
      </c>
      <c r="B34" s="30">
        <v>0</v>
      </c>
      <c r="C34" s="30">
        <v>0</v>
      </c>
      <c r="D34" s="30">
        <v>74</v>
      </c>
      <c r="E34" s="30">
        <v>0</v>
      </c>
      <c r="F34" s="13">
        <f t="shared" si="0"/>
        <v>-100</v>
      </c>
      <c r="G34" s="1"/>
      <c r="H34" s="1"/>
      <c r="I34" s="1"/>
    </row>
    <row r="35" spans="1:9" x14ac:dyDescent="0.25">
      <c r="A35" s="14" t="s">
        <v>72</v>
      </c>
      <c r="B35" s="15">
        <f>SUM(B7:B34)</f>
        <v>8825688</v>
      </c>
      <c r="C35" s="15">
        <f t="shared" ref="C35:E35" si="1">SUM(C7:C34)</f>
        <v>7703633</v>
      </c>
      <c r="D35" s="15">
        <f t="shared" si="1"/>
        <v>34652951</v>
      </c>
      <c r="E35" s="15">
        <f t="shared" si="1"/>
        <v>30482281</v>
      </c>
      <c r="F35" s="16">
        <f t="shared" si="0"/>
        <v>-12.0355406383716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14729303</v>
      </c>
      <c r="G38" s="42">
        <f>LOOKUP(E38,$A$38:$A$65,$C$38:$C$65)</f>
        <v>15928058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8062</v>
      </c>
      <c r="C39" s="41">
        <f t="shared" ref="C39:C65" si="5">D8</f>
        <v>13527</v>
      </c>
      <c r="D39" s="41">
        <f t="shared" ref="D39:D65" si="6">_xlfn.RANK.EQ(B39,$B$38:$B$65)+COUNTIF($B$38:$B$65,B39)-1</f>
        <v>11</v>
      </c>
      <c r="E39" s="42" t="str">
        <f t="shared" si="2"/>
        <v>VALENCIA</v>
      </c>
      <c r="F39" s="42">
        <f t="shared" ref="F39:F54" si="7">LOOKUP(E39,$A$38:$A$65,$B$38:$B$65)</f>
        <v>11174472</v>
      </c>
      <c r="G39" s="42">
        <f t="shared" ref="G39:G65" si="8">LOOKUP(E39,$A$38:$A$65,$C$38:$C$65)</f>
        <v>10456491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2874857</v>
      </c>
      <c r="G40" s="42">
        <f t="shared" si="8"/>
        <v>3592859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1206273</v>
      </c>
      <c r="G41" s="42">
        <f t="shared" si="8"/>
        <v>1566215</v>
      </c>
    </row>
    <row r="42" spans="1:9" x14ac:dyDescent="0.25">
      <c r="A42" s="42" t="str">
        <f t="shared" si="3"/>
        <v>BAHIA DE ALGECIRAS</v>
      </c>
      <c r="B42" s="41">
        <f t="shared" si="4"/>
        <v>14729303</v>
      </c>
      <c r="C42" s="41">
        <f t="shared" si="5"/>
        <v>15928058</v>
      </c>
      <c r="D42" s="41">
        <f t="shared" si="6"/>
        <v>1</v>
      </c>
      <c r="E42" s="42" t="str">
        <f t="shared" si="2"/>
        <v>TARRAGONA</v>
      </c>
      <c r="F42" s="42">
        <f t="shared" si="7"/>
        <v>319655</v>
      </c>
      <c r="G42" s="42">
        <f t="shared" si="8"/>
        <v>511472</v>
      </c>
    </row>
    <row r="43" spans="1:9" x14ac:dyDescent="0.25">
      <c r="A43" s="42" t="str">
        <f t="shared" si="3"/>
        <v>BAHIA DE CADIZ</v>
      </c>
      <c r="B43" s="41">
        <f t="shared" si="4"/>
        <v>0</v>
      </c>
      <c r="C43" s="41">
        <f t="shared" si="5"/>
        <v>5127</v>
      </c>
      <c r="D43" s="41">
        <f t="shared" si="6"/>
        <v>28</v>
      </c>
      <c r="E43" s="42" t="str">
        <f t="shared" si="2"/>
        <v>MALAGA</v>
      </c>
      <c r="F43" s="42">
        <f t="shared" si="7"/>
        <v>93413</v>
      </c>
      <c r="G43" s="42">
        <f t="shared" si="8"/>
        <v>2491894</v>
      </c>
    </row>
    <row r="44" spans="1:9" x14ac:dyDescent="0.25">
      <c r="A44" s="42" t="str">
        <f t="shared" si="3"/>
        <v>BALEARES</v>
      </c>
      <c r="B44" s="41">
        <f t="shared" si="4"/>
        <v>4</v>
      </c>
      <c r="C44" s="41">
        <f t="shared" si="5"/>
        <v>0</v>
      </c>
      <c r="D44" s="41">
        <f t="shared" si="6"/>
        <v>13</v>
      </c>
      <c r="E44" s="42" t="str">
        <f t="shared" si="2"/>
        <v>VIGO</v>
      </c>
      <c r="F44" s="42">
        <f t="shared" si="7"/>
        <v>34728</v>
      </c>
      <c r="G44" s="42">
        <f t="shared" si="8"/>
        <v>51501</v>
      </c>
    </row>
    <row r="45" spans="1:9" x14ac:dyDescent="0.25">
      <c r="A45" s="42" t="str">
        <f t="shared" si="3"/>
        <v>BARCELONA</v>
      </c>
      <c r="B45" s="41">
        <f t="shared" si="4"/>
        <v>1206273</v>
      </c>
      <c r="C45" s="41">
        <f t="shared" si="5"/>
        <v>1566215</v>
      </c>
      <c r="D45" s="41">
        <f t="shared" si="6"/>
        <v>4</v>
      </c>
      <c r="E45" s="42" t="str">
        <f t="shared" si="2"/>
        <v>SANTA CRUZ DE TENERIFE</v>
      </c>
      <c r="F45" s="42">
        <f t="shared" si="7"/>
        <v>14611</v>
      </c>
      <c r="G45" s="42">
        <f t="shared" si="8"/>
        <v>20457</v>
      </c>
    </row>
    <row r="46" spans="1:9" x14ac:dyDescent="0.25">
      <c r="A46" s="42" t="str">
        <f t="shared" si="3"/>
        <v>BILBAO</v>
      </c>
      <c r="B46" s="41">
        <f t="shared" si="4"/>
        <v>2437</v>
      </c>
      <c r="C46" s="41">
        <f t="shared" si="5"/>
        <v>5304</v>
      </c>
      <c r="D46" s="41">
        <f t="shared" si="6"/>
        <v>12</v>
      </c>
      <c r="E46" s="42" t="str">
        <f t="shared" si="2"/>
        <v>CASTELLON</v>
      </c>
      <c r="F46" s="42">
        <f t="shared" si="7"/>
        <v>12322</v>
      </c>
      <c r="G46" s="42">
        <f t="shared" si="8"/>
        <v>2391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MARIN Y RIA DE PONTEVEDRA</v>
      </c>
      <c r="F47" s="42">
        <f t="shared" si="7"/>
        <v>12144</v>
      </c>
      <c r="G47" s="42">
        <f t="shared" si="8"/>
        <v>7576</v>
      </c>
    </row>
    <row r="48" spans="1:9" x14ac:dyDescent="0.25">
      <c r="A48" s="42" t="str">
        <f t="shared" si="3"/>
        <v>CASTELLON</v>
      </c>
      <c r="B48" s="41">
        <f t="shared" si="4"/>
        <v>12322</v>
      </c>
      <c r="C48" s="41">
        <f t="shared" si="5"/>
        <v>2391</v>
      </c>
      <c r="D48" s="41">
        <f t="shared" si="6"/>
        <v>9</v>
      </c>
      <c r="E48" s="42" t="str">
        <f t="shared" si="2"/>
        <v>ALICANTE</v>
      </c>
      <c r="F48" s="42">
        <f t="shared" si="7"/>
        <v>8062</v>
      </c>
      <c r="G48" s="42">
        <f t="shared" si="8"/>
        <v>13527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str">
        <f t="shared" si="2"/>
        <v>BILBAO</v>
      </c>
      <c r="F49" s="42">
        <f t="shared" si="7"/>
        <v>2437</v>
      </c>
      <c r="G49" s="42">
        <f t="shared" si="8"/>
        <v>5304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BALEARES</v>
      </c>
      <c r="F50" s="42">
        <f t="shared" si="7"/>
        <v>4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e">
        <f t="shared" si="2"/>
        <v>#N/A</v>
      </c>
      <c r="F51" s="42" t="e">
        <f t="shared" si="7"/>
        <v>#N/A</v>
      </c>
      <c r="G51" s="42" t="e">
        <f t="shared" si="8"/>
        <v>#N/A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2874857</v>
      </c>
      <c r="C53" s="41">
        <f t="shared" si="5"/>
        <v>3592859</v>
      </c>
      <c r="D53" s="41">
        <f t="shared" si="6"/>
        <v>3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93413</v>
      </c>
      <c r="C54" s="41">
        <f t="shared" si="5"/>
        <v>2491894</v>
      </c>
      <c r="D54" s="41">
        <f t="shared" si="6"/>
        <v>6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12144</v>
      </c>
      <c r="C55" s="41">
        <f t="shared" si="5"/>
        <v>7576</v>
      </c>
      <c r="D55" s="41">
        <f t="shared" si="6"/>
        <v>10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14611</v>
      </c>
      <c r="C59" s="41">
        <f t="shared" si="5"/>
        <v>20457</v>
      </c>
      <c r="D59" s="41">
        <f t="shared" si="6"/>
        <v>8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5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319655</v>
      </c>
      <c r="C62" s="41">
        <f t="shared" si="5"/>
        <v>511472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11174472</v>
      </c>
      <c r="C63" s="41">
        <f t="shared" si="5"/>
        <v>10456491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34728</v>
      </c>
      <c r="C64" s="41">
        <f t="shared" si="5"/>
        <v>51501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74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Abril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41428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31">
        <v>5121</v>
      </c>
      <c r="C7" s="31">
        <v>2316</v>
      </c>
      <c r="D7" s="31">
        <v>18969</v>
      </c>
      <c r="E7" s="31">
        <v>9671</v>
      </c>
      <c r="F7" s="10">
        <f>((E7*100)/D7)-100</f>
        <v>-49.016816911803467</v>
      </c>
      <c r="G7" s="1"/>
      <c r="H7" s="1"/>
      <c r="I7" s="1"/>
    </row>
    <row r="8" spans="1:12" x14ac:dyDescent="0.25">
      <c r="A8" s="11" t="s">
        <v>45</v>
      </c>
      <c r="B8" s="32">
        <v>120093</v>
      </c>
      <c r="C8" s="32">
        <v>104110</v>
      </c>
      <c r="D8" s="32">
        <v>470836</v>
      </c>
      <c r="E8" s="32">
        <v>393660</v>
      </c>
      <c r="F8" s="13">
        <f t="shared" ref="F8:F35" si="0">((E8*100)/D8)-100</f>
        <v>-16.391269996346921</v>
      </c>
      <c r="G8" s="1"/>
      <c r="H8" s="1"/>
      <c r="I8" s="1"/>
    </row>
    <row r="9" spans="1:12" x14ac:dyDescent="0.25">
      <c r="A9" s="8" t="s">
        <v>46</v>
      </c>
      <c r="B9" s="31">
        <v>4929</v>
      </c>
      <c r="C9" s="31">
        <v>6209</v>
      </c>
      <c r="D9" s="31">
        <v>23594</v>
      </c>
      <c r="E9" s="31">
        <v>21547</v>
      </c>
      <c r="F9" s="10">
        <f t="shared" si="0"/>
        <v>-8.6759345596338022</v>
      </c>
      <c r="G9" s="1"/>
      <c r="H9" s="1"/>
      <c r="I9" s="1"/>
    </row>
    <row r="10" spans="1:12" x14ac:dyDescent="0.25">
      <c r="A10" s="11" t="s">
        <v>47</v>
      </c>
      <c r="B10" s="32">
        <v>0</v>
      </c>
      <c r="C10" s="32">
        <v>0</v>
      </c>
      <c r="D10" s="32">
        <v>17</v>
      </c>
      <c r="E10" s="32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31">
        <v>4477567</v>
      </c>
      <c r="C11" s="31">
        <v>4163610</v>
      </c>
      <c r="D11" s="31">
        <v>16846307</v>
      </c>
      <c r="E11" s="31">
        <v>15692519</v>
      </c>
      <c r="F11" s="10">
        <f t="shared" si="0"/>
        <v>-6.848907597374307</v>
      </c>
      <c r="G11" s="1"/>
      <c r="H11" s="1"/>
      <c r="I11" s="1"/>
    </row>
    <row r="12" spans="1:12" x14ac:dyDescent="0.25">
      <c r="A12" s="11" t="s">
        <v>49</v>
      </c>
      <c r="B12" s="32">
        <v>56166</v>
      </c>
      <c r="C12" s="32">
        <v>70752</v>
      </c>
      <c r="D12" s="32">
        <v>285312</v>
      </c>
      <c r="E12" s="32">
        <v>302037</v>
      </c>
      <c r="F12" s="13">
        <f t="shared" si="0"/>
        <v>5.8620037012113073</v>
      </c>
      <c r="G12" s="1"/>
      <c r="H12" s="1"/>
      <c r="I12" s="1"/>
    </row>
    <row r="13" spans="1:12" x14ac:dyDescent="0.25">
      <c r="A13" s="8" t="s">
        <v>50</v>
      </c>
      <c r="B13" s="31">
        <v>21279</v>
      </c>
      <c r="C13" s="31">
        <v>20614</v>
      </c>
      <c r="D13" s="31">
        <v>82400</v>
      </c>
      <c r="E13" s="31">
        <v>78877</v>
      </c>
      <c r="F13" s="10">
        <f t="shared" si="0"/>
        <v>-4.2754854368932058</v>
      </c>
      <c r="G13" s="1"/>
      <c r="H13" s="1"/>
      <c r="I13" s="1"/>
    </row>
    <row r="14" spans="1:12" x14ac:dyDescent="0.25">
      <c r="A14" s="11" t="s">
        <v>51</v>
      </c>
      <c r="B14" s="32">
        <v>1439106</v>
      </c>
      <c r="C14" s="32">
        <v>1342195</v>
      </c>
      <c r="D14" s="32">
        <v>5534877</v>
      </c>
      <c r="E14" s="32">
        <v>5446659</v>
      </c>
      <c r="F14" s="13">
        <f t="shared" si="0"/>
        <v>-1.5938565572459851</v>
      </c>
      <c r="G14" s="1"/>
      <c r="H14" s="1"/>
      <c r="I14" s="1"/>
    </row>
    <row r="15" spans="1:12" x14ac:dyDescent="0.25">
      <c r="A15" s="8" t="s">
        <v>52</v>
      </c>
      <c r="B15" s="31">
        <v>526579</v>
      </c>
      <c r="C15" s="31">
        <v>563625</v>
      </c>
      <c r="D15" s="31">
        <v>1993370</v>
      </c>
      <c r="E15" s="31">
        <v>1988559</v>
      </c>
      <c r="F15" s="10">
        <f t="shared" si="0"/>
        <v>-0.24135007550027865</v>
      </c>
      <c r="G15" s="1"/>
      <c r="H15" s="1"/>
      <c r="I15" s="1"/>
    </row>
    <row r="16" spans="1:12" x14ac:dyDescent="0.25">
      <c r="A16" s="11" t="s">
        <v>53</v>
      </c>
      <c r="B16" s="32">
        <v>68142</v>
      </c>
      <c r="C16" s="32">
        <v>81320</v>
      </c>
      <c r="D16" s="32">
        <v>262348</v>
      </c>
      <c r="E16" s="32">
        <v>300151</v>
      </c>
      <c r="F16" s="13">
        <f t="shared" si="0"/>
        <v>14.409486636071179</v>
      </c>
      <c r="G16" s="1"/>
      <c r="H16" s="1"/>
      <c r="I16" s="1"/>
    </row>
    <row r="17" spans="1:9" x14ac:dyDescent="0.25">
      <c r="A17" s="8" t="s">
        <v>54</v>
      </c>
      <c r="B17" s="31">
        <v>159879</v>
      </c>
      <c r="C17" s="31">
        <v>215206</v>
      </c>
      <c r="D17" s="31">
        <v>546873</v>
      </c>
      <c r="E17" s="31">
        <v>810114</v>
      </c>
      <c r="F17" s="10">
        <f t="shared" si="0"/>
        <v>48.135673181890496</v>
      </c>
      <c r="G17" s="1"/>
      <c r="H17" s="1"/>
      <c r="I17" s="1"/>
    </row>
    <row r="18" spans="1:9" x14ac:dyDescent="0.25">
      <c r="A18" s="11" t="s">
        <v>55</v>
      </c>
      <c r="B18" s="32">
        <v>4934</v>
      </c>
      <c r="C18" s="32">
        <v>7670</v>
      </c>
      <c r="D18" s="32">
        <v>20741</v>
      </c>
      <c r="E18" s="32">
        <v>30614</v>
      </c>
      <c r="F18" s="13">
        <f t="shared" si="0"/>
        <v>47.601369268598432</v>
      </c>
      <c r="G18" s="1"/>
      <c r="H18" s="1"/>
      <c r="I18" s="1"/>
    </row>
    <row r="19" spans="1:9" x14ac:dyDescent="0.25">
      <c r="A19" s="8" t="s">
        <v>56</v>
      </c>
      <c r="B19" s="31">
        <v>604</v>
      </c>
      <c r="C19" s="31">
        <v>557</v>
      </c>
      <c r="D19" s="31">
        <v>2513</v>
      </c>
      <c r="E19" s="31">
        <v>3440</v>
      </c>
      <c r="F19" s="10">
        <f t="shared" si="0"/>
        <v>36.888181456426594</v>
      </c>
      <c r="G19" s="1"/>
      <c r="H19" s="1"/>
      <c r="I19" s="1"/>
    </row>
    <row r="20" spans="1:9" x14ac:dyDescent="0.25">
      <c r="A20" s="11" t="s">
        <v>57</v>
      </c>
      <c r="B20" s="32">
        <v>58018</v>
      </c>
      <c r="C20" s="32">
        <v>61834</v>
      </c>
      <c r="D20" s="32">
        <v>209519</v>
      </c>
      <c r="E20" s="32">
        <v>246145</v>
      </c>
      <c r="F20" s="13">
        <f t="shared" si="0"/>
        <v>17.480992177320431</v>
      </c>
      <c r="G20" s="1"/>
      <c r="H20" s="1"/>
      <c r="I20" s="1"/>
    </row>
    <row r="21" spans="1:9" x14ac:dyDescent="0.25">
      <c r="A21" s="8" t="s">
        <v>58</v>
      </c>
      <c r="B21" s="31">
        <v>674</v>
      </c>
      <c r="C21" s="31">
        <v>995</v>
      </c>
      <c r="D21" s="31">
        <v>3178</v>
      </c>
      <c r="E21" s="31">
        <v>1255</v>
      </c>
      <c r="F21" s="10">
        <f t="shared" si="0"/>
        <v>-60.509754562617999</v>
      </c>
      <c r="G21" s="1"/>
      <c r="H21" s="1"/>
      <c r="I21" s="1"/>
    </row>
    <row r="22" spans="1:9" x14ac:dyDescent="0.25">
      <c r="A22" s="11" t="s">
        <v>59</v>
      </c>
      <c r="B22" s="32">
        <v>1175370</v>
      </c>
      <c r="C22" s="32">
        <v>949532</v>
      </c>
      <c r="D22" s="32">
        <v>4654847</v>
      </c>
      <c r="E22" s="32">
        <v>3872411</v>
      </c>
      <c r="F22" s="13">
        <f t="shared" si="0"/>
        <v>-16.809059459956472</v>
      </c>
      <c r="G22" s="1"/>
      <c r="H22" s="1"/>
      <c r="I22" s="1"/>
    </row>
    <row r="23" spans="1:9" x14ac:dyDescent="0.25">
      <c r="A23" s="8" t="s">
        <v>60</v>
      </c>
      <c r="B23" s="31">
        <v>482865</v>
      </c>
      <c r="C23" s="31">
        <v>54614</v>
      </c>
      <c r="D23" s="31">
        <v>2635458</v>
      </c>
      <c r="E23" s="31">
        <v>172185</v>
      </c>
      <c r="F23" s="10">
        <f t="shared" si="0"/>
        <v>-93.466600492210461</v>
      </c>
      <c r="G23" s="1"/>
      <c r="H23" s="1"/>
      <c r="I23" s="1"/>
    </row>
    <row r="24" spans="1:9" x14ac:dyDescent="0.25">
      <c r="A24" s="11" t="s">
        <v>61</v>
      </c>
      <c r="B24" s="32">
        <v>31063</v>
      </c>
      <c r="C24" s="32">
        <v>19936</v>
      </c>
      <c r="D24" s="32">
        <v>118059</v>
      </c>
      <c r="E24" s="32">
        <v>100319</v>
      </c>
      <c r="F24" s="13">
        <f t="shared" si="0"/>
        <v>-15.026385112528487</v>
      </c>
      <c r="G24" s="1"/>
      <c r="H24" s="1"/>
      <c r="I24" s="1"/>
    </row>
    <row r="25" spans="1:9" x14ac:dyDescent="0.25">
      <c r="A25" s="8" t="s">
        <v>62</v>
      </c>
      <c r="B25" s="31">
        <v>19068</v>
      </c>
      <c r="C25" s="31">
        <v>22281</v>
      </c>
      <c r="D25" s="31">
        <v>80925</v>
      </c>
      <c r="E25" s="31">
        <v>83791</v>
      </c>
      <c r="F25" s="10">
        <f t="shared" si="0"/>
        <v>3.5415508186592461</v>
      </c>
      <c r="G25" s="1"/>
      <c r="H25" s="1"/>
      <c r="I25" s="1"/>
    </row>
    <row r="26" spans="1:9" x14ac:dyDescent="0.25">
      <c r="A26" s="11" t="s">
        <v>63</v>
      </c>
      <c r="B26" s="32">
        <v>3426</v>
      </c>
      <c r="C26" s="32">
        <v>3658</v>
      </c>
      <c r="D26" s="32">
        <v>19668</v>
      </c>
      <c r="E26" s="32">
        <v>18108</v>
      </c>
      <c r="F26" s="13">
        <f t="shared" si="0"/>
        <v>-7.9316656497864528</v>
      </c>
      <c r="G26" s="1"/>
      <c r="H26" s="1"/>
      <c r="I26" s="1"/>
    </row>
    <row r="27" spans="1:9" x14ac:dyDescent="0.25">
      <c r="A27" s="8" t="s">
        <v>64</v>
      </c>
      <c r="B27" s="31">
        <v>0</v>
      </c>
      <c r="C27" s="31">
        <v>0</v>
      </c>
      <c r="D27" s="31">
        <v>0</v>
      </c>
      <c r="E27" s="31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2">
        <v>205000</v>
      </c>
      <c r="C28" s="32">
        <v>195779</v>
      </c>
      <c r="D28" s="32">
        <v>836975</v>
      </c>
      <c r="E28" s="32">
        <v>771726</v>
      </c>
      <c r="F28" s="13">
        <f t="shared" si="0"/>
        <v>-7.7958123002479169</v>
      </c>
      <c r="G28" s="1"/>
      <c r="H28" s="1"/>
      <c r="I28" s="1"/>
    </row>
    <row r="29" spans="1:9" x14ac:dyDescent="0.25">
      <c r="A29" s="8" t="s">
        <v>66</v>
      </c>
      <c r="B29" s="31">
        <v>837</v>
      </c>
      <c r="C29" s="31">
        <v>967</v>
      </c>
      <c r="D29" s="31">
        <v>3088</v>
      </c>
      <c r="E29" s="31">
        <v>5091</v>
      </c>
      <c r="F29" s="10">
        <f t="shared" si="0"/>
        <v>64.863989637305707</v>
      </c>
      <c r="G29" s="1"/>
      <c r="H29" s="1"/>
      <c r="I29" s="1"/>
    </row>
    <row r="30" spans="1:9" x14ac:dyDescent="0.25">
      <c r="A30" s="11" t="s">
        <v>67</v>
      </c>
      <c r="B30" s="32">
        <v>98678</v>
      </c>
      <c r="C30" s="32">
        <v>85017</v>
      </c>
      <c r="D30" s="32">
        <v>406534</v>
      </c>
      <c r="E30" s="32">
        <v>337743</v>
      </c>
      <c r="F30" s="13">
        <f t="shared" si="0"/>
        <v>-16.921339912528836</v>
      </c>
      <c r="G30" s="1"/>
      <c r="H30" s="1"/>
      <c r="I30" s="1"/>
    </row>
    <row r="31" spans="1:9" x14ac:dyDescent="0.25">
      <c r="A31" s="8" t="s">
        <v>68</v>
      </c>
      <c r="B31" s="31">
        <v>157897</v>
      </c>
      <c r="C31" s="31">
        <v>141605</v>
      </c>
      <c r="D31" s="31">
        <v>756536</v>
      </c>
      <c r="E31" s="31">
        <v>550840</v>
      </c>
      <c r="F31" s="10">
        <f t="shared" si="0"/>
        <v>-27.189188617593871</v>
      </c>
      <c r="G31" s="1"/>
      <c r="H31" s="1"/>
      <c r="I31" s="1"/>
    </row>
    <row r="32" spans="1:9" x14ac:dyDescent="0.25">
      <c r="A32" s="11" t="s">
        <v>69</v>
      </c>
      <c r="B32" s="32">
        <v>4275907</v>
      </c>
      <c r="C32" s="32">
        <v>4225510</v>
      </c>
      <c r="D32" s="32">
        <v>16513086</v>
      </c>
      <c r="E32" s="32">
        <v>17081874</v>
      </c>
      <c r="F32" s="13">
        <f t="shared" si="0"/>
        <v>3.444468223565238</v>
      </c>
      <c r="G32" s="1"/>
      <c r="H32" s="1"/>
      <c r="I32" s="1"/>
    </row>
    <row r="33" spans="1:9" x14ac:dyDescent="0.25">
      <c r="A33" s="8" t="s">
        <v>70</v>
      </c>
      <c r="B33" s="31">
        <v>165077</v>
      </c>
      <c r="C33" s="31">
        <v>218971</v>
      </c>
      <c r="D33" s="31">
        <v>730978</v>
      </c>
      <c r="E33" s="31">
        <v>765341</v>
      </c>
      <c r="F33" s="10">
        <f t="shared" si="0"/>
        <v>4.7009622724623767</v>
      </c>
      <c r="G33" s="1"/>
      <c r="H33" s="1"/>
      <c r="I33" s="1"/>
    </row>
    <row r="34" spans="1:9" x14ac:dyDescent="0.25">
      <c r="A34" s="11" t="s">
        <v>71</v>
      </c>
      <c r="B34" s="32">
        <v>18865</v>
      </c>
      <c r="C34" s="32">
        <v>25307</v>
      </c>
      <c r="D34" s="32">
        <v>75671</v>
      </c>
      <c r="E34" s="32">
        <v>83548</v>
      </c>
      <c r="F34" s="13">
        <f t="shared" si="0"/>
        <v>10.409536017761098</v>
      </c>
      <c r="G34" s="1"/>
      <c r="H34" s="1"/>
      <c r="I34" s="1"/>
    </row>
    <row r="35" spans="1:9" x14ac:dyDescent="0.25">
      <c r="A35" s="14" t="s">
        <v>72</v>
      </c>
      <c r="B35" s="15">
        <f>SUM(B7:B34)</f>
        <v>13577144</v>
      </c>
      <c r="C35" s="15">
        <f t="shared" ref="C35:E35" si="1">SUM(C7:C34)</f>
        <v>12584190</v>
      </c>
      <c r="D35" s="15">
        <f t="shared" si="1"/>
        <v>53132679</v>
      </c>
      <c r="E35" s="15">
        <f t="shared" si="1"/>
        <v>49168225</v>
      </c>
      <c r="F35" s="16">
        <f t="shared" si="0"/>
        <v>-7.4614231290690185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9671</v>
      </c>
      <c r="C38" s="41">
        <f>D7</f>
        <v>18969</v>
      </c>
      <c r="D38" s="41">
        <f>_xlfn.RANK.EQ(B38,$B$38:$B$65)+COUNTIF($B$38:$B$65,B38)-1</f>
        <v>23</v>
      </c>
      <c r="E38" s="42" t="str">
        <f t="shared" ref="E38:E65" si="2">INDEX($A$38:$B$65,MATCH(ROW()-37,$D$38:$D$65,0),1)</f>
        <v>VALENCIA</v>
      </c>
      <c r="F38" s="42">
        <f>LOOKUP(E38,$A$38:$A$65,$B$38:$B$65)</f>
        <v>17081874</v>
      </c>
      <c r="G38" s="42">
        <f>LOOKUP(E38,$A$38:$A$65,$C$38:$C$65)</f>
        <v>16513086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393660</v>
      </c>
      <c r="C39" s="41">
        <f t="shared" ref="C39:C65" si="5">D8</f>
        <v>470836</v>
      </c>
      <c r="D39" s="41">
        <f t="shared" ref="D39:D65" si="6">_xlfn.RANK.EQ(B39,$B$38:$B$65)+COUNTIF($B$38:$B$65,B39)-1</f>
        <v>10</v>
      </c>
      <c r="E39" s="42" t="str">
        <f t="shared" si="2"/>
        <v>BAHIA DE ALGECIRAS</v>
      </c>
      <c r="F39" s="42">
        <f t="shared" ref="F39:F54" si="7">LOOKUP(E39,$A$38:$A$65,$B$38:$B$65)</f>
        <v>15692519</v>
      </c>
      <c r="G39" s="42">
        <f t="shared" ref="G39:G65" si="8">LOOKUP(E39,$A$38:$A$65,$C$38:$C$65)</f>
        <v>16846307</v>
      </c>
    </row>
    <row r="40" spans="1:9" x14ac:dyDescent="0.25">
      <c r="A40" s="42" t="str">
        <f t="shared" si="3"/>
        <v>ALMERIA</v>
      </c>
      <c r="B40" s="41">
        <f t="shared" si="4"/>
        <v>21547</v>
      </c>
      <c r="C40" s="41">
        <f t="shared" si="5"/>
        <v>23594</v>
      </c>
      <c r="D40" s="41">
        <f t="shared" si="6"/>
        <v>21</v>
      </c>
      <c r="E40" s="42" t="str">
        <f t="shared" si="2"/>
        <v>BARCELONA</v>
      </c>
      <c r="F40" s="42">
        <f t="shared" si="7"/>
        <v>5446659</v>
      </c>
      <c r="G40" s="42">
        <f t="shared" si="8"/>
        <v>5534877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17</v>
      </c>
      <c r="D41" s="41">
        <f t="shared" si="6"/>
        <v>28</v>
      </c>
      <c r="E41" s="42" t="str">
        <f t="shared" si="2"/>
        <v>LAS PALMAS</v>
      </c>
      <c r="F41" s="42">
        <f t="shared" si="7"/>
        <v>3872411</v>
      </c>
      <c r="G41" s="42">
        <f t="shared" si="8"/>
        <v>4654847</v>
      </c>
    </row>
    <row r="42" spans="1:9" x14ac:dyDescent="0.25">
      <c r="A42" s="42" t="str">
        <f t="shared" si="3"/>
        <v>BAHIA DE ALGECIRAS</v>
      </c>
      <c r="B42" s="41">
        <f t="shared" si="4"/>
        <v>15692519</v>
      </c>
      <c r="C42" s="41">
        <f t="shared" si="5"/>
        <v>16846307</v>
      </c>
      <c r="D42" s="41">
        <f t="shared" si="6"/>
        <v>2</v>
      </c>
      <c r="E42" s="42" t="str">
        <f t="shared" si="2"/>
        <v>BILBAO</v>
      </c>
      <c r="F42" s="42">
        <f t="shared" si="7"/>
        <v>1988559</v>
      </c>
      <c r="G42" s="42">
        <f t="shared" si="8"/>
        <v>1993370</v>
      </c>
    </row>
    <row r="43" spans="1:9" x14ac:dyDescent="0.25">
      <c r="A43" s="42" t="str">
        <f t="shared" si="3"/>
        <v>BAHIA DE CADIZ</v>
      </c>
      <c r="B43" s="41">
        <f t="shared" si="4"/>
        <v>302037</v>
      </c>
      <c r="C43" s="41">
        <f t="shared" si="5"/>
        <v>285312</v>
      </c>
      <c r="D43" s="41">
        <f t="shared" si="6"/>
        <v>12</v>
      </c>
      <c r="E43" s="42" t="str">
        <f t="shared" si="2"/>
        <v>CASTELLON</v>
      </c>
      <c r="F43" s="42">
        <f t="shared" si="7"/>
        <v>810114</v>
      </c>
      <c r="G43" s="42">
        <f t="shared" si="8"/>
        <v>546873</v>
      </c>
    </row>
    <row r="44" spans="1:9" x14ac:dyDescent="0.25">
      <c r="A44" s="42" t="str">
        <f t="shared" si="3"/>
        <v>BALEARES</v>
      </c>
      <c r="B44" s="41">
        <f t="shared" si="4"/>
        <v>78877</v>
      </c>
      <c r="C44" s="41">
        <f t="shared" si="5"/>
        <v>82400</v>
      </c>
      <c r="D44" s="41">
        <f t="shared" si="6"/>
        <v>19</v>
      </c>
      <c r="E44" s="42" t="str">
        <f t="shared" si="2"/>
        <v>SANTA CRUZ DE TENERIFE</v>
      </c>
      <c r="F44" s="42">
        <f t="shared" si="7"/>
        <v>771726</v>
      </c>
      <c r="G44" s="42">
        <f t="shared" si="8"/>
        <v>836975</v>
      </c>
    </row>
    <row r="45" spans="1:9" x14ac:dyDescent="0.25">
      <c r="A45" s="42" t="str">
        <f t="shared" si="3"/>
        <v>BARCELONA</v>
      </c>
      <c r="B45" s="41">
        <f t="shared" si="4"/>
        <v>5446659</v>
      </c>
      <c r="C45" s="41">
        <f t="shared" si="5"/>
        <v>5534877</v>
      </c>
      <c r="D45" s="41">
        <f t="shared" si="6"/>
        <v>3</v>
      </c>
      <c r="E45" s="42" t="str">
        <f t="shared" si="2"/>
        <v>VIGO</v>
      </c>
      <c r="F45" s="42">
        <f t="shared" si="7"/>
        <v>765341</v>
      </c>
      <c r="G45" s="42">
        <f t="shared" si="8"/>
        <v>730978</v>
      </c>
    </row>
    <row r="46" spans="1:9" x14ac:dyDescent="0.25">
      <c r="A46" s="42" t="str">
        <f t="shared" si="3"/>
        <v>BILBAO</v>
      </c>
      <c r="B46" s="41">
        <f t="shared" si="4"/>
        <v>1988559</v>
      </c>
      <c r="C46" s="41">
        <f t="shared" si="5"/>
        <v>1993370</v>
      </c>
      <c r="D46" s="41">
        <f t="shared" si="6"/>
        <v>5</v>
      </c>
      <c r="E46" s="42" t="str">
        <f t="shared" si="2"/>
        <v>TARRAGONA</v>
      </c>
      <c r="F46" s="42">
        <f t="shared" si="7"/>
        <v>550840</v>
      </c>
      <c r="G46" s="42">
        <f t="shared" si="8"/>
        <v>756536</v>
      </c>
    </row>
    <row r="47" spans="1:9" x14ac:dyDescent="0.25">
      <c r="A47" s="42" t="str">
        <f t="shared" si="3"/>
        <v>CARTAGENA</v>
      </c>
      <c r="B47" s="41">
        <f t="shared" si="4"/>
        <v>300151</v>
      </c>
      <c r="C47" s="41">
        <f t="shared" si="5"/>
        <v>262348</v>
      </c>
      <c r="D47" s="41">
        <f t="shared" si="6"/>
        <v>13</v>
      </c>
      <c r="E47" s="42" t="str">
        <f t="shared" si="2"/>
        <v>ALICANTE</v>
      </c>
      <c r="F47" s="42">
        <f t="shared" si="7"/>
        <v>393660</v>
      </c>
      <c r="G47" s="42">
        <f t="shared" si="8"/>
        <v>470836</v>
      </c>
    </row>
    <row r="48" spans="1:9" x14ac:dyDescent="0.25">
      <c r="A48" s="42" t="str">
        <f t="shared" si="3"/>
        <v>CASTELLON</v>
      </c>
      <c r="B48" s="41">
        <f t="shared" si="4"/>
        <v>810114</v>
      </c>
      <c r="C48" s="41">
        <f t="shared" si="5"/>
        <v>546873</v>
      </c>
      <c r="D48" s="41">
        <f t="shared" si="6"/>
        <v>6</v>
      </c>
      <c r="E48" s="42" t="str">
        <f t="shared" si="2"/>
        <v>SEVILLA</v>
      </c>
      <c r="F48" s="42">
        <f t="shared" si="7"/>
        <v>337743</v>
      </c>
      <c r="G48" s="42">
        <f t="shared" si="8"/>
        <v>406534</v>
      </c>
    </row>
    <row r="49" spans="1:7" x14ac:dyDescent="0.25">
      <c r="A49" s="42" t="str">
        <f t="shared" si="3"/>
        <v>CEUTA</v>
      </c>
      <c r="B49" s="41">
        <f t="shared" si="4"/>
        <v>30614</v>
      </c>
      <c r="C49" s="41">
        <f t="shared" si="5"/>
        <v>20741</v>
      </c>
      <c r="D49" s="41">
        <f t="shared" si="6"/>
        <v>20</v>
      </c>
      <c r="E49" s="42" t="str">
        <f t="shared" si="2"/>
        <v>BAHIA DE CADIZ</v>
      </c>
      <c r="F49" s="42">
        <f t="shared" si="7"/>
        <v>302037</v>
      </c>
      <c r="G49" s="42">
        <f t="shared" si="8"/>
        <v>285312</v>
      </c>
    </row>
    <row r="50" spans="1:7" x14ac:dyDescent="0.25">
      <c r="A50" s="42" t="str">
        <f t="shared" si="3"/>
        <v>FERROL-SAN CIBRAO</v>
      </c>
      <c r="B50" s="41">
        <f t="shared" si="4"/>
        <v>3440</v>
      </c>
      <c r="C50" s="41">
        <f t="shared" si="5"/>
        <v>2513</v>
      </c>
      <c r="D50" s="41">
        <f t="shared" si="6"/>
        <v>25</v>
      </c>
      <c r="E50" s="42" t="str">
        <f t="shared" si="2"/>
        <v>CARTAGENA</v>
      </c>
      <c r="F50" s="42">
        <f t="shared" si="7"/>
        <v>300151</v>
      </c>
      <c r="G50" s="42">
        <f t="shared" si="8"/>
        <v>262348</v>
      </c>
    </row>
    <row r="51" spans="1:7" x14ac:dyDescent="0.25">
      <c r="A51" s="42" t="str">
        <f t="shared" si="3"/>
        <v>GIJON</v>
      </c>
      <c r="B51" s="41">
        <f t="shared" si="4"/>
        <v>246145</v>
      </c>
      <c r="C51" s="41">
        <f t="shared" si="5"/>
        <v>209519</v>
      </c>
      <c r="D51" s="41">
        <f t="shared" si="6"/>
        <v>14</v>
      </c>
      <c r="E51" s="42" t="str">
        <f t="shared" si="2"/>
        <v>GIJON</v>
      </c>
      <c r="F51" s="42">
        <f t="shared" si="7"/>
        <v>246145</v>
      </c>
      <c r="G51" s="42">
        <f t="shared" si="8"/>
        <v>209519</v>
      </c>
    </row>
    <row r="52" spans="1:7" x14ac:dyDescent="0.25">
      <c r="A52" s="42" t="str">
        <f t="shared" si="3"/>
        <v>HUELVA</v>
      </c>
      <c r="B52" s="41">
        <f t="shared" si="4"/>
        <v>1255</v>
      </c>
      <c r="C52" s="41">
        <f t="shared" si="5"/>
        <v>3178</v>
      </c>
      <c r="D52" s="41">
        <f t="shared" si="6"/>
        <v>26</v>
      </c>
      <c r="E52" s="42" t="str">
        <f t="shared" si="2"/>
        <v>MALAGA</v>
      </c>
      <c r="F52" s="42">
        <f t="shared" si="7"/>
        <v>172185</v>
      </c>
      <c r="G52" s="42">
        <f t="shared" si="8"/>
        <v>2635458</v>
      </c>
    </row>
    <row r="53" spans="1:7" x14ac:dyDescent="0.25">
      <c r="A53" s="42" t="str">
        <f t="shared" si="3"/>
        <v>LAS PALMAS</v>
      </c>
      <c r="B53" s="41">
        <f t="shared" si="4"/>
        <v>3872411</v>
      </c>
      <c r="C53" s="41">
        <f t="shared" si="5"/>
        <v>4654847</v>
      </c>
      <c r="D53" s="41">
        <f t="shared" si="6"/>
        <v>4</v>
      </c>
      <c r="E53" s="42" t="str">
        <f t="shared" si="2"/>
        <v>MARIN Y RIA DE PONTEVEDRA</v>
      </c>
      <c r="F53" s="42">
        <f t="shared" si="7"/>
        <v>100319</v>
      </c>
      <c r="G53" s="42">
        <f t="shared" si="8"/>
        <v>118059</v>
      </c>
    </row>
    <row r="54" spans="1:7" x14ac:dyDescent="0.25">
      <c r="A54" s="42" t="str">
        <f t="shared" si="3"/>
        <v>MALAGA</v>
      </c>
      <c r="B54" s="41">
        <f t="shared" si="4"/>
        <v>172185</v>
      </c>
      <c r="C54" s="41">
        <f t="shared" si="5"/>
        <v>2635458</v>
      </c>
      <c r="D54" s="41">
        <f t="shared" si="6"/>
        <v>15</v>
      </c>
      <c r="E54" s="42" t="str">
        <f t="shared" si="2"/>
        <v>MELILLA</v>
      </c>
      <c r="F54" s="42">
        <f t="shared" si="7"/>
        <v>83791</v>
      </c>
      <c r="G54" s="42">
        <f t="shared" si="8"/>
        <v>80925</v>
      </c>
    </row>
    <row r="55" spans="1:7" x14ac:dyDescent="0.25">
      <c r="A55" s="42" t="str">
        <f t="shared" si="3"/>
        <v>MARIN Y RIA DE PONTEVEDRA</v>
      </c>
      <c r="B55" s="41">
        <f t="shared" si="4"/>
        <v>100319</v>
      </c>
      <c r="C55" s="41">
        <f t="shared" si="5"/>
        <v>118059</v>
      </c>
      <c r="D55" s="41">
        <f t="shared" si="6"/>
        <v>16</v>
      </c>
      <c r="E55" s="42" t="str">
        <f t="shared" si="2"/>
        <v>VILAGARCIA</v>
      </c>
      <c r="F55" s="42">
        <f t="shared" ref="F55:F65" si="9">LOOKUP(E55,$A$38:$A$65,$B$38:$B$65)</f>
        <v>83548</v>
      </c>
      <c r="G55" s="42">
        <f t="shared" si="8"/>
        <v>75671</v>
      </c>
    </row>
    <row r="56" spans="1:7" x14ac:dyDescent="0.25">
      <c r="A56" s="42" t="str">
        <f t="shared" si="3"/>
        <v>MELILLA</v>
      </c>
      <c r="B56" s="41">
        <f t="shared" si="4"/>
        <v>83791</v>
      </c>
      <c r="C56" s="41">
        <f t="shared" si="5"/>
        <v>80925</v>
      </c>
      <c r="D56" s="41">
        <f t="shared" si="6"/>
        <v>17</v>
      </c>
      <c r="E56" s="42" t="str">
        <f t="shared" si="2"/>
        <v>BALEARES</v>
      </c>
      <c r="F56" s="42">
        <f t="shared" si="9"/>
        <v>78877</v>
      </c>
      <c r="G56" s="42">
        <f t="shared" si="8"/>
        <v>82400</v>
      </c>
    </row>
    <row r="57" spans="1:7" x14ac:dyDescent="0.25">
      <c r="A57" s="42" t="str">
        <f t="shared" si="3"/>
        <v>MOTRIL</v>
      </c>
      <c r="B57" s="41">
        <f t="shared" si="4"/>
        <v>18108</v>
      </c>
      <c r="C57" s="41">
        <f t="shared" si="5"/>
        <v>19668</v>
      </c>
      <c r="D57" s="41">
        <f t="shared" si="6"/>
        <v>22</v>
      </c>
      <c r="E57" s="42" t="str">
        <f t="shared" si="2"/>
        <v>CEUTA</v>
      </c>
      <c r="F57" s="42">
        <f t="shared" si="9"/>
        <v>30614</v>
      </c>
      <c r="G57" s="42">
        <f t="shared" si="8"/>
        <v>20741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ALMERIA</v>
      </c>
      <c r="F58" s="42">
        <f t="shared" si="9"/>
        <v>21547</v>
      </c>
      <c r="G58" s="42">
        <f t="shared" si="8"/>
        <v>23594</v>
      </c>
    </row>
    <row r="59" spans="1:7" x14ac:dyDescent="0.25">
      <c r="A59" s="42" t="str">
        <f t="shared" si="3"/>
        <v>SANTA CRUZ DE TENERIFE</v>
      </c>
      <c r="B59" s="41">
        <f t="shared" si="4"/>
        <v>771726</v>
      </c>
      <c r="C59" s="41">
        <f t="shared" si="5"/>
        <v>836975</v>
      </c>
      <c r="D59" s="41">
        <f t="shared" si="6"/>
        <v>7</v>
      </c>
      <c r="E59" s="42" t="str">
        <f t="shared" si="2"/>
        <v>MOTRIL</v>
      </c>
      <c r="F59" s="42">
        <f t="shared" si="9"/>
        <v>18108</v>
      </c>
      <c r="G59" s="42">
        <f t="shared" si="8"/>
        <v>19668</v>
      </c>
    </row>
    <row r="60" spans="1:7" x14ac:dyDescent="0.25">
      <c r="A60" s="42" t="str">
        <f t="shared" si="3"/>
        <v>SANTANDER</v>
      </c>
      <c r="B60" s="41">
        <f t="shared" si="4"/>
        <v>5091</v>
      </c>
      <c r="C60" s="41">
        <f t="shared" si="5"/>
        <v>3088</v>
      </c>
      <c r="D60" s="41">
        <f t="shared" si="6"/>
        <v>24</v>
      </c>
      <c r="E60" s="42" t="str">
        <f t="shared" si="2"/>
        <v>A CORUÑA</v>
      </c>
      <c r="F60" s="42">
        <f t="shared" si="9"/>
        <v>9671</v>
      </c>
      <c r="G60" s="42">
        <f t="shared" si="8"/>
        <v>18969</v>
      </c>
    </row>
    <row r="61" spans="1:7" x14ac:dyDescent="0.25">
      <c r="A61" s="42" t="str">
        <f t="shared" si="3"/>
        <v>SEVILLA</v>
      </c>
      <c r="B61" s="41">
        <f t="shared" si="4"/>
        <v>337743</v>
      </c>
      <c r="C61" s="41">
        <f t="shared" si="5"/>
        <v>406534</v>
      </c>
      <c r="D61" s="41">
        <f t="shared" si="6"/>
        <v>11</v>
      </c>
      <c r="E61" s="42" t="str">
        <f t="shared" si="2"/>
        <v>SANTANDER</v>
      </c>
      <c r="F61" s="42">
        <f t="shared" si="9"/>
        <v>5091</v>
      </c>
      <c r="G61" s="42">
        <f t="shared" si="8"/>
        <v>3088</v>
      </c>
    </row>
    <row r="62" spans="1:7" x14ac:dyDescent="0.25">
      <c r="A62" s="42" t="str">
        <f t="shared" si="3"/>
        <v>TARRAGONA</v>
      </c>
      <c r="B62" s="41">
        <f t="shared" si="4"/>
        <v>550840</v>
      </c>
      <c r="C62" s="41">
        <f t="shared" si="5"/>
        <v>756536</v>
      </c>
      <c r="D62" s="41">
        <f t="shared" si="6"/>
        <v>9</v>
      </c>
      <c r="E62" s="42" t="str">
        <f t="shared" si="2"/>
        <v>FERROL-SAN CIBRAO</v>
      </c>
      <c r="F62" s="42">
        <f t="shared" si="9"/>
        <v>3440</v>
      </c>
      <c r="G62" s="42">
        <f t="shared" si="8"/>
        <v>2513</v>
      </c>
    </row>
    <row r="63" spans="1:7" x14ac:dyDescent="0.25">
      <c r="A63" s="42" t="str">
        <f t="shared" si="3"/>
        <v>VALENCIA</v>
      </c>
      <c r="B63" s="41">
        <f t="shared" si="4"/>
        <v>17081874</v>
      </c>
      <c r="C63" s="41">
        <f t="shared" si="5"/>
        <v>16513086</v>
      </c>
      <c r="D63" s="41">
        <f t="shared" si="6"/>
        <v>1</v>
      </c>
      <c r="E63" s="42" t="str">
        <f t="shared" si="2"/>
        <v>HUELVA</v>
      </c>
      <c r="F63" s="42">
        <f t="shared" si="9"/>
        <v>1255</v>
      </c>
      <c r="G63" s="42">
        <f t="shared" si="8"/>
        <v>3178</v>
      </c>
    </row>
    <row r="64" spans="1:7" x14ac:dyDescent="0.25">
      <c r="A64" s="42" t="str">
        <f t="shared" si="3"/>
        <v>VIGO</v>
      </c>
      <c r="B64" s="41">
        <f t="shared" si="4"/>
        <v>765341</v>
      </c>
      <c r="C64" s="41">
        <f t="shared" si="5"/>
        <v>730978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83548</v>
      </c>
      <c r="C65" s="41">
        <f t="shared" si="5"/>
        <v>75671</v>
      </c>
      <c r="D65" s="41">
        <f t="shared" si="6"/>
        <v>18</v>
      </c>
      <c r="E65" s="42" t="str">
        <f t="shared" si="2"/>
        <v>AVILES</v>
      </c>
      <c r="F65" s="42">
        <f t="shared" si="9"/>
        <v>0</v>
      </c>
      <c r="G65" s="42">
        <f t="shared" si="8"/>
        <v>17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Abril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41428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33">
        <v>0</v>
      </c>
      <c r="C7" s="33">
        <v>0</v>
      </c>
      <c r="D7" s="33">
        <v>0</v>
      </c>
      <c r="E7" s="33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4">
        <v>3769</v>
      </c>
      <c r="C8" s="34">
        <v>12311</v>
      </c>
      <c r="D8" s="34">
        <v>10653</v>
      </c>
      <c r="E8" s="34">
        <v>31190</v>
      </c>
      <c r="F8" s="13">
        <f t="shared" ref="F8:F35" si="0">((E8*100)/D8)-100</f>
        <v>192.78137613817705</v>
      </c>
      <c r="G8" s="1"/>
      <c r="H8" s="1"/>
      <c r="I8" s="1"/>
    </row>
    <row r="9" spans="1:12" x14ac:dyDescent="0.25">
      <c r="A9" s="8" t="s">
        <v>46</v>
      </c>
      <c r="B9" s="33">
        <v>39979</v>
      </c>
      <c r="C9" s="33">
        <v>34419</v>
      </c>
      <c r="D9" s="33">
        <v>154512</v>
      </c>
      <c r="E9" s="33">
        <v>131526</v>
      </c>
      <c r="F9" s="10">
        <f t="shared" si="0"/>
        <v>-14.87651444547997</v>
      </c>
      <c r="G9" s="1"/>
      <c r="H9" s="1"/>
      <c r="I9" s="1"/>
    </row>
    <row r="10" spans="1:12" x14ac:dyDescent="0.25">
      <c r="A10" s="11" t="s">
        <v>47</v>
      </c>
      <c r="B10" s="34">
        <v>0</v>
      </c>
      <c r="C10" s="34">
        <v>0</v>
      </c>
      <c r="D10" s="34">
        <v>0</v>
      </c>
      <c r="E10" s="34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3">
        <v>506284</v>
      </c>
      <c r="C11" s="33">
        <v>592512</v>
      </c>
      <c r="D11" s="33">
        <v>1997486</v>
      </c>
      <c r="E11" s="33">
        <v>2195957</v>
      </c>
      <c r="F11" s="10">
        <f t="shared" si="0"/>
        <v>9.9360396017794415</v>
      </c>
      <c r="G11" s="1"/>
      <c r="H11" s="1"/>
      <c r="I11" s="1"/>
    </row>
    <row r="12" spans="1:12" x14ac:dyDescent="0.25">
      <c r="A12" s="11" t="s">
        <v>49</v>
      </c>
      <c r="B12" s="34">
        <v>73393</v>
      </c>
      <c r="C12" s="34">
        <v>67227</v>
      </c>
      <c r="D12" s="34">
        <v>309646</v>
      </c>
      <c r="E12" s="34">
        <v>280281</v>
      </c>
      <c r="F12" s="13">
        <f t="shared" si="0"/>
        <v>-9.4834100876484797</v>
      </c>
      <c r="G12" s="1"/>
      <c r="H12" s="1"/>
      <c r="I12" s="1"/>
    </row>
    <row r="13" spans="1:12" x14ac:dyDescent="0.25">
      <c r="A13" s="8" t="s">
        <v>50</v>
      </c>
      <c r="B13" s="33">
        <v>684848</v>
      </c>
      <c r="C13" s="33">
        <v>750479</v>
      </c>
      <c r="D13" s="33">
        <v>2540318</v>
      </c>
      <c r="E13" s="33">
        <v>2537147</v>
      </c>
      <c r="F13" s="10">
        <f t="shared" si="0"/>
        <v>-0.1248268917513542</v>
      </c>
      <c r="G13" s="1"/>
      <c r="H13" s="1"/>
      <c r="I13" s="1"/>
    </row>
    <row r="14" spans="1:12" x14ac:dyDescent="0.25">
      <c r="A14" s="11" t="s">
        <v>51</v>
      </c>
      <c r="B14" s="34">
        <v>793690</v>
      </c>
      <c r="C14" s="34">
        <v>796986</v>
      </c>
      <c r="D14" s="34">
        <v>2912188</v>
      </c>
      <c r="E14" s="34">
        <v>2836774</v>
      </c>
      <c r="F14" s="13">
        <f t="shared" si="0"/>
        <v>-2.5895992978475277</v>
      </c>
      <c r="G14" s="1"/>
      <c r="H14" s="1"/>
      <c r="I14" s="1"/>
    </row>
    <row r="15" spans="1:12" x14ac:dyDescent="0.25">
      <c r="A15" s="8" t="s">
        <v>52</v>
      </c>
      <c r="B15" s="33">
        <v>85547</v>
      </c>
      <c r="C15" s="33">
        <v>81034</v>
      </c>
      <c r="D15" s="33">
        <v>286006</v>
      </c>
      <c r="E15" s="33">
        <v>279645</v>
      </c>
      <c r="F15" s="10">
        <f t="shared" si="0"/>
        <v>-2.224079215121364</v>
      </c>
      <c r="G15" s="1"/>
      <c r="H15" s="1"/>
      <c r="I15" s="1"/>
    </row>
    <row r="16" spans="1:12" x14ac:dyDescent="0.25">
      <c r="A16" s="11" t="s">
        <v>53</v>
      </c>
      <c r="B16" s="34">
        <v>0</v>
      </c>
      <c r="C16" s="34">
        <v>4350</v>
      </c>
      <c r="D16" s="34">
        <v>0</v>
      </c>
      <c r="E16" s="34">
        <v>4350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33">
        <v>16592</v>
      </c>
      <c r="C17" s="33">
        <v>40161</v>
      </c>
      <c r="D17" s="33">
        <v>93332</v>
      </c>
      <c r="E17" s="33">
        <v>148003</v>
      </c>
      <c r="F17" s="10">
        <f t="shared" si="0"/>
        <v>58.576908241546306</v>
      </c>
      <c r="G17" s="1"/>
      <c r="H17" s="1"/>
      <c r="I17" s="1"/>
    </row>
    <row r="18" spans="1:9" x14ac:dyDescent="0.25">
      <c r="A18" s="11" t="s">
        <v>55</v>
      </c>
      <c r="B18" s="34">
        <v>69000</v>
      </c>
      <c r="C18" s="34">
        <v>79982</v>
      </c>
      <c r="D18" s="34">
        <v>291114</v>
      </c>
      <c r="E18" s="34">
        <v>306855</v>
      </c>
      <c r="F18" s="13">
        <f t="shared" si="0"/>
        <v>5.4071600816175049</v>
      </c>
      <c r="G18" s="1"/>
      <c r="H18" s="1"/>
      <c r="I18" s="1"/>
    </row>
    <row r="19" spans="1:9" x14ac:dyDescent="0.25">
      <c r="A19" s="8" t="s">
        <v>56</v>
      </c>
      <c r="B19" s="33">
        <v>4056</v>
      </c>
      <c r="C19" s="33">
        <v>4426</v>
      </c>
      <c r="D19" s="33">
        <v>21366</v>
      </c>
      <c r="E19" s="33">
        <v>17206</v>
      </c>
      <c r="F19" s="10">
        <f t="shared" si="0"/>
        <v>-19.47018627726294</v>
      </c>
      <c r="G19" s="1"/>
      <c r="H19" s="1"/>
      <c r="I19" s="1"/>
    </row>
    <row r="20" spans="1:9" x14ac:dyDescent="0.25">
      <c r="A20" s="11" t="s">
        <v>57</v>
      </c>
      <c r="B20" s="34">
        <v>47156</v>
      </c>
      <c r="C20" s="34">
        <v>59076</v>
      </c>
      <c r="D20" s="34">
        <v>188762</v>
      </c>
      <c r="E20" s="34">
        <v>225981</v>
      </c>
      <c r="F20" s="13">
        <f t="shared" si="0"/>
        <v>19.717421938737672</v>
      </c>
      <c r="G20" s="1"/>
      <c r="H20" s="1"/>
      <c r="I20" s="1"/>
    </row>
    <row r="21" spans="1:9" x14ac:dyDescent="0.25">
      <c r="A21" s="8" t="s">
        <v>58</v>
      </c>
      <c r="B21" s="33">
        <v>13829</v>
      </c>
      <c r="C21" s="33">
        <v>24436</v>
      </c>
      <c r="D21" s="33">
        <v>40735</v>
      </c>
      <c r="E21" s="33">
        <v>62774</v>
      </c>
      <c r="F21" s="10">
        <f t="shared" si="0"/>
        <v>54.103350926721504</v>
      </c>
      <c r="G21" s="1"/>
      <c r="H21" s="1"/>
      <c r="I21" s="1"/>
    </row>
    <row r="22" spans="1:9" x14ac:dyDescent="0.25">
      <c r="A22" s="11" t="s">
        <v>59</v>
      </c>
      <c r="B22" s="34">
        <v>212754</v>
      </c>
      <c r="C22" s="34">
        <v>220167</v>
      </c>
      <c r="D22" s="34">
        <v>881480</v>
      </c>
      <c r="E22" s="34">
        <v>825487</v>
      </c>
      <c r="F22" s="13">
        <f t="shared" si="0"/>
        <v>-6.3521577347188867</v>
      </c>
      <c r="G22" s="1"/>
      <c r="H22" s="1"/>
      <c r="I22" s="1"/>
    </row>
    <row r="23" spans="1:9" x14ac:dyDescent="0.25">
      <c r="A23" s="8" t="s">
        <v>60</v>
      </c>
      <c r="B23" s="33">
        <v>35737</v>
      </c>
      <c r="C23" s="33">
        <v>42707</v>
      </c>
      <c r="D23" s="33">
        <v>148388</v>
      </c>
      <c r="E23" s="33">
        <v>157431</v>
      </c>
      <c r="F23" s="10">
        <f t="shared" si="0"/>
        <v>6.0941585572957422</v>
      </c>
      <c r="G23" s="1"/>
      <c r="H23" s="1"/>
      <c r="I23" s="1"/>
    </row>
    <row r="24" spans="1:9" x14ac:dyDescent="0.25">
      <c r="A24" s="11" t="s">
        <v>61</v>
      </c>
      <c r="B24" s="34">
        <v>0</v>
      </c>
      <c r="C24" s="34">
        <v>0</v>
      </c>
      <c r="D24" s="34">
        <v>0</v>
      </c>
      <c r="E24" s="34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33">
        <v>48900</v>
      </c>
      <c r="C25" s="33">
        <v>60872</v>
      </c>
      <c r="D25" s="33">
        <v>206615</v>
      </c>
      <c r="E25" s="33">
        <v>224127</v>
      </c>
      <c r="F25" s="10">
        <f t="shared" si="0"/>
        <v>8.4756673039227479</v>
      </c>
      <c r="G25" s="1"/>
      <c r="H25" s="1"/>
      <c r="I25" s="1"/>
    </row>
    <row r="26" spans="1:9" x14ac:dyDescent="0.25">
      <c r="A26" s="11" t="s">
        <v>63</v>
      </c>
      <c r="B26" s="34">
        <v>5135</v>
      </c>
      <c r="C26" s="34">
        <v>14429</v>
      </c>
      <c r="D26" s="34">
        <v>18748</v>
      </c>
      <c r="E26" s="34">
        <v>45701</v>
      </c>
      <c r="F26" s="13">
        <f t="shared" si="0"/>
        <v>143.76466823127799</v>
      </c>
      <c r="G26" s="1"/>
      <c r="H26" s="1"/>
      <c r="I26" s="1"/>
    </row>
    <row r="27" spans="1:9" x14ac:dyDescent="0.25">
      <c r="A27" s="8" t="s">
        <v>64</v>
      </c>
      <c r="B27" s="33">
        <v>43669</v>
      </c>
      <c r="C27" s="33">
        <v>36767</v>
      </c>
      <c r="D27" s="33">
        <v>181362</v>
      </c>
      <c r="E27" s="33">
        <v>166364</v>
      </c>
      <c r="F27" s="10">
        <f t="shared" si="0"/>
        <v>-8.2696485482074564</v>
      </c>
      <c r="G27" s="1"/>
      <c r="H27" s="1"/>
      <c r="I27" s="1"/>
    </row>
    <row r="28" spans="1:9" x14ac:dyDescent="0.25">
      <c r="A28" s="11" t="s">
        <v>65</v>
      </c>
      <c r="B28" s="34">
        <v>275447</v>
      </c>
      <c r="C28" s="34">
        <v>262145</v>
      </c>
      <c r="D28" s="34">
        <v>1143461</v>
      </c>
      <c r="E28" s="34">
        <v>986846</v>
      </c>
      <c r="F28" s="13">
        <f t="shared" si="0"/>
        <v>-13.696575571882207</v>
      </c>
      <c r="G28" s="1"/>
      <c r="H28" s="1"/>
      <c r="I28" s="1"/>
    </row>
    <row r="29" spans="1:9" x14ac:dyDescent="0.25">
      <c r="A29" s="8" t="s">
        <v>66</v>
      </c>
      <c r="B29" s="33">
        <v>98948</v>
      </c>
      <c r="C29" s="33">
        <v>102166</v>
      </c>
      <c r="D29" s="33">
        <v>424163</v>
      </c>
      <c r="E29" s="33">
        <v>370276</v>
      </c>
      <c r="F29" s="10">
        <f t="shared" si="0"/>
        <v>-12.704314143383556</v>
      </c>
      <c r="G29" s="1"/>
      <c r="H29" s="1"/>
      <c r="I29" s="1"/>
    </row>
    <row r="30" spans="1:9" x14ac:dyDescent="0.25">
      <c r="A30" s="11" t="s">
        <v>67</v>
      </c>
      <c r="B30" s="34">
        <v>15697</v>
      </c>
      <c r="C30" s="34">
        <v>19205</v>
      </c>
      <c r="D30" s="34">
        <v>67104</v>
      </c>
      <c r="E30" s="34">
        <v>67773</v>
      </c>
      <c r="F30" s="13">
        <f t="shared" si="0"/>
        <v>0.99695994277539057</v>
      </c>
      <c r="G30" s="1"/>
      <c r="H30" s="1"/>
      <c r="I30" s="1"/>
    </row>
    <row r="31" spans="1:9" x14ac:dyDescent="0.25">
      <c r="A31" s="8" t="s">
        <v>68</v>
      </c>
      <c r="B31" s="33">
        <v>10064</v>
      </c>
      <c r="C31" s="33">
        <v>3815</v>
      </c>
      <c r="D31" s="33">
        <v>43954</v>
      </c>
      <c r="E31" s="33">
        <v>87994</v>
      </c>
      <c r="F31" s="10">
        <f t="shared" si="0"/>
        <v>100.19565909814807</v>
      </c>
      <c r="G31" s="1"/>
      <c r="H31" s="1"/>
      <c r="I31" s="1"/>
    </row>
    <row r="32" spans="1:9" x14ac:dyDescent="0.25">
      <c r="A32" s="11" t="s">
        <v>69</v>
      </c>
      <c r="B32" s="34">
        <v>499636</v>
      </c>
      <c r="C32" s="34">
        <v>525656</v>
      </c>
      <c r="D32" s="34">
        <v>1904178</v>
      </c>
      <c r="E32" s="34">
        <v>1864969</v>
      </c>
      <c r="F32" s="13">
        <f t="shared" si="0"/>
        <v>-2.0591037182448275</v>
      </c>
      <c r="G32" s="1"/>
      <c r="H32" s="1"/>
      <c r="I32" s="1"/>
    </row>
    <row r="33" spans="1:9" x14ac:dyDescent="0.25">
      <c r="A33" s="8" t="s">
        <v>70</v>
      </c>
      <c r="B33" s="33">
        <v>69173</v>
      </c>
      <c r="C33" s="33">
        <v>81045</v>
      </c>
      <c r="D33" s="33">
        <v>303254</v>
      </c>
      <c r="E33" s="33">
        <v>336921</v>
      </c>
      <c r="F33" s="10">
        <f t="shared" si="0"/>
        <v>11.101914566666892</v>
      </c>
      <c r="G33" s="1"/>
      <c r="H33" s="1"/>
      <c r="I33" s="1"/>
    </row>
    <row r="34" spans="1:9" x14ac:dyDescent="0.25">
      <c r="A34" s="11" t="s">
        <v>71</v>
      </c>
      <c r="B34" s="34">
        <v>0</v>
      </c>
      <c r="C34" s="34">
        <v>0</v>
      </c>
      <c r="D34" s="34">
        <v>1000</v>
      </c>
      <c r="E34" s="34">
        <v>0</v>
      </c>
      <c r="F34" s="17">
        <f t="shared" si="0"/>
        <v>-100</v>
      </c>
      <c r="G34" s="1"/>
      <c r="H34" s="1"/>
      <c r="I34" s="1"/>
    </row>
    <row r="35" spans="1:9" x14ac:dyDescent="0.25">
      <c r="A35" s="14" t="s">
        <v>72</v>
      </c>
      <c r="B35" s="15">
        <f>SUM(B7:B34)</f>
        <v>3653303</v>
      </c>
      <c r="C35" s="15">
        <f t="shared" ref="C35:E35" si="1">SUM(C7:C34)</f>
        <v>3916373</v>
      </c>
      <c r="D35" s="15">
        <f t="shared" si="1"/>
        <v>14169825</v>
      </c>
      <c r="E35" s="15">
        <f t="shared" si="1"/>
        <v>14191578</v>
      </c>
      <c r="F35" s="16">
        <f t="shared" si="0"/>
        <v>0.15351636311669381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BARCELONA</v>
      </c>
      <c r="F38" s="42">
        <f>LOOKUP(E38,$A$38:$A$65,$B$38:$B$65)</f>
        <v>2836774</v>
      </c>
      <c r="G38" s="42">
        <f>LOOKUP(E38,$A$38:$A$65,$C$38:$C$65)</f>
        <v>2912188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31190</v>
      </c>
      <c r="C39" s="41">
        <f t="shared" ref="C39:C65" si="5">D8</f>
        <v>10653</v>
      </c>
      <c r="D39" s="41">
        <f t="shared" ref="D39:D65" si="6">_xlfn.RANK.EQ(B39,$B$38:$B$65)+COUNTIF($B$38:$B$65,B39)-1</f>
        <v>22</v>
      </c>
      <c r="E39" s="42" t="str">
        <f t="shared" si="2"/>
        <v>BALEARES</v>
      </c>
      <c r="F39" s="42">
        <f t="shared" ref="F39:F54" si="7">LOOKUP(E39,$A$38:$A$65,$B$38:$B$65)</f>
        <v>2537147</v>
      </c>
      <c r="G39" s="42">
        <f t="shared" ref="G39:G65" si="8">LOOKUP(E39,$A$38:$A$65,$C$38:$C$65)</f>
        <v>2540318</v>
      </c>
    </row>
    <row r="40" spans="1:9" x14ac:dyDescent="0.25">
      <c r="A40" s="42" t="str">
        <f t="shared" si="3"/>
        <v>ALMERIA</v>
      </c>
      <c r="B40" s="41">
        <f t="shared" si="4"/>
        <v>131526</v>
      </c>
      <c r="C40" s="41">
        <f t="shared" si="5"/>
        <v>154512</v>
      </c>
      <c r="D40" s="41">
        <f t="shared" si="6"/>
        <v>17</v>
      </c>
      <c r="E40" s="42" t="str">
        <f t="shared" si="2"/>
        <v>BAHIA DE ALGECIRAS</v>
      </c>
      <c r="F40" s="42">
        <f t="shared" si="7"/>
        <v>2195957</v>
      </c>
      <c r="G40" s="42">
        <f t="shared" si="8"/>
        <v>1997486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VALENCIA</v>
      </c>
      <c r="F41" s="42">
        <f t="shared" si="7"/>
        <v>1864969</v>
      </c>
      <c r="G41" s="42">
        <f t="shared" si="8"/>
        <v>1904178</v>
      </c>
    </row>
    <row r="42" spans="1:9" x14ac:dyDescent="0.25">
      <c r="A42" s="42" t="str">
        <f t="shared" si="3"/>
        <v>BAHIA DE ALGECIRAS</v>
      </c>
      <c r="B42" s="41">
        <f t="shared" si="4"/>
        <v>2195957</v>
      </c>
      <c r="C42" s="41">
        <f t="shared" si="5"/>
        <v>1997486</v>
      </c>
      <c r="D42" s="41">
        <f t="shared" si="6"/>
        <v>3</v>
      </c>
      <c r="E42" s="42" t="str">
        <f t="shared" si="2"/>
        <v>SANTA CRUZ DE TENERIFE</v>
      </c>
      <c r="F42" s="42">
        <f t="shared" si="7"/>
        <v>986846</v>
      </c>
      <c r="G42" s="42">
        <f t="shared" si="8"/>
        <v>1143461</v>
      </c>
    </row>
    <row r="43" spans="1:9" x14ac:dyDescent="0.25">
      <c r="A43" s="42" t="str">
        <f t="shared" si="3"/>
        <v>BAHIA DE CADIZ</v>
      </c>
      <c r="B43" s="41">
        <f t="shared" si="4"/>
        <v>280281</v>
      </c>
      <c r="C43" s="41">
        <f t="shared" si="5"/>
        <v>309646</v>
      </c>
      <c r="D43" s="41">
        <f t="shared" si="6"/>
        <v>10</v>
      </c>
      <c r="E43" s="42" t="str">
        <f t="shared" si="2"/>
        <v>LAS PALMAS</v>
      </c>
      <c r="F43" s="42">
        <f t="shared" si="7"/>
        <v>825487</v>
      </c>
      <c r="G43" s="42">
        <f t="shared" si="8"/>
        <v>881480</v>
      </c>
    </row>
    <row r="44" spans="1:9" x14ac:dyDescent="0.25">
      <c r="A44" s="42" t="str">
        <f t="shared" si="3"/>
        <v>BALEARES</v>
      </c>
      <c r="B44" s="41">
        <f t="shared" si="4"/>
        <v>2537147</v>
      </c>
      <c r="C44" s="41">
        <f t="shared" si="5"/>
        <v>2540318</v>
      </c>
      <c r="D44" s="41">
        <f t="shared" si="6"/>
        <v>2</v>
      </c>
      <c r="E44" s="42" t="str">
        <f t="shared" si="2"/>
        <v>SANTANDER</v>
      </c>
      <c r="F44" s="42">
        <f t="shared" si="7"/>
        <v>370276</v>
      </c>
      <c r="G44" s="42">
        <f t="shared" si="8"/>
        <v>424163</v>
      </c>
    </row>
    <row r="45" spans="1:9" x14ac:dyDescent="0.25">
      <c r="A45" s="42" t="str">
        <f t="shared" si="3"/>
        <v>BARCELONA</v>
      </c>
      <c r="B45" s="41">
        <f t="shared" si="4"/>
        <v>2836774</v>
      </c>
      <c r="C45" s="41">
        <f t="shared" si="5"/>
        <v>2912188</v>
      </c>
      <c r="D45" s="41">
        <f t="shared" si="6"/>
        <v>1</v>
      </c>
      <c r="E45" s="42" t="str">
        <f t="shared" si="2"/>
        <v>VIGO</v>
      </c>
      <c r="F45" s="42">
        <f t="shared" si="7"/>
        <v>336921</v>
      </c>
      <c r="G45" s="42">
        <f t="shared" si="8"/>
        <v>303254</v>
      </c>
    </row>
    <row r="46" spans="1:9" x14ac:dyDescent="0.25">
      <c r="A46" s="42" t="str">
        <f t="shared" si="3"/>
        <v>BILBAO</v>
      </c>
      <c r="B46" s="41">
        <f t="shared" si="4"/>
        <v>279645</v>
      </c>
      <c r="C46" s="41">
        <f t="shared" si="5"/>
        <v>286006</v>
      </c>
      <c r="D46" s="41">
        <f t="shared" si="6"/>
        <v>11</v>
      </c>
      <c r="E46" s="42" t="str">
        <f t="shared" si="2"/>
        <v>CEUTA</v>
      </c>
      <c r="F46" s="42">
        <f t="shared" si="7"/>
        <v>306855</v>
      </c>
      <c r="G46" s="42">
        <f t="shared" si="8"/>
        <v>291114</v>
      </c>
    </row>
    <row r="47" spans="1:9" x14ac:dyDescent="0.25">
      <c r="A47" s="42" t="str">
        <f t="shared" si="3"/>
        <v>CARTAGENA</v>
      </c>
      <c r="B47" s="41">
        <f t="shared" si="4"/>
        <v>4350</v>
      </c>
      <c r="C47" s="41">
        <f t="shared" si="5"/>
        <v>0</v>
      </c>
      <c r="D47" s="41">
        <f t="shared" si="6"/>
        <v>24</v>
      </c>
      <c r="E47" s="42" t="str">
        <f t="shared" si="2"/>
        <v>BAHIA DE CADIZ</v>
      </c>
      <c r="F47" s="42">
        <f t="shared" si="7"/>
        <v>280281</v>
      </c>
      <c r="G47" s="42">
        <f t="shared" si="8"/>
        <v>309646</v>
      </c>
    </row>
    <row r="48" spans="1:9" x14ac:dyDescent="0.25">
      <c r="A48" s="42" t="str">
        <f t="shared" si="3"/>
        <v>CASTELLON</v>
      </c>
      <c r="B48" s="41">
        <f t="shared" si="4"/>
        <v>148003</v>
      </c>
      <c r="C48" s="41">
        <f t="shared" si="5"/>
        <v>93332</v>
      </c>
      <c r="D48" s="41">
        <f t="shared" si="6"/>
        <v>16</v>
      </c>
      <c r="E48" s="42" t="str">
        <f t="shared" si="2"/>
        <v>BILBAO</v>
      </c>
      <c r="F48" s="42">
        <f t="shared" si="7"/>
        <v>279645</v>
      </c>
      <c r="G48" s="42">
        <f t="shared" si="8"/>
        <v>286006</v>
      </c>
    </row>
    <row r="49" spans="1:7" x14ac:dyDescent="0.25">
      <c r="A49" s="42" t="str">
        <f t="shared" si="3"/>
        <v>CEUTA</v>
      </c>
      <c r="B49" s="41">
        <f t="shared" si="4"/>
        <v>306855</v>
      </c>
      <c r="C49" s="41">
        <f t="shared" si="5"/>
        <v>291114</v>
      </c>
      <c r="D49" s="41">
        <f t="shared" si="6"/>
        <v>9</v>
      </c>
      <c r="E49" s="42" t="str">
        <f t="shared" si="2"/>
        <v>GIJON</v>
      </c>
      <c r="F49" s="42">
        <f t="shared" si="7"/>
        <v>225981</v>
      </c>
      <c r="G49" s="42">
        <f t="shared" si="8"/>
        <v>188762</v>
      </c>
    </row>
    <row r="50" spans="1:7" x14ac:dyDescent="0.25">
      <c r="A50" s="42" t="str">
        <f t="shared" si="3"/>
        <v>FERROL-SAN CIBRAO</v>
      </c>
      <c r="B50" s="41">
        <f t="shared" si="4"/>
        <v>17206</v>
      </c>
      <c r="C50" s="41">
        <f t="shared" si="5"/>
        <v>21366</v>
      </c>
      <c r="D50" s="41">
        <f t="shared" si="6"/>
        <v>23</v>
      </c>
      <c r="E50" s="42" t="str">
        <f t="shared" si="2"/>
        <v>MELILLA</v>
      </c>
      <c r="F50" s="42">
        <f t="shared" si="7"/>
        <v>224127</v>
      </c>
      <c r="G50" s="42">
        <f t="shared" si="8"/>
        <v>206615</v>
      </c>
    </row>
    <row r="51" spans="1:7" x14ac:dyDescent="0.25">
      <c r="A51" s="42" t="str">
        <f t="shared" si="3"/>
        <v>GIJON</v>
      </c>
      <c r="B51" s="41">
        <f t="shared" si="4"/>
        <v>225981</v>
      </c>
      <c r="C51" s="41">
        <f t="shared" si="5"/>
        <v>188762</v>
      </c>
      <c r="D51" s="41">
        <f t="shared" si="6"/>
        <v>12</v>
      </c>
      <c r="E51" s="42" t="str">
        <f t="shared" si="2"/>
        <v>PASAIA</v>
      </c>
      <c r="F51" s="42">
        <f t="shared" si="7"/>
        <v>166364</v>
      </c>
      <c r="G51" s="42">
        <f t="shared" si="8"/>
        <v>181362</v>
      </c>
    </row>
    <row r="52" spans="1:7" x14ac:dyDescent="0.25">
      <c r="A52" s="42" t="str">
        <f t="shared" si="3"/>
        <v>HUELVA</v>
      </c>
      <c r="B52" s="41">
        <f t="shared" si="4"/>
        <v>62774</v>
      </c>
      <c r="C52" s="41">
        <f t="shared" si="5"/>
        <v>40735</v>
      </c>
      <c r="D52" s="41">
        <f t="shared" si="6"/>
        <v>20</v>
      </c>
      <c r="E52" s="42" t="str">
        <f t="shared" si="2"/>
        <v>MALAGA</v>
      </c>
      <c r="F52" s="42">
        <f t="shared" si="7"/>
        <v>157431</v>
      </c>
      <c r="G52" s="42">
        <f t="shared" si="8"/>
        <v>148388</v>
      </c>
    </row>
    <row r="53" spans="1:7" x14ac:dyDescent="0.25">
      <c r="A53" s="42" t="str">
        <f t="shared" si="3"/>
        <v>LAS PALMAS</v>
      </c>
      <c r="B53" s="41">
        <f t="shared" si="4"/>
        <v>825487</v>
      </c>
      <c r="C53" s="41">
        <f t="shared" si="5"/>
        <v>881480</v>
      </c>
      <c r="D53" s="41">
        <f t="shared" si="6"/>
        <v>6</v>
      </c>
      <c r="E53" s="42" t="str">
        <f t="shared" si="2"/>
        <v>CASTELLON</v>
      </c>
      <c r="F53" s="42">
        <f t="shared" si="7"/>
        <v>148003</v>
      </c>
      <c r="G53" s="42">
        <f t="shared" si="8"/>
        <v>93332</v>
      </c>
    </row>
    <row r="54" spans="1:7" x14ac:dyDescent="0.25">
      <c r="A54" s="42" t="str">
        <f t="shared" si="3"/>
        <v>MALAGA</v>
      </c>
      <c r="B54" s="41">
        <f t="shared" si="4"/>
        <v>157431</v>
      </c>
      <c r="C54" s="41">
        <f t="shared" si="5"/>
        <v>148388</v>
      </c>
      <c r="D54" s="41">
        <f t="shared" si="6"/>
        <v>15</v>
      </c>
      <c r="E54" s="42" t="str">
        <f t="shared" si="2"/>
        <v>ALMERIA</v>
      </c>
      <c r="F54" s="42">
        <f t="shared" si="7"/>
        <v>131526</v>
      </c>
      <c r="G54" s="42">
        <f t="shared" si="8"/>
        <v>154512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TARRAGONA</v>
      </c>
      <c r="F55" s="42">
        <f t="shared" ref="F55:F65" si="9">LOOKUP(E55,$A$38:$A$65,$B$38:$B$65)</f>
        <v>87994</v>
      </c>
      <c r="G55" s="42">
        <f t="shared" si="8"/>
        <v>43954</v>
      </c>
    </row>
    <row r="56" spans="1:7" x14ac:dyDescent="0.25">
      <c r="A56" s="42" t="str">
        <f t="shared" si="3"/>
        <v>MELILLA</v>
      </c>
      <c r="B56" s="41">
        <f t="shared" si="4"/>
        <v>224127</v>
      </c>
      <c r="C56" s="41">
        <f t="shared" si="5"/>
        <v>206615</v>
      </c>
      <c r="D56" s="41">
        <f t="shared" si="6"/>
        <v>13</v>
      </c>
      <c r="E56" s="42" t="str">
        <f t="shared" si="2"/>
        <v>SEVILLA</v>
      </c>
      <c r="F56" s="42">
        <f t="shared" si="9"/>
        <v>67773</v>
      </c>
      <c r="G56" s="42">
        <f t="shared" si="8"/>
        <v>67104</v>
      </c>
    </row>
    <row r="57" spans="1:7" x14ac:dyDescent="0.25">
      <c r="A57" s="42" t="str">
        <f t="shared" si="3"/>
        <v>MOTRIL</v>
      </c>
      <c r="B57" s="41">
        <f t="shared" si="4"/>
        <v>45701</v>
      </c>
      <c r="C57" s="41">
        <f t="shared" si="5"/>
        <v>18748</v>
      </c>
      <c r="D57" s="41">
        <f t="shared" si="6"/>
        <v>21</v>
      </c>
      <c r="E57" s="42" t="str">
        <f t="shared" si="2"/>
        <v>HUELVA</v>
      </c>
      <c r="F57" s="42">
        <f t="shared" si="9"/>
        <v>62774</v>
      </c>
      <c r="G57" s="42">
        <f t="shared" si="8"/>
        <v>40735</v>
      </c>
    </row>
    <row r="58" spans="1:7" x14ac:dyDescent="0.25">
      <c r="A58" s="42" t="str">
        <f t="shared" si="3"/>
        <v>PASAIA</v>
      </c>
      <c r="B58" s="41">
        <f t="shared" si="4"/>
        <v>166364</v>
      </c>
      <c r="C58" s="41">
        <f t="shared" si="5"/>
        <v>181362</v>
      </c>
      <c r="D58" s="41">
        <f t="shared" si="6"/>
        <v>14</v>
      </c>
      <c r="E58" s="42" t="str">
        <f t="shared" si="2"/>
        <v>MOTRIL</v>
      </c>
      <c r="F58" s="42">
        <f t="shared" si="9"/>
        <v>45701</v>
      </c>
      <c r="G58" s="42">
        <f t="shared" si="8"/>
        <v>18748</v>
      </c>
    </row>
    <row r="59" spans="1:7" x14ac:dyDescent="0.25">
      <c r="A59" s="42" t="str">
        <f t="shared" si="3"/>
        <v>SANTA CRUZ DE TENERIFE</v>
      </c>
      <c r="B59" s="41">
        <f t="shared" si="4"/>
        <v>986846</v>
      </c>
      <c r="C59" s="41">
        <f t="shared" si="5"/>
        <v>1143461</v>
      </c>
      <c r="D59" s="41">
        <f t="shared" si="6"/>
        <v>5</v>
      </c>
      <c r="E59" s="42" t="str">
        <f t="shared" si="2"/>
        <v>ALICANTE</v>
      </c>
      <c r="F59" s="42">
        <f t="shared" si="9"/>
        <v>31190</v>
      </c>
      <c r="G59" s="42">
        <f t="shared" si="8"/>
        <v>10653</v>
      </c>
    </row>
    <row r="60" spans="1:7" x14ac:dyDescent="0.25">
      <c r="A60" s="42" t="str">
        <f t="shared" si="3"/>
        <v>SANTANDER</v>
      </c>
      <c r="B60" s="41">
        <f t="shared" si="4"/>
        <v>370276</v>
      </c>
      <c r="C60" s="41">
        <f t="shared" si="5"/>
        <v>424163</v>
      </c>
      <c r="D60" s="41">
        <f t="shared" si="6"/>
        <v>7</v>
      </c>
      <c r="E60" s="42" t="str">
        <f t="shared" si="2"/>
        <v>FERROL-SAN CIBRAO</v>
      </c>
      <c r="F60" s="42">
        <f t="shared" si="9"/>
        <v>17206</v>
      </c>
      <c r="G60" s="42">
        <f t="shared" si="8"/>
        <v>21366</v>
      </c>
    </row>
    <row r="61" spans="1:7" x14ac:dyDescent="0.25">
      <c r="A61" s="42" t="str">
        <f t="shared" si="3"/>
        <v>SEVILLA</v>
      </c>
      <c r="B61" s="41">
        <f t="shared" si="4"/>
        <v>67773</v>
      </c>
      <c r="C61" s="41">
        <f t="shared" si="5"/>
        <v>67104</v>
      </c>
      <c r="D61" s="41">
        <f t="shared" si="6"/>
        <v>19</v>
      </c>
      <c r="E61" s="42" t="str">
        <f t="shared" si="2"/>
        <v>CARTAGENA</v>
      </c>
      <c r="F61" s="42">
        <f t="shared" si="9"/>
        <v>4350</v>
      </c>
      <c r="G61" s="42">
        <f t="shared" si="8"/>
        <v>0</v>
      </c>
    </row>
    <row r="62" spans="1:7" x14ac:dyDescent="0.25">
      <c r="A62" s="42" t="str">
        <f t="shared" si="3"/>
        <v>TARRAGONA</v>
      </c>
      <c r="B62" s="41">
        <f t="shared" si="4"/>
        <v>87994</v>
      </c>
      <c r="C62" s="41">
        <f t="shared" si="5"/>
        <v>43954</v>
      </c>
      <c r="D62" s="41">
        <f t="shared" si="6"/>
        <v>18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1864969</v>
      </c>
      <c r="C63" s="41">
        <f t="shared" si="5"/>
        <v>1904178</v>
      </c>
      <c r="D63" s="41">
        <f t="shared" si="6"/>
        <v>4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336921</v>
      </c>
      <c r="C64" s="41">
        <f t="shared" si="5"/>
        <v>303254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1000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86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Abril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41428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35">
        <v>385</v>
      </c>
      <c r="C7" s="35">
        <v>170</v>
      </c>
      <c r="D7" s="35">
        <v>1672</v>
      </c>
      <c r="E7" s="35">
        <v>929</v>
      </c>
      <c r="F7" s="10">
        <f>((E7*100)/D7)-100</f>
        <v>-44.437799043062199</v>
      </c>
      <c r="G7" s="1"/>
      <c r="H7" s="1"/>
      <c r="I7" s="1"/>
    </row>
    <row r="8" spans="1:12" x14ac:dyDescent="0.25">
      <c r="A8" s="11" t="s">
        <v>45</v>
      </c>
      <c r="B8" s="36">
        <v>14524</v>
      </c>
      <c r="C8" s="36">
        <v>12763</v>
      </c>
      <c r="D8" s="36">
        <v>56195</v>
      </c>
      <c r="E8" s="36">
        <v>49877</v>
      </c>
      <c r="F8" s="13">
        <f t="shared" ref="F8:F35" si="0">((E8*100)/D8)-100</f>
        <v>-11.242993148856655</v>
      </c>
      <c r="G8" s="1"/>
      <c r="H8" s="1"/>
      <c r="I8" s="1"/>
    </row>
    <row r="9" spans="1:12" x14ac:dyDescent="0.25">
      <c r="A9" s="8" t="s">
        <v>46</v>
      </c>
      <c r="B9" s="35">
        <v>450.25</v>
      </c>
      <c r="C9" s="35">
        <v>610</v>
      </c>
      <c r="D9" s="35">
        <v>1863.25</v>
      </c>
      <c r="E9" s="35">
        <v>2058</v>
      </c>
      <c r="F9" s="10">
        <f t="shared" si="0"/>
        <v>10.452166912652629</v>
      </c>
      <c r="G9" s="1"/>
      <c r="H9" s="1"/>
      <c r="I9" s="1"/>
    </row>
    <row r="10" spans="1:12" x14ac:dyDescent="0.25">
      <c r="A10" s="11" t="s">
        <v>47</v>
      </c>
      <c r="B10" s="36">
        <v>0</v>
      </c>
      <c r="C10" s="36">
        <v>0</v>
      </c>
      <c r="D10" s="36">
        <v>2</v>
      </c>
      <c r="E10" s="36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35">
        <v>339804</v>
      </c>
      <c r="C11" s="35">
        <v>339067</v>
      </c>
      <c r="D11" s="35">
        <v>1263361</v>
      </c>
      <c r="E11" s="35">
        <v>1298615</v>
      </c>
      <c r="F11" s="10">
        <f t="shared" si="0"/>
        <v>2.7904929786498087</v>
      </c>
      <c r="G11" s="1"/>
      <c r="H11" s="1"/>
      <c r="I11" s="1"/>
    </row>
    <row r="12" spans="1:12" x14ac:dyDescent="0.25">
      <c r="A12" s="11" t="s">
        <v>49</v>
      </c>
      <c r="B12" s="36">
        <v>5631.5</v>
      </c>
      <c r="C12" s="36">
        <v>6512</v>
      </c>
      <c r="D12" s="36">
        <v>28993.5</v>
      </c>
      <c r="E12" s="36">
        <v>30275.5</v>
      </c>
      <c r="F12" s="13">
        <f t="shared" si="0"/>
        <v>4.421680721541037</v>
      </c>
      <c r="G12" s="1"/>
      <c r="H12" s="1"/>
      <c r="I12" s="1"/>
    </row>
    <row r="13" spans="1:12" x14ac:dyDescent="0.25">
      <c r="A13" s="8" t="s">
        <v>50</v>
      </c>
      <c r="B13" s="35">
        <v>4564</v>
      </c>
      <c r="C13" s="35">
        <v>5341</v>
      </c>
      <c r="D13" s="35">
        <v>16614</v>
      </c>
      <c r="E13" s="35">
        <v>19674</v>
      </c>
      <c r="F13" s="10">
        <f t="shared" si="0"/>
        <v>18.418201516793062</v>
      </c>
      <c r="G13" s="1"/>
      <c r="H13" s="1"/>
      <c r="I13" s="1"/>
    </row>
    <row r="14" spans="1:12" x14ac:dyDescent="0.25">
      <c r="A14" s="11" t="s">
        <v>51</v>
      </c>
      <c r="B14" s="36">
        <v>139426.5</v>
      </c>
      <c r="C14" s="36">
        <v>128573.5</v>
      </c>
      <c r="D14" s="36">
        <v>549282</v>
      </c>
      <c r="E14" s="36">
        <v>531817</v>
      </c>
      <c r="F14" s="13">
        <f t="shared" si="0"/>
        <v>-3.1796053757450693</v>
      </c>
      <c r="G14" s="1"/>
      <c r="H14" s="1"/>
      <c r="I14" s="1"/>
    </row>
    <row r="15" spans="1:12" x14ac:dyDescent="0.25">
      <c r="A15" s="8" t="s">
        <v>52</v>
      </c>
      <c r="B15" s="35">
        <v>51777.25</v>
      </c>
      <c r="C15" s="35">
        <v>54362</v>
      </c>
      <c r="D15" s="35">
        <v>193088.5</v>
      </c>
      <c r="E15" s="35">
        <v>193535.75</v>
      </c>
      <c r="F15" s="10">
        <f t="shared" si="0"/>
        <v>0.23162953775081974</v>
      </c>
      <c r="G15" s="1"/>
      <c r="H15" s="1"/>
      <c r="I15" s="1"/>
    </row>
    <row r="16" spans="1:12" x14ac:dyDescent="0.25">
      <c r="A16" s="11" t="s">
        <v>53</v>
      </c>
      <c r="B16" s="36">
        <v>5773</v>
      </c>
      <c r="C16" s="36">
        <v>7847</v>
      </c>
      <c r="D16" s="36">
        <v>21365</v>
      </c>
      <c r="E16" s="36">
        <v>26025</v>
      </c>
      <c r="F16" s="13">
        <f t="shared" si="0"/>
        <v>21.811373742101566</v>
      </c>
      <c r="G16" s="1"/>
      <c r="H16" s="1"/>
      <c r="I16" s="1"/>
    </row>
    <row r="17" spans="1:9" x14ac:dyDescent="0.25">
      <c r="A17" s="8" t="s">
        <v>54</v>
      </c>
      <c r="B17" s="35">
        <v>12093</v>
      </c>
      <c r="C17" s="35">
        <v>15892</v>
      </c>
      <c r="D17" s="35">
        <v>41678</v>
      </c>
      <c r="E17" s="35">
        <v>59188</v>
      </c>
      <c r="F17" s="10">
        <f t="shared" si="0"/>
        <v>42.012572580258166</v>
      </c>
      <c r="G17" s="1"/>
      <c r="H17" s="1"/>
      <c r="I17" s="1"/>
    </row>
    <row r="18" spans="1:9" x14ac:dyDescent="0.25">
      <c r="A18" s="11" t="s">
        <v>55</v>
      </c>
      <c r="B18" s="36">
        <v>1185</v>
      </c>
      <c r="C18" s="36">
        <v>1595</v>
      </c>
      <c r="D18" s="36">
        <v>4747</v>
      </c>
      <c r="E18" s="36">
        <v>6368</v>
      </c>
      <c r="F18" s="13">
        <f t="shared" si="0"/>
        <v>34.147882873393712</v>
      </c>
      <c r="G18" s="1"/>
      <c r="H18" s="1"/>
      <c r="I18" s="1"/>
    </row>
    <row r="19" spans="1:9" x14ac:dyDescent="0.25">
      <c r="A19" s="8" t="s">
        <v>56</v>
      </c>
      <c r="B19" s="35">
        <v>56</v>
      </c>
      <c r="C19" s="35">
        <v>69</v>
      </c>
      <c r="D19" s="35">
        <v>217</v>
      </c>
      <c r="E19" s="35">
        <v>361</v>
      </c>
      <c r="F19" s="10">
        <f t="shared" si="0"/>
        <v>66.359447004608285</v>
      </c>
      <c r="G19" s="1"/>
      <c r="H19" s="1"/>
      <c r="I19" s="1"/>
    </row>
    <row r="20" spans="1:9" x14ac:dyDescent="0.25">
      <c r="A20" s="11" t="s">
        <v>57</v>
      </c>
      <c r="B20" s="36">
        <v>3794</v>
      </c>
      <c r="C20" s="36">
        <v>4578</v>
      </c>
      <c r="D20" s="36">
        <v>16151</v>
      </c>
      <c r="E20" s="36">
        <v>19942</v>
      </c>
      <c r="F20" s="13">
        <f t="shared" si="0"/>
        <v>23.472230821620954</v>
      </c>
      <c r="G20" s="1"/>
      <c r="H20" s="1"/>
      <c r="I20" s="1"/>
    </row>
    <row r="21" spans="1:9" x14ac:dyDescent="0.25">
      <c r="A21" s="8" t="s">
        <v>58</v>
      </c>
      <c r="B21" s="35">
        <v>139</v>
      </c>
      <c r="C21" s="35">
        <v>94</v>
      </c>
      <c r="D21" s="35">
        <v>757</v>
      </c>
      <c r="E21" s="35">
        <v>129</v>
      </c>
      <c r="F21" s="10">
        <f t="shared" si="0"/>
        <v>-82.959048877146628</v>
      </c>
      <c r="G21" s="1"/>
      <c r="H21" s="1"/>
      <c r="I21" s="1"/>
    </row>
    <row r="22" spans="1:9" x14ac:dyDescent="0.25">
      <c r="A22" s="11" t="s">
        <v>59</v>
      </c>
      <c r="B22" s="36">
        <v>95553</v>
      </c>
      <c r="C22" s="36">
        <v>85141</v>
      </c>
      <c r="D22" s="36">
        <v>404515</v>
      </c>
      <c r="E22" s="36">
        <v>350341</v>
      </c>
      <c r="F22" s="13">
        <f t="shared" si="0"/>
        <v>-13.392334029640438</v>
      </c>
      <c r="G22" s="1"/>
      <c r="H22" s="1"/>
      <c r="I22" s="1"/>
    </row>
    <row r="23" spans="1:9" x14ac:dyDescent="0.25">
      <c r="A23" s="8" t="s">
        <v>60</v>
      </c>
      <c r="B23" s="35">
        <v>35513</v>
      </c>
      <c r="C23" s="35">
        <v>9170</v>
      </c>
      <c r="D23" s="35">
        <v>201249</v>
      </c>
      <c r="E23" s="35">
        <v>40983</v>
      </c>
      <c r="F23" s="10">
        <f t="shared" si="0"/>
        <v>-79.635675208324017</v>
      </c>
      <c r="G23" s="1"/>
      <c r="H23" s="1"/>
      <c r="I23" s="1"/>
    </row>
    <row r="24" spans="1:9" x14ac:dyDescent="0.25">
      <c r="A24" s="11" t="s">
        <v>61</v>
      </c>
      <c r="B24" s="36">
        <v>3133</v>
      </c>
      <c r="C24" s="36">
        <v>2136</v>
      </c>
      <c r="D24" s="36">
        <v>12827</v>
      </c>
      <c r="E24" s="36">
        <v>11018</v>
      </c>
      <c r="F24" s="13">
        <f t="shared" si="0"/>
        <v>-14.103063849692049</v>
      </c>
      <c r="G24" s="1"/>
      <c r="H24" s="1"/>
      <c r="I24" s="1"/>
    </row>
    <row r="25" spans="1:9" x14ac:dyDescent="0.25">
      <c r="A25" s="8" t="s">
        <v>62</v>
      </c>
      <c r="B25" s="35">
        <v>2531</v>
      </c>
      <c r="C25" s="35">
        <v>2836</v>
      </c>
      <c r="D25" s="35">
        <v>10626</v>
      </c>
      <c r="E25" s="35">
        <v>11351</v>
      </c>
      <c r="F25" s="10">
        <f t="shared" si="0"/>
        <v>6.822887257669862</v>
      </c>
      <c r="G25" s="1"/>
      <c r="H25" s="1"/>
      <c r="I25" s="1"/>
    </row>
    <row r="26" spans="1:9" x14ac:dyDescent="0.25">
      <c r="A26" s="11" t="s">
        <v>63</v>
      </c>
      <c r="B26" s="36">
        <v>418</v>
      </c>
      <c r="C26" s="36">
        <v>435</v>
      </c>
      <c r="D26" s="36">
        <v>2483</v>
      </c>
      <c r="E26" s="36">
        <v>2162</v>
      </c>
      <c r="F26" s="13">
        <f t="shared" si="0"/>
        <v>-12.927909786548526</v>
      </c>
      <c r="G26" s="1"/>
      <c r="H26" s="1"/>
      <c r="I26" s="1"/>
    </row>
    <row r="27" spans="1:9" x14ac:dyDescent="0.25">
      <c r="A27" s="8" t="s">
        <v>64</v>
      </c>
      <c r="B27" s="35">
        <v>0</v>
      </c>
      <c r="C27" s="35">
        <v>0</v>
      </c>
      <c r="D27" s="35">
        <v>0</v>
      </c>
      <c r="E27" s="35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6">
        <v>25702</v>
      </c>
      <c r="C28" s="36">
        <v>25011</v>
      </c>
      <c r="D28" s="36">
        <v>106378</v>
      </c>
      <c r="E28" s="36">
        <v>97170</v>
      </c>
      <c r="F28" s="13">
        <f t="shared" si="0"/>
        <v>-8.6559250972945563</v>
      </c>
      <c r="G28" s="1"/>
      <c r="H28" s="1"/>
      <c r="I28" s="1"/>
    </row>
    <row r="29" spans="1:9" x14ac:dyDescent="0.25">
      <c r="A29" s="8" t="s">
        <v>66</v>
      </c>
      <c r="B29" s="35">
        <v>70</v>
      </c>
      <c r="C29" s="35">
        <v>89</v>
      </c>
      <c r="D29" s="35">
        <v>271</v>
      </c>
      <c r="E29" s="35">
        <v>427</v>
      </c>
      <c r="F29" s="10">
        <f t="shared" si="0"/>
        <v>57.564575645756463</v>
      </c>
      <c r="G29" s="1"/>
      <c r="H29" s="1"/>
      <c r="I29" s="1"/>
    </row>
    <row r="30" spans="1:9" x14ac:dyDescent="0.25">
      <c r="A30" s="11" t="s">
        <v>67</v>
      </c>
      <c r="B30" s="36">
        <v>12366</v>
      </c>
      <c r="C30" s="36">
        <v>11035</v>
      </c>
      <c r="D30" s="36">
        <v>51833</v>
      </c>
      <c r="E30" s="36">
        <v>43359</v>
      </c>
      <c r="F30" s="13">
        <f t="shared" si="0"/>
        <v>-16.348658190727917</v>
      </c>
      <c r="G30" s="1"/>
      <c r="H30" s="1"/>
      <c r="I30" s="1"/>
    </row>
    <row r="31" spans="1:9" x14ac:dyDescent="0.25">
      <c r="A31" s="8" t="s">
        <v>68</v>
      </c>
      <c r="B31" s="35">
        <v>15168</v>
      </c>
      <c r="C31" s="35">
        <v>13967</v>
      </c>
      <c r="D31" s="35">
        <v>70008</v>
      </c>
      <c r="E31" s="35">
        <v>51312</v>
      </c>
      <c r="F31" s="10">
        <f t="shared" si="0"/>
        <v>-26.70551936921494</v>
      </c>
      <c r="G31" s="1"/>
      <c r="H31" s="1"/>
      <c r="I31" s="1"/>
    </row>
    <row r="32" spans="1:9" x14ac:dyDescent="0.25">
      <c r="A32" s="11" t="s">
        <v>69</v>
      </c>
      <c r="B32" s="36">
        <v>361126</v>
      </c>
      <c r="C32" s="36">
        <v>357703</v>
      </c>
      <c r="D32" s="36">
        <v>1403127</v>
      </c>
      <c r="E32" s="36">
        <v>1454858</v>
      </c>
      <c r="F32" s="13">
        <f t="shared" si="0"/>
        <v>3.6868366156449071</v>
      </c>
      <c r="G32" s="1"/>
      <c r="H32" s="1"/>
      <c r="I32" s="1"/>
    </row>
    <row r="33" spans="1:9" x14ac:dyDescent="0.25">
      <c r="A33" s="8" t="s">
        <v>70</v>
      </c>
      <c r="B33" s="35">
        <v>14387.5</v>
      </c>
      <c r="C33" s="35">
        <v>17376.5</v>
      </c>
      <c r="D33" s="35">
        <v>64911.5</v>
      </c>
      <c r="E33" s="35">
        <v>62843</v>
      </c>
      <c r="F33" s="10">
        <f t="shared" si="0"/>
        <v>-3.1866464339909015</v>
      </c>
      <c r="G33" s="1"/>
      <c r="H33" s="1"/>
      <c r="I33" s="1"/>
    </row>
    <row r="34" spans="1:9" x14ac:dyDescent="0.25">
      <c r="A34" s="11" t="s">
        <v>71</v>
      </c>
      <c r="B34" s="36">
        <v>2098</v>
      </c>
      <c r="C34" s="36">
        <v>3075</v>
      </c>
      <c r="D34" s="36">
        <v>8764</v>
      </c>
      <c r="E34" s="36">
        <v>10224</v>
      </c>
      <c r="F34" s="13">
        <f t="shared" si="0"/>
        <v>16.659059790050208</v>
      </c>
      <c r="G34" s="1"/>
      <c r="H34" s="1"/>
      <c r="I34" s="1"/>
    </row>
    <row r="35" spans="1:9" x14ac:dyDescent="0.25">
      <c r="A35" s="14" t="s">
        <v>72</v>
      </c>
      <c r="B35" s="15">
        <f>SUM(B7:B34)</f>
        <v>1147668</v>
      </c>
      <c r="C35" s="15">
        <f t="shared" ref="C35:E35" si="1">SUM(C7:C34)</f>
        <v>1105448</v>
      </c>
      <c r="D35" s="15">
        <f t="shared" si="1"/>
        <v>4532978.75</v>
      </c>
      <c r="E35" s="15">
        <f t="shared" si="1"/>
        <v>4374842.25</v>
      </c>
      <c r="F35" s="16">
        <f t="shared" si="0"/>
        <v>-3.4885780128574453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929</v>
      </c>
      <c r="C38" s="41">
        <f>D7</f>
        <v>1672</v>
      </c>
      <c r="D38" s="41">
        <f>_xlfn.RANK.EQ(B38,$B$38:$B$65)+COUNTIF($B$38:$B$65,B38)-1</f>
        <v>23</v>
      </c>
      <c r="E38" s="42" t="str">
        <f t="shared" ref="E38:E65" si="2">INDEX($A$38:$B$65,MATCH(ROW()-37,$D$38:$D$65,0),1)</f>
        <v>VALENCIA</v>
      </c>
      <c r="F38" s="42">
        <f>LOOKUP(E38,$A$38:$A$65,$B$38:$B$65)</f>
        <v>1454858</v>
      </c>
      <c r="G38" s="42">
        <f>LOOKUP(E38,$A$38:$A$65,$C$38:$C$65)</f>
        <v>1403127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49877</v>
      </c>
      <c r="C39" s="41">
        <f t="shared" ref="C39:C65" si="5">D8</f>
        <v>56195</v>
      </c>
      <c r="D39" s="41">
        <f t="shared" ref="D39:D65" si="6">_xlfn.RANK.EQ(B39,$B$38:$B$65)+COUNTIF($B$38:$B$65,B39)-1</f>
        <v>10</v>
      </c>
      <c r="E39" s="42" t="str">
        <f t="shared" si="2"/>
        <v>BAHIA DE ALGECIRAS</v>
      </c>
      <c r="F39" s="42">
        <f t="shared" ref="F39:F54" si="7">LOOKUP(E39,$A$38:$A$65,$B$38:$B$65)</f>
        <v>1298615</v>
      </c>
      <c r="G39" s="42">
        <f t="shared" ref="G39:G65" si="8">LOOKUP(E39,$A$38:$A$65,$C$38:$C$65)</f>
        <v>1263361</v>
      </c>
    </row>
    <row r="40" spans="1:9" x14ac:dyDescent="0.25">
      <c r="A40" s="42" t="str">
        <f t="shared" si="3"/>
        <v>ALMERIA</v>
      </c>
      <c r="B40" s="41">
        <f t="shared" si="4"/>
        <v>2058</v>
      </c>
      <c r="C40" s="41">
        <f t="shared" si="5"/>
        <v>1863.25</v>
      </c>
      <c r="D40" s="41">
        <f t="shared" si="6"/>
        <v>22</v>
      </c>
      <c r="E40" s="42" t="str">
        <f t="shared" si="2"/>
        <v>BARCELONA</v>
      </c>
      <c r="F40" s="42">
        <f t="shared" si="7"/>
        <v>531817</v>
      </c>
      <c r="G40" s="42">
        <f t="shared" si="8"/>
        <v>549282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2</v>
      </c>
      <c r="D41" s="41">
        <f t="shared" si="6"/>
        <v>28</v>
      </c>
      <c r="E41" s="42" t="str">
        <f t="shared" si="2"/>
        <v>LAS PALMAS</v>
      </c>
      <c r="F41" s="42">
        <f t="shared" si="7"/>
        <v>350341</v>
      </c>
      <c r="G41" s="42">
        <f t="shared" si="8"/>
        <v>404515</v>
      </c>
    </row>
    <row r="42" spans="1:9" x14ac:dyDescent="0.25">
      <c r="A42" s="42" t="str">
        <f t="shared" si="3"/>
        <v>BAHIA DE ALGECIRAS</v>
      </c>
      <c r="B42" s="41">
        <f t="shared" si="4"/>
        <v>1298615</v>
      </c>
      <c r="C42" s="41">
        <f t="shared" si="5"/>
        <v>1263361</v>
      </c>
      <c r="D42" s="41">
        <f t="shared" si="6"/>
        <v>2</v>
      </c>
      <c r="E42" s="42" t="str">
        <f t="shared" si="2"/>
        <v>BILBAO</v>
      </c>
      <c r="F42" s="42">
        <f t="shared" si="7"/>
        <v>193535.75</v>
      </c>
      <c r="G42" s="42">
        <f t="shared" si="8"/>
        <v>193088.5</v>
      </c>
    </row>
    <row r="43" spans="1:9" x14ac:dyDescent="0.25">
      <c r="A43" s="42" t="str">
        <f t="shared" si="3"/>
        <v>BAHIA DE CADIZ</v>
      </c>
      <c r="B43" s="41">
        <f t="shared" si="4"/>
        <v>30275.5</v>
      </c>
      <c r="C43" s="41">
        <f t="shared" si="5"/>
        <v>28993.5</v>
      </c>
      <c r="D43" s="41">
        <f t="shared" si="6"/>
        <v>13</v>
      </c>
      <c r="E43" s="42" t="str">
        <f t="shared" si="2"/>
        <v>SANTA CRUZ DE TENERIFE</v>
      </c>
      <c r="F43" s="42">
        <f t="shared" si="7"/>
        <v>97170</v>
      </c>
      <c r="G43" s="42">
        <f t="shared" si="8"/>
        <v>106378</v>
      </c>
    </row>
    <row r="44" spans="1:9" x14ac:dyDescent="0.25">
      <c r="A44" s="42" t="str">
        <f t="shared" si="3"/>
        <v>BALEARES</v>
      </c>
      <c r="B44" s="41">
        <f t="shared" si="4"/>
        <v>19674</v>
      </c>
      <c r="C44" s="41">
        <f t="shared" si="5"/>
        <v>16614</v>
      </c>
      <c r="D44" s="41">
        <f t="shared" si="6"/>
        <v>16</v>
      </c>
      <c r="E44" s="42" t="str">
        <f t="shared" si="2"/>
        <v>VIGO</v>
      </c>
      <c r="F44" s="42">
        <f t="shared" si="7"/>
        <v>62843</v>
      </c>
      <c r="G44" s="42">
        <f t="shared" si="8"/>
        <v>64911.5</v>
      </c>
    </row>
    <row r="45" spans="1:9" x14ac:dyDescent="0.25">
      <c r="A45" s="42" t="str">
        <f t="shared" si="3"/>
        <v>BARCELONA</v>
      </c>
      <c r="B45" s="41">
        <f t="shared" si="4"/>
        <v>531817</v>
      </c>
      <c r="C45" s="41">
        <f t="shared" si="5"/>
        <v>549282</v>
      </c>
      <c r="D45" s="41">
        <f t="shared" si="6"/>
        <v>3</v>
      </c>
      <c r="E45" s="42" t="str">
        <f t="shared" si="2"/>
        <v>CASTELLON</v>
      </c>
      <c r="F45" s="42">
        <f t="shared" si="7"/>
        <v>59188</v>
      </c>
      <c r="G45" s="42">
        <f t="shared" si="8"/>
        <v>41678</v>
      </c>
    </row>
    <row r="46" spans="1:9" x14ac:dyDescent="0.25">
      <c r="A46" s="42" t="str">
        <f t="shared" si="3"/>
        <v>BILBAO</v>
      </c>
      <c r="B46" s="41">
        <f t="shared" si="4"/>
        <v>193535.75</v>
      </c>
      <c r="C46" s="41">
        <f t="shared" si="5"/>
        <v>193088.5</v>
      </c>
      <c r="D46" s="41">
        <f t="shared" si="6"/>
        <v>5</v>
      </c>
      <c r="E46" s="42" t="str">
        <f t="shared" si="2"/>
        <v>TARRAGONA</v>
      </c>
      <c r="F46" s="42">
        <f t="shared" si="7"/>
        <v>51312</v>
      </c>
      <c r="G46" s="42">
        <f t="shared" si="8"/>
        <v>70008</v>
      </c>
    </row>
    <row r="47" spans="1:9" x14ac:dyDescent="0.25">
      <c r="A47" s="42" t="str">
        <f t="shared" si="3"/>
        <v>CARTAGENA</v>
      </c>
      <c r="B47" s="41">
        <f t="shared" si="4"/>
        <v>26025</v>
      </c>
      <c r="C47" s="41">
        <f t="shared" si="5"/>
        <v>21365</v>
      </c>
      <c r="D47" s="41">
        <f t="shared" si="6"/>
        <v>14</v>
      </c>
      <c r="E47" s="42" t="str">
        <f t="shared" si="2"/>
        <v>ALICANTE</v>
      </c>
      <c r="F47" s="42">
        <f t="shared" si="7"/>
        <v>49877</v>
      </c>
      <c r="G47" s="42">
        <f t="shared" si="8"/>
        <v>56195</v>
      </c>
    </row>
    <row r="48" spans="1:9" x14ac:dyDescent="0.25">
      <c r="A48" s="42" t="str">
        <f t="shared" si="3"/>
        <v>CASTELLON</v>
      </c>
      <c r="B48" s="41">
        <f t="shared" si="4"/>
        <v>59188</v>
      </c>
      <c r="C48" s="41">
        <f t="shared" si="5"/>
        <v>41678</v>
      </c>
      <c r="D48" s="41">
        <f t="shared" si="6"/>
        <v>8</v>
      </c>
      <c r="E48" s="42" t="str">
        <f t="shared" si="2"/>
        <v>SEVILLA</v>
      </c>
      <c r="F48" s="42">
        <f t="shared" si="7"/>
        <v>43359</v>
      </c>
      <c r="G48" s="42">
        <f t="shared" si="8"/>
        <v>51833</v>
      </c>
    </row>
    <row r="49" spans="1:7" x14ac:dyDescent="0.25">
      <c r="A49" s="42" t="str">
        <f t="shared" si="3"/>
        <v>CEUTA</v>
      </c>
      <c r="B49" s="41">
        <f t="shared" si="4"/>
        <v>6368</v>
      </c>
      <c r="C49" s="41">
        <f t="shared" si="5"/>
        <v>4747</v>
      </c>
      <c r="D49" s="41">
        <f t="shared" si="6"/>
        <v>20</v>
      </c>
      <c r="E49" s="42" t="str">
        <f t="shared" si="2"/>
        <v>MALAGA</v>
      </c>
      <c r="F49" s="42">
        <f t="shared" si="7"/>
        <v>40983</v>
      </c>
      <c r="G49" s="42">
        <f t="shared" si="8"/>
        <v>201249</v>
      </c>
    </row>
    <row r="50" spans="1:7" x14ac:dyDescent="0.25">
      <c r="A50" s="42" t="str">
        <f t="shared" si="3"/>
        <v>FERROL-SAN CIBRAO</v>
      </c>
      <c r="B50" s="41">
        <f t="shared" si="4"/>
        <v>361</v>
      </c>
      <c r="C50" s="41">
        <f t="shared" si="5"/>
        <v>217</v>
      </c>
      <c r="D50" s="41">
        <f t="shared" si="6"/>
        <v>25</v>
      </c>
      <c r="E50" s="42" t="str">
        <f t="shared" si="2"/>
        <v>BAHIA DE CADIZ</v>
      </c>
      <c r="F50" s="42">
        <f t="shared" si="7"/>
        <v>30275.5</v>
      </c>
      <c r="G50" s="42">
        <f t="shared" si="8"/>
        <v>28993.5</v>
      </c>
    </row>
    <row r="51" spans="1:7" x14ac:dyDescent="0.25">
      <c r="A51" s="42" t="str">
        <f t="shared" si="3"/>
        <v>GIJON</v>
      </c>
      <c r="B51" s="41">
        <f t="shared" si="4"/>
        <v>19942</v>
      </c>
      <c r="C51" s="41">
        <f t="shared" si="5"/>
        <v>16151</v>
      </c>
      <c r="D51" s="41">
        <f t="shared" si="6"/>
        <v>15</v>
      </c>
      <c r="E51" s="42" t="str">
        <f t="shared" si="2"/>
        <v>CARTAGENA</v>
      </c>
      <c r="F51" s="42">
        <f t="shared" si="7"/>
        <v>26025</v>
      </c>
      <c r="G51" s="42">
        <f t="shared" si="8"/>
        <v>21365</v>
      </c>
    </row>
    <row r="52" spans="1:7" x14ac:dyDescent="0.25">
      <c r="A52" s="42" t="str">
        <f t="shared" si="3"/>
        <v>HUELVA</v>
      </c>
      <c r="B52" s="41">
        <f t="shared" si="4"/>
        <v>129</v>
      </c>
      <c r="C52" s="41">
        <f t="shared" si="5"/>
        <v>757</v>
      </c>
      <c r="D52" s="41">
        <f t="shared" si="6"/>
        <v>26</v>
      </c>
      <c r="E52" s="42" t="str">
        <f t="shared" si="2"/>
        <v>GIJON</v>
      </c>
      <c r="F52" s="42">
        <f t="shared" si="7"/>
        <v>19942</v>
      </c>
      <c r="G52" s="42">
        <f t="shared" si="8"/>
        <v>16151</v>
      </c>
    </row>
    <row r="53" spans="1:7" x14ac:dyDescent="0.25">
      <c r="A53" s="42" t="str">
        <f t="shared" si="3"/>
        <v>LAS PALMAS</v>
      </c>
      <c r="B53" s="41">
        <f t="shared" si="4"/>
        <v>350341</v>
      </c>
      <c r="C53" s="41">
        <f t="shared" si="5"/>
        <v>404515</v>
      </c>
      <c r="D53" s="41">
        <f t="shared" si="6"/>
        <v>4</v>
      </c>
      <c r="E53" s="42" t="str">
        <f t="shared" si="2"/>
        <v>BALEARES</v>
      </c>
      <c r="F53" s="42">
        <f t="shared" si="7"/>
        <v>19674</v>
      </c>
      <c r="G53" s="42">
        <f t="shared" si="8"/>
        <v>16614</v>
      </c>
    </row>
    <row r="54" spans="1:7" x14ac:dyDescent="0.25">
      <c r="A54" s="42" t="str">
        <f t="shared" si="3"/>
        <v>MALAGA</v>
      </c>
      <c r="B54" s="41">
        <f t="shared" si="4"/>
        <v>40983</v>
      </c>
      <c r="C54" s="41">
        <f t="shared" si="5"/>
        <v>201249</v>
      </c>
      <c r="D54" s="41">
        <f t="shared" si="6"/>
        <v>12</v>
      </c>
      <c r="E54" s="42" t="str">
        <f t="shared" si="2"/>
        <v>MELILLA</v>
      </c>
      <c r="F54" s="42">
        <f t="shared" si="7"/>
        <v>11351</v>
      </c>
      <c r="G54" s="42">
        <f t="shared" si="8"/>
        <v>10626</v>
      </c>
    </row>
    <row r="55" spans="1:7" x14ac:dyDescent="0.25">
      <c r="A55" s="42" t="str">
        <f t="shared" si="3"/>
        <v>MARIN Y RIA DE PONTEVEDRA</v>
      </c>
      <c r="B55" s="41">
        <f t="shared" si="4"/>
        <v>11018</v>
      </c>
      <c r="C55" s="41">
        <f t="shared" si="5"/>
        <v>12827</v>
      </c>
      <c r="D55" s="41">
        <f t="shared" si="6"/>
        <v>18</v>
      </c>
      <c r="E55" s="42" t="str">
        <f t="shared" si="2"/>
        <v>MARIN Y RIA DE PONTEVEDRA</v>
      </c>
      <c r="F55" s="42">
        <f t="shared" ref="F55:F65" si="9">LOOKUP(E55,$A$38:$A$65,$B$38:$B$65)</f>
        <v>11018</v>
      </c>
      <c r="G55" s="42">
        <f t="shared" si="8"/>
        <v>12827</v>
      </c>
    </row>
    <row r="56" spans="1:7" x14ac:dyDescent="0.25">
      <c r="A56" s="42" t="str">
        <f t="shared" si="3"/>
        <v>MELILLA</v>
      </c>
      <c r="B56" s="41">
        <f t="shared" si="4"/>
        <v>11351</v>
      </c>
      <c r="C56" s="41">
        <f t="shared" si="5"/>
        <v>10626</v>
      </c>
      <c r="D56" s="41">
        <f t="shared" si="6"/>
        <v>17</v>
      </c>
      <c r="E56" s="42" t="str">
        <f t="shared" si="2"/>
        <v>VILAGARCIA</v>
      </c>
      <c r="F56" s="42">
        <f t="shared" si="9"/>
        <v>10224</v>
      </c>
      <c r="G56" s="42">
        <f t="shared" si="8"/>
        <v>8764</v>
      </c>
    </row>
    <row r="57" spans="1:7" x14ac:dyDescent="0.25">
      <c r="A57" s="42" t="str">
        <f t="shared" si="3"/>
        <v>MOTRIL</v>
      </c>
      <c r="B57" s="41">
        <f t="shared" si="4"/>
        <v>2162</v>
      </c>
      <c r="C57" s="41">
        <f t="shared" si="5"/>
        <v>2483</v>
      </c>
      <c r="D57" s="41">
        <f t="shared" si="6"/>
        <v>21</v>
      </c>
      <c r="E57" s="42" t="str">
        <f t="shared" si="2"/>
        <v>CEUTA</v>
      </c>
      <c r="F57" s="42">
        <f t="shared" si="9"/>
        <v>6368</v>
      </c>
      <c r="G57" s="42">
        <f t="shared" si="8"/>
        <v>4747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9"/>
        <v>2162</v>
      </c>
      <c r="G58" s="42">
        <f t="shared" si="8"/>
        <v>2483</v>
      </c>
    </row>
    <row r="59" spans="1:7" x14ac:dyDescent="0.25">
      <c r="A59" s="42" t="str">
        <f t="shared" si="3"/>
        <v>SANTA CRUZ DE TENERIFE</v>
      </c>
      <c r="B59" s="41">
        <f t="shared" si="4"/>
        <v>97170</v>
      </c>
      <c r="C59" s="41">
        <f t="shared" si="5"/>
        <v>106378</v>
      </c>
      <c r="D59" s="41">
        <f t="shared" si="6"/>
        <v>6</v>
      </c>
      <c r="E59" s="42" t="str">
        <f t="shared" si="2"/>
        <v>ALMERIA</v>
      </c>
      <c r="F59" s="42">
        <f t="shared" si="9"/>
        <v>2058</v>
      </c>
      <c r="G59" s="42">
        <f t="shared" si="8"/>
        <v>1863.25</v>
      </c>
    </row>
    <row r="60" spans="1:7" x14ac:dyDescent="0.25">
      <c r="A60" s="42" t="str">
        <f t="shared" si="3"/>
        <v>SANTANDER</v>
      </c>
      <c r="B60" s="41">
        <f t="shared" si="4"/>
        <v>427</v>
      </c>
      <c r="C60" s="41">
        <f t="shared" si="5"/>
        <v>271</v>
      </c>
      <c r="D60" s="41">
        <f t="shared" si="6"/>
        <v>24</v>
      </c>
      <c r="E60" s="42" t="str">
        <f t="shared" si="2"/>
        <v>A CORUÑA</v>
      </c>
      <c r="F60" s="42">
        <f t="shared" si="9"/>
        <v>929</v>
      </c>
      <c r="G60" s="42">
        <f t="shared" si="8"/>
        <v>1672</v>
      </c>
    </row>
    <row r="61" spans="1:7" x14ac:dyDescent="0.25">
      <c r="A61" s="42" t="str">
        <f t="shared" si="3"/>
        <v>SEVILLA</v>
      </c>
      <c r="B61" s="41">
        <f t="shared" si="4"/>
        <v>43359</v>
      </c>
      <c r="C61" s="41">
        <f t="shared" si="5"/>
        <v>51833</v>
      </c>
      <c r="D61" s="41">
        <f t="shared" si="6"/>
        <v>11</v>
      </c>
      <c r="E61" s="42" t="str">
        <f t="shared" si="2"/>
        <v>SANTANDER</v>
      </c>
      <c r="F61" s="42">
        <f t="shared" si="9"/>
        <v>427</v>
      </c>
      <c r="G61" s="42">
        <f t="shared" si="8"/>
        <v>271</v>
      </c>
    </row>
    <row r="62" spans="1:7" x14ac:dyDescent="0.25">
      <c r="A62" s="42" t="str">
        <f t="shared" si="3"/>
        <v>TARRAGONA</v>
      </c>
      <c r="B62" s="41">
        <f t="shared" si="4"/>
        <v>51312</v>
      </c>
      <c r="C62" s="41">
        <f t="shared" si="5"/>
        <v>70008</v>
      </c>
      <c r="D62" s="41">
        <f t="shared" si="6"/>
        <v>9</v>
      </c>
      <c r="E62" s="42" t="str">
        <f t="shared" si="2"/>
        <v>FERROL-SAN CIBRAO</v>
      </c>
      <c r="F62" s="42">
        <f t="shared" si="9"/>
        <v>361</v>
      </c>
      <c r="G62" s="42">
        <f t="shared" si="8"/>
        <v>217</v>
      </c>
    </row>
    <row r="63" spans="1:7" x14ac:dyDescent="0.25">
      <c r="A63" s="42" t="str">
        <f t="shared" si="3"/>
        <v>VALENCIA</v>
      </c>
      <c r="B63" s="41">
        <f t="shared" si="4"/>
        <v>1454858</v>
      </c>
      <c r="C63" s="41">
        <f t="shared" si="5"/>
        <v>1403127</v>
      </c>
      <c r="D63" s="41">
        <f t="shared" si="6"/>
        <v>1</v>
      </c>
      <c r="E63" s="42" t="str">
        <f t="shared" si="2"/>
        <v>HUELVA</v>
      </c>
      <c r="F63" s="42">
        <f t="shared" si="9"/>
        <v>129</v>
      </c>
      <c r="G63" s="42">
        <f t="shared" si="8"/>
        <v>757</v>
      </c>
    </row>
    <row r="64" spans="1:7" x14ac:dyDescent="0.25">
      <c r="A64" s="42" t="str">
        <f t="shared" si="3"/>
        <v>VIGO</v>
      </c>
      <c r="B64" s="41">
        <f t="shared" si="4"/>
        <v>62843</v>
      </c>
      <c r="C64" s="41">
        <f t="shared" si="5"/>
        <v>64911.5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10224</v>
      </c>
      <c r="C65" s="41">
        <f t="shared" si="5"/>
        <v>8764</v>
      </c>
      <c r="D65" s="41">
        <f t="shared" si="6"/>
        <v>19</v>
      </c>
      <c r="E65" s="42" t="str">
        <f t="shared" si="2"/>
        <v>AVILES</v>
      </c>
      <c r="F65" s="42">
        <f t="shared" si="9"/>
        <v>0</v>
      </c>
      <c r="G65" s="42">
        <f t="shared" si="8"/>
        <v>2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Abril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41428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37">
        <v>0</v>
      </c>
      <c r="C7" s="37">
        <v>0</v>
      </c>
      <c r="D7" s="37">
        <v>0</v>
      </c>
      <c r="E7" s="3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8">
        <v>192</v>
      </c>
      <c r="C8" s="38">
        <v>4</v>
      </c>
      <c r="D8" s="38">
        <v>606</v>
      </c>
      <c r="E8" s="38">
        <v>527</v>
      </c>
      <c r="F8" s="13">
        <f t="shared" ref="F8:F35" si="0">((E8*100)/D8)-100</f>
        <v>-13.036303630363037</v>
      </c>
      <c r="G8" s="1"/>
      <c r="H8" s="1"/>
      <c r="I8" s="1"/>
    </row>
    <row r="9" spans="1:12" x14ac:dyDescent="0.25">
      <c r="A9" s="8" t="s">
        <v>46</v>
      </c>
      <c r="B9" s="37">
        <v>0</v>
      </c>
      <c r="C9" s="37">
        <v>0</v>
      </c>
      <c r="D9" s="37">
        <v>0</v>
      </c>
      <c r="E9" s="3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8">
        <v>0</v>
      </c>
      <c r="C10" s="38">
        <v>0</v>
      </c>
      <c r="D10" s="38">
        <v>0</v>
      </c>
      <c r="E10" s="3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7">
        <v>312608</v>
      </c>
      <c r="C11" s="37">
        <v>315268</v>
      </c>
      <c r="D11" s="37">
        <v>1172688</v>
      </c>
      <c r="E11" s="37">
        <v>1189184</v>
      </c>
      <c r="F11" s="10">
        <f t="shared" si="0"/>
        <v>1.4066827664306345</v>
      </c>
      <c r="G11" s="1"/>
      <c r="H11" s="1"/>
      <c r="I11" s="1"/>
    </row>
    <row r="12" spans="1:12" x14ac:dyDescent="0.25">
      <c r="A12" s="11" t="s">
        <v>49</v>
      </c>
      <c r="B12" s="38">
        <v>4</v>
      </c>
      <c r="C12" s="38">
        <v>0</v>
      </c>
      <c r="D12" s="38">
        <v>474</v>
      </c>
      <c r="E12" s="38">
        <v>0</v>
      </c>
      <c r="F12" s="13">
        <f t="shared" si="0"/>
        <v>-100</v>
      </c>
      <c r="G12" s="1"/>
      <c r="H12" s="1"/>
      <c r="I12" s="1"/>
    </row>
    <row r="13" spans="1:12" x14ac:dyDescent="0.25">
      <c r="A13" s="8" t="s">
        <v>50</v>
      </c>
      <c r="B13" s="37">
        <v>0</v>
      </c>
      <c r="C13" s="37">
        <v>0</v>
      </c>
      <c r="D13" s="37">
        <v>0</v>
      </c>
      <c r="E13" s="37">
        <v>2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51</v>
      </c>
      <c r="B14" s="38">
        <v>46008.5</v>
      </c>
      <c r="C14" s="38">
        <v>20676.5</v>
      </c>
      <c r="D14" s="38">
        <v>163191</v>
      </c>
      <c r="E14" s="38">
        <v>97618</v>
      </c>
      <c r="F14" s="13">
        <f t="shared" si="0"/>
        <v>-40.181750219068455</v>
      </c>
      <c r="G14" s="1"/>
      <c r="H14" s="1"/>
      <c r="I14" s="1"/>
    </row>
    <row r="15" spans="1:12" x14ac:dyDescent="0.25">
      <c r="A15" s="8" t="s">
        <v>52</v>
      </c>
      <c r="B15" s="37">
        <v>63</v>
      </c>
      <c r="C15" s="37">
        <v>61</v>
      </c>
      <c r="D15" s="37">
        <v>482.5</v>
      </c>
      <c r="E15" s="37">
        <v>186.25</v>
      </c>
      <c r="F15" s="10">
        <f t="shared" si="0"/>
        <v>-61.398963730569946</v>
      </c>
      <c r="G15" s="1"/>
      <c r="H15" s="1"/>
      <c r="I15" s="1"/>
    </row>
    <row r="16" spans="1:12" x14ac:dyDescent="0.25">
      <c r="A16" s="11" t="s">
        <v>53</v>
      </c>
      <c r="B16" s="38">
        <v>0</v>
      </c>
      <c r="C16" s="38">
        <v>0</v>
      </c>
      <c r="D16" s="38">
        <v>0</v>
      </c>
      <c r="E16" s="38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37">
        <v>88</v>
      </c>
      <c r="C17" s="37">
        <v>19</v>
      </c>
      <c r="D17" s="37">
        <v>175</v>
      </c>
      <c r="E17" s="37">
        <v>882</v>
      </c>
      <c r="F17" s="10">
        <f t="shared" si="0"/>
        <v>404</v>
      </c>
      <c r="G17" s="1"/>
      <c r="H17" s="1"/>
      <c r="I17" s="1"/>
    </row>
    <row r="18" spans="1:9" x14ac:dyDescent="0.25">
      <c r="A18" s="11" t="s">
        <v>55</v>
      </c>
      <c r="B18" s="38">
        <v>0</v>
      </c>
      <c r="C18" s="38">
        <v>0</v>
      </c>
      <c r="D18" s="38">
        <v>0</v>
      </c>
      <c r="E18" s="38">
        <v>0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56</v>
      </c>
      <c r="B19" s="37">
        <v>0</v>
      </c>
      <c r="C19" s="37">
        <v>0</v>
      </c>
      <c r="D19" s="37">
        <v>0</v>
      </c>
      <c r="E19" s="3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8">
        <v>0</v>
      </c>
      <c r="C20" s="38">
        <v>0</v>
      </c>
      <c r="D20" s="38">
        <v>0</v>
      </c>
      <c r="E20" s="38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37">
        <v>0</v>
      </c>
      <c r="C21" s="37">
        <v>0</v>
      </c>
      <c r="D21" s="37">
        <v>0</v>
      </c>
      <c r="E21" s="3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8">
        <v>60799</v>
      </c>
      <c r="C22" s="38">
        <v>49934</v>
      </c>
      <c r="D22" s="38">
        <v>262954</v>
      </c>
      <c r="E22" s="38">
        <v>219020</v>
      </c>
      <c r="F22" s="13">
        <f t="shared" si="0"/>
        <v>-16.707865253998804</v>
      </c>
      <c r="G22" s="1"/>
      <c r="H22" s="1"/>
      <c r="I22" s="1"/>
    </row>
    <row r="23" spans="1:9" x14ac:dyDescent="0.25">
      <c r="A23" s="8" t="s">
        <v>60</v>
      </c>
      <c r="B23" s="37">
        <v>32333</v>
      </c>
      <c r="C23" s="37">
        <v>7046</v>
      </c>
      <c r="D23" s="37">
        <v>188823</v>
      </c>
      <c r="E23" s="37">
        <v>31588</v>
      </c>
      <c r="F23" s="10">
        <f t="shared" si="0"/>
        <v>-83.271105744533244</v>
      </c>
      <c r="G23" s="1"/>
      <c r="H23" s="1"/>
      <c r="I23" s="1"/>
    </row>
    <row r="24" spans="1:9" x14ac:dyDescent="0.25">
      <c r="A24" s="11" t="s">
        <v>61</v>
      </c>
      <c r="B24" s="38">
        <v>277</v>
      </c>
      <c r="C24" s="38">
        <v>298</v>
      </c>
      <c r="D24" s="38">
        <v>912</v>
      </c>
      <c r="E24" s="38">
        <v>1266</v>
      </c>
      <c r="F24" s="13">
        <f t="shared" si="0"/>
        <v>38.81578947368422</v>
      </c>
      <c r="G24" s="1"/>
      <c r="H24" s="1"/>
      <c r="I24" s="1"/>
    </row>
    <row r="25" spans="1:9" x14ac:dyDescent="0.25">
      <c r="A25" s="8" t="s">
        <v>62</v>
      </c>
      <c r="B25" s="37">
        <v>0</v>
      </c>
      <c r="C25" s="37">
        <v>0</v>
      </c>
      <c r="D25" s="37">
        <v>0</v>
      </c>
      <c r="E25" s="3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8">
        <v>0</v>
      </c>
      <c r="C26" s="38">
        <v>0</v>
      </c>
      <c r="D26" s="38">
        <v>0</v>
      </c>
      <c r="E26" s="38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387</v>
      </c>
      <c r="C28" s="38">
        <v>181</v>
      </c>
      <c r="D28" s="38">
        <v>1434</v>
      </c>
      <c r="E28" s="38">
        <v>1103</v>
      </c>
      <c r="F28" s="13">
        <f t="shared" si="0"/>
        <v>-23.082287308228729</v>
      </c>
      <c r="G28" s="1"/>
      <c r="H28" s="1"/>
      <c r="I28" s="1"/>
    </row>
    <row r="29" spans="1:9" x14ac:dyDescent="0.25">
      <c r="A29" s="8" t="s">
        <v>66</v>
      </c>
      <c r="B29" s="37">
        <v>0</v>
      </c>
      <c r="C29" s="37">
        <v>0</v>
      </c>
      <c r="D29" s="37">
        <v>2</v>
      </c>
      <c r="E29" s="37">
        <v>0</v>
      </c>
      <c r="F29" s="18">
        <f t="shared" si="0"/>
        <v>-100</v>
      </c>
      <c r="G29" s="1"/>
      <c r="H29" s="1"/>
      <c r="I29" s="1"/>
    </row>
    <row r="30" spans="1:9" x14ac:dyDescent="0.25">
      <c r="A30" s="11" t="s">
        <v>67</v>
      </c>
      <c r="B30" s="38">
        <v>0</v>
      </c>
      <c r="C30" s="38">
        <v>0</v>
      </c>
      <c r="D30" s="38">
        <v>0</v>
      </c>
      <c r="E30" s="3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37">
        <v>8085</v>
      </c>
      <c r="C31" s="37">
        <v>6907</v>
      </c>
      <c r="D31" s="37">
        <v>39613</v>
      </c>
      <c r="E31" s="37">
        <v>25860</v>
      </c>
      <c r="F31" s="10">
        <f t="shared" si="0"/>
        <v>-34.718400525080156</v>
      </c>
      <c r="G31" s="1"/>
      <c r="H31" s="1"/>
      <c r="I31" s="1"/>
    </row>
    <row r="32" spans="1:9" x14ac:dyDescent="0.25">
      <c r="A32" s="11" t="s">
        <v>69</v>
      </c>
      <c r="B32" s="38">
        <v>184486</v>
      </c>
      <c r="C32" s="38">
        <v>178880</v>
      </c>
      <c r="D32" s="38">
        <v>715080</v>
      </c>
      <c r="E32" s="38">
        <v>753525</v>
      </c>
      <c r="F32" s="13">
        <f t="shared" si="0"/>
        <v>5.376321530458128</v>
      </c>
      <c r="G32" s="1"/>
      <c r="H32" s="1"/>
      <c r="I32" s="1"/>
    </row>
    <row r="33" spans="1:9" x14ac:dyDescent="0.25">
      <c r="A33" s="8" t="s">
        <v>70</v>
      </c>
      <c r="B33" s="37">
        <v>581</v>
      </c>
      <c r="C33" s="37">
        <v>495</v>
      </c>
      <c r="D33" s="37">
        <v>2914</v>
      </c>
      <c r="E33" s="37">
        <v>2180</v>
      </c>
      <c r="F33" s="10">
        <f t="shared" si="0"/>
        <v>-25.188743994509267</v>
      </c>
      <c r="G33" s="1"/>
      <c r="H33" s="1"/>
      <c r="I33" s="1"/>
    </row>
    <row r="34" spans="1:9" x14ac:dyDescent="0.25">
      <c r="A34" s="11" t="s">
        <v>71</v>
      </c>
      <c r="B34" s="38">
        <v>0</v>
      </c>
      <c r="C34" s="38">
        <v>0</v>
      </c>
      <c r="D34" s="38">
        <v>26</v>
      </c>
      <c r="E34" s="38">
        <v>0</v>
      </c>
      <c r="F34" s="13">
        <f t="shared" si="0"/>
        <v>-100</v>
      </c>
      <c r="G34" s="1"/>
      <c r="H34" s="1"/>
      <c r="I34" s="1"/>
    </row>
    <row r="35" spans="1:9" x14ac:dyDescent="0.25">
      <c r="A35" s="14" t="s">
        <v>72</v>
      </c>
      <c r="B35" s="15">
        <f>SUM(B7:B34)</f>
        <v>645911.5</v>
      </c>
      <c r="C35" s="15">
        <f t="shared" ref="C35:E35" si="1">SUM(C7:C34)</f>
        <v>579769.5</v>
      </c>
      <c r="D35" s="15">
        <f t="shared" si="1"/>
        <v>2549374.5</v>
      </c>
      <c r="E35" s="15">
        <f t="shared" si="1"/>
        <v>2322941.25</v>
      </c>
      <c r="F35" s="16">
        <f t="shared" si="0"/>
        <v>-8.8819139753692582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1189184</v>
      </c>
      <c r="G38" s="42">
        <f>LOOKUP(E38,$A$38:$A$65,$C$38:$C$65)</f>
        <v>1172688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527</v>
      </c>
      <c r="C39" s="41">
        <f t="shared" ref="C39:C65" si="5">D8</f>
        <v>606</v>
      </c>
      <c r="D39" s="41">
        <f t="shared" ref="D39:D65" si="6">_xlfn.RANK.EQ(B39,$B$38:$B$65)+COUNTIF($B$38:$B$65,B39)-1</f>
        <v>11</v>
      </c>
      <c r="E39" s="42" t="str">
        <f t="shared" si="2"/>
        <v>VALENCIA</v>
      </c>
      <c r="F39" s="42">
        <f t="shared" ref="F39:F54" si="7">LOOKUP(E39,$A$38:$A$65,$B$38:$B$65)</f>
        <v>753525</v>
      </c>
      <c r="G39" s="42">
        <f t="shared" ref="G39:G65" si="8">LOOKUP(E39,$A$38:$A$65,$C$38:$C$65)</f>
        <v>715080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219020</v>
      </c>
      <c r="G40" s="42">
        <f t="shared" si="8"/>
        <v>262954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97618</v>
      </c>
      <c r="G41" s="42">
        <f t="shared" si="8"/>
        <v>163191</v>
      </c>
    </row>
    <row r="42" spans="1:9" x14ac:dyDescent="0.25">
      <c r="A42" s="42" t="str">
        <f t="shared" si="3"/>
        <v>BAHIA DE ALGECIRAS</v>
      </c>
      <c r="B42" s="41">
        <f t="shared" si="4"/>
        <v>1189184</v>
      </c>
      <c r="C42" s="41">
        <f t="shared" si="5"/>
        <v>1172688</v>
      </c>
      <c r="D42" s="41">
        <f t="shared" si="6"/>
        <v>1</v>
      </c>
      <c r="E42" s="42" t="str">
        <f t="shared" si="2"/>
        <v>MALAGA</v>
      </c>
      <c r="F42" s="42">
        <f t="shared" si="7"/>
        <v>31588</v>
      </c>
      <c r="G42" s="42">
        <f t="shared" si="8"/>
        <v>188823</v>
      </c>
    </row>
    <row r="43" spans="1:9" x14ac:dyDescent="0.25">
      <c r="A43" s="42" t="str">
        <f t="shared" si="3"/>
        <v>BAHIA DE CADIZ</v>
      </c>
      <c r="B43" s="41">
        <f t="shared" si="4"/>
        <v>0</v>
      </c>
      <c r="C43" s="41">
        <f t="shared" si="5"/>
        <v>474</v>
      </c>
      <c r="D43" s="41">
        <f t="shared" si="6"/>
        <v>28</v>
      </c>
      <c r="E43" s="42" t="str">
        <f t="shared" si="2"/>
        <v>TARRAGONA</v>
      </c>
      <c r="F43" s="42">
        <f t="shared" si="7"/>
        <v>25860</v>
      </c>
      <c r="G43" s="42">
        <f t="shared" si="8"/>
        <v>39613</v>
      </c>
    </row>
    <row r="44" spans="1:9" x14ac:dyDescent="0.25">
      <c r="A44" s="42" t="str">
        <f t="shared" si="3"/>
        <v>BALEARES</v>
      </c>
      <c r="B44" s="41">
        <f t="shared" si="4"/>
        <v>2</v>
      </c>
      <c r="C44" s="41">
        <f t="shared" si="5"/>
        <v>0</v>
      </c>
      <c r="D44" s="41">
        <f t="shared" si="6"/>
        <v>13</v>
      </c>
      <c r="E44" s="42" t="str">
        <f t="shared" si="2"/>
        <v>VIGO</v>
      </c>
      <c r="F44" s="42">
        <f t="shared" si="7"/>
        <v>2180</v>
      </c>
      <c r="G44" s="42">
        <f t="shared" si="8"/>
        <v>2914</v>
      </c>
    </row>
    <row r="45" spans="1:9" x14ac:dyDescent="0.25">
      <c r="A45" s="42" t="str">
        <f t="shared" si="3"/>
        <v>BARCELONA</v>
      </c>
      <c r="B45" s="41">
        <f t="shared" si="4"/>
        <v>97618</v>
      </c>
      <c r="C45" s="41">
        <f t="shared" si="5"/>
        <v>163191</v>
      </c>
      <c r="D45" s="41">
        <f t="shared" si="6"/>
        <v>4</v>
      </c>
      <c r="E45" s="42" t="str">
        <f t="shared" si="2"/>
        <v>MARIN Y RIA DE PONTEVEDRA</v>
      </c>
      <c r="F45" s="42">
        <f t="shared" si="7"/>
        <v>1266</v>
      </c>
      <c r="G45" s="42">
        <f t="shared" si="8"/>
        <v>912</v>
      </c>
    </row>
    <row r="46" spans="1:9" x14ac:dyDescent="0.25">
      <c r="A46" s="42" t="str">
        <f t="shared" si="3"/>
        <v>BILBAO</v>
      </c>
      <c r="B46" s="41">
        <f t="shared" si="4"/>
        <v>186.25</v>
      </c>
      <c r="C46" s="41">
        <f t="shared" si="5"/>
        <v>482.5</v>
      </c>
      <c r="D46" s="41">
        <f t="shared" si="6"/>
        <v>12</v>
      </c>
      <c r="E46" s="42" t="str">
        <f t="shared" si="2"/>
        <v>SANTA CRUZ DE TENERIFE</v>
      </c>
      <c r="F46" s="42">
        <f t="shared" si="7"/>
        <v>1103</v>
      </c>
      <c r="G46" s="42">
        <f t="shared" si="8"/>
        <v>1434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CASTELLON</v>
      </c>
      <c r="F47" s="42">
        <f t="shared" si="7"/>
        <v>882</v>
      </c>
      <c r="G47" s="42">
        <f t="shared" si="8"/>
        <v>175</v>
      </c>
    </row>
    <row r="48" spans="1:9" x14ac:dyDescent="0.25">
      <c r="A48" s="42" t="str">
        <f t="shared" si="3"/>
        <v>CASTELLON</v>
      </c>
      <c r="B48" s="41">
        <f t="shared" si="4"/>
        <v>882</v>
      </c>
      <c r="C48" s="41">
        <f t="shared" si="5"/>
        <v>175</v>
      </c>
      <c r="D48" s="41">
        <f t="shared" si="6"/>
        <v>10</v>
      </c>
      <c r="E48" s="42" t="str">
        <f t="shared" si="2"/>
        <v>ALICANTE</v>
      </c>
      <c r="F48" s="42">
        <f t="shared" si="7"/>
        <v>527</v>
      </c>
      <c r="G48" s="42">
        <f t="shared" si="8"/>
        <v>606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str">
        <f t="shared" si="2"/>
        <v>BILBAO</v>
      </c>
      <c r="F49" s="42">
        <f t="shared" si="7"/>
        <v>186.25</v>
      </c>
      <c r="G49" s="42">
        <f t="shared" si="8"/>
        <v>482.5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BALEARES</v>
      </c>
      <c r="F50" s="42">
        <f t="shared" si="7"/>
        <v>2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e">
        <f t="shared" si="2"/>
        <v>#N/A</v>
      </c>
      <c r="F51" s="42" t="e">
        <f t="shared" si="7"/>
        <v>#N/A</v>
      </c>
      <c r="G51" s="42" t="e">
        <f t="shared" si="8"/>
        <v>#N/A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219020</v>
      </c>
      <c r="C53" s="41">
        <f t="shared" si="5"/>
        <v>262954</v>
      </c>
      <c r="D53" s="41">
        <f t="shared" si="6"/>
        <v>3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31588</v>
      </c>
      <c r="C54" s="41">
        <f t="shared" si="5"/>
        <v>188823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1266</v>
      </c>
      <c r="C55" s="41">
        <f t="shared" si="5"/>
        <v>912</v>
      </c>
      <c r="D55" s="41">
        <f t="shared" si="6"/>
        <v>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1103</v>
      </c>
      <c r="C59" s="41">
        <f t="shared" si="5"/>
        <v>1434</v>
      </c>
      <c r="D59" s="41">
        <f t="shared" si="6"/>
        <v>9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2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25860</v>
      </c>
      <c r="C62" s="41">
        <f t="shared" si="5"/>
        <v>39613</v>
      </c>
      <c r="D62" s="41">
        <f t="shared" si="6"/>
        <v>6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753525</v>
      </c>
      <c r="C63" s="41">
        <f t="shared" si="5"/>
        <v>715080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2180</v>
      </c>
      <c r="C64" s="41">
        <f t="shared" si="5"/>
        <v>2914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26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" bestFit="1" customWidth="1"/>
    <col min="7" max="7" width="11.5703125" bestFit="1" customWidth="1"/>
  </cols>
  <sheetData>
    <row r="1" spans="1:12" s="2" customFormat="1" ht="22.5" customHeight="1" x14ac:dyDescent="0.35">
      <c r="F1" s="3" t="s">
        <v>94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Abril</v>
      </c>
      <c r="C5" s="68"/>
      <c r="D5" s="67" t="s">
        <v>40</v>
      </c>
      <c r="E5" s="68"/>
      <c r="F5" s="68"/>
      <c r="L5" s="39">
        <f>'Resumen general'!I4</f>
        <v>41428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9">
        <v>0</v>
      </c>
      <c r="C7" s="9">
        <v>7</v>
      </c>
      <c r="D7" s="9">
        <v>0</v>
      </c>
      <c r="E7" s="9">
        <v>145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12">
        <v>10954</v>
      </c>
      <c r="C8" s="12">
        <v>9840</v>
      </c>
      <c r="D8" s="12">
        <v>40186</v>
      </c>
      <c r="E8" s="12">
        <v>39375</v>
      </c>
      <c r="F8" s="13">
        <f t="shared" ref="F8:F35" si="0">((E8*100)/D8)-100</f>
        <v>-2.0181157617080601</v>
      </c>
      <c r="G8" s="1"/>
      <c r="H8" s="1"/>
      <c r="I8" s="1"/>
    </row>
    <row r="9" spans="1:12" x14ac:dyDescent="0.25">
      <c r="A9" s="8" t="s">
        <v>46</v>
      </c>
      <c r="B9" s="9">
        <v>372.25</v>
      </c>
      <c r="C9" s="9">
        <v>435</v>
      </c>
      <c r="D9" s="9">
        <v>1513.25</v>
      </c>
      <c r="E9" s="9">
        <v>1558</v>
      </c>
      <c r="F9" s="10">
        <f t="shared" si="0"/>
        <v>2.9572113001817257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2193</v>
      </c>
      <c r="C11" s="9">
        <v>0</v>
      </c>
      <c r="D11" s="9">
        <v>7361</v>
      </c>
      <c r="E11" s="9">
        <v>4070</v>
      </c>
      <c r="F11" s="10">
        <f t="shared" si="0"/>
        <v>-44.708599375084908</v>
      </c>
      <c r="G11" s="1"/>
      <c r="H11" s="1"/>
      <c r="I11" s="1"/>
    </row>
    <row r="12" spans="1:12" x14ac:dyDescent="0.25">
      <c r="A12" s="11" t="s">
        <v>49</v>
      </c>
      <c r="B12" s="12">
        <v>2637</v>
      </c>
      <c r="C12" s="12">
        <v>2185</v>
      </c>
      <c r="D12" s="12">
        <v>11963.5</v>
      </c>
      <c r="E12" s="12">
        <v>11988</v>
      </c>
      <c r="F12" s="13">
        <f t="shared" si="0"/>
        <v>0.20478956827015793</v>
      </c>
      <c r="G12" s="1"/>
      <c r="H12" s="1"/>
      <c r="I12" s="1"/>
    </row>
    <row r="13" spans="1:12" x14ac:dyDescent="0.25">
      <c r="A13" s="8" t="s">
        <v>50</v>
      </c>
      <c r="B13" s="9">
        <v>4562</v>
      </c>
      <c r="C13" s="9">
        <v>5332</v>
      </c>
      <c r="D13" s="9">
        <v>16612</v>
      </c>
      <c r="E13" s="9">
        <v>19647</v>
      </c>
      <c r="F13" s="10">
        <f t="shared" si="0"/>
        <v>18.269925355164943</v>
      </c>
      <c r="G13" s="1"/>
      <c r="H13" s="1"/>
      <c r="I13" s="1"/>
    </row>
    <row r="14" spans="1:12" x14ac:dyDescent="0.25">
      <c r="A14" s="11" t="s">
        <v>51</v>
      </c>
      <c r="B14" s="12">
        <v>12698</v>
      </c>
      <c r="C14" s="12">
        <v>12820</v>
      </c>
      <c r="D14" s="12">
        <v>52189</v>
      </c>
      <c r="E14" s="12">
        <v>50677.5</v>
      </c>
      <c r="F14" s="13">
        <f t="shared" si="0"/>
        <v>-2.8962041809576675</v>
      </c>
      <c r="G14" s="1"/>
      <c r="H14" s="1"/>
      <c r="I14" s="1"/>
    </row>
    <row r="15" spans="1:12" x14ac:dyDescent="0.25">
      <c r="A15" s="8" t="s">
        <v>52</v>
      </c>
      <c r="B15" s="9">
        <v>6389.75</v>
      </c>
      <c r="C15" s="9">
        <v>6682</v>
      </c>
      <c r="D15" s="9">
        <v>21607.25</v>
      </c>
      <c r="E15" s="9">
        <v>21091.25</v>
      </c>
      <c r="F15" s="10">
        <f t="shared" si="0"/>
        <v>-2.38808733179836</v>
      </c>
      <c r="G15" s="1"/>
      <c r="H15" s="1"/>
      <c r="I15" s="1"/>
    </row>
    <row r="16" spans="1:12" x14ac:dyDescent="0.25">
      <c r="A16" s="11" t="s">
        <v>53</v>
      </c>
      <c r="B16" s="12">
        <v>1448</v>
      </c>
      <c r="C16" s="12">
        <v>2459</v>
      </c>
      <c r="D16" s="12">
        <v>5669</v>
      </c>
      <c r="E16" s="12">
        <v>6380</v>
      </c>
      <c r="F16" s="13">
        <f t="shared" si="0"/>
        <v>12.541894514023639</v>
      </c>
      <c r="G16" s="1"/>
      <c r="H16" s="1"/>
      <c r="I16" s="1"/>
    </row>
    <row r="17" spans="1:9" x14ac:dyDescent="0.25">
      <c r="A17" s="8" t="s">
        <v>54</v>
      </c>
      <c r="B17" s="9">
        <v>469</v>
      </c>
      <c r="C17" s="9">
        <v>258</v>
      </c>
      <c r="D17" s="9">
        <v>2931</v>
      </c>
      <c r="E17" s="9">
        <v>896</v>
      </c>
      <c r="F17" s="10">
        <f t="shared" si="0"/>
        <v>-69.4302285909246</v>
      </c>
      <c r="G17" s="1"/>
      <c r="H17" s="1"/>
      <c r="I17" s="1"/>
    </row>
    <row r="18" spans="1:9" x14ac:dyDescent="0.25">
      <c r="A18" s="11" t="s">
        <v>55</v>
      </c>
      <c r="B18" s="12">
        <v>1185</v>
      </c>
      <c r="C18" s="12">
        <v>1590</v>
      </c>
      <c r="D18" s="12">
        <v>4622</v>
      </c>
      <c r="E18" s="12">
        <v>6355</v>
      </c>
      <c r="F18" s="13">
        <f t="shared" si="0"/>
        <v>37.494591086109921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40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537</v>
      </c>
      <c r="C20" s="12">
        <v>568</v>
      </c>
      <c r="D20" s="12">
        <v>2713</v>
      </c>
      <c r="E20" s="12">
        <v>3174</v>
      </c>
      <c r="F20" s="13">
        <f t="shared" si="0"/>
        <v>16.992259491338004</v>
      </c>
      <c r="G20" s="1"/>
      <c r="H20" s="1"/>
      <c r="I20" s="1"/>
    </row>
    <row r="21" spans="1:9" x14ac:dyDescent="0.25">
      <c r="A21" s="8" t="s">
        <v>58</v>
      </c>
      <c r="B21" s="9">
        <v>139</v>
      </c>
      <c r="C21" s="9">
        <v>94</v>
      </c>
      <c r="D21" s="9">
        <v>514</v>
      </c>
      <c r="E21" s="9">
        <v>129</v>
      </c>
      <c r="F21" s="10">
        <f t="shared" si="0"/>
        <v>-74.902723735408557</v>
      </c>
      <c r="G21" s="1"/>
      <c r="H21" s="1"/>
      <c r="I21" s="1"/>
    </row>
    <row r="22" spans="1:9" x14ac:dyDescent="0.25">
      <c r="A22" s="11" t="s">
        <v>59</v>
      </c>
      <c r="B22" s="12">
        <v>28120</v>
      </c>
      <c r="C22" s="12">
        <v>27704</v>
      </c>
      <c r="D22" s="12">
        <v>113760</v>
      </c>
      <c r="E22" s="12">
        <v>105945</v>
      </c>
      <c r="F22" s="13">
        <f t="shared" si="0"/>
        <v>-6.8697257383966246</v>
      </c>
      <c r="G22" s="1"/>
      <c r="H22" s="1"/>
      <c r="I22" s="1"/>
    </row>
    <row r="23" spans="1:9" x14ac:dyDescent="0.25">
      <c r="A23" s="8" t="s">
        <v>60</v>
      </c>
      <c r="B23" s="9">
        <v>1237</v>
      </c>
      <c r="C23" s="9">
        <v>1079</v>
      </c>
      <c r="D23" s="9">
        <v>4976</v>
      </c>
      <c r="E23" s="9">
        <v>4407</v>
      </c>
      <c r="F23" s="10">
        <f t="shared" si="0"/>
        <v>-11.434887459807072</v>
      </c>
      <c r="G23" s="1"/>
      <c r="H23" s="1"/>
      <c r="I23" s="1"/>
    </row>
    <row r="24" spans="1:9" x14ac:dyDescent="0.25">
      <c r="A24" s="11" t="s">
        <v>61</v>
      </c>
      <c r="B24" s="12">
        <v>286</v>
      </c>
      <c r="C24" s="12">
        <v>441</v>
      </c>
      <c r="D24" s="12">
        <v>1704</v>
      </c>
      <c r="E24" s="12">
        <v>1899</v>
      </c>
      <c r="F24" s="13">
        <f t="shared" si="0"/>
        <v>11.443661971830991</v>
      </c>
      <c r="G24" s="1"/>
      <c r="H24" s="1"/>
      <c r="I24" s="1"/>
    </row>
    <row r="25" spans="1:9" x14ac:dyDescent="0.25">
      <c r="A25" s="8" t="s">
        <v>62</v>
      </c>
      <c r="B25" s="9">
        <v>1573</v>
      </c>
      <c r="C25" s="9">
        <v>1319</v>
      </c>
      <c r="D25" s="9">
        <v>6632</v>
      </c>
      <c r="E25" s="9">
        <v>5649</v>
      </c>
      <c r="F25" s="10">
        <f t="shared" si="0"/>
        <v>-14.822074788902299</v>
      </c>
      <c r="G25" s="1"/>
      <c r="H25" s="1"/>
      <c r="I25" s="1"/>
    </row>
    <row r="26" spans="1:9" x14ac:dyDescent="0.25">
      <c r="A26" s="11" t="s">
        <v>63</v>
      </c>
      <c r="B26" s="12">
        <v>158</v>
      </c>
      <c r="C26" s="12">
        <v>84</v>
      </c>
      <c r="D26" s="12">
        <v>906</v>
      </c>
      <c r="E26" s="12">
        <v>366</v>
      </c>
      <c r="F26" s="13">
        <f t="shared" si="0"/>
        <v>-59.602649006622514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22254</v>
      </c>
      <c r="C28" s="12">
        <v>22328</v>
      </c>
      <c r="D28" s="12">
        <v>92358</v>
      </c>
      <c r="E28" s="12">
        <v>85458</v>
      </c>
      <c r="F28" s="13">
        <f t="shared" si="0"/>
        <v>-7.4709283440524956</v>
      </c>
      <c r="G28" s="1"/>
      <c r="H28" s="1"/>
      <c r="I28" s="1"/>
    </row>
    <row r="29" spans="1:9" x14ac:dyDescent="0.25">
      <c r="A29" s="8" t="s">
        <v>66</v>
      </c>
      <c r="B29" s="9">
        <v>0</v>
      </c>
      <c r="C29" s="9">
        <v>0</v>
      </c>
      <c r="D29" s="9">
        <v>0</v>
      </c>
      <c r="E29" s="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12">
        <v>10377</v>
      </c>
      <c r="C30" s="12">
        <v>10084</v>
      </c>
      <c r="D30" s="12">
        <v>45011</v>
      </c>
      <c r="E30" s="12">
        <v>39675</v>
      </c>
      <c r="F30" s="13">
        <f t="shared" si="0"/>
        <v>-11.854879918242204</v>
      </c>
      <c r="G30" s="1"/>
      <c r="H30" s="1"/>
      <c r="I30" s="1"/>
    </row>
    <row r="31" spans="1:9" x14ac:dyDescent="0.25">
      <c r="A31" s="8" t="s">
        <v>68</v>
      </c>
      <c r="B31" s="9">
        <v>1797</v>
      </c>
      <c r="C31" s="9">
        <v>1450</v>
      </c>
      <c r="D31" s="9">
        <v>7492</v>
      </c>
      <c r="E31" s="9">
        <v>6334</v>
      </c>
      <c r="F31" s="10">
        <f t="shared" si="0"/>
        <v>-15.456486919380666</v>
      </c>
      <c r="G31" s="1"/>
      <c r="H31" s="1"/>
      <c r="I31" s="1"/>
    </row>
    <row r="32" spans="1:9" x14ac:dyDescent="0.25">
      <c r="A32" s="11" t="s">
        <v>69</v>
      </c>
      <c r="B32" s="12">
        <v>11281</v>
      </c>
      <c r="C32" s="12">
        <v>11609</v>
      </c>
      <c r="D32" s="12">
        <v>46085</v>
      </c>
      <c r="E32" s="12">
        <v>43579</v>
      </c>
      <c r="F32" s="13">
        <f t="shared" si="0"/>
        <v>-5.4377780188781628</v>
      </c>
      <c r="G32" s="1"/>
      <c r="H32" s="1"/>
      <c r="I32" s="1"/>
    </row>
    <row r="33" spans="1:9" x14ac:dyDescent="0.25">
      <c r="A33" s="8" t="s">
        <v>70</v>
      </c>
      <c r="B33" s="9">
        <v>1617</v>
      </c>
      <c r="C33" s="9">
        <v>1891</v>
      </c>
      <c r="D33" s="9">
        <v>7382</v>
      </c>
      <c r="E33" s="9">
        <v>7070</v>
      </c>
      <c r="F33" s="10">
        <f t="shared" si="0"/>
        <v>-4.2264968843131925</v>
      </c>
      <c r="G33" s="1"/>
      <c r="H33" s="1"/>
      <c r="I33" s="1"/>
    </row>
    <row r="34" spans="1:9" x14ac:dyDescent="0.25">
      <c r="A34" s="11" t="s">
        <v>71</v>
      </c>
      <c r="B34" s="12">
        <v>2046</v>
      </c>
      <c r="C34" s="12">
        <v>2994</v>
      </c>
      <c r="D34" s="12">
        <v>8398</v>
      </c>
      <c r="E34" s="12">
        <v>9946</v>
      </c>
      <c r="F34" s="13">
        <f t="shared" si="0"/>
        <v>18.432960228625859</v>
      </c>
      <c r="G34" s="1"/>
      <c r="H34" s="1"/>
      <c r="I34" s="1"/>
    </row>
    <row r="35" spans="1:9" x14ac:dyDescent="0.25">
      <c r="A35" s="14" t="s">
        <v>72</v>
      </c>
      <c r="B35" s="15">
        <f>SUM(B7:B34)</f>
        <v>124330</v>
      </c>
      <c r="C35" s="15">
        <f t="shared" ref="C35:E35" si="1">SUM(C7:C34)</f>
        <v>123253</v>
      </c>
      <c r="D35" s="15">
        <f t="shared" si="1"/>
        <v>502585</v>
      </c>
      <c r="E35" s="15">
        <f t="shared" si="1"/>
        <v>475853.75</v>
      </c>
      <c r="F35" s="16">
        <f t="shared" si="0"/>
        <v>-5.3187520518917211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145</v>
      </c>
      <c r="C38" s="41">
        <f>D7</f>
        <v>0</v>
      </c>
      <c r="D38" s="41">
        <f>_xlfn.RANK.EQ(B38,$B$38:$B$65)+COUNTIF($B$38:$B$65,B38)-1</f>
        <v>23</v>
      </c>
      <c r="E38" s="42" t="str">
        <f t="shared" ref="E38:E65" si="2">INDEX($A$38:$B$65,MATCH(ROW()-37,$D$38:$D$65,0),1)</f>
        <v>LAS PALMAS</v>
      </c>
      <c r="F38" s="42">
        <f>LOOKUP(E38,$A$38:$A$65,$B$38:$B$65)</f>
        <v>105945</v>
      </c>
      <c r="G38" s="42">
        <f>LOOKUP(E38,$A$38:$A$65,$C$38:$C$65)</f>
        <v>113760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39375</v>
      </c>
      <c r="C39" s="41">
        <f t="shared" ref="C39:C65" si="5">D8</f>
        <v>40186</v>
      </c>
      <c r="D39" s="41">
        <f t="shared" ref="D39:D65" si="6">_xlfn.RANK.EQ(B39,$B$38:$B$65)+COUNTIF($B$38:$B$65,B39)-1</f>
        <v>6</v>
      </c>
      <c r="E39" s="42" t="str">
        <f t="shared" si="2"/>
        <v>SANTA CRUZ DE TENERIFE</v>
      </c>
      <c r="F39" s="42">
        <f t="shared" ref="F39:F65" si="7">LOOKUP(E39,$A$38:$A$65,$B$38:$B$65)</f>
        <v>85458</v>
      </c>
      <c r="G39" s="42">
        <f t="shared" ref="G39:G65" si="8">LOOKUP(E39,$A$38:$A$65,$C$38:$C$65)</f>
        <v>92358</v>
      </c>
    </row>
    <row r="40" spans="1:9" x14ac:dyDescent="0.25">
      <c r="A40" s="42" t="str">
        <f t="shared" si="3"/>
        <v>ALMERIA</v>
      </c>
      <c r="B40" s="41">
        <f t="shared" si="4"/>
        <v>1558</v>
      </c>
      <c r="C40" s="41">
        <f t="shared" si="5"/>
        <v>1513.25</v>
      </c>
      <c r="D40" s="41">
        <f t="shared" si="6"/>
        <v>20</v>
      </c>
      <c r="E40" s="42" t="str">
        <f t="shared" si="2"/>
        <v>BARCELONA</v>
      </c>
      <c r="F40" s="42">
        <f t="shared" si="7"/>
        <v>50677.5</v>
      </c>
      <c r="G40" s="42">
        <f t="shared" si="8"/>
        <v>52189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VALENCIA</v>
      </c>
      <c r="F41" s="42">
        <f t="shared" si="7"/>
        <v>43579</v>
      </c>
      <c r="G41" s="42">
        <f t="shared" si="8"/>
        <v>46085</v>
      </c>
    </row>
    <row r="42" spans="1:9" x14ac:dyDescent="0.25">
      <c r="A42" s="42" t="str">
        <f t="shared" si="3"/>
        <v>BAHIA DE ALGECIRAS</v>
      </c>
      <c r="B42" s="41">
        <f t="shared" si="4"/>
        <v>4070</v>
      </c>
      <c r="C42" s="41">
        <f t="shared" si="5"/>
        <v>7361</v>
      </c>
      <c r="D42" s="41">
        <f t="shared" si="6"/>
        <v>17</v>
      </c>
      <c r="E42" s="42" t="str">
        <f t="shared" si="2"/>
        <v>SEVILLA</v>
      </c>
      <c r="F42" s="42">
        <f t="shared" si="7"/>
        <v>39675</v>
      </c>
      <c r="G42" s="42">
        <f t="shared" si="8"/>
        <v>45011</v>
      </c>
    </row>
    <row r="43" spans="1:9" x14ac:dyDescent="0.25">
      <c r="A43" s="42" t="str">
        <f t="shared" si="3"/>
        <v>BAHIA DE CADIZ</v>
      </c>
      <c r="B43" s="41">
        <f t="shared" si="4"/>
        <v>11988</v>
      </c>
      <c r="C43" s="41">
        <f t="shared" si="5"/>
        <v>11963.5</v>
      </c>
      <c r="D43" s="41">
        <f t="shared" si="6"/>
        <v>9</v>
      </c>
      <c r="E43" s="42" t="str">
        <f t="shared" si="2"/>
        <v>ALICANTE</v>
      </c>
      <c r="F43" s="42">
        <f t="shared" si="7"/>
        <v>39375</v>
      </c>
      <c r="G43" s="42">
        <f t="shared" si="8"/>
        <v>40186</v>
      </c>
    </row>
    <row r="44" spans="1:9" x14ac:dyDescent="0.25">
      <c r="A44" s="42" t="str">
        <f t="shared" si="3"/>
        <v>BALEARES</v>
      </c>
      <c r="B44" s="41">
        <f t="shared" si="4"/>
        <v>19647</v>
      </c>
      <c r="C44" s="41">
        <f t="shared" si="5"/>
        <v>16612</v>
      </c>
      <c r="D44" s="41">
        <f t="shared" si="6"/>
        <v>8</v>
      </c>
      <c r="E44" s="42" t="str">
        <f t="shared" si="2"/>
        <v>BILBAO</v>
      </c>
      <c r="F44" s="42">
        <f t="shared" si="7"/>
        <v>21091.25</v>
      </c>
      <c r="G44" s="42">
        <f t="shared" si="8"/>
        <v>21607.25</v>
      </c>
    </row>
    <row r="45" spans="1:9" x14ac:dyDescent="0.25">
      <c r="A45" s="42" t="str">
        <f t="shared" si="3"/>
        <v>BARCELONA</v>
      </c>
      <c r="B45" s="41">
        <f t="shared" si="4"/>
        <v>50677.5</v>
      </c>
      <c r="C45" s="41">
        <f t="shared" si="5"/>
        <v>52189</v>
      </c>
      <c r="D45" s="41">
        <f t="shared" si="6"/>
        <v>3</v>
      </c>
      <c r="E45" s="42" t="str">
        <f t="shared" si="2"/>
        <v>BALEARES</v>
      </c>
      <c r="F45" s="42">
        <f t="shared" si="7"/>
        <v>19647</v>
      </c>
      <c r="G45" s="42">
        <f t="shared" si="8"/>
        <v>16612</v>
      </c>
    </row>
    <row r="46" spans="1:9" x14ac:dyDescent="0.25">
      <c r="A46" s="42" t="str">
        <f t="shared" si="3"/>
        <v>BILBAO</v>
      </c>
      <c r="B46" s="41">
        <f t="shared" si="4"/>
        <v>21091.25</v>
      </c>
      <c r="C46" s="41">
        <f t="shared" si="5"/>
        <v>21607.25</v>
      </c>
      <c r="D46" s="41">
        <f t="shared" si="6"/>
        <v>7</v>
      </c>
      <c r="E46" s="42" t="str">
        <f t="shared" si="2"/>
        <v>BAHIA DE CADIZ</v>
      </c>
      <c r="F46" s="42">
        <f t="shared" si="7"/>
        <v>11988</v>
      </c>
      <c r="G46" s="42">
        <f t="shared" si="8"/>
        <v>11963.5</v>
      </c>
    </row>
    <row r="47" spans="1:9" x14ac:dyDescent="0.25">
      <c r="A47" s="42" t="str">
        <f t="shared" si="3"/>
        <v>CARTAGENA</v>
      </c>
      <c r="B47" s="41">
        <f t="shared" si="4"/>
        <v>6380</v>
      </c>
      <c r="C47" s="41">
        <f t="shared" si="5"/>
        <v>5669</v>
      </c>
      <c r="D47" s="41">
        <f t="shared" si="6"/>
        <v>12</v>
      </c>
      <c r="E47" s="42" t="str">
        <f t="shared" si="2"/>
        <v>VILAGARCIA</v>
      </c>
      <c r="F47" s="42">
        <f t="shared" si="7"/>
        <v>9946</v>
      </c>
      <c r="G47" s="42">
        <f t="shared" si="8"/>
        <v>8398</v>
      </c>
    </row>
    <row r="48" spans="1:9" x14ac:dyDescent="0.25">
      <c r="A48" s="42" t="str">
        <f t="shared" si="3"/>
        <v>CASTELLON</v>
      </c>
      <c r="B48" s="41">
        <f t="shared" si="4"/>
        <v>896</v>
      </c>
      <c r="C48" s="41">
        <f t="shared" si="5"/>
        <v>2931</v>
      </c>
      <c r="D48" s="41">
        <f t="shared" si="6"/>
        <v>21</v>
      </c>
      <c r="E48" s="42" t="str">
        <f t="shared" si="2"/>
        <v>VIGO</v>
      </c>
      <c r="F48" s="42">
        <f t="shared" si="7"/>
        <v>7070</v>
      </c>
      <c r="G48" s="42">
        <f t="shared" si="8"/>
        <v>7382</v>
      </c>
    </row>
    <row r="49" spans="1:7" x14ac:dyDescent="0.25">
      <c r="A49" s="42" t="str">
        <f t="shared" si="3"/>
        <v>CEUTA</v>
      </c>
      <c r="B49" s="41">
        <f t="shared" si="4"/>
        <v>6355</v>
      </c>
      <c r="C49" s="41">
        <f t="shared" si="5"/>
        <v>4622</v>
      </c>
      <c r="D49" s="41">
        <f t="shared" si="6"/>
        <v>13</v>
      </c>
      <c r="E49" s="42" t="str">
        <f t="shared" si="2"/>
        <v>CARTAGENA</v>
      </c>
      <c r="F49" s="42">
        <f t="shared" si="7"/>
        <v>6380</v>
      </c>
      <c r="G49" s="42">
        <f t="shared" si="8"/>
        <v>5669</v>
      </c>
    </row>
    <row r="50" spans="1:7" x14ac:dyDescent="0.25">
      <c r="A50" s="42" t="str">
        <f t="shared" si="3"/>
        <v>FERROL-SAN CIBRAO</v>
      </c>
      <c r="B50" s="41">
        <f t="shared" si="4"/>
        <v>40</v>
      </c>
      <c r="C50" s="41">
        <f t="shared" si="5"/>
        <v>0</v>
      </c>
      <c r="D50" s="41">
        <f t="shared" si="6"/>
        <v>25</v>
      </c>
      <c r="E50" s="42" t="str">
        <f t="shared" si="2"/>
        <v>CEUTA</v>
      </c>
      <c r="F50" s="42">
        <f t="shared" si="7"/>
        <v>6355</v>
      </c>
      <c r="G50" s="42">
        <f t="shared" si="8"/>
        <v>4622</v>
      </c>
    </row>
    <row r="51" spans="1:7" x14ac:dyDescent="0.25">
      <c r="A51" s="42" t="str">
        <f t="shared" si="3"/>
        <v>GIJON</v>
      </c>
      <c r="B51" s="41">
        <f t="shared" si="4"/>
        <v>3174</v>
      </c>
      <c r="C51" s="41">
        <f t="shared" si="5"/>
        <v>2713</v>
      </c>
      <c r="D51" s="41">
        <f t="shared" si="6"/>
        <v>18</v>
      </c>
      <c r="E51" s="42" t="str">
        <f t="shared" si="2"/>
        <v>TARRAGONA</v>
      </c>
      <c r="F51" s="42">
        <f t="shared" si="7"/>
        <v>6334</v>
      </c>
      <c r="G51" s="42">
        <f t="shared" si="8"/>
        <v>7492</v>
      </c>
    </row>
    <row r="52" spans="1:7" x14ac:dyDescent="0.25">
      <c r="A52" s="42" t="str">
        <f t="shared" si="3"/>
        <v>HUELVA</v>
      </c>
      <c r="B52" s="41">
        <f t="shared" si="4"/>
        <v>129</v>
      </c>
      <c r="C52" s="41">
        <f t="shared" si="5"/>
        <v>514</v>
      </c>
      <c r="D52" s="41">
        <f t="shared" si="6"/>
        <v>24</v>
      </c>
      <c r="E52" s="42" t="str">
        <f t="shared" si="2"/>
        <v>MELILLA</v>
      </c>
      <c r="F52" s="42">
        <f t="shared" si="7"/>
        <v>5649</v>
      </c>
      <c r="G52" s="42">
        <f t="shared" si="8"/>
        <v>6632</v>
      </c>
    </row>
    <row r="53" spans="1:7" x14ac:dyDescent="0.25">
      <c r="A53" s="42" t="str">
        <f t="shared" si="3"/>
        <v>LAS PALMAS</v>
      </c>
      <c r="B53" s="41">
        <f t="shared" si="4"/>
        <v>105945</v>
      </c>
      <c r="C53" s="41">
        <f t="shared" si="5"/>
        <v>113760</v>
      </c>
      <c r="D53" s="41">
        <f t="shared" si="6"/>
        <v>1</v>
      </c>
      <c r="E53" s="42" t="str">
        <f t="shared" si="2"/>
        <v>MALAGA</v>
      </c>
      <c r="F53" s="42">
        <f t="shared" si="7"/>
        <v>4407</v>
      </c>
      <c r="G53" s="42">
        <f t="shared" si="8"/>
        <v>4976</v>
      </c>
    </row>
    <row r="54" spans="1:7" x14ac:dyDescent="0.25">
      <c r="A54" s="42" t="str">
        <f t="shared" si="3"/>
        <v>MALAGA</v>
      </c>
      <c r="B54" s="41">
        <f t="shared" si="4"/>
        <v>4407</v>
      </c>
      <c r="C54" s="41">
        <f t="shared" si="5"/>
        <v>4976</v>
      </c>
      <c r="D54" s="41">
        <f t="shared" si="6"/>
        <v>16</v>
      </c>
      <c r="E54" s="42" t="str">
        <f t="shared" si="2"/>
        <v>BAHIA DE ALGECIRAS</v>
      </c>
      <c r="F54" s="42">
        <f t="shared" si="7"/>
        <v>4070</v>
      </c>
      <c r="G54" s="42">
        <f t="shared" si="8"/>
        <v>7361</v>
      </c>
    </row>
    <row r="55" spans="1:7" x14ac:dyDescent="0.25">
      <c r="A55" s="42" t="str">
        <f t="shared" si="3"/>
        <v>MARIN Y RIA DE PONTEVEDRA</v>
      </c>
      <c r="B55" s="41">
        <f t="shared" si="4"/>
        <v>1899</v>
      </c>
      <c r="C55" s="41">
        <f t="shared" si="5"/>
        <v>1704</v>
      </c>
      <c r="D55" s="41">
        <f t="shared" si="6"/>
        <v>19</v>
      </c>
      <c r="E55" s="42" t="str">
        <f t="shared" si="2"/>
        <v>GIJON</v>
      </c>
      <c r="F55" s="42">
        <f t="shared" si="7"/>
        <v>3174</v>
      </c>
      <c r="G55" s="42">
        <f t="shared" si="8"/>
        <v>2713</v>
      </c>
    </row>
    <row r="56" spans="1:7" x14ac:dyDescent="0.25">
      <c r="A56" s="42" t="str">
        <f t="shared" si="3"/>
        <v>MELILLA</v>
      </c>
      <c r="B56" s="41">
        <f t="shared" si="4"/>
        <v>5649</v>
      </c>
      <c r="C56" s="41">
        <f t="shared" si="5"/>
        <v>6632</v>
      </c>
      <c r="D56" s="41">
        <f t="shared" si="6"/>
        <v>15</v>
      </c>
      <c r="E56" s="42" t="str">
        <f t="shared" si="2"/>
        <v>MARIN Y RIA DE PONTEVEDRA</v>
      </c>
      <c r="F56" s="42">
        <f t="shared" si="7"/>
        <v>1899</v>
      </c>
      <c r="G56" s="42">
        <f t="shared" si="8"/>
        <v>1704</v>
      </c>
    </row>
    <row r="57" spans="1:7" x14ac:dyDescent="0.25">
      <c r="A57" s="42" t="str">
        <f t="shared" si="3"/>
        <v>MOTRIL</v>
      </c>
      <c r="B57" s="41">
        <f t="shared" si="4"/>
        <v>366</v>
      </c>
      <c r="C57" s="41">
        <f t="shared" si="5"/>
        <v>906</v>
      </c>
      <c r="D57" s="41">
        <f t="shared" si="6"/>
        <v>22</v>
      </c>
      <c r="E57" s="42" t="str">
        <f t="shared" si="2"/>
        <v>ALMERIA</v>
      </c>
      <c r="F57" s="42">
        <f t="shared" si="7"/>
        <v>1558</v>
      </c>
      <c r="G57" s="42">
        <f t="shared" si="8"/>
        <v>1513.25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CASTELLON</v>
      </c>
      <c r="F58" s="42">
        <f t="shared" si="7"/>
        <v>896</v>
      </c>
      <c r="G58" s="42">
        <f t="shared" si="8"/>
        <v>2931</v>
      </c>
    </row>
    <row r="59" spans="1:7" x14ac:dyDescent="0.25">
      <c r="A59" s="42" t="str">
        <f t="shared" si="3"/>
        <v>SANTA CRUZ DE TENERIFE</v>
      </c>
      <c r="B59" s="41">
        <f t="shared" si="4"/>
        <v>85458</v>
      </c>
      <c r="C59" s="41">
        <f t="shared" si="5"/>
        <v>92358</v>
      </c>
      <c r="D59" s="41">
        <f t="shared" si="6"/>
        <v>2</v>
      </c>
      <c r="E59" s="42" t="str">
        <f t="shared" si="2"/>
        <v>MOTRIL</v>
      </c>
      <c r="F59" s="42">
        <f t="shared" si="7"/>
        <v>366</v>
      </c>
      <c r="G59" s="42">
        <f t="shared" si="8"/>
        <v>906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str">
        <f t="shared" si="2"/>
        <v>A CORUÑA</v>
      </c>
      <c r="F60" s="42">
        <f t="shared" si="7"/>
        <v>145</v>
      </c>
      <c r="G60" s="42">
        <f t="shared" si="8"/>
        <v>0</v>
      </c>
    </row>
    <row r="61" spans="1:7" x14ac:dyDescent="0.25">
      <c r="A61" s="42" t="str">
        <f t="shared" si="3"/>
        <v>SEVILLA</v>
      </c>
      <c r="B61" s="41">
        <f t="shared" si="4"/>
        <v>39675</v>
      </c>
      <c r="C61" s="41">
        <f t="shared" si="5"/>
        <v>45011</v>
      </c>
      <c r="D61" s="41">
        <f t="shared" si="6"/>
        <v>5</v>
      </c>
      <c r="E61" s="42" t="str">
        <f t="shared" si="2"/>
        <v>HUELVA</v>
      </c>
      <c r="F61" s="42">
        <f t="shared" si="7"/>
        <v>129</v>
      </c>
      <c r="G61" s="42">
        <f t="shared" si="8"/>
        <v>514</v>
      </c>
    </row>
    <row r="62" spans="1:7" x14ac:dyDescent="0.25">
      <c r="A62" s="42" t="str">
        <f t="shared" si="3"/>
        <v>TARRAGONA</v>
      </c>
      <c r="B62" s="41">
        <f t="shared" si="4"/>
        <v>6334</v>
      </c>
      <c r="C62" s="41">
        <f t="shared" si="5"/>
        <v>7492</v>
      </c>
      <c r="D62" s="41">
        <f t="shared" si="6"/>
        <v>14</v>
      </c>
      <c r="E62" s="42" t="str">
        <f t="shared" si="2"/>
        <v>FERROL-SAN CIBRAO</v>
      </c>
      <c r="F62" s="42">
        <f t="shared" si="7"/>
        <v>40</v>
      </c>
      <c r="G62" s="42">
        <f t="shared" si="8"/>
        <v>0</v>
      </c>
    </row>
    <row r="63" spans="1:7" x14ac:dyDescent="0.25">
      <c r="A63" s="42" t="str">
        <f t="shared" si="3"/>
        <v>VALENCIA</v>
      </c>
      <c r="B63" s="41">
        <f t="shared" si="4"/>
        <v>43579</v>
      </c>
      <c r="C63" s="41">
        <f t="shared" si="5"/>
        <v>46085</v>
      </c>
      <c r="D63" s="41">
        <f t="shared" si="6"/>
        <v>4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7070</v>
      </c>
      <c r="C64" s="41">
        <f t="shared" si="5"/>
        <v>7382</v>
      </c>
      <c r="D64" s="41">
        <f t="shared" si="6"/>
        <v>11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9946</v>
      </c>
      <c r="C65" s="41">
        <f t="shared" si="5"/>
        <v>8398</v>
      </c>
      <c r="D65" s="41">
        <f t="shared" si="6"/>
        <v>10</v>
      </c>
      <c r="E65" s="42" t="str">
        <f t="shared" si="2"/>
        <v>AVILES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topLeftCell="A30" workbookViewId="0">
      <selection activeCell="A37" sqref="A37:G65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" bestFit="1" customWidth="1"/>
    <col min="7" max="7" width="11.5703125" bestFit="1" customWidth="1"/>
  </cols>
  <sheetData>
    <row r="1" spans="1:12" s="2" customFormat="1" ht="22.5" customHeight="1" x14ac:dyDescent="0.35">
      <c r="F1" s="3" t="s">
        <v>95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Abril</v>
      </c>
      <c r="C5" s="68"/>
      <c r="D5" s="67" t="s">
        <v>40</v>
      </c>
      <c r="E5" s="68"/>
      <c r="F5" s="68"/>
      <c r="L5" s="39">
        <f>'Resumen general'!I4</f>
        <v>41428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9">
        <v>385</v>
      </c>
      <c r="C7" s="9">
        <v>163</v>
      </c>
      <c r="D7" s="9">
        <v>1672</v>
      </c>
      <c r="E7" s="9">
        <v>784</v>
      </c>
      <c r="F7" s="10">
        <f>((E7*100)/D7)-100</f>
        <v>-53.110047846889955</v>
      </c>
      <c r="G7" s="1"/>
      <c r="H7" s="1"/>
      <c r="I7" s="1"/>
    </row>
    <row r="8" spans="1:12" x14ac:dyDescent="0.25">
      <c r="A8" s="11" t="s">
        <v>45</v>
      </c>
      <c r="B8" s="12">
        <v>3378</v>
      </c>
      <c r="C8" s="12">
        <v>2919</v>
      </c>
      <c r="D8" s="12">
        <v>15403</v>
      </c>
      <c r="E8" s="12">
        <v>9975</v>
      </c>
      <c r="F8" s="13">
        <f t="shared" ref="F8:F35" si="0">((E8*100)/D8)-100</f>
        <v>-35.239888333441542</v>
      </c>
      <c r="G8" s="1"/>
      <c r="H8" s="1"/>
      <c r="I8" s="1"/>
    </row>
    <row r="9" spans="1:12" x14ac:dyDescent="0.25">
      <c r="A9" s="8" t="s">
        <v>46</v>
      </c>
      <c r="B9" s="9">
        <v>78</v>
      </c>
      <c r="C9" s="9">
        <v>175</v>
      </c>
      <c r="D9" s="9">
        <v>350</v>
      </c>
      <c r="E9" s="9">
        <v>500</v>
      </c>
      <c r="F9" s="10">
        <f t="shared" si="0"/>
        <v>42.857142857142861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2</v>
      </c>
      <c r="E10" s="12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9">
        <v>25003</v>
      </c>
      <c r="C11" s="9">
        <v>23799</v>
      </c>
      <c r="D11" s="9">
        <v>83312</v>
      </c>
      <c r="E11" s="9">
        <v>105361</v>
      </c>
      <c r="F11" s="10">
        <f t="shared" si="0"/>
        <v>26.465575187247936</v>
      </c>
      <c r="G11" s="1"/>
      <c r="H11" s="1"/>
      <c r="I11" s="1"/>
    </row>
    <row r="12" spans="1:12" x14ac:dyDescent="0.25">
      <c r="A12" s="11" t="s">
        <v>49</v>
      </c>
      <c r="B12" s="12">
        <v>2990.5</v>
      </c>
      <c r="C12" s="12">
        <v>4327</v>
      </c>
      <c r="D12" s="12">
        <v>16556</v>
      </c>
      <c r="E12" s="12">
        <v>18287.5</v>
      </c>
      <c r="F12" s="13">
        <f t="shared" si="0"/>
        <v>10.458444068615606</v>
      </c>
      <c r="G12" s="1"/>
      <c r="H12" s="1"/>
      <c r="I12" s="1"/>
    </row>
    <row r="13" spans="1:12" x14ac:dyDescent="0.25">
      <c r="A13" s="8" t="s">
        <v>50</v>
      </c>
      <c r="B13" s="9">
        <v>2</v>
      </c>
      <c r="C13" s="9">
        <v>9</v>
      </c>
      <c r="D13" s="9">
        <v>2</v>
      </c>
      <c r="E13" s="9">
        <v>25</v>
      </c>
      <c r="F13" s="10">
        <f t="shared" si="0"/>
        <v>1150</v>
      </c>
      <c r="G13" s="1"/>
      <c r="H13" s="1"/>
      <c r="I13" s="1"/>
    </row>
    <row r="14" spans="1:12" x14ac:dyDescent="0.25">
      <c r="A14" s="11" t="s">
        <v>51</v>
      </c>
      <c r="B14" s="12">
        <v>80720</v>
      </c>
      <c r="C14" s="12">
        <v>95068</v>
      </c>
      <c r="D14" s="12">
        <v>333833</v>
      </c>
      <c r="E14" s="12">
        <v>383512.5</v>
      </c>
      <c r="F14" s="13">
        <f t="shared" si="0"/>
        <v>14.881542567691028</v>
      </c>
      <c r="G14" s="1"/>
      <c r="H14" s="1"/>
      <c r="I14" s="1"/>
    </row>
    <row r="15" spans="1:12" x14ac:dyDescent="0.25">
      <c r="A15" s="8" t="s">
        <v>52</v>
      </c>
      <c r="B15" s="9">
        <v>45324.5</v>
      </c>
      <c r="C15" s="9">
        <v>47619</v>
      </c>
      <c r="D15" s="9">
        <v>170998.75</v>
      </c>
      <c r="E15" s="9">
        <v>172258.25</v>
      </c>
      <c r="F15" s="10">
        <f t="shared" si="0"/>
        <v>0.7365550917769923</v>
      </c>
      <c r="G15" s="1"/>
      <c r="H15" s="1"/>
      <c r="I15" s="1"/>
    </row>
    <row r="16" spans="1:12" x14ac:dyDescent="0.25">
      <c r="A16" s="11" t="s">
        <v>53</v>
      </c>
      <c r="B16" s="12">
        <v>4325</v>
      </c>
      <c r="C16" s="12">
        <v>5388</v>
      </c>
      <c r="D16" s="12">
        <v>15696</v>
      </c>
      <c r="E16" s="12">
        <v>19645</v>
      </c>
      <c r="F16" s="13">
        <f t="shared" si="0"/>
        <v>25.159276248725789</v>
      </c>
      <c r="G16" s="1"/>
      <c r="H16" s="1"/>
      <c r="I16" s="1"/>
    </row>
    <row r="17" spans="1:9" x14ac:dyDescent="0.25">
      <c r="A17" s="8" t="s">
        <v>54</v>
      </c>
      <c r="B17" s="9">
        <v>11536</v>
      </c>
      <c r="C17" s="9">
        <v>15615</v>
      </c>
      <c r="D17" s="9">
        <v>38572</v>
      </c>
      <c r="E17" s="9">
        <v>57410</v>
      </c>
      <c r="F17" s="10">
        <f t="shared" si="0"/>
        <v>48.838535725396667</v>
      </c>
      <c r="G17" s="1"/>
      <c r="H17" s="1"/>
      <c r="I17" s="1"/>
    </row>
    <row r="18" spans="1:9" x14ac:dyDescent="0.25">
      <c r="A18" s="11" t="s">
        <v>55</v>
      </c>
      <c r="B18" s="12">
        <v>0</v>
      </c>
      <c r="C18" s="12">
        <v>5</v>
      </c>
      <c r="D18" s="12">
        <v>125</v>
      </c>
      <c r="E18" s="12">
        <v>13</v>
      </c>
      <c r="F18" s="13">
        <f t="shared" si="0"/>
        <v>-89.6</v>
      </c>
      <c r="G18" s="1"/>
      <c r="H18" s="1"/>
      <c r="I18" s="1"/>
    </row>
    <row r="19" spans="1:9" x14ac:dyDescent="0.25">
      <c r="A19" s="8" t="s">
        <v>56</v>
      </c>
      <c r="B19" s="9">
        <v>56</v>
      </c>
      <c r="C19" s="9">
        <v>69</v>
      </c>
      <c r="D19" s="9">
        <v>217</v>
      </c>
      <c r="E19" s="9">
        <v>321</v>
      </c>
      <c r="F19" s="10">
        <f t="shared" si="0"/>
        <v>47.926267281105993</v>
      </c>
      <c r="G19" s="1"/>
      <c r="H19" s="1"/>
      <c r="I19" s="1"/>
    </row>
    <row r="20" spans="1:9" x14ac:dyDescent="0.25">
      <c r="A20" s="11" t="s">
        <v>57</v>
      </c>
      <c r="B20" s="12">
        <v>3257</v>
      </c>
      <c r="C20" s="12">
        <v>4010</v>
      </c>
      <c r="D20" s="12">
        <v>13438</v>
      </c>
      <c r="E20" s="12">
        <v>16768</v>
      </c>
      <c r="F20" s="13">
        <f t="shared" si="0"/>
        <v>24.780473284714986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243</v>
      </c>
      <c r="E21" s="9">
        <v>0</v>
      </c>
      <c r="F21" s="10">
        <f t="shared" si="0"/>
        <v>-100</v>
      </c>
      <c r="G21" s="1"/>
      <c r="H21" s="1"/>
      <c r="I21" s="1"/>
    </row>
    <row r="22" spans="1:9" x14ac:dyDescent="0.25">
      <c r="A22" s="11" t="s">
        <v>59</v>
      </c>
      <c r="B22" s="12">
        <v>6546</v>
      </c>
      <c r="C22" s="12">
        <v>7503</v>
      </c>
      <c r="D22" s="12">
        <v>27590</v>
      </c>
      <c r="E22" s="12">
        <v>25375</v>
      </c>
      <c r="F22" s="13">
        <f t="shared" si="0"/>
        <v>-8.0282711127219955</v>
      </c>
      <c r="G22" s="1"/>
      <c r="H22" s="1"/>
      <c r="I22" s="1"/>
    </row>
    <row r="23" spans="1:9" x14ac:dyDescent="0.25">
      <c r="A23" s="8" t="s">
        <v>60</v>
      </c>
      <c r="B23" s="9">
        <v>1943</v>
      </c>
      <c r="C23" s="9">
        <v>1045</v>
      </c>
      <c r="D23" s="9">
        <v>7450</v>
      </c>
      <c r="E23" s="9">
        <v>4988</v>
      </c>
      <c r="F23" s="10">
        <f t="shared" si="0"/>
        <v>-33.046979865771817</v>
      </c>
      <c r="G23" s="1"/>
      <c r="H23" s="1"/>
      <c r="I23" s="1"/>
    </row>
    <row r="24" spans="1:9" x14ac:dyDescent="0.25">
      <c r="A24" s="11" t="s">
        <v>61</v>
      </c>
      <c r="B24" s="12">
        <v>2570</v>
      </c>
      <c r="C24" s="12">
        <v>1397</v>
      </c>
      <c r="D24" s="12">
        <v>10211</v>
      </c>
      <c r="E24" s="12">
        <v>7853</v>
      </c>
      <c r="F24" s="13">
        <f t="shared" si="0"/>
        <v>-23.092743120164528</v>
      </c>
      <c r="G24" s="1"/>
      <c r="H24" s="1"/>
      <c r="I24" s="1"/>
    </row>
    <row r="25" spans="1:9" x14ac:dyDescent="0.25">
      <c r="A25" s="8" t="s">
        <v>62</v>
      </c>
      <c r="B25" s="9">
        <v>958</v>
      </c>
      <c r="C25" s="9">
        <v>1517</v>
      </c>
      <c r="D25" s="9">
        <v>3994</v>
      </c>
      <c r="E25" s="9">
        <v>5702</v>
      </c>
      <c r="F25" s="10">
        <f t="shared" si="0"/>
        <v>42.764146219329007</v>
      </c>
      <c r="G25" s="1"/>
      <c r="H25" s="1"/>
      <c r="I25" s="1"/>
    </row>
    <row r="26" spans="1:9" x14ac:dyDescent="0.25">
      <c r="A26" s="11" t="s">
        <v>63</v>
      </c>
      <c r="B26" s="12">
        <v>260</v>
      </c>
      <c r="C26" s="12">
        <v>351</v>
      </c>
      <c r="D26" s="12">
        <v>1577</v>
      </c>
      <c r="E26" s="12">
        <v>1796</v>
      </c>
      <c r="F26" s="13">
        <f t="shared" si="0"/>
        <v>13.887127457197209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3061</v>
      </c>
      <c r="C28" s="12">
        <v>2502</v>
      </c>
      <c r="D28" s="12">
        <v>12586</v>
      </c>
      <c r="E28" s="12">
        <v>10609</v>
      </c>
      <c r="F28" s="13">
        <f t="shared" si="0"/>
        <v>-15.707929445415544</v>
      </c>
      <c r="G28" s="1"/>
      <c r="H28" s="1"/>
      <c r="I28" s="1"/>
    </row>
    <row r="29" spans="1:9" x14ac:dyDescent="0.25">
      <c r="A29" s="8" t="s">
        <v>66</v>
      </c>
      <c r="B29" s="9">
        <v>70</v>
      </c>
      <c r="C29" s="9">
        <v>89</v>
      </c>
      <c r="D29" s="9">
        <v>269</v>
      </c>
      <c r="E29" s="9">
        <v>427</v>
      </c>
      <c r="F29" s="10">
        <f t="shared" si="0"/>
        <v>58.736059479553916</v>
      </c>
      <c r="G29" s="1"/>
      <c r="H29" s="1"/>
      <c r="I29" s="1"/>
    </row>
    <row r="30" spans="1:9" x14ac:dyDescent="0.25">
      <c r="A30" s="11" t="s">
        <v>67</v>
      </c>
      <c r="B30" s="12">
        <v>1989</v>
      </c>
      <c r="C30" s="12">
        <v>951</v>
      </c>
      <c r="D30" s="12">
        <v>6822</v>
      </c>
      <c r="E30" s="12">
        <v>3684</v>
      </c>
      <c r="F30" s="13">
        <f t="shared" si="0"/>
        <v>-45.998240985048376</v>
      </c>
      <c r="G30" s="1"/>
      <c r="H30" s="1"/>
      <c r="I30" s="1"/>
    </row>
    <row r="31" spans="1:9" x14ac:dyDescent="0.25">
      <c r="A31" s="8" t="s">
        <v>68</v>
      </c>
      <c r="B31" s="9">
        <v>5286</v>
      </c>
      <c r="C31" s="9">
        <v>5610</v>
      </c>
      <c r="D31" s="9">
        <v>22903</v>
      </c>
      <c r="E31" s="9">
        <v>19118</v>
      </c>
      <c r="F31" s="10">
        <f t="shared" si="0"/>
        <v>-16.526219272584385</v>
      </c>
      <c r="G31" s="1"/>
      <c r="H31" s="1"/>
      <c r="I31" s="1"/>
    </row>
    <row r="32" spans="1:9" x14ac:dyDescent="0.25">
      <c r="A32" s="11" t="s">
        <v>69</v>
      </c>
      <c r="B32" s="12">
        <v>165359</v>
      </c>
      <c r="C32" s="12">
        <v>167214</v>
      </c>
      <c r="D32" s="12">
        <v>641962</v>
      </c>
      <c r="E32" s="12">
        <v>657754</v>
      </c>
      <c r="F32" s="13">
        <f t="shared" si="0"/>
        <v>2.4599586891435905</v>
      </c>
      <c r="G32" s="1"/>
      <c r="H32" s="1"/>
      <c r="I32" s="1"/>
    </row>
    <row r="33" spans="1:9" x14ac:dyDescent="0.25">
      <c r="A33" s="8" t="s">
        <v>70</v>
      </c>
      <c r="B33" s="9">
        <v>12189.5</v>
      </c>
      <c r="C33" s="9">
        <v>14990.5</v>
      </c>
      <c r="D33" s="9">
        <v>54615.5</v>
      </c>
      <c r="E33" s="9">
        <v>53593</v>
      </c>
      <c r="F33" s="10">
        <f t="shared" si="0"/>
        <v>-1.8721791432835033</v>
      </c>
      <c r="G33" s="1"/>
      <c r="H33" s="1"/>
      <c r="I33" s="1"/>
    </row>
    <row r="34" spans="1:9" x14ac:dyDescent="0.25">
      <c r="A34" s="11" t="s">
        <v>71</v>
      </c>
      <c r="B34" s="12">
        <v>52</v>
      </c>
      <c r="C34" s="12">
        <v>81</v>
      </c>
      <c r="D34" s="12">
        <v>340</v>
      </c>
      <c r="E34" s="12">
        <v>278</v>
      </c>
      <c r="F34" s="13">
        <f t="shared" si="0"/>
        <v>-18.235294117647058</v>
      </c>
      <c r="G34" s="1"/>
      <c r="H34" s="1"/>
      <c r="I34" s="1"/>
    </row>
    <row r="35" spans="1:9" x14ac:dyDescent="0.25">
      <c r="A35" s="14" t="s">
        <v>72</v>
      </c>
      <c r="B35" s="15">
        <f>SUM(B7:B34)</f>
        <v>377338.5</v>
      </c>
      <c r="C35" s="15">
        <f t="shared" ref="C35:E35" si="1">SUM(C7:C34)</f>
        <v>402416.5</v>
      </c>
      <c r="D35" s="15">
        <f t="shared" si="1"/>
        <v>1480739.25</v>
      </c>
      <c r="E35" s="15">
        <f t="shared" si="1"/>
        <v>1576037.25</v>
      </c>
      <c r="F35" s="16">
        <f t="shared" si="0"/>
        <v>6.4358393957612776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784</v>
      </c>
      <c r="C38" s="41">
        <f>D7</f>
        <v>1672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VALENCIA</v>
      </c>
      <c r="F38" s="42">
        <f>LOOKUP(E38,$A$38:$A$65,$B$38:$B$65)</f>
        <v>657754</v>
      </c>
      <c r="G38" s="42">
        <f>LOOKUP(E38,$A$38:$A$65,$C$38:$C$65)</f>
        <v>641962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9975</v>
      </c>
      <c r="C39" s="41">
        <f t="shared" ref="C39:C65" si="5">D8</f>
        <v>15403</v>
      </c>
      <c r="D39" s="41">
        <f t="shared" ref="D39:D65" si="6">_xlfn.RANK.EQ(B39,$B$38:$B$65)+COUNTIF($B$38:$B$65,B39)-1</f>
        <v>13</v>
      </c>
      <c r="E39" s="42" t="str">
        <f t="shared" si="2"/>
        <v>BARCELONA</v>
      </c>
      <c r="F39" s="42">
        <f t="shared" ref="F39:F65" si="7">LOOKUP(E39,$A$38:$A$65,$B$38:$B$65)</f>
        <v>383512.5</v>
      </c>
      <c r="G39" s="42">
        <f t="shared" ref="G39:G65" si="8">LOOKUP(E39,$A$38:$A$65,$C$38:$C$65)</f>
        <v>333833</v>
      </c>
    </row>
    <row r="40" spans="1:9" x14ac:dyDescent="0.25">
      <c r="A40" s="42" t="str">
        <f t="shared" si="3"/>
        <v>ALMERIA</v>
      </c>
      <c r="B40" s="41">
        <f t="shared" si="4"/>
        <v>500</v>
      </c>
      <c r="C40" s="41">
        <f t="shared" si="5"/>
        <v>350</v>
      </c>
      <c r="D40" s="41">
        <f t="shared" si="6"/>
        <v>20</v>
      </c>
      <c r="E40" s="42" t="str">
        <f t="shared" si="2"/>
        <v>BILBAO</v>
      </c>
      <c r="F40" s="42">
        <f t="shared" si="7"/>
        <v>172258.25</v>
      </c>
      <c r="G40" s="42">
        <f t="shared" si="8"/>
        <v>170998.75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2</v>
      </c>
      <c r="D41" s="41">
        <f t="shared" si="6"/>
        <v>28</v>
      </c>
      <c r="E41" s="42" t="str">
        <f t="shared" si="2"/>
        <v>BAHIA DE ALGECIRAS</v>
      </c>
      <c r="F41" s="42">
        <f t="shared" si="7"/>
        <v>105361</v>
      </c>
      <c r="G41" s="42">
        <f t="shared" si="8"/>
        <v>83312</v>
      </c>
    </row>
    <row r="42" spans="1:9" x14ac:dyDescent="0.25">
      <c r="A42" s="42" t="str">
        <f t="shared" si="3"/>
        <v>BAHIA DE ALGECIRAS</v>
      </c>
      <c r="B42" s="41">
        <f t="shared" si="4"/>
        <v>105361</v>
      </c>
      <c r="C42" s="41">
        <f t="shared" si="5"/>
        <v>83312</v>
      </c>
      <c r="D42" s="41">
        <f t="shared" si="6"/>
        <v>4</v>
      </c>
      <c r="E42" s="42" t="str">
        <f t="shared" si="2"/>
        <v>CASTELLON</v>
      </c>
      <c r="F42" s="42">
        <f t="shared" si="7"/>
        <v>57410</v>
      </c>
      <c r="G42" s="42">
        <f t="shared" si="8"/>
        <v>38572</v>
      </c>
    </row>
    <row r="43" spans="1:9" x14ac:dyDescent="0.25">
      <c r="A43" s="42" t="str">
        <f t="shared" si="3"/>
        <v>BAHIA DE CADIZ</v>
      </c>
      <c r="B43" s="41">
        <f t="shared" si="4"/>
        <v>18287.5</v>
      </c>
      <c r="C43" s="41">
        <f t="shared" si="5"/>
        <v>16556</v>
      </c>
      <c r="D43" s="41">
        <f t="shared" si="6"/>
        <v>10</v>
      </c>
      <c r="E43" s="42" t="str">
        <f t="shared" si="2"/>
        <v>VIGO</v>
      </c>
      <c r="F43" s="42">
        <f t="shared" si="7"/>
        <v>53593</v>
      </c>
      <c r="G43" s="42">
        <f t="shared" si="8"/>
        <v>54615.5</v>
      </c>
    </row>
    <row r="44" spans="1:9" x14ac:dyDescent="0.25">
      <c r="A44" s="42" t="str">
        <f t="shared" si="3"/>
        <v>BALEARES</v>
      </c>
      <c r="B44" s="41">
        <f t="shared" si="4"/>
        <v>25</v>
      </c>
      <c r="C44" s="41">
        <f t="shared" si="5"/>
        <v>2</v>
      </c>
      <c r="D44" s="41">
        <f t="shared" si="6"/>
        <v>24</v>
      </c>
      <c r="E44" s="42" t="str">
        <f t="shared" si="2"/>
        <v>LAS PALMAS</v>
      </c>
      <c r="F44" s="42">
        <f t="shared" si="7"/>
        <v>25375</v>
      </c>
      <c r="G44" s="42">
        <f t="shared" si="8"/>
        <v>27590</v>
      </c>
    </row>
    <row r="45" spans="1:9" x14ac:dyDescent="0.25">
      <c r="A45" s="42" t="str">
        <f t="shared" si="3"/>
        <v>BARCELONA</v>
      </c>
      <c r="B45" s="41">
        <f t="shared" si="4"/>
        <v>383512.5</v>
      </c>
      <c r="C45" s="41">
        <f t="shared" si="5"/>
        <v>333833</v>
      </c>
      <c r="D45" s="41">
        <f t="shared" si="6"/>
        <v>2</v>
      </c>
      <c r="E45" s="42" t="str">
        <f t="shared" si="2"/>
        <v>CARTAGENA</v>
      </c>
      <c r="F45" s="42">
        <f t="shared" si="7"/>
        <v>19645</v>
      </c>
      <c r="G45" s="42">
        <f t="shared" si="8"/>
        <v>15696</v>
      </c>
    </row>
    <row r="46" spans="1:9" x14ac:dyDescent="0.25">
      <c r="A46" s="42" t="str">
        <f t="shared" si="3"/>
        <v>BILBAO</v>
      </c>
      <c r="B46" s="41">
        <f t="shared" si="4"/>
        <v>172258.25</v>
      </c>
      <c r="C46" s="41">
        <f t="shared" si="5"/>
        <v>170998.75</v>
      </c>
      <c r="D46" s="41">
        <f t="shared" si="6"/>
        <v>3</v>
      </c>
      <c r="E46" s="42" t="str">
        <f t="shared" si="2"/>
        <v>TARRAGONA</v>
      </c>
      <c r="F46" s="42">
        <f t="shared" si="7"/>
        <v>19118</v>
      </c>
      <c r="G46" s="42">
        <f t="shared" si="8"/>
        <v>22903</v>
      </c>
    </row>
    <row r="47" spans="1:9" x14ac:dyDescent="0.25">
      <c r="A47" s="42" t="str">
        <f t="shared" si="3"/>
        <v>CARTAGENA</v>
      </c>
      <c r="B47" s="41">
        <f t="shared" si="4"/>
        <v>19645</v>
      </c>
      <c r="C47" s="41">
        <f t="shared" si="5"/>
        <v>15696</v>
      </c>
      <c r="D47" s="41">
        <f t="shared" si="6"/>
        <v>8</v>
      </c>
      <c r="E47" s="42" t="str">
        <f t="shared" si="2"/>
        <v>BAHIA DE CADIZ</v>
      </c>
      <c r="F47" s="42">
        <f t="shared" si="7"/>
        <v>18287.5</v>
      </c>
      <c r="G47" s="42">
        <f t="shared" si="8"/>
        <v>16556</v>
      </c>
    </row>
    <row r="48" spans="1:9" x14ac:dyDescent="0.25">
      <c r="A48" s="42" t="str">
        <f t="shared" si="3"/>
        <v>CASTELLON</v>
      </c>
      <c r="B48" s="41">
        <f t="shared" si="4"/>
        <v>57410</v>
      </c>
      <c r="C48" s="41">
        <f t="shared" si="5"/>
        <v>38572</v>
      </c>
      <c r="D48" s="41">
        <f t="shared" si="6"/>
        <v>5</v>
      </c>
      <c r="E48" s="42" t="str">
        <f t="shared" si="2"/>
        <v>GIJON</v>
      </c>
      <c r="F48" s="42">
        <f t="shared" si="7"/>
        <v>16768</v>
      </c>
      <c r="G48" s="42">
        <f t="shared" si="8"/>
        <v>13438</v>
      </c>
    </row>
    <row r="49" spans="1:7" x14ac:dyDescent="0.25">
      <c r="A49" s="42" t="str">
        <f t="shared" si="3"/>
        <v>CEUTA</v>
      </c>
      <c r="B49" s="41">
        <f t="shared" si="4"/>
        <v>13</v>
      </c>
      <c r="C49" s="41">
        <f t="shared" si="5"/>
        <v>125</v>
      </c>
      <c r="D49" s="41">
        <f t="shared" si="6"/>
        <v>25</v>
      </c>
      <c r="E49" s="42" t="str">
        <f t="shared" si="2"/>
        <v>SANTA CRUZ DE TENERIFE</v>
      </c>
      <c r="F49" s="42">
        <f t="shared" si="7"/>
        <v>10609</v>
      </c>
      <c r="G49" s="42">
        <f t="shared" si="8"/>
        <v>12586</v>
      </c>
    </row>
    <row r="50" spans="1:7" x14ac:dyDescent="0.25">
      <c r="A50" s="42" t="str">
        <f t="shared" si="3"/>
        <v>FERROL-SAN CIBRAO</v>
      </c>
      <c r="B50" s="41">
        <f t="shared" si="4"/>
        <v>321</v>
      </c>
      <c r="C50" s="41">
        <f t="shared" si="5"/>
        <v>217</v>
      </c>
      <c r="D50" s="41">
        <f t="shared" si="6"/>
        <v>22</v>
      </c>
      <c r="E50" s="42" t="str">
        <f t="shared" si="2"/>
        <v>ALICANTE</v>
      </c>
      <c r="F50" s="42">
        <f t="shared" si="7"/>
        <v>9975</v>
      </c>
      <c r="G50" s="42">
        <f t="shared" si="8"/>
        <v>15403</v>
      </c>
    </row>
    <row r="51" spans="1:7" x14ac:dyDescent="0.25">
      <c r="A51" s="42" t="str">
        <f t="shared" si="3"/>
        <v>GIJON</v>
      </c>
      <c r="B51" s="41">
        <f t="shared" si="4"/>
        <v>16768</v>
      </c>
      <c r="C51" s="41">
        <f t="shared" si="5"/>
        <v>13438</v>
      </c>
      <c r="D51" s="41">
        <f t="shared" si="6"/>
        <v>11</v>
      </c>
      <c r="E51" s="42" t="str">
        <f t="shared" si="2"/>
        <v>MARIN Y RIA DE PONTEVEDRA</v>
      </c>
      <c r="F51" s="42">
        <f t="shared" si="7"/>
        <v>7853</v>
      </c>
      <c r="G51" s="42">
        <f t="shared" si="8"/>
        <v>10211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243</v>
      </c>
      <c r="D52" s="41">
        <f t="shared" si="6"/>
        <v>28</v>
      </c>
      <c r="E52" s="42" t="str">
        <f t="shared" si="2"/>
        <v>MELILLA</v>
      </c>
      <c r="F52" s="42">
        <f t="shared" si="7"/>
        <v>5702</v>
      </c>
      <c r="G52" s="42">
        <f t="shared" si="8"/>
        <v>3994</v>
      </c>
    </row>
    <row r="53" spans="1:7" x14ac:dyDescent="0.25">
      <c r="A53" s="42" t="str">
        <f t="shared" si="3"/>
        <v>LAS PALMAS</v>
      </c>
      <c r="B53" s="41">
        <f t="shared" si="4"/>
        <v>25375</v>
      </c>
      <c r="C53" s="41">
        <f t="shared" si="5"/>
        <v>27590</v>
      </c>
      <c r="D53" s="41">
        <f t="shared" si="6"/>
        <v>7</v>
      </c>
      <c r="E53" s="42" t="str">
        <f t="shared" si="2"/>
        <v>MALAGA</v>
      </c>
      <c r="F53" s="42">
        <f t="shared" si="7"/>
        <v>4988</v>
      </c>
      <c r="G53" s="42">
        <f t="shared" si="8"/>
        <v>7450</v>
      </c>
    </row>
    <row r="54" spans="1:7" x14ac:dyDescent="0.25">
      <c r="A54" s="42" t="str">
        <f t="shared" si="3"/>
        <v>MALAGA</v>
      </c>
      <c r="B54" s="41">
        <f t="shared" si="4"/>
        <v>4988</v>
      </c>
      <c r="C54" s="41">
        <f t="shared" si="5"/>
        <v>7450</v>
      </c>
      <c r="D54" s="41">
        <f t="shared" si="6"/>
        <v>16</v>
      </c>
      <c r="E54" s="42" t="str">
        <f t="shared" si="2"/>
        <v>SEVILLA</v>
      </c>
      <c r="F54" s="42">
        <f t="shared" si="7"/>
        <v>3684</v>
      </c>
      <c r="G54" s="42">
        <f t="shared" si="8"/>
        <v>6822</v>
      </c>
    </row>
    <row r="55" spans="1:7" x14ac:dyDescent="0.25">
      <c r="A55" s="42" t="str">
        <f t="shared" si="3"/>
        <v>MARIN Y RIA DE PONTEVEDRA</v>
      </c>
      <c r="B55" s="41">
        <f t="shared" si="4"/>
        <v>7853</v>
      </c>
      <c r="C55" s="41">
        <f t="shared" si="5"/>
        <v>10211</v>
      </c>
      <c r="D55" s="41">
        <f t="shared" si="6"/>
        <v>14</v>
      </c>
      <c r="E55" s="42" t="str">
        <f t="shared" si="2"/>
        <v>MOTRIL</v>
      </c>
      <c r="F55" s="42">
        <f t="shared" si="7"/>
        <v>1796</v>
      </c>
      <c r="G55" s="42">
        <f t="shared" si="8"/>
        <v>1577</v>
      </c>
    </row>
    <row r="56" spans="1:7" x14ac:dyDescent="0.25">
      <c r="A56" s="42" t="str">
        <f t="shared" si="3"/>
        <v>MELILLA</v>
      </c>
      <c r="B56" s="41">
        <f t="shared" si="4"/>
        <v>5702</v>
      </c>
      <c r="C56" s="41">
        <f t="shared" si="5"/>
        <v>3994</v>
      </c>
      <c r="D56" s="41">
        <f t="shared" si="6"/>
        <v>15</v>
      </c>
      <c r="E56" s="42" t="str">
        <f t="shared" si="2"/>
        <v>A CORUÑA</v>
      </c>
      <c r="F56" s="42">
        <f t="shared" si="7"/>
        <v>784</v>
      </c>
      <c r="G56" s="42">
        <f t="shared" si="8"/>
        <v>1672</v>
      </c>
    </row>
    <row r="57" spans="1:7" x14ac:dyDescent="0.25">
      <c r="A57" s="42" t="str">
        <f t="shared" si="3"/>
        <v>MOTRIL</v>
      </c>
      <c r="B57" s="41">
        <f t="shared" si="4"/>
        <v>1796</v>
      </c>
      <c r="C57" s="41">
        <f t="shared" si="5"/>
        <v>1577</v>
      </c>
      <c r="D57" s="41">
        <f t="shared" si="6"/>
        <v>18</v>
      </c>
      <c r="E57" s="42" t="str">
        <f t="shared" si="2"/>
        <v>ALMERIA</v>
      </c>
      <c r="F57" s="42">
        <f t="shared" si="7"/>
        <v>500</v>
      </c>
      <c r="G57" s="42">
        <f t="shared" si="8"/>
        <v>350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SANTANDER</v>
      </c>
      <c r="F58" s="42">
        <f t="shared" si="7"/>
        <v>427</v>
      </c>
      <c r="G58" s="42">
        <f t="shared" si="8"/>
        <v>269</v>
      </c>
    </row>
    <row r="59" spans="1:7" x14ac:dyDescent="0.25">
      <c r="A59" s="42" t="str">
        <f t="shared" si="3"/>
        <v>SANTA CRUZ DE TENERIFE</v>
      </c>
      <c r="B59" s="41">
        <f t="shared" si="4"/>
        <v>10609</v>
      </c>
      <c r="C59" s="41">
        <f t="shared" si="5"/>
        <v>12586</v>
      </c>
      <c r="D59" s="41">
        <f t="shared" si="6"/>
        <v>12</v>
      </c>
      <c r="E59" s="42" t="str">
        <f t="shared" si="2"/>
        <v>FERROL-SAN CIBRAO</v>
      </c>
      <c r="F59" s="42">
        <f t="shared" si="7"/>
        <v>321</v>
      </c>
      <c r="G59" s="42">
        <f t="shared" si="8"/>
        <v>217</v>
      </c>
    </row>
    <row r="60" spans="1:7" x14ac:dyDescent="0.25">
      <c r="A60" s="42" t="str">
        <f t="shared" si="3"/>
        <v>SANTANDER</v>
      </c>
      <c r="B60" s="41">
        <f t="shared" si="4"/>
        <v>427</v>
      </c>
      <c r="C60" s="41">
        <f t="shared" si="5"/>
        <v>269</v>
      </c>
      <c r="D60" s="41">
        <f t="shared" si="6"/>
        <v>21</v>
      </c>
      <c r="E60" s="42" t="str">
        <f t="shared" si="2"/>
        <v>VILAGARCIA</v>
      </c>
      <c r="F60" s="42">
        <f t="shared" si="7"/>
        <v>278</v>
      </c>
      <c r="G60" s="42">
        <f t="shared" si="8"/>
        <v>340</v>
      </c>
    </row>
    <row r="61" spans="1:7" x14ac:dyDescent="0.25">
      <c r="A61" s="42" t="str">
        <f t="shared" si="3"/>
        <v>SEVILLA</v>
      </c>
      <c r="B61" s="41">
        <f t="shared" si="4"/>
        <v>3684</v>
      </c>
      <c r="C61" s="41">
        <f t="shared" si="5"/>
        <v>6822</v>
      </c>
      <c r="D61" s="41">
        <f t="shared" si="6"/>
        <v>17</v>
      </c>
      <c r="E61" s="42" t="str">
        <f t="shared" si="2"/>
        <v>BALEARES</v>
      </c>
      <c r="F61" s="42">
        <f t="shared" si="7"/>
        <v>25</v>
      </c>
      <c r="G61" s="42">
        <f t="shared" si="8"/>
        <v>2</v>
      </c>
    </row>
    <row r="62" spans="1:7" x14ac:dyDescent="0.25">
      <c r="A62" s="42" t="str">
        <f t="shared" si="3"/>
        <v>TARRAGONA</v>
      </c>
      <c r="B62" s="41">
        <f t="shared" si="4"/>
        <v>19118</v>
      </c>
      <c r="C62" s="41">
        <f t="shared" si="5"/>
        <v>22903</v>
      </c>
      <c r="D62" s="41">
        <f t="shared" si="6"/>
        <v>9</v>
      </c>
      <c r="E62" s="42" t="str">
        <f t="shared" si="2"/>
        <v>CEUTA</v>
      </c>
      <c r="F62" s="42">
        <f t="shared" si="7"/>
        <v>13</v>
      </c>
      <c r="G62" s="42">
        <f t="shared" si="8"/>
        <v>125</v>
      </c>
    </row>
    <row r="63" spans="1:7" x14ac:dyDescent="0.25">
      <c r="A63" s="42" t="str">
        <f t="shared" si="3"/>
        <v>VALENCIA</v>
      </c>
      <c r="B63" s="41">
        <f t="shared" si="4"/>
        <v>657754</v>
      </c>
      <c r="C63" s="41">
        <f t="shared" si="5"/>
        <v>641962</v>
      </c>
      <c r="D63" s="41">
        <f t="shared" si="6"/>
        <v>1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53593</v>
      </c>
      <c r="C64" s="41">
        <f t="shared" si="5"/>
        <v>54615.5</v>
      </c>
      <c r="D64" s="41">
        <f t="shared" si="6"/>
        <v>6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278</v>
      </c>
      <c r="C65" s="41">
        <f t="shared" si="5"/>
        <v>340</v>
      </c>
      <c r="D65" s="41">
        <f t="shared" si="6"/>
        <v>23</v>
      </c>
      <c r="E65" s="42" t="str">
        <f t="shared" si="2"/>
        <v>AVILES</v>
      </c>
      <c r="F65" s="42">
        <f t="shared" si="7"/>
        <v>0</v>
      </c>
      <c r="G65" s="42">
        <f t="shared" si="8"/>
        <v>2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96</v>
      </c>
    </row>
    <row r="2" spans="1:12" s="2" customFormat="1" ht="21" x14ac:dyDescent="0.35">
      <c r="F2" s="3"/>
    </row>
    <row r="5" spans="1:12" x14ac:dyDescent="0.25">
      <c r="A5" s="69" t="s">
        <v>73</v>
      </c>
      <c r="B5" s="67" t="str">
        <f>'Resumen general'!D6</f>
        <v>Mes Abril</v>
      </c>
      <c r="C5" s="68"/>
      <c r="D5" s="67" t="s">
        <v>40</v>
      </c>
      <c r="E5" s="68"/>
      <c r="F5" s="68"/>
      <c r="L5" s="39">
        <f>'Resumen general'!I4</f>
        <v>41428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9">
        <v>385</v>
      </c>
      <c r="C7" s="9">
        <v>170</v>
      </c>
      <c r="D7" s="9">
        <v>1672</v>
      </c>
      <c r="E7" s="9">
        <v>929</v>
      </c>
      <c r="F7" s="10">
        <f>((E7*100)/D7)-100</f>
        <v>-44.437799043062199</v>
      </c>
      <c r="G7" s="1"/>
      <c r="H7" s="1"/>
      <c r="I7" s="1"/>
    </row>
    <row r="8" spans="1:12" x14ac:dyDescent="0.25">
      <c r="A8" s="11" t="s">
        <v>45</v>
      </c>
      <c r="B8" s="12">
        <v>14332</v>
      </c>
      <c r="C8" s="12">
        <v>12759</v>
      </c>
      <c r="D8" s="12">
        <v>55589</v>
      </c>
      <c r="E8" s="12">
        <v>49350</v>
      </c>
      <c r="F8" s="13">
        <f t="shared" ref="F8:F35" si="0">((E8*100)/D8)-100</f>
        <v>-11.223443487020816</v>
      </c>
      <c r="G8" s="1"/>
      <c r="H8" s="1"/>
      <c r="I8" s="1"/>
    </row>
    <row r="9" spans="1:12" x14ac:dyDescent="0.25">
      <c r="A9" s="8" t="s">
        <v>46</v>
      </c>
      <c r="B9" s="9">
        <v>450.25</v>
      </c>
      <c r="C9" s="9">
        <v>610</v>
      </c>
      <c r="D9" s="9">
        <v>1863.25</v>
      </c>
      <c r="E9" s="9">
        <v>2058</v>
      </c>
      <c r="F9" s="10">
        <f t="shared" si="0"/>
        <v>10.452166912652629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2</v>
      </c>
      <c r="E10" s="12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9">
        <v>27196</v>
      </c>
      <c r="C11" s="9">
        <v>23799</v>
      </c>
      <c r="D11" s="9">
        <v>90673</v>
      </c>
      <c r="E11" s="9">
        <v>109431</v>
      </c>
      <c r="F11" s="10">
        <f t="shared" si="0"/>
        <v>20.687525503733198</v>
      </c>
      <c r="G11" s="1"/>
      <c r="H11" s="1"/>
      <c r="I11" s="1"/>
    </row>
    <row r="12" spans="1:12" x14ac:dyDescent="0.25">
      <c r="A12" s="11" t="s">
        <v>49</v>
      </c>
      <c r="B12" s="12">
        <v>5627.5</v>
      </c>
      <c r="C12" s="12">
        <v>6512</v>
      </c>
      <c r="D12" s="12">
        <v>28519.5</v>
      </c>
      <c r="E12" s="12">
        <v>30275.5</v>
      </c>
      <c r="F12" s="13">
        <f t="shared" si="0"/>
        <v>6.1571906940865091</v>
      </c>
      <c r="G12" s="1"/>
      <c r="H12" s="1"/>
      <c r="I12" s="1"/>
    </row>
    <row r="13" spans="1:12" x14ac:dyDescent="0.25">
      <c r="A13" s="8" t="s">
        <v>50</v>
      </c>
      <c r="B13" s="9">
        <v>4564</v>
      </c>
      <c r="C13" s="9">
        <v>5341</v>
      </c>
      <c r="D13" s="9">
        <v>16614</v>
      </c>
      <c r="E13" s="9">
        <v>19672</v>
      </c>
      <c r="F13" s="10">
        <f t="shared" si="0"/>
        <v>18.406163476586016</v>
      </c>
      <c r="G13" s="1"/>
      <c r="H13" s="1"/>
      <c r="I13" s="1"/>
    </row>
    <row r="14" spans="1:12" x14ac:dyDescent="0.25">
      <c r="A14" s="11" t="s">
        <v>51</v>
      </c>
      <c r="B14" s="12">
        <v>93418</v>
      </c>
      <c r="C14" s="12">
        <v>107897</v>
      </c>
      <c r="D14" s="12">
        <v>386091</v>
      </c>
      <c r="E14" s="12">
        <v>434199</v>
      </c>
      <c r="F14" s="13">
        <f t="shared" si="0"/>
        <v>12.460274909283044</v>
      </c>
      <c r="G14" s="1"/>
      <c r="H14" s="1"/>
      <c r="I14" s="1"/>
    </row>
    <row r="15" spans="1:12" x14ac:dyDescent="0.25">
      <c r="A15" s="8" t="s">
        <v>52</v>
      </c>
      <c r="B15" s="9">
        <v>51714.25</v>
      </c>
      <c r="C15" s="9">
        <v>54301</v>
      </c>
      <c r="D15" s="9">
        <v>192606</v>
      </c>
      <c r="E15" s="9">
        <v>193349.5</v>
      </c>
      <c r="F15" s="10">
        <f t="shared" si="0"/>
        <v>0.38602120390849848</v>
      </c>
      <c r="G15" s="1"/>
      <c r="H15" s="1"/>
      <c r="I15" s="1"/>
    </row>
    <row r="16" spans="1:12" x14ac:dyDescent="0.25">
      <c r="A16" s="11" t="s">
        <v>53</v>
      </c>
      <c r="B16" s="12">
        <v>5773</v>
      </c>
      <c r="C16" s="12">
        <v>7847</v>
      </c>
      <c r="D16" s="12">
        <v>21365</v>
      </c>
      <c r="E16" s="12">
        <v>26025</v>
      </c>
      <c r="F16" s="13">
        <f t="shared" si="0"/>
        <v>21.811373742101566</v>
      </c>
      <c r="G16" s="1"/>
      <c r="H16" s="1"/>
      <c r="I16" s="1"/>
    </row>
    <row r="17" spans="1:9" x14ac:dyDescent="0.25">
      <c r="A17" s="8" t="s">
        <v>54</v>
      </c>
      <c r="B17" s="9">
        <v>12005</v>
      </c>
      <c r="C17" s="9">
        <v>15873</v>
      </c>
      <c r="D17" s="9">
        <v>41503</v>
      </c>
      <c r="E17" s="9">
        <v>58306</v>
      </c>
      <c r="F17" s="10">
        <f t="shared" si="0"/>
        <v>40.48622991109076</v>
      </c>
      <c r="G17" s="1"/>
      <c r="H17" s="1"/>
      <c r="I17" s="1"/>
    </row>
    <row r="18" spans="1:9" x14ac:dyDescent="0.25">
      <c r="A18" s="11" t="s">
        <v>55</v>
      </c>
      <c r="B18" s="12">
        <v>1185</v>
      </c>
      <c r="C18" s="12">
        <v>1595</v>
      </c>
      <c r="D18" s="12">
        <v>4747</v>
      </c>
      <c r="E18" s="12">
        <v>6368</v>
      </c>
      <c r="F18" s="13">
        <f t="shared" si="0"/>
        <v>34.147882873393712</v>
      </c>
      <c r="G18" s="1"/>
      <c r="H18" s="1"/>
      <c r="I18" s="1"/>
    </row>
    <row r="19" spans="1:9" x14ac:dyDescent="0.25">
      <c r="A19" s="8" t="s">
        <v>56</v>
      </c>
      <c r="B19" s="9">
        <v>56</v>
      </c>
      <c r="C19" s="9">
        <v>69</v>
      </c>
      <c r="D19" s="9">
        <v>217</v>
      </c>
      <c r="E19" s="9">
        <v>361</v>
      </c>
      <c r="F19" s="10">
        <f t="shared" si="0"/>
        <v>66.359447004608285</v>
      </c>
      <c r="G19" s="1"/>
      <c r="H19" s="1"/>
      <c r="I19" s="1"/>
    </row>
    <row r="20" spans="1:9" x14ac:dyDescent="0.25">
      <c r="A20" s="11" t="s">
        <v>57</v>
      </c>
      <c r="B20" s="12">
        <v>3794</v>
      </c>
      <c r="C20" s="12">
        <v>4578</v>
      </c>
      <c r="D20" s="12">
        <v>16151</v>
      </c>
      <c r="E20" s="12">
        <v>19942</v>
      </c>
      <c r="F20" s="13">
        <f t="shared" si="0"/>
        <v>23.472230821620954</v>
      </c>
      <c r="G20" s="1"/>
      <c r="H20" s="1"/>
      <c r="I20" s="1"/>
    </row>
    <row r="21" spans="1:9" x14ac:dyDescent="0.25">
      <c r="A21" s="8" t="s">
        <v>58</v>
      </c>
      <c r="B21" s="9">
        <v>139</v>
      </c>
      <c r="C21" s="9">
        <v>94</v>
      </c>
      <c r="D21" s="9">
        <v>757</v>
      </c>
      <c r="E21" s="9">
        <v>129</v>
      </c>
      <c r="F21" s="10">
        <f t="shared" si="0"/>
        <v>-82.959048877146628</v>
      </c>
      <c r="G21" s="1"/>
      <c r="H21" s="1"/>
      <c r="I21" s="1"/>
    </row>
    <row r="22" spans="1:9" x14ac:dyDescent="0.25">
      <c r="A22" s="11" t="s">
        <v>59</v>
      </c>
      <c r="B22" s="12">
        <v>34754</v>
      </c>
      <c r="C22" s="12">
        <v>35207</v>
      </c>
      <c r="D22" s="12">
        <v>141561</v>
      </c>
      <c r="E22" s="12">
        <v>131321</v>
      </c>
      <c r="F22" s="13">
        <f t="shared" si="0"/>
        <v>-7.2336307316280681</v>
      </c>
      <c r="G22" s="1"/>
      <c r="H22" s="1"/>
      <c r="I22" s="1"/>
    </row>
    <row r="23" spans="1:9" x14ac:dyDescent="0.25">
      <c r="A23" s="8" t="s">
        <v>60</v>
      </c>
      <c r="B23" s="9">
        <v>3180</v>
      </c>
      <c r="C23" s="9">
        <v>2124</v>
      </c>
      <c r="D23" s="9">
        <v>12426</v>
      </c>
      <c r="E23" s="9">
        <v>9395</v>
      </c>
      <c r="F23" s="10">
        <f t="shared" si="0"/>
        <v>-24.39240302591341</v>
      </c>
      <c r="G23" s="1"/>
      <c r="H23" s="1"/>
      <c r="I23" s="1"/>
    </row>
    <row r="24" spans="1:9" x14ac:dyDescent="0.25">
      <c r="A24" s="11" t="s">
        <v>61</v>
      </c>
      <c r="B24" s="12">
        <v>2856</v>
      </c>
      <c r="C24" s="12">
        <v>1838</v>
      </c>
      <c r="D24" s="12">
        <v>11915</v>
      </c>
      <c r="E24" s="12">
        <v>9752</v>
      </c>
      <c r="F24" s="13">
        <f t="shared" si="0"/>
        <v>-18.153587914393626</v>
      </c>
      <c r="G24" s="1"/>
      <c r="H24" s="1"/>
      <c r="I24" s="1"/>
    </row>
    <row r="25" spans="1:9" x14ac:dyDescent="0.25">
      <c r="A25" s="8" t="s">
        <v>62</v>
      </c>
      <c r="B25" s="9">
        <v>2531</v>
      </c>
      <c r="C25" s="9">
        <v>2836</v>
      </c>
      <c r="D25" s="9">
        <v>10626</v>
      </c>
      <c r="E25" s="9">
        <v>11351</v>
      </c>
      <c r="F25" s="10">
        <f t="shared" si="0"/>
        <v>6.822887257669862</v>
      </c>
      <c r="G25" s="1"/>
      <c r="H25" s="1"/>
      <c r="I25" s="1"/>
    </row>
    <row r="26" spans="1:9" x14ac:dyDescent="0.25">
      <c r="A26" s="11" t="s">
        <v>63</v>
      </c>
      <c r="B26" s="12">
        <v>418</v>
      </c>
      <c r="C26" s="12">
        <v>435</v>
      </c>
      <c r="D26" s="12">
        <v>2483</v>
      </c>
      <c r="E26" s="12">
        <v>2162</v>
      </c>
      <c r="F26" s="13">
        <f t="shared" si="0"/>
        <v>-12.927909786548526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25315</v>
      </c>
      <c r="C28" s="12">
        <v>24830</v>
      </c>
      <c r="D28" s="12">
        <v>104944</v>
      </c>
      <c r="E28" s="12">
        <v>96067</v>
      </c>
      <c r="F28" s="13">
        <f t="shared" si="0"/>
        <v>-8.4587970727244937</v>
      </c>
      <c r="G28" s="1"/>
      <c r="H28" s="1"/>
      <c r="I28" s="1"/>
    </row>
    <row r="29" spans="1:9" x14ac:dyDescent="0.25">
      <c r="A29" s="8" t="s">
        <v>66</v>
      </c>
      <c r="B29" s="9">
        <v>70</v>
      </c>
      <c r="C29" s="9">
        <v>89</v>
      </c>
      <c r="D29" s="9">
        <v>269</v>
      </c>
      <c r="E29" s="9">
        <v>427</v>
      </c>
      <c r="F29" s="10">
        <f t="shared" si="0"/>
        <v>58.736059479553916</v>
      </c>
      <c r="G29" s="1"/>
      <c r="H29" s="1"/>
      <c r="I29" s="1"/>
    </row>
    <row r="30" spans="1:9" x14ac:dyDescent="0.25">
      <c r="A30" s="11" t="s">
        <v>67</v>
      </c>
      <c r="B30" s="12">
        <v>12366</v>
      </c>
      <c r="C30" s="12">
        <v>11035</v>
      </c>
      <c r="D30" s="12">
        <v>51833</v>
      </c>
      <c r="E30" s="12">
        <v>43359</v>
      </c>
      <c r="F30" s="13">
        <f t="shared" si="0"/>
        <v>-16.348658190727917</v>
      </c>
      <c r="G30" s="1"/>
      <c r="H30" s="1"/>
      <c r="I30" s="1"/>
    </row>
    <row r="31" spans="1:9" x14ac:dyDescent="0.25">
      <c r="A31" s="8" t="s">
        <v>68</v>
      </c>
      <c r="B31" s="9">
        <v>7083</v>
      </c>
      <c r="C31" s="9">
        <v>7060</v>
      </c>
      <c r="D31" s="9">
        <v>30395</v>
      </c>
      <c r="E31" s="9">
        <v>25452</v>
      </c>
      <c r="F31" s="10">
        <f t="shared" si="0"/>
        <v>-16.262543181444315</v>
      </c>
      <c r="G31" s="1"/>
      <c r="H31" s="1"/>
      <c r="I31" s="1"/>
    </row>
    <row r="32" spans="1:9" x14ac:dyDescent="0.25">
      <c r="A32" s="11" t="s">
        <v>69</v>
      </c>
      <c r="B32" s="12">
        <v>176640</v>
      </c>
      <c r="C32" s="12">
        <v>178823</v>
      </c>
      <c r="D32" s="12">
        <v>688047</v>
      </c>
      <c r="E32" s="12">
        <v>701333</v>
      </c>
      <c r="F32" s="13">
        <f t="shared" si="0"/>
        <v>1.9309727387809232</v>
      </c>
      <c r="G32" s="1"/>
      <c r="H32" s="1"/>
      <c r="I32" s="1"/>
    </row>
    <row r="33" spans="1:9" x14ac:dyDescent="0.25">
      <c r="A33" s="8" t="s">
        <v>70</v>
      </c>
      <c r="B33" s="9">
        <v>13806.5</v>
      </c>
      <c r="C33" s="9">
        <v>16881.5</v>
      </c>
      <c r="D33" s="9">
        <v>61997.5</v>
      </c>
      <c r="E33" s="9">
        <v>60663</v>
      </c>
      <c r="F33" s="10">
        <f t="shared" si="0"/>
        <v>-2.152506149441507</v>
      </c>
      <c r="G33" s="1"/>
      <c r="H33" s="1"/>
      <c r="I33" s="1"/>
    </row>
    <row r="34" spans="1:9" x14ac:dyDescent="0.25">
      <c r="A34" s="11" t="s">
        <v>71</v>
      </c>
      <c r="B34" s="12">
        <v>2098</v>
      </c>
      <c r="C34" s="12">
        <v>3075</v>
      </c>
      <c r="D34" s="12">
        <v>8738</v>
      </c>
      <c r="E34" s="12">
        <v>10224</v>
      </c>
      <c r="F34" s="13">
        <f t="shared" si="0"/>
        <v>17.006179903868158</v>
      </c>
      <c r="G34" s="1"/>
      <c r="H34" s="1"/>
      <c r="I34" s="1"/>
    </row>
    <row r="35" spans="1:9" x14ac:dyDescent="0.25">
      <c r="A35" s="14" t="s">
        <v>72</v>
      </c>
      <c r="B35" s="15">
        <f>SUM(B7:B34)</f>
        <v>501756.5</v>
      </c>
      <c r="C35" s="15">
        <f t="shared" ref="C35:E35" si="1">SUM(C7:C34)</f>
        <v>525678.5</v>
      </c>
      <c r="D35" s="15">
        <f t="shared" si="1"/>
        <v>1983604.25</v>
      </c>
      <c r="E35" s="15">
        <f t="shared" si="1"/>
        <v>2051901</v>
      </c>
      <c r="F35" s="16">
        <f t="shared" si="0"/>
        <v>3.4430633025715736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929</v>
      </c>
      <c r="C38" s="41">
        <f>D7</f>
        <v>1672</v>
      </c>
      <c r="D38" s="41">
        <f>_xlfn.RANK.EQ(B38,$B$38:$B$65)+COUNTIF($B$38:$B$65,B38)-1</f>
        <v>23</v>
      </c>
      <c r="E38" s="42" t="str">
        <f t="shared" ref="E38:E65" si="2">INDEX($A$38:$B$65,MATCH(ROW()-37,$D$38:$D$65,0),1)</f>
        <v>VALENCIA</v>
      </c>
      <c r="F38" s="42">
        <f>LOOKUP(E38,$A$38:$A$65,$B$38:$B$65)</f>
        <v>701333</v>
      </c>
      <c r="G38" s="42">
        <f>LOOKUP(E38,$A$38:$A$65,$C$38:$C$65)</f>
        <v>688047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49350</v>
      </c>
      <c r="C39" s="41">
        <f t="shared" ref="C39:C65" si="5">D8</f>
        <v>55589</v>
      </c>
      <c r="D39" s="41">
        <f t="shared" ref="D39:D65" si="6">_xlfn.RANK.EQ(B39,$B$38:$B$65)+COUNTIF($B$38:$B$65,B39)-1</f>
        <v>9</v>
      </c>
      <c r="E39" s="42" t="str">
        <f t="shared" si="2"/>
        <v>BARCELONA</v>
      </c>
      <c r="F39" s="42">
        <f t="shared" ref="F39:F65" si="7">LOOKUP(E39,$A$38:$A$65,$B$38:$B$65)</f>
        <v>434199</v>
      </c>
      <c r="G39" s="42">
        <f t="shared" ref="G39:G65" si="8">LOOKUP(E39,$A$38:$A$65,$C$38:$C$65)</f>
        <v>386091</v>
      </c>
    </row>
    <row r="40" spans="1:9" x14ac:dyDescent="0.25">
      <c r="A40" s="42" t="str">
        <f t="shared" si="3"/>
        <v>ALMERIA</v>
      </c>
      <c r="B40" s="41">
        <f t="shared" si="4"/>
        <v>2058</v>
      </c>
      <c r="C40" s="41">
        <f t="shared" si="5"/>
        <v>1863.25</v>
      </c>
      <c r="D40" s="41">
        <f t="shared" si="6"/>
        <v>22</v>
      </c>
      <c r="E40" s="42" t="str">
        <f t="shared" si="2"/>
        <v>BILBAO</v>
      </c>
      <c r="F40" s="42">
        <f t="shared" si="7"/>
        <v>193349.5</v>
      </c>
      <c r="G40" s="42">
        <f t="shared" si="8"/>
        <v>192606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2</v>
      </c>
      <c r="D41" s="41">
        <f t="shared" si="6"/>
        <v>28</v>
      </c>
      <c r="E41" s="42" t="str">
        <f t="shared" si="2"/>
        <v>LAS PALMAS</v>
      </c>
      <c r="F41" s="42">
        <f t="shared" si="7"/>
        <v>131321</v>
      </c>
      <c r="G41" s="42">
        <f t="shared" si="8"/>
        <v>141561</v>
      </c>
    </row>
    <row r="42" spans="1:9" x14ac:dyDescent="0.25">
      <c r="A42" s="42" t="str">
        <f t="shared" si="3"/>
        <v>BAHIA DE ALGECIRAS</v>
      </c>
      <c r="B42" s="41">
        <f t="shared" si="4"/>
        <v>109431</v>
      </c>
      <c r="C42" s="41">
        <f t="shared" si="5"/>
        <v>90673</v>
      </c>
      <c r="D42" s="41">
        <f t="shared" si="6"/>
        <v>5</v>
      </c>
      <c r="E42" s="42" t="str">
        <f t="shared" si="2"/>
        <v>BAHIA DE ALGECIRAS</v>
      </c>
      <c r="F42" s="42">
        <f t="shared" si="7"/>
        <v>109431</v>
      </c>
      <c r="G42" s="42">
        <f t="shared" si="8"/>
        <v>90673</v>
      </c>
    </row>
    <row r="43" spans="1:9" x14ac:dyDescent="0.25">
      <c r="A43" s="42" t="str">
        <f t="shared" si="3"/>
        <v>BAHIA DE CADIZ</v>
      </c>
      <c r="B43" s="41">
        <f t="shared" si="4"/>
        <v>30275.5</v>
      </c>
      <c r="C43" s="41">
        <f t="shared" si="5"/>
        <v>28519.5</v>
      </c>
      <c r="D43" s="41">
        <f t="shared" si="6"/>
        <v>11</v>
      </c>
      <c r="E43" s="42" t="str">
        <f t="shared" si="2"/>
        <v>SANTA CRUZ DE TENERIFE</v>
      </c>
      <c r="F43" s="42">
        <f t="shared" si="7"/>
        <v>96067</v>
      </c>
      <c r="G43" s="42">
        <f t="shared" si="8"/>
        <v>104944</v>
      </c>
    </row>
    <row r="44" spans="1:9" x14ac:dyDescent="0.25">
      <c r="A44" s="42" t="str">
        <f t="shared" si="3"/>
        <v>BALEARES</v>
      </c>
      <c r="B44" s="41">
        <f t="shared" si="4"/>
        <v>19672</v>
      </c>
      <c r="C44" s="41">
        <f t="shared" si="5"/>
        <v>16614</v>
      </c>
      <c r="D44" s="41">
        <f t="shared" si="6"/>
        <v>15</v>
      </c>
      <c r="E44" s="42" t="str">
        <f t="shared" si="2"/>
        <v>VIGO</v>
      </c>
      <c r="F44" s="42">
        <f t="shared" si="7"/>
        <v>60663</v>
      </c>
      <c r="G44" s="42">
        <f t="shared" si="8"/>
        <v>61997.5</v>
      </c>
    </row>
    <row r="45" spans="1:9" x14ac:dyDescent="0.25">
      <c r="A45" s="42" t="str">
        <f t="shared" si="3"/>
        <v>BARCELONA</v>
      </c>
      <c r="B45" s="41">
        <f t="shared" si="4"/>
        <v>434199</v>
      </c>
      <c r="C45" s="41">
        <f t="shared" si="5"/>
        <v>386091</v>
      </c>
      <c r="D45" s="41">
        <f t="shared" si="6"/>
        <v>2</v>
      </c>
      <c r="E45" s="42" t="str">
        <f t="shared" si="2"/>
        <v>CASTELLON</v>
      </c>
      <c r="F45" s="42">
        <f t="shared" si="7"/>
        <v>58306</v>
      </c>
      <c r="G45" s="42">
        <f t="shared" si="8"/>
        <v>41503</v>
      </c>
    </row>
    <row r="46" spans="1:9" x14ac:dyDescent="0.25">
      <c r="A46" s="42" t="str">
        <f t="shared" si="3"/>
        <v>BILBAO</v>
      </c>
      <c r="B46" s="41">
        <f t="shared" si="4"/>
        <v>193349.5</v>
      </c>
      <c r="C46" s="41">
        <f t="shared" si="5"/>
        <v>192606</v>
      </c>
      <c r="D46" s="41">
        <f t="shared" si="6"/>
        <v>3</v>
      </c>
      <c r="E46" s="42" t="str">
        <f t="shared" si="2"/>
        <v>ALICANTE</v>
      </c>
      <c r="F46" s="42">
        <f t="shared" si="7"/>
        <v>49350</v>
      </c>
      <c r="G46" s="42">
        <f t="shared" si="8"/>
        <v>55589</v>
      </c>
    </row>
    <row r="47" spans="1:9" x14ac:dyDescent="0.25">
      <c r="A47" s="42" t="str">
        <f t="shared" si="3"/>
        <v>CARTAGENA</v>
      </c>
      <c r="B47" s="41">
        <f t="shared" si="4"/>
        <v>26025</v>
      </c>
      <c r="C47" s="41">
        <f t="shared" si="5"/>
        <v>21365</v>
      </c>
      <c r="D47" s="41">
        <f t="shared" si="6"/>
        <v>12</v>
      </c>
      <c r="E47" s="42" t="str">
        <f t="shared" si="2"/>
        <v>SEVILLA</v>
      </c>
      <c r="F47" s="42">
        <f t="shared" si="7"/>
        <v>43359</v>
      </c>
      <c r="G47" s="42">
        <f t="shared" si="8"/>
        <v>51833</v>
      </c>
    </row>
    <row r="48" spans="1:9" x14ac:dyDescent="0.25">
      <c r="A48" s="42" t="str">
        <f t="shared" si="3"/>
        <v>CASTELLON</v>
      </c>
      <c r="B48" s="41">
        <f t="shared" si="4"/>
        <v>58306</v>
      </c>
      <c r="C48" s="41">
        <f t="shared" si="5"/>
        <v>41503</v>
      </c>
      <c r="D48" s="41">
        <f t="shared" si="6"/>
        <v>8</v>
      </c>
      <c r="E48" s="42" t="str">
        <f t="shared" si="2"/>
        <v>BAHIA DE CADIZ</v>
      </c>
      <c r="F48" s="42">
        <f t="shared" si="7"/>
        <v>30275.5</v>
      </c>
      <c r="G48" s="42">
        <f t="shared" si="8"/>
        <v>28519.5</v>
      </c>
    </row>
    <row r="49" spans="1:7" x14ac:dyDescent="0.25">
      <c r="A49" s="42" t="str">
        <f t="shared" si="3"/>
        <v>CEUTA</v>
      </c>
      <c r="B49" s="41">
        <f t="shared" si="4"/>
        <v>6368</v>
      </c>
      <c r="C49" s="41">
        <f t="shared" si="5"/>
        <v>4747</v>
      </c>
      <c r="D49" s="41">
        <f t="shared" si="6"/>
        <v>20</v>
      </c>
      <c r="E49" s="42" t="str">
        <f t="shared" si="2"/>
        <v>CARTAGENA</v>
      </c>
      <c r="F49" s="42">
        <f t="shared" si="7"/>
        <v>26025</v>
      </c>
      <c r="G49" s="42">
        <f t="shared" si="8"/>
        <v>21365</v>
      </c>
    </row>
    <row r="50" spans="1:7" x14ac:dyDescent="0.25">
      <c r="A50" s="42" t="str">
        <f t="shared" si="3"/>
        <v>FERROL-SAN CIBRAO</v>
      </c>
      <c r="B50" s="41">
        <f t="shared" si="4"/>
        <v>361</v>
      </c>
      <c r="C50" s="41">
        <f t="shared" si="5"/>
        <v>217</v>
      </c>
      <c r="D50" s="41">
        <f t="shared" si="6"/>
        <v>25</v>
      </c>
      <c r="E50" s="42" t="str">
        <f t="shared" si="2"/>
        <v>TARRAGONA</v>
      </c>
      <c r="F50" s="42">
        <f t="shared" si="7"/>
        <v>25452</v>
      </c>
      <c r="G50" s="42">
        <f t="shared" si="8"/>
        <v>30395</v>
      </c>
    </row>
    <row r="51" spans="1:7" x14ac:dyDescent="0.25">
      <c r="A51" s="42" t="str">
        <f t="shared" si="3"/>
        <v>GIJON</v>
      </c>
      <c r="B51" s="41">
        <f t="shared" si="4"/>
        <v>19942</v>
      </c>
      <c r="C51" s="41">
        <f t="shared" si="5"/>
        <v>16151</v>
      </c>
      <c r="D51" s="41">
        <f t="shared" si="6"/>
        <v>14</v>
      </c>
      <c r="E51" s="42" t="str">
        <f t="shared" si="2"/>
        <v>GIJON</v>
      </c>
      <c r="F51" s="42">
        <f t="shared" si="7"/>
        <v>19942</v>
      </c>
      <c r="G51" s="42">
        <f t="shared" si="8"/>
        <v>16151</v>
      </c>
    </row>
    <row r="52" spans="1:7" x14ac:dyDescent="0.25">
      <c r="A52" s="42" t="str">
        <f t="shared" si="3"/>
        <v>HUELVA</v>
      </c>
      <c r="B52" s="41">
        <f t="shared" si="4"/>
        <v>129</v>
      </c>
      <c r="C52" s="41">
        <f t="shared" si="5"/>
        <v>757</v>
      </c>
      <c r="D52" s="41">
        <f t="shared" si="6"/>
        <v>26</v>
      </c>
      <c r="E52" s="42" t="str">
        <f t="shared" si="2"/>
        <v>BALEARES</v>
      </c>
      <c r="F52" s="42">
        <f t="shared" si="7"/>
        <v>19672</v>
      </c>
      <c r="G52" s="42">
        <f t="shared" si="8"/>
        <v>16614</v>
      </c>
    </row>
    <row r="53" spans="1:7" x14ac:dyDescent="0.25">
      <c r="A53" s="42" t="str">
        <f t="shared" si="3"/>
        <v>LAS PALMAS</v>
      </c>
      <c r="B53" s="41">
        <f t="shared" si="4"/>
        <v>131321</v>
      </c>
      <c r="C53" s="41">
        <f t="shared" si="5"/>
        <v>141561</v>
      </c>
      <c r="D53" s="41">
        <f t="shared" si="6"/>
        <v>4</v>
      </c>
      <c r="E53" s="42" t="str">
        <f t="shared" si="2"/>
        <v>MELILLA</v>
      </c>
      <c r="F53" s="42">
        <f t="shared" si="7"/>
        <v>11351</v>
      </c>
      <c r="G53" s="42">
        <f t="shared" si="8"/>
        <v>10626</v>
      </c>
    </row>
    <row r="54" spans="1:7" x14ac:dyDescent="0.25">
      <c r="A54" s="42" t="str">
        <f t="shared" si="3"/>
        <v>MALAGA</v>
      </c>
      <c r="B54" s="41">
        <f t="shared" si="4"/>
        <v>9395</v>
      </c>
      <c r="C54" s="41">
        <f t="shared" si="5"/>
        <v>12426</v>
      </c>
      <c r="D54" s="41">
        <f t="shared" si="6"/>
        <v>19</v>
      </c>
      <c r="E54" s="42" t="str">
        <f t="shared" si="2"/>
        <v>VILAGARCIA</v>
      </c>
      <c r="F54" s="42">
        <f t="shared" si="7"/>
        <v>10224</v>
      </c>
      <c r="G54" s="42">
        <f t="shared" si="8"/>
        <v>8738</v>
      </c>
    </row>
    <row r="55" spans="1:7" x14ac:dyDescent="0.25">
      <c r="A55" s="42" t="str">
        <f t="shared" si="3"/>
        <v>MARIN Y RIA DE PONTEVEDRA</v>
      </c>
      <c r="B55" s="41">
        <f t="shared" si="4"/>
        <v>9752</v>
      </c>
      <c r="C55" s="41">
        <f t="shared" si="5"/>
        <v>11915</v>
      </c>
      <c r="D55" s="41">
        <f t="shared" si="6"/>
        <v>18</v>
      </c>
      <c r="E55" s="42" t="str">
        <f t="shared" si="2"/>
        <v>MARIN Y RIA DE PONTEVEDRA</v>
      </c>
      <c r="F55" s="42">
        <f t="shared" si="7"/>
        <v>9752</v>
      </c>
      <c r="G55" s="42">
        <f t="shared" si="8"/>
        <v>11915</v>
      </c>
    </row>
    <row r="56" spans="1:7" x14ac:dyDescent="0.25">
      <c r="A56" s="42" t="str">
        <f t="shared" si="3"/>
        <v>MELILLA</v>
      </c>
      <c r="B56" s="41">
        <f t="shared" si="4"/>
        <v>11351</v>
      </c>
      <c r="C56" s="41">
        <f t="shared" si="5"/>
        <v>10626</v>
      </c>
      <c r="D56" s="41">
        <f t="shared" si="6"/>
        <v>16</v>
      </c>
      <c r="E56" s="42" t="str">
        <f t="shared" si="2"/>
        <v>MALAGA</v>
      </c>
      <c r="F56" s="42">
        <f t="shared" si="7"/>
        <v>9395</v>
      </c>
      <c r="G56" s="42">
        <f t="shared" si="8"/>
        <v>12426</v>
      </c>
    </row>
    <row r="57" spans="1:7" x14ac:dyDescent="0.25">
      <c r="A57" s="42" t="str">
        <f t="shared" si="3"/>
        <v>MOTRIL</v>
      </c>
      <c r="B57" s="41">
        <f t="shared" si="4"/>
        <v>2162</v>
      </c>
      <c r="C57" s="41">
        <f t="shared" si="5"/>
        <v>2483</v>
      </c>
      <c r="D57" s="41">
        <f t="shared" si="6"/>
        <v>21</v>
      </c>
      <c r="E57" s="42" t="str">
        <f t="shared" si="2"/>
        <v>CEUTA</v>
      </c>
      <c r="F57" s="42">
        <f t="shared" si="7"/>
        <v>6368</v>
      </c>
      <c r="G57" s="42">
        <f t="shared" si="8"/>
        <v>4747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7"/>
        <v>2162</v>
      </c>
      <c r="G58" s="42">
        <f t="shared" si="8"/>
        <v>2483</v>
      </c>
    </row>
    <row r="59" spans="1:7" x14ac:dyDescent="0.25">
      <c r="A59" s="42" t="str">
        <f t="shared" si="3"/>
        <v>SANTA CRUZ DE TENERIFE</v>
      </c>
      <c r="B59" s="41">
        <f t="shared" si="4"/>
        <v>96067</v>
      </c>
      <c r="C59" s="41">
        <f t="shared" si="5"/>
        <v>104944</v>
      </c>
      <c r="D59" s="41">
        <f t="shared" si="6"/>
        <v>6</v>
      </c>
      <c r="E59" s="42" t="str">
        <f t="shared" si="2"/>
        <v>ALMERIA</v>
      </c>
      <c r="F59" s="42">
        <f t="shared" si="7"/>
        <v>2058</v>
      </c>
      <c r="G59" s="42">
        <f t="shared" si="8"/>
        <v>1863.25</v>
      </c>
    </row>
    <row r="60" spans="1:7" x14ac:dyDescent="0.25">
      <c r="A60" s="42" t="str">
        <f t="shared" si="3"/>
        <v>SANTANDER</v>
      </c>
      <c r="B60" s="41">
        <f t="shared" si="4"/>
        <v>427</v>
      </c>
      <c r="C60" s="41">
        <f t="shared" si="5"/>
        <v>269</v>
      </c>
      <c r="D60" s="41">
        <f t="shared" si="6"/>
        <v>24</v>
      </c>
      <c r="E60" s="42" t="str">
        <f t="shared" si="2"/>
        <v>A CORUÑA</v>
      </c>
      <c r="F60" s="42">
        <f t="shared" si="7"/>
        <v>929</v>
      </c>
      <c r="G60" s="42">
        <f t="shared" si="8"/>
        <v>1672</v>
      </c>
    </row>
    <row r="61" spans="1:7" x14ac:dyDescent="0.25">
      <c r="A61" s="42" t="str">
        <f t="shared" si="3"/>
        <v>SEVILLA</v>
      </c>
      <c r="B61" s="41">
        <f t="shared" si="4"/>
        <v>43359</v>
      </c>
      <c r="C61" s="41">
        <f t="shared" si="5"/>
        <v>51833</v>
      </c>
      <c r="D61" s="41">
        <f t="shared" si="6"/>
        <v>10</v>
      </c>
      <c r="E61" s="42" t="str">
        <f t="shared" si="2"/>
        <v>SANTANDER</v>
      </c>
      <c r="F61" s="42">
        <f t="shared" si="7"/>
        <v>427</v>
      </c>
      <c r="G61" s="42">
        <f t="shared" si="8"/>
        <v>269</v>
      </c>
    </row>
    <row r="62" spans="1:7" x14ac:dyDescent="0.25">
      <c r="A62" s="42" t="str">
        <f t="shared" si="3"/>
        <v>TARRAGONA</v>
      </c>
      <c r="B62" s="41">
        <f t="shared" si="4"/>
        <v>25452</v>
      </c>
      <c r="C62" s="41">
        <f t="shared" si="5"/>
        <v>30395</v>
      </c>
      <c r="D62" s="41">
        <f t="shared" si="6"/>
        <v>13</v>
      </c>
      <c r="E62" s="42" t="str">
        <f t="shared" si="2"/>
        <v>FERROL-SAN CIBRAO</v>
      </c>
      <c r="F62" s="42">
        <f t="shared" si="7"/>
        <v>361</v>
      </c>
      <c r="G62" s="42">
        <f t="shared" si="8"/>
        <v>217</v>
      </c>
    </row>
    <row r="63" spans="1:7" x14ac:dyDescent="0.25">
      <c r="A63" s="42" t="str">
        <f t="shared" si="3"/>
        <v>VALENCIA</v>
      </c>
      <c r="B63" s="41">
        <f t="shared" si="4"/>
        <v>701333</v>
      </c>
      <c r="C63" s="41">
        <f t="shared" si="5"/>
        <v>688047</v>
      </c>
      <c r="D63" s="41">
        <f t="shared" si="6"/>
        <v>1</v>
      </c>
      <c r="E63" s="42" t="str">
        <f t="shared" si="2"/>
        <v>HUELVA</v>
      </c>
      <c r="F63" s="42">
        <f t="shared" si="7"/>
        <v>129</v>
      </c>
      <c r="G63" s="42">
        <f t="shared" si="8"/>
        <v>757</v>
      </c>
    </row>
    <row r="64" spans="1:7" x14ac:dyDescent="0.25">
      <c r="A64" s="42" t="str">
        <f t="shared" si="3"/>
        <v>VIGO</v>
      </c>
      <c r="B64" s="41">
        <f t="shared" si="4"/>
        <v>60663</v>
      </c>
      <c r="C64" s="41">
        <f t="shared" si="5"/>
        <v>61997.5</v>
      </c>
      <c r="D64" s="41">
        <f t="shared" si="6"/>
        <v>7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10224</v>
      </c>
      <c r="C65" s="41">
        <f t="shared" si="5"/>
        <v>8738</v>
      </c>
      <c r="D65" s="41">
        <f t="shared" si="6"/>
        <v>17</v>
      </c>
      <c r="E65" s="42" t="str">
        <f t="shared" si="2"/>
        <v>AVILES</v>
      </c>
      <c r="F65" s="42">
        <f t="shared" si="7"/>
        <v>0</v>
      </c>
      <c r="G65" s="42">
        <f t="shared" si="8"/>
        <v>2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Abril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41428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9">
        <v>13706</v>
      </c>
      <c r="C7" s="9">
        <v>20836</v>
      </c>
      <c r="D7" s="9">
        <v>49028</v>
      </c>
      <c r="E7" s="9">
        <v>24927</v>
      </c>
      <c r="F7" s="10">
        <f>((E7*100)/D7)-100</f>
        <v>-49.15762421473444</v>
      </c>
      <c r="G7" s="1"/>
      <c r="H7" s="1"/>
      <c r="I7" s="1"/>
    </row>
    <row r="8" spans="1:12" x14ac:dyDescent="0.25">
      <c r="A8" s="11" t="s">
        <v>45</v>
      </c>
      <c r="B8" s="12">
        <v>17907</v>
      </c>
      <c r="C8" s="12">
        <v>19434</v>
      </c>
      <c r="D8" s="12">
        <v>52278</v>
      </c>
      <c r="E8" s="12">
        <v>47201</v>
      </c>
      <c r="F8" s="13">
        <f t="shared" ref="F8:F35" si="0">((E8*100)/D8)-100</f>
        <v>-9.7115421400971798</v>
      </c>
      <c r="G8" s="1"/>
      <c r="H8" s="1"/>
      <c r="I8" s="1"/>
    </row>
    <row r="9" spans="1:12" x14ac:dyDescent="0.25">
      <c r="A9" s="8" t="s">
        <v>46</v>
      </c>
      <c r="B9" s="9">
        <v>42742</v>
      </c>
      <c r="C9" s="9">
        <v>38393</v>
      </c>
      <c r="D9" s="9">
        <v>161546</v>
      </c>
      <c r="E9" s="9">
        <v>137891</v>
      </c>
      <c r="F9" s="10">
        <f t="shared" si="0"/>
        <v>-14.642888093793715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655</v>
      </c>
      <c r="D10" s="12">
        <v>0</v>
      </c>
      <c r="E10" s="12">
        <v>655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361539</v>
      </c>
      <c r="C11" s="9">
        <v>353199</v>
      </c>
      <c r="D11" s="9">
        <v>1245008</v>
      </c>
      <c r="E11" s="9">
        <v>1320243</v>
      </c>
      <c r="F11" s="10">
        <f t="shared" si="0"/>
        <v>6.0429330574582707</v>
      </c>
      <c r="G11" s="1"/>
      <c r="H11" s="1"/>
      <c r="I11" s="1"/>
    </row>
    <row r="12" spans="1:12" x14ac:dyDescent="0.25">
      <c r="A12" s="11" t="s">
        <v>49</v>
      </c>
      <c r="B12" s="12">
        <v>48897</v>
      </c>
      <c r="C12" s="12">
        <v>49843</v>
      </c>
      <c r="D12" s="12">
        <v>86647</v>
      </c>
      <c r="E12" s="12">
        <v>105447</v>
      </c>
      <c r="F12" s="13">
        <f t="shared" si="0"/>
        <v>21.697231294793824</v>
      </c>
      <c r="G12" s="1"/>
      <c r="H12" s="1"/>
      <c r="I12" s="1"/>
    </row>
    <row r="13" spans="1:12" x14ac:dyDescent="0.25">
      <c r="A13" s="8" t="s">
        <v>50</v>
      </c>
      <c r="B13" s="9">
        <v>347652</v>
      </c>
      <c r="C13" s="9">
        <v>364821</v>
      </c>
      <c r="D13" s="9">
        <v>799221</v>
      </c>
      <c r="E13" s="9">
        <v>862127</v>
      </c>
      <c r="F13" s="10">
        <f t="shared" si="0"/>
        <v>7.8709143028023476</v>
      </c>
      <c r="G13" s="1"/>
      <c r="H13" s="1"/>
      <c r="I13" s="1"/>
    </row>
    <row r="14" spans="1:12" x14ac:dyDescent="0.25">
      <c r="A14" s="11" t="s">
        <v>51</v>
      </c>
      <c r="B14" s="12">
        <v>297340</v>
      </c>
      <c r="C14" s="12">
        <v>299905</v>
      </c>
      <c r="D14" s="12">
        <v>600408</v>
      </c>
      <c r="E14" s="12">
        <v>659246</v>
      </c>
      <c r="F14" s="13">
        <f t="shared" si="0"/>
        <v>9.7996695580338695</v>
      </c>
      <c r="G14" s="1"/>
      <c r="H14" s="1"/>
      <c r="I14" s="1"/>
    </row>
    <row r="15" spans="1:12" x14ac:dyDescent="0.25">
      <c r="A15" s="8" t="s">
        <v>52</v>
      </c>
      <c r="B15" s="9">
        <v>7046</v>
      </c>
      <c r="C15" s="9">
        <v>6642</v>
      </c>
      <c r="D15" s="9">
        <v>17014</v>
      </c>
      <c r="E15" s="9">
        <v>20284</v>
      </c>
      <c r="F15" s="10">
        <f t="shared" si="0"/>
        <v>19.219466321852593</v>
      </c>
      <c r="G15" s="1"/>
      <c r="H15" s="1"/>
      <c r="I15" s="1"/>
    </row>
    <row r="16" spans="1:12" x14ac:dyDescent="0.25">
      <c r="A16" s="11" t="s">
        <v>53</v>
      </c>
      <c r="B16" s="12">
        <v>12143</v>
      </c>
      <c r="C16" s="12">
        <v>7349</v>
      </c>
      <c r="D16" s="12">
        <v>13884</v>
      </c>
      <c r="E16" s="12">
        <v>7671</v>
      </c>
      <c r="F16" s="13">
        <f t="shared" si="0"/>
        <v>-44.749351771823683</v>
      </c>
      <c r="G16" s="1"/>
      <c r="H16" s="1"/>
      <c r="I16" s="1"/>
    </row>
    <row r="17" spans="1:9" x14ac:dyDescent="0.25">
      <c r="A17" s="8" t="s">
        <v>54</v>
      </c>
      <c r="B17" s="9">
        <v>509</v>
      </c>
      <c r="C17" s="9">
        <v>325</v>
      </c>
      <c r="D17" s="9">
        <v>509</v>
      </c>
      <c r="E17" s="9">
        <v>325</v>
      </c>
      <c r="F17" s="10">
        <f t="shared" si="0"/>
        <v>-36.149312377210215</v>
      </c>
      <c r="G17" s="1"/>
      <c r="H17" s="1"/>
      <c r="I17" s="1"/>
    </row>
    <row r="18" spans="1:9" x14ac:dyDescent="0.25">
      <c r="A18" s="11" t="s">
        <v>55</v>
      </c>
      <c r="B18" s="12">
        <v>151776</v>
      </c>
      <c r="C18" s="12">
        <v>145271</v>
      </c>
      <c r="D18" s="12">
        <v>553615</v>
      </c>
      <c r="E18" s="12">
        <v>552279</v>
      </c>
      <c r="F18" s="13">
        <f t="shared" si="0"/>
        <v>-0.24132294103303309</v>
      </c>
      <c r="G18" s="1"/>
      <c r="H18" s="1"/>
      <c r="I18" s="1"/>
    </row>
    <row r="19" spans="1:9" x14ac:dyDescent="0.25">
      <c r="A19" s="8" t="s">
        <v>56</v>
      </c>
      <c r="B19" s="9">
        <v>487</v>
      </c>
      <c r="C19" s="9">
        <v>464</v>
      </c>
      <c r="D19" s="9">
        <v>915</v>
      </c>
      <c r="E19" s="9">
        <v>1095</v>
      </c>
      <c r="F19" s="10">
        <f t="shared" si="0"/>
        <v>19.672131147540981</v>
      </c>
      <c r="G19" s="1"/>
      <c r="H19" s="1"/>
      <c r="I19" s="1"/>
    </row>
    <row r="20" spans="1:9" x14ac:dyDescent="0.25">
      <c r="A20" s="11" t="s">
        <v>57</v>
      </c>
      <c r="B20" s="12">
        <v>4217</v>
      </c>
      <c r="C20" s="12">
        <v>4889</v>
      </c>
      <c r="D20" s="12">
        <v>11035</v>
      </c>
      <c r="E20" s="12">
        <v>12356</v>
      </c>
      <c r="F20" s="13">
        <f t="shared" si="0"/>
        <v>11.971001359311288</v>
      </c>
      <c r="G20" s="1"/>
      <c r="H20" s="1"/>
      <c r="I20" s="1"/>
    </row>
    <row r="21" spans="1:9" x14ac:dyDescent="0.25">
      <c r="A21" s="8" t="s">
        <v>58</v>
      </c>
      <c r="B21" s="9">
        <v>2318</v>
      </c>
      <c r="C21" s="9">
        <v>3297</v>
      </c>
      <c r="D21" s="9">
        <v>5876</v>
      </c>
      <c r="E21" s="9">
        <v>6704</v>
      </c>
      <c r="F21" s="10">
        <f t="shared" si="0"/>
        <v>14.091218515997284</v>
      </c>
      <c r="G21" s="1"/>
      <c r="H21" s="1"/>
      <c r="I21" s="1"/>
    </row>
    <row r="22" spans="1:9" x14ac:dyDescent="0.25">
      <c r="A22" s="11" t="s">
        <v>59</v>
      </c>
      <c r="B22" s="12">
        <v>166403</v>
      </c>
      <c r="C22" s="12">
        <v>150870</v>
      </c>
      <c r="D22" s="12">
        <v>688010</v>
      </c>
      <c r="E22" s="12">
        <v>695833</v>
      </c>
      <c r="F22" s="13">
        <f t="shared" si="0"/>
        <v>1.1370474266362436</v>
      </c>
      <c r="G22" s="1"/>
      <c r="H22" s="1"/>
      <c r="I22" s="1"/>
    </row>
    <row r="23" spans="1:9" x14ac:dyDescent="0.25">
      <c r="A23" s="8" t="s">
        <v>60</v>
      </c>
      <c r="B23" s="9">
        <v>92757</v>
      </c>
      <c r="C23" s="9">
        <v>64307</v>
      </c>
      <c r="D23" s="9">
        <v>243075</v>
      </c>
      <c r="E23" s="9">
        <v>190180</v>
      </c>
      <c r="F23" s="10">
        <f t="shared" si="0"/>
        <v>-21.760773423840376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56384</v>
      </c>
      <c r="C25" s="9">
        <v>46190</v>
      </c>
      <c r="D25" s="9">
        <v>193033</v>
      </c>
      <c r="E25" s="9">
        <v>174784</v>
      </c>
      <c r="F25" s="10">
        <f t="shared" si="0"/>
        <v>-9.4538239575616672</v>
      </c>
      <c r="G25" s="1"/>
      <c r="H25" s="1"/>
      <c r="I25" s="1"/>
    </row>
    <row r="26" spans="1:9" x14ac:dyDescent="0.25">
      <c r="A26" s="11" t="s">
        <v>63</v>
      </c>
      <c r="B26" s="12">
        <v>16047</v>
      </c>
      <c r="C26" s="12">
        <v>17911</v>
      </c>
      <c r="D26" s="12">
        <v>43863</v>
      </c>
      <c r="E26" s="12">
        <v>60413</v>
      </c>
      <c r="F26" s="13">
        <f t="shared" si="0"/>
        <v>37.731117342635031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407584</v>
      </c>
      <c r="C28" s="12">
        <v>388412</v>
      </c>
      <c r="D28" s="12">
        <v>1656635</v>
      </c>
      <c r="E28" s="12">
        <v>1711188</v>
      </c>
      <c r="F28" s="13">
        <f t="shared" si="0"/>
        <v>3.2930005704334349</v>
      </c>
      <c r="G28" s="1"/>
      <c r="H28" s="1"/>
      <c r="I28" s="1"/>
    </row>
    <row r="29" spans="1:9" x14ac:dyDescent="0.25">
      <c r="A29" s="8" t="s">
        <v>66</v>
      </c>
      <c r="B29" s="9">
        <v>14069</v>
      </c>
      <c r="C29" s="9">
        <v>15727</v>
      </c>
      <c r="D29" s="9">
        <v>47132</v>
      </c>
      <c r="E29" s="9">
        <v>36030</v>
      </c>
      <c r="F29" s="10">
        <f t="shared" si="0"/>
        <v>-23.555121785623356</v>
      </c>
      <c r="G29" s="1"/>
      <c r="H29" s="1"/>
      <c r="I29" s="1"/>
    </row>
    <row r="30" spans="1:9" x14ac:dyDescent="0.25">
      <c r="A30" s="11" t="s">
        <v>67</v>
      </c>
      <c r="B30" s="12">
        <v>1591</v>
      </c>
      <c r="C30" s="12">
        <v>2533</v>
      </c>
      <c r="D30" s="12">
        <v>3968</v>
      </c>
      <c r="E30" s="12">
        <v>5572</v>
      </c>
      <c r="F30" s="13">
        <f t="shared" si="0"/>
        <v>40.423387096774206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69</v>
      </c>
      <c r="B32" s="12">
        <v>69805</v>
      </c>
      <c r="C32" s="12">
        <v>79994</v>
      </c>
      <c r="D32" s="12">
        <v>141383</v>
      </c>
      <c r="E32" s="12">
        <v>144388</v>
      </c>
      <c r="F32" s="13">
        <f t="shared" si="0"/>
        <v>2.1254323362780525</v>
      </c>
      <c r="G32" s="1"/>
      <c r="H32" s="1"/>
      <c r="I32" s="1"/>
    </row>
    <row r="33" spans="1:9" x14ac:dyDescent="0.25">
      <c r="A33" s="8" t="s">
        <v>70</v>
      </c>
      <c r="B33" s="9">
        <v>32279</v>
      </c>
      <c r="C33" s="9">
        <v>11849</v>
      </c>
      <c r="D33" s="9">
        <v>64496</v>
      </c>
      <c r="E33" s="9">
        <v>20704</v>
      </c>
      <c r="F33" s="10">
        <f t="shared" si="0"/>
        <v>-67.898784420739275</v>
      </c>
      <c r="G33" s="1"/>
      <c r="H33" s="1"/>
      <c r="I33" s="1"/>
    </row>
    <row r="34" spans="1:9" x14ac:dyDescent="0.25">
      <c r="A34" s="11" t="s">
        <v>71</v>
      </c>
      <c r="B34" s="12">
        <v>464</v>
      </c>
      <c r="C34" s="12">
        <v>0</v>
      </c>
      <c r="D34" s="12">
        <v>464</v>
      </c>
      <c r="E34" s="12">
        <v>0</v>
      </c>
      <c r="F34" s="13">
        <f t="shared" si="0"/>
        <v>-100</v>
      </c>
      <c r="G34" s="1"/>
      <c r="H34" s="1"/>
      <c r="I34" s="1"/>
    </row>
    <row r="35" spans="1:9" x14ac:dyDescent="0.25">
      <c r="A35" s="14" t="s">
        <v>72</v>
      </c>
      <c r="B35" s="15">
        <f>SUM(B7:B34)</f>
        <v>2165662</v>
      </c>
      <c r="C35" s="15">
        <f t="shared" ref="C35:E35" si="1">SUM(C7:C34)</f>
        <v>2093116</v>
      </c>
      <c r="D35" s="15">
        <f t="shared" si="1"/>
        <v>6679043</v>
      </c>
      <c r="E35" s="15">
        <f t="shared" si="1"/>
        <v>6797543</v>
      </c>
      <c r="F35" s="16">
        <f t="shared" si="0"/>
        <v>1.7742062747612266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24927</v>
      </c>
      <c r="C38" s="41">
        <f>D7</f>
        <v>49028</v>
      </c>
      <c r="D38" s="41">
        <f>_xlfn.RANK.EQ(B38,$B$38:$B$65)+COUNTIF($B$38:$B$65,B38)-1</f>
        <v>15</v>
      </c>
      <c r="E38" s="42" t="str">
        <f t="shared" ref="E38:E65" si="2">INDEX($A$38:$B$65,MATCH(ROW()-37,$D$38:$D$65,0),1)</f>
        <v>SANTA CRUZ DE TENERIFE</v>
      </c>
      <c r="F38" s="42">
        <f>LOOKUP(E38,$A$38:$A$65,$B$38:$B$65)</f>
        <v>1711188</v>
      </c>
      <c r="G38" s="42">
        <f>LOOKUP(E38,$A$38:$A$65,$C$38:$C$65)</f>
        <v>1656635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47201</v>
      </c>
      <c r="C39" s="41">
        <f t="shared" ref="C39:C65" si="5">D8</f>
        <v>52278</v>
      </c>
      <c r="D39" s="41">
        <f t="shared" ref="D39:D65" si="6">_xlfn.RANK.EQ(B39,$B$38:$B$65)+COUNTIF($B$38:$B$65,B39)-1</f>
        <v>13</v>
      </c>
      <c r="E39" s="42" t="str">
        <f t="shared" si="2"/>
        <v>BAHIA DE ALGECIRAS</v>
      </c>
      <c r="F39" s="42">
        <f t="shared" ref="F39:F54" si="7">LOOKUP(E39,$A$38:$A$65,$B$38:$B$65)</f>
        <v>1320243</v>
      </c>
      <c r="G39" s="42">
        <f t="shared" ref="G39:G65" si="8">LOOKUP(E39,$A$38:$A$65,$C$38:$C$65)</f>
        <v>1245008</v>
      </c>
    </row>
    <row r="40" spans="1:9" x14ac:dyDescent="0.25">
      <c r="A40" s="42" t="str">
        <f t="shared" si="3"/>
        <v>ALMERIA</v>
      </c>
      <c r="B40" s="41">
        <f t="shared" si="4"/>
        <v>137891</v>
      </c>
      <c r="C40" s="41">
        <f t="shared" si="5"/>
        <v>161546</v>
      </c>
      <c r="D40" s="41">
        <f t="shared" si="6"/>
        <v>10</v>
      </c>
      <c r="E40" s="42" t="str">
        <f t="shared" si="2"/>
        <v>BALEARES</v>
      </c>
      <c r="F40" s="42">
        <f t="shared" si="7"/>
        <v>862127</v>
      </c>
      <c r="G40" s="42">
        <f t="shared" si="8"/>
        <v>799221</v>
      </c>
    </row>
    <row r="41" spans="1:9" x14ac:dyDescent="0.25">
      <c r="A41" s="42" t="str">
        <f t="shared" si="3"/>
        <v>AVILES</v>
      </c>
      <c r="B41" s="41">
        <f t="shared" si="4"/>
        <v>655</v>
      </c>
      <c r="C41" s="41">
        <f t="shared" si="5"/>
        <v>0</v>
      </c>
      <c r="D41" s="41">
        <f t="shared" si="6"/>
        <v>23</v>
      </c>
      <c r="E41" s="42" t="str">
        <f t="shared" si="2"/>
        <v>LAS PALMAS</v>
      </c>
      <c r="F41" s="42">
        <f t="shared" si="7"/>
        <v>695833</v>
      </c>
      <c r="G41" s="42">
        <f t="shared" si="8"/>
        <v>688010</v>
      </c>
    </row>
    <row r="42" spans="1:9" x14ac:dyDescent="0.25">
      <c r="A42" s="42" t="str">
        <f t="shared" si="3"/>
        <v>BAHIA DE ALGECIRAS</v>
      </c>
      <c r="B42" s="41">
        <f t="shared" si="4"/>
        <v>1320243</v>
      </c>
      <c r="C42" s="41">
        <f t="shared" si="5"/>
        <v>1245008</v>
      </c>
      <c r="D42" s="41">
        <f t="shared" si="6"/>
        <v>2</v>
      </c>
      <c r="E42" s="42" t="str">
        <f t="shared" si="2"/>
        <v>BARCELONA</v>
      </c>
      <c r="F42" s="42">
        <f t="shared" si="7"/>
        <v>659246</v>
      </c>
      <c r="G42" s="42">
        <f t="shared" si="8"/>
        <v>600408</v>
      </c>
    </row>
    <row r="43" spans="1:9" x14ac:dyDescent="0.25">
      <c r="A43" s="42" t="str">
        <f t="shared" si="3"/>
        <v>BAHIA DE CADIZ</v>
      </c>
      <c r="B43" s="41">
        <f t="shared" si="4"/>
        <v>105447</v>
      </c>
      <c r="C43" s="41">
        <f t="shared" si="5"/>
        <v>86647</v>
      </c>
      <c r="D43" s="41">
        <f t="shared" si="6"/>
        <v>11</v>
      </c>
      <c r="E43" s="42" t="str">
        <f t="shared" si="2"/>
        <v>CEUTA</v>
      </c>
      <c r="F43" s="42">
        <f t="shared" si="7"/>
        <v>552279</v>
      </c>
      <c r="G43" s="42">
        <f t="shared" si="8"/>
        <v>553615</v>
      </c>
    </row>
    <row r="44" spans="1:9" x14ac:dyDescent="0.25">
      <c r="A44" s="42" t="str">
        <f t="shared" si="3"/>
        <v>BALEARES</v>
      </c>
      <c r="B44" s="41">
        <f t="shared" si="4"/>
        <v>862127</v>
      </c>
      <c r="C44" s="41">
        <f t="shared" si="5"/>
        <v>799221</v>
      </c>
      <c r="D44" s="41">
        <f t="shared" si="6"/>
        <v>3</v>
      </c>
      <c r="E44" s="42" t="str">
        <f t="shared" si="2"/>
        <v>MALAGA</v>
      </c>
      <c r="F44" s="42">
        <f t="shared" si="7"/>
        <v>190180</v>
      </c>
      <c r="G44" s="42">
        <f t="shared" si="8"/>
        <v>243075</v>
      </c>
    </row>
    <row r="45" spans="1:9" x14ac:dyDescent="0.25">
      <c r="A45" s="42" t="str">
        <f t="shared" si="3"/>
        <v>BARCELONA</v>
      </c>
      <c r="B45" s="41">
        <f t="shared" si="4"/>
        <v>659246</v>
      </c>
      <c r="C45" s="41">
        <f t="shared" si="5"/>
        <v>600408</v>
      </c>
      <c r="D45" s="41">
        <f t="shared" si="6"/>
        <v>5</v>
      </c>
      <c r="E45" s="42" t="str">
        <f t="shared" si="2"/>
        <v>MELILLA</v>
      </c>
      <c r="F45" s="42">
        <f t="shared" si="7"/>
        <v>174784</v>
      </c>
      <c r="G45" s="42">
        <f t="shared" si="8"/>
        <v>193033</v>
      </c>
    </row>
    <row r="46" spans="1:9" x14ac:dyDescent="0.25">
      <c r="A46" s="42" t="str">
        <f t="shared" si="3"/>
        <v>BILBAO</v>
      </c>
      <c r="B46" s="41">
        <f t="shared" si="4"/>
        <v>20284</v>
      </c>
      <c r="C46" s="41">
        <f t="shared" si="5"/>
        <v>17014</v>
      </c>
      <c r="D46" s="41">
        <f t="shared" si="6"/>
        <v>17</v>
      </c>
      <c r="E46" s="42" t="str">
        <f t="shared" si="2"/>
        <v>VALENCIA</v>
      </c>
      <c r="F46" s="42">
        <f t="shared" si="7"/>
        <v>144388</v>
      </c>
      <c r="G46" s="42">
        <f t="shared" si="8"/>
        <v>141383</v>
      </c>
    </row>
    <row r="47" spans="1:9" x14ac:dyDescent="0.25">
      <c r="A47" s="42" t="str">
        <f t="shared" si="3"/>
        <v>CARTAGENA</v>
      </c>
      <c r="B47" s="41">
        <f t="shared" si="4"/>
        <v>7671</v>
      </c>
      <c r="C47" s="41">
        <f t="shared" si="5"/>
        <v>13884</v>
      </c>
      <c r="D47" s="41">
        <f t="shared" si="6"/>
        <v>19</v>
      </c>
      <c r="E47" s="42" t="str">
        <f t="shared" si="2"/>
        <v>ALMERIA</v>
      </c>
      <c r="F47" s="42">
        <f t="shared" si="7"/>
        <v>137891</v>
      </c>
      <c r="G47" s="42">
        <f t="shared" si="8"/>
        <v>161546</v>
      </c>
    </row>
    <row r="48" spans="1:9" x14ac:dyDescent="0.25">
      <c r="A48" s="42" t="str">
        <f t="shared" si="3"/>
        <v>CASTELLON</v>
      </c>
      <c r="B48" s="41">
        <f t="shared" si="4"/>
        <v>325</v>
      </c>
      <c r="C48" s="41">
        <f t="shared" si="5"/>
        <v>509</v>
      </c>
      <c r="D48" s="41">
        <f t="shared" si="6"/>
        <v>24</v>
      </c>
      <c r="E48" s="42" t="str">
        <f t="shared" si="2"/>
        <v>BAHIA DE CADIZ</v>
      </c>
      <c r="F48" s="42">
        <f t="shared" si="7"/>
        <v>105447</v>
      </c>
      <c r="G48" s="42">
        <f t="shared" si="8"/>
        <v>86647</v>
      </c>
    </row>
    <row r="49" spans="1:7" x14ac:dyDescent="0.25">
      <c r="A49" s="42" t="str">
        <f t="shared" si="3"/>
        <v>CEUTA</v>
      </c>
      <c r="B49" s="41">
        <f t="shared" si="4"/>
        <v>552279</v>
      </c>
      <c r="C49" s="41">
        <f t="shared" si="5"/>
        <v>553615</v>
      </c>
      <c r="D49" s="41">
        <f t="shared" si="6"/>
        <v>6</v>
      </c>
      <c r="E49" s="42" t="str">
        <f t="shared" si="2"/>
        <v>MOTRIL</v>
      </c>
      <c r="F49" s="42">
        <f t="shared" si="7"/>
        <v>60413</v>
      </c>
      <c r="G49" s="42">
        <f t="shared" si="8"/>
        <v>43863</v>
      </c>
    </row>
    <row r="50" spans="1:7" x14ac:dyDescent="0.25">
      <c r="A50" s="42" t="str">
        <f t="shared" si="3"/>
        <v>FERROL-SAN CIBRAO</v>
      </c>
      <c r="B50" s="41">
        <f t="shared" si="4"/>
        <v>1095</v>
      </c>
      <c r="C50" s="41">
        <f t="shared" si="5"/>
        <v>915</v>
      </c>
      <c r="D50" s="41">
        <f t="shared" si="6"/>
        <v>22</v>
      </c>
      <c r="E50" s="42" t="str">
        <f t="shared" si="2"/>
        <v>ALICANTE</v>
      </c>
      <c r="F50" s="42">
        <f t="shared" si="7"/>
        <v>47201</v>
      </c>
      <c r="G50" s="42">
        <f t="shared" si="8"/>
        <v>52278</v>
      </c>
    </row>
    <row r="51" spans="1:7" x14ac:dyDescent="0.25">
      <c r="A51" s="42" t="str">
        <f t="shared" si="3"/>
        <v>GIJON</v>
      </c>
      <c r="B51" s="41">
        <f t="shared" si="4"/>
        <v>12356</v>
      </c>
      <c r="C51" s="41">
        <f t="shared" si="5"/>
        <v>11035</v>
      </c>
      <c r="D51" s="41">
        <f t="shared" si="6"/>
        <v>18</v>
      </c>
      <c r="E51" s="42" t="str">
        <f t="shared" si="2"/>
        <v>SANTANDER</v>
      </c>
      <c r="F51" s="42">
        <f t="shared" si="7"/>
        <v>36030</v>
      </c>
      <c r="G51" s="42">
        <f t="shared" si="8"/>
        <v>47132</v>
      </c>
    </row>
    <row r="52" spans="1:7" x14ac:dyDescent="0.25">
      <c r="A52" s="42" t="str">
        <f t="shared" si="3"/>
        <v>HUELVA</v>
      </c>
      <c r="B52" s="41">
        <f t="shared" si="4"/>
        <v>6704</v>
      </c>
      <c r="C52" s="41">
        <f t="shared" si="5"/>
        <v>5876</v>
      </c>
      <c r="D52" s="41">
        <f t="shared" si="6"/>
        <v>20</v>
      </c>
      <c r="E52" s="42" t="str">
        <f t="shared" si="2"/>
        <v>A CORUÑA</v>
      </c>
      <c r="F52" s="42">
        <f t="shared" si="7"/>
        <v>24927</v>
      </c>
      <c r="G52" s="42">
        <f t="shared" si="8"/>
        <v>49028</v>
      </c>
    </row>
    <row r="53" spans="1:7" x14ac:dyDescent="0.25">
      <c r="A53" s="42" t="str">
        <f t="shared" si="3"/>
        <v>LAS PALMAS</v>
      </c>
      <c r="B53" s="41">
        <f t="shared" si="4"/>
        <v>695833</v>
      </c>
      <c r="C53" s="41">
        <f t="shared" si="5"/>
        <v>688010</v>
      </c>
      <c r="D53" s="41">
        <f t="shared" si="6"/>
        <v>4</v>
      </c>
      <c r="E53" s="42" t="str">
        <f t="shared" si="2"/>
        <v>VIGO</v>
      </c>
      <c r="F53" s="42">
        <f t="shared" si="7"/>
        <v>20704</v>
      </c>
      <c r="G53" s="42">
        <f t="shared" si="8"/>
        <v>64496</v>
      </c>
    </row>
    <row r="54" spans="1:7" x14ac:dyDescent="0.25">
      <c r="A54" s="42" t="str">
        <f t="shared" si="3"/>
        <v>MALAGA</v>
      </c>
      <c r="B54" s="41">
        <f t="shared" si="4"/>
        <v>190180</v>
      </c>
      <c r="C54" s="41">
        <f t="shared" si="5"/>
        <v>243075</v>
      </c>
      <c r="D54" s="41">
        <f t="shared" si="6"/>
        <v>7</v>
      </c>
      <c r="E54" s="42" t="str">
        <f t="shared" si="2"/>
        <v>BILBAO</v>
      </c>
      <c r="F54" s="42">
        <f t="shared" si="7"/>
        <v>20284</v>
      </c>
      <c r="G54" s="42">
        <f t="shared" si="8"/>
        <v>17014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GIJON</v>
      </c>
      <c r="F55" s="42">
        <f t="shared" ref="F55:F65" si="9">LOOKUP(E55,$A$38:$A$65,$B$38:$B$65)</f>
        <v>12356</v>
      </c>
      <c r="G55" s="42">
        <f t="shared" si="8"/>
        <v>11035</v>
      </c>
    </row>
    <row r="56" spans="1:7" x14ac:dyDescent="0.25">
      <c r="A56" s="42" t="str">
        <f t="shared" si="3"/>
        <v>MELILLA</v>
      </c>
      <c r="B56" s="41">
        <f t="shared" si="4"/>
        <v>174784</v>
      </c>
      <c r="C56" s="41">
        <f t="shared" si="5"/>
        <v>193033</v>
      </c>
      <c r="D56" s="41">
        <f t="shared" si="6"/>
        <v>8</v>
      </c>
      <c r="E56" s="42" t="str">
        <f t="shared" si="2"/>
        <v>CARTAGENA</v>
      </c>
      <c r="F56" s="42">
        <f t="shared" si="9"/>
        <v>7671</v>
      </c>
      <c r="G56" s="42">
        <f t="shared" si="8"/>
        <v>13884</v>
      </c>
    </row>
    <row r="57" spans="1:7" x14ac:dyDescent="0.25">
      <c r="A57" s="42" t="str">
        <f t="shared" si="3"/>
        <v>MOTRIL</v>
      </c>
      <c r="B57" s="41">
        <f t="shared" si="4"/>
        <v>60413</v>
      </c>
      <c r="C57" s="41">
        <f t="shared" si="5"/>
        <v>43863</v>
      </c>
      <c r="D57" s="41">
        <f t="shared" si="6"/>
        <v>12</v>
      </c>
      <c r="E57" s="42" t="str">
        <f t="shared" si="2"/>
        <v>HUELVA</v>
      </c>
      <c r="F57" s="42">
        <f t="shared" si="9"/>
        <v>6704</v>
      </c>
      <c r="G57" s="42">
        <f t="shared" si="8"/>
        <v>5876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SEVILLA</v>
      </c>
      <c r="F58" s="42">
        <f t="shared" si="9"/>
        <v>5572</v>
      </c>
      <c r="G58" s="42">
        <f t="shared" si="8"/>
        <v>3968</v>
      </c>
    </row>
    <row r="59" spans="1:7" x14ac:dyDescent="0.25">
      <c r="A59" s="42" t="str">
        <f t="shared" si="3"/>
        <v>SANTA CRUZ DE TENERIFE</v>
      </c>
      <c r="B59" s="41">
        <f t="shared" si="4"/>
        <v>1711188</v>
      </c>
      <c r="C59" s="41">
        <f t="shared" si="5"/>
        <v>1656635</v>
      </c>
      <c r="D59" s="41">
        <f t="shared" si="6"/>
        <v>1</v>
      </c>
      <c r="E59" s="42" t="str">
        <f t="shared" si="2"/>
        <v>FERROL-SAN CIBRAO</v>
      </c>
      <c r="F59" s="42">
        <f t="shared" si="9"/>
        <v>1095</v>
      </c>
      <c r="G59" s="42">
        <f t="shared" si="8"/>
        <v>915</v>
      </c>
    </row>
    <row r="60" spans="1:7" x14ac:dyDescent="0.25">
      <c r="A60" s="42" t="str">
        <f t="shared" si="3"/>
        <v>SANTANDER</v>
      </c>
      <c r="B60" s="41">
        <f t="shared" si="4"/>
        <v>36030</v>
      </c>
      <c r="C60" s="41">
        <f t="shared" si="5"/>
        <v>47132</v>
      </c>
      <c r="D60" s="41">
        <f t="shared" si="6"/>
        <v>14</v>
      </c>
      <c r="E60" s="42" t="str">
        <f t="shared" si="2"/>
        <v>AVILES</v>
      </c>
      <c r="F60" s="42">
        <f t="shared" si="9"/>
        <v>655</v>
      </c>
      <c r="G60" s="42">
        <f t="shared" si="8"/>
        <v>0</v>
      </c>
    </row>
    <row r="61" spans="1:7" x14ac:dyDescent="0.25">
      <c r="A61" s="42" t="str">
        <f t="shared" si="3"/>
        <v>SEVILLA</v>
      </c>
      <c r="B61" s="41">
        <f t="shared" si="4"/>
        <v>5572</v>
      </c>
      <c r="C61" s="41">
        <f t="shared" si="5"/>
        <v>3968</v>
      </c>
      <c r="D61" s="41">
        <f t="shared" si="6"/>
        <v>21</v>
      </c>
      <c r="E61" s="42" t="str">
        <f t="shared" si="2"/>
        <v>CASTELLON</v>
      </c>
      <c r="F61" s="42">
        <f t="shared" si="9"/>
        <v>325</v>
      </c>
      <c r="G61" s="42">
        <f t="shared" si="8"/>
        <v>509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0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144388</v>
      </c>
      <c r="C63" s="41">
        <f t="shared" si="5"/>
        <v>141383</v>
      </c>
      <c r="D63" s="41">
        <f t="shared" si="6"/>
        <v>9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20704</v>
      </c>
      <c r="C64" s="41">
        <f t="shared" si="5"/>
        <v>64496</v>
      </c>
      <c r="D64" s="41">
        <f t="shared" si="6"/>
        <v>16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464</v>
      </c>
      <c r="D65" s="41">
        <f t="shared" si="6"/>
        <v>28</v>
      </c>
      <c r="E65" s="42" t="str">
        <f t="shared" si="2"/>
        <v>MARIN Y RIA DE PONTEVEDRA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Abril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41428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9">
        <v>13706</v>
      </c>
      <c r="C7" s="9">
        <v>20836</v>
      </c>
      <c r="D7" s="9">
        <v>49028</v>
      </c>
      <c r="E7" s="9">
        <v>24927</v>
      </c>
      <c r="F7" s="10">
        <f>((E7*100)/D7)-100</f>
        <v>-49.15762421473444</v>
      </c>
      <c r="G7" s="1"/>
      <c r="H7" s="1"/>
      <c r="I7" s="1"/>
    </row>
    <row r="8" spans="1:12" x14ac:dyDescent="0.25">
      <c r="A8" s="11" t="s">
        <v>45</v>
      </c>
      <c r="B8" s="12">
        <v>7202</v>
      </c>
      <c r="C8" s="12">
        <v>8091</v>
      </c>
      <c r="D8" s="12">
        <v>9548</v>
      </c>
      <c r="E8" s="12">
        <v>8091</v>
      </c>
      <c r="F8" s="13">
        <f t="shared" ref="F8:F35" si="0">((E8*100)/D8)-100</f>
        <v>-15.259740259740255</v>
      </c>
      <c r="G8" s="1"/>
      <c r="H8" s="1"/>
      <c r="I8" s="1"/>
    </row>
    <row r="9" spans="1:12" x14ac:dyDescent="0.25">
      <c r="A9" s="8" t="s">
        <v>46</v>
      </c>
      <c r="B9" s="9">
        <v>1506</v>
      </c>
      <c r="C9" s="9">
        <v>4516</v>
      </c>
      <c r="D9" s="9">
        <v>1506</v>
      </c>
      <c r="E9" s="9">
        <v>5168</v>
      </c>
      <c r="F9" s="10">
        <f t="shared" si="0"/>
        <v>243.16069057104914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655</v>
      </c>
      <c r="D10" s="12">
        <v>0</v>
      </c>
      <c r="E10" s="12">
        <v>655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0</v>
      </c>
      <c r="C11" s="9">
        <v>0</v>
      </c>
      <c r="D11" s="9">
        <v>0</v>
      </c>
      <c r="E11" s="9">
        <v>0</v>
      </c>
      <c r="F11" s="10" t="e">
        <f t="shared" si="0"/>
        <v>#DIV/0!</v>
      </c>
      <c r="G11" s="1"/>
      <c r="H11" s="1"/>
      <c r="I11" s="1"/>
    </row>
    <row r="12" spans="1:12" x14ac:dyDescent="0.25">
      <c r="A12" s="11" t="s">
        <v>49</v>
      </c>
      <c r="B12" s="12">
        <v>47029</v>
      </c>
      <c r="C12" s="12">
        <v>47963</v>
      </c>
      <c r="D12" s="12">
        <v>79860</v>
      </c>
      <c r="E12" s="12">
        <v>99398</v>
      </c>
      <c r="F12" s="13">
        <f t="shared" si="0"/>
        <v>24.465314300025042</v>
      </c>
      <c r="G12" s="1"/>
      <c r="H12" s="1"/>
      <c r="I12" s="1"/>
    </row>
    <row r="13" spans="1:12" x14ac:dyDescent="0.25">
      <c r="A13" s="8" t="s">
        <v>50</v>
      </c>
      <c r="B13" s="9">
        <v>84513</v>
      </c>
      <c r="C13" s="9">
        <v>129722</v>
      </c>
      <c r="D13" s="9">
        <v>100523</v>
      </c>
      <c r="E13" s="9">
        <v>211083</v>
      </c>
      <c r="F13" s="10">
        <f t="shared" si="0"/>
        <v>109.984779602678</v>
      </c>
      <c r="G13" s="1"/>
      <c r="H13" s="1"/>
      <c r="I13" s="1"/>
    </row>
    <row r="14" spans="1:12" x14ac:dyDescent="0.25">
      <c r="A14" s="11" t="s">
        <v>51</v>
      </c>
      <c r="B14" s="12">
        <v>203164</v>
      </c>
      <c r="C14" s="12">
        <v>223342</v>
      </c>
      <c r="D14" s="12">
        <v>361814</v>
      </c>
      <c r="E14" s="12">
        <v>446276</v>
      </c>
      <c r="F14" s="13">
        <f t="shared" si="0"/>
        <v>23.344038649692934</v>
      </c>
      <c r="G14" s="1"/>
      <c r="H14" s="1"/>
      <c r="I14" s="1"/>
    </row>
    <row r="15" spans="1:12" x14ac:dyDescent="0.25">
      <c r="A15" s="8" t="s">
        <v>52</v>
      </c>
      <c r="B15" s="9">
        <v>158</v>
      </c>
      <c r="C15" s="9">
        <v>173</v>
      </c>
      <c r="D15" s="9">
        <v>3416</v>
      </c>
      <c r="E15" s="9">
        <v>173</v>
      </c>
      <c r="F15" s="10">
        <f t="shared" si="0"/>
        <v>-94.935597189695557</v>
      </c>
      <c r="G15" s="1"/>
      <c r="H15" s="1"/>
      <c r="I15" s="1"/>
    </row>
    <row r="16" spans="1:12" x14ac:dyDescent="0.25">
      <c r="A16" s="11" t="s">
        <v>53</v>
      </c>
      <c r="B16" s="12">
        <v>12143</v>
      </c>
      <c r="C16" s="12">
        <v>7349</v>
      </c>
      <c r="D16" s="12">
        <v>13884</v>
      </c>
      <c r="E16" s="12">
        <v>7671</v>
      </c>
      <c r="F16" s="13">
        <f t="shared" si="0"/>
        <v>-44.749351771823683</v>
      </c>
      <c r="G16" s="1"/>
      <c r="H16" s="1"/>
      <c r="I16" s="1"/>
    </row>
    <row r="17" spans="1:9" x14ac:dyDescent="0.25">
      <c r="A17" s="8" t="s">
        <v>54</v>
      </c>
      <c r="B17" s="9">
        <v>509</v>
      </c>
      <c r="C17" s="9">
        <v>325</v>
      </c>
      <c r="D17" s="9">
        <v>509</v>
      </c>
      <c r="E17" s="9">
        <v>325</v>
      </c>
      <c r="F17" s="10">
        <f t="shared" si="0"/>
        <v>-36.149312377210215</v>
      </c>
      <c r="G17" s="1"/>
      <c r="H17" s="1"/>
      <c r="I17" s="1"/>
    </row>
    <row r="18" spans="1:9" x14ac:dyDescent="0.25">
      <c r="A18" s="11" t="s">
        <v>55</v>
      </c>
      <c r="B18" s="12">
        <v>721</v>
      </c>
      <c r="C18" s="12">
        <v>0</v>
      </c>
      <c r="D18" s="12">
        <v>1437</v>
      </c>
      <c r="E18" s="12">
        <v>0</v>
      </c>
      <c r="F18" s="13">
        <f t="shared" si="0"/>
        <v>-100</v>
      </c>
      <c r="G18" s="1"/>
      <c r="H18" s="1"/>
      <c r="I18" s="1"/>
    </row>
    <row r="19" spans="1:9" x14ac:dyDescent="0.25">
      <c r="A19" s="8" t="s">
        <v>56</v>
      </c>
      <c r="B19" s="9">
        <v>487</v>
      </c>
      <c r="C19" s="9">
        <v>464</v>
      </c>
      <c r="D19" s="9">
        <v>915</v>
      </c>
      <c r="E19" s="9">
        <v>1095</v>
      </c>
      <c r="F19" s="10">
        <f t="shared" si="0"/>
        <v>19.672131147540981</v>
      </c>
      <c r="G19" s="1"/>
      <c r="H19" s="1"/>
      <c r="I19" s="1"/>
    </row>
    <row r="20" spans="1:9" x14ac:dyDescent="0.25">
      <c r="A20" s="11" t="s">
        <v>57</v>
      </c>
      <c r="B20" s="12">
        <v>0</v>
      </c>
      <c r="C20" s="12">
        <v>383</v>
      </c>
      <c r="D20" s="12">
        <v>0</v>
      </c>
      <c r="E20" s="12">
        <v>383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85447</v>
      </c>
      <c r="C22" s="12">
        <v>65197</v>
      </c>
      <c r="D22" s="12">
        <v>433787</v>
      </c>
      <c r="E22" s="12">
        <v>323260</v>
      </c>
      <c r="F22" s="13">
        <f t="shared" si="0"/>
        <v>-25.479555634447323</v>
      </c>
      <c r="G22" s="1"/>
      <c r="H22" s="1"/>
      <c r="I22" s="1"/>
    </row>
    <row r="23" spans="1:9" x14ac:dyDescent="0.25">
      <c r="A23" s="8" t="s">
        <v>60</v>
      </c>
      <c r="B23" s="9">
        <v>73383</v>
      </c>
      <c r="C23" s="9">
        <v>49677</v>
      </c>
      <c r="D23" s="9">
        <v>173053</v>
      </c>
      <c r="E23" s="9">
        <v>129284</v>
      </c>
      <c r="F23" s="10">
        <f t="shared" si="0"/>
        <v>-25.292251506763819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0</v>
      </c>
      <c r="C25" s="9">
        <v>338</v>
      </c>
      <c r="D25" s="9">
        <v>560</v>
      </c>
      <c r="E25" s="9">
        <v>338</v>
      </c>
      <c r="F25" s="10">
        <f t="shared" si="0"/>
        <v>-39.642857142857146</v>
      </c>
      <c r="G25" s="1"/>
      <c r="H25" s="1"/>
      <c r="I25" s="1"/>
    </row>
    <row r="26" spans="1:9" x14ac:dyDescent="0.25">
      <c r="A26" s="11" t="s">
        <v>63</v>
      </c>
      <c r="B26" s="12">
        <v>809</v>
      </c>
      <c r="C26" s="12">
        <v>3427</v>
      </c>
      <c r="D26" s="12">
        <v>884</v>
      </c>
      <c r="E26" s="12">
        <v>3427</v>
      </c>
      <c r="F26" s="13">
        <f t="shared" si="0"/>
        <v>287.66968325791856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91277</v>
      </c>
      <c r="C28" s="12">
        <v>90701</v>
      </c>
      <c r="D28" s="12">
        <v>425054</v>
      </c>
      <c r="E28" s="12">
        <v>379927</v>
      </c>
      <c r="F28" s="13">
        <f t="shared" si="0"/>
        <v>-10.616768692919024</v>
      </c>
      <c r="G28" s="1"/>
      <c r="H28" s="1"/>
      <c r="I28" s="1"/>
    </row>
    <row r="29" spans="1:9" x14ac:dyDescent="0.25">
      <c r="A29" s="8" t="s">
        <v>66</v>
      </c>
      <c r="B29" s="9">
        <v>365</v>
      </c>
      <c r="C29" s="9">
        <v>1441</v>
      </c>
      <c r="D29" s="9">
        <v>3718</v>
      </c>
      <c r="E29" s="9">
        <v>2338</v>
      </c>
      <c r="F29" s="10">
        <f t="shared" si="0"/>
        <v>-37.116729424421735</v>
      </c>
      <c r="G29" s="1"/>
      <c r="H29" s="1"/>
      <c r="I29" s="1"/>
    </row>
    <row r="30" spans="1:9" x14ac:dyDescent="0.25">
      <c r="A30" s="11" t="s">
        <v>67</v>
      </c>
      <c r="B30" s="12">
        <v>1591</v>
      </c>
      <c r="C30" s="12">
        <v>2533</v>
      </c>
      <c r="D30" s="12">
        <v>3968</v>
      </c>
      <c r="E30" s="12">
        <v>5572</v>
      </c>
      <c r="F30" s="13">
        <f t="shared" si="0"/>
        <v>40.423387096774206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69</v>
      </c>
      <c r="B32" s="12">
        <v>47253</v>
      </c>
      <c r="C32" s="12">
        <v>57292</v>
      </c>
      <c r="D32" s="12">
        <v>71201</v>
      </c>
      <c r="E32" s="12">
        <v>77863</v>
      </c>
      <c r="F32" s="13">
        <f t="shared" si="0"/>
        <v>9.3566101599696623</v>
      </c>
      <c r="G32" s="1"/>
      <c r="H32" s="1"/>
      <c r="I32" s="1"/>
    </row>
    <row r="33" spans="1:9" x14ac:dyDescent="0.25">
      <c r="A33" s="8" t="s">
        <v>70</v>
      </c>
      <c r="B33" s="9">
        <v>32279</v>
      </c>
      <c r="C33" s="9">
        <v>11849</v>
      </c>
      <c r="D33" s="9">
        <v>64496</v>
      </c>
      <c r="E33" s="9">
        <v>20704</v>
      </c>
      <c r="F33" s="10">
        <f t="shared" si="0"/>
        <v>-67.898784420739275</v>
      </c>
      <c r="G33" s="1"/>
      <c r="H33" s="1"/>
      <c r="I33" s="1"/>
    </row>
    <row r="34" spans="1:9" x14ac:dyDescent="0.25">
      <c r="A34" s="11" t="s">
        <v>71</v>
      </c>
      <c r="B34" s="12">
        <v>464</v>
      </c>
      <c r="C34" s="12">
        <v>0</v>
      </c>
      <c r="D34" s="12">
        <v>464</v>
      </c>
      <c r="E34" s="12">
        <v>0</v>
      </c>
      <c r="F34" s="13">
        <f t="shared" si="0"/>
        <v>-100</v>
      </c>
      <c r="G34" s="1"/>
      <c r="H34" s="1"/>
      <c r="I34" s="1"/>
    </row>
    <row r="35" spans="1:9" x14ac:dyDescent="0.25">
      <c r="A35" s="14" t="s">
        <v>72</v>
      </c>
      <c r="B35" s="15">
        <f>SUM(B7:B34)</f>
        <v>704006</v>
      </c>
      <c r="C35" s="15">
        <f t="shared" ref="C35:E35" si="1">SUM(C7:C34)</f>
        <v>726274</v>
      </c>
      <c r="D35" s="15">
        <f t="shared" si="1"/>
        <v>1799625</v>
      </c>
      <c r="E35" s="15">
        <f t="shared" si="1"/>
        <v>1747958</v>
      </c>
      <c r="F35" s="16">
        <f t="shared" si="0"/>
        <v>-2.8709870111828906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24927</v>
      </c>
      <c r="C38" s="41">
        <f>D7</f>
        <v>49028</v>
      </c>
      <c r="D38" s="41">
        <f>_xlfn.RANK.EQ(B38,$B$38:$B$65)+COUNTIF($B$38:$B$65,B38)-1</f>
        <v>8</v>
      </c>
      <c r="E38" s="42" t="str">
        <f t="shared" ref="E38:E65" si="2">INDEX($A$38:$B$65,MATCH(ROW()-37,$D$38:$D$65,0),1)</f>
        <v>BARCELONA</v>
      </c>
      <c r="F38" s="42">
        <f>LOOKUP(E38,$A$38:$A$65,$B$38:$B$65)</f>
        <v>446276</v>
      </c>
      <c r="G38" s="42">
        <f>LOOKUP(E38,$A$38:$A$65,$C$38:$C$65)</f>
        <v>361814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8091</v>
      </c>
      <c r="C39" s="41">
        <f t="shared" ref="C39:C65" si="5">D8</f>
        <v>9548</v>
      </c>
      <c r="D39" s="41">
        <f t="shared" ref="D39:D65" si="6">_xlfn.RANK.EQ(B39,$B$38:$B$65)+COUNTIF($B$38:$B$65,B39)-1</f>
        <v>10</v>
      </c>
      <c r="E39" s="42" t="str">
        <f t="shared" si="2"/>
        <v>SANTA CRUZ DE TENERIFE</v>
      </c>
      <c r="F39" s="42">
        <f t="shared" ref="F39:F54" si="7">LOOKUP(E39,$A$38:$A$65,$B$38:$B$65)</f>
        <v>379927</v>
      </c>
      <c r="G39" s="42">
        <f t="shared" ref="G39:G65" si="8">LOOKUP(E39,$A$38:$A$65,$C$38:$C$65)</f>
        <v>425054</v>
      </c>
    </row>
    <row r="40" spans="1:9" x14ac:dyDescent="0.25">
      <c r="A40" s="42" t="str">
        <f t="shared" si="3"/>
        <v>ALMERIA</v>
      </c>
      <c r="B40" s="41">
        <f t="shared" si="4"/>
        <v>5168</v>
      </c>
      <c r="C40" s="41">
        <f t="shared" si="5"/>
        <v>1506</v>
      </c>
      <c r="D40" s="41">
        <f t="shared" si="6"/>
        <v>13</v>
      </c>
      <c r="E40" s="42" t="str">
        <f t="shared" si="2"/>
        <v>LAS PALMAS</v>
      </c>
      <c r="F40" s="42">
        <f t="shared" si="7"/>
        <v>323260</v>
      </c>
      <c r="G40" s="42">
        <f t="shared" si="8"/>
        <v>433787</v>
      </c>
    </row>
    <row r="41" spans="1:9" x14ac:dyDescent="0.25">
      <c r="A41" s="42" t="str">
        <f t="shared" si="3"/>
        <v>AVILES</v>
      </c>
      <c r="B41" s="41">
        <f t="shared" si="4"/>
        <v>655</v>
      </c>
      <c r="C41" s="41">
        <f t="shared" si="5"/>
        <v>0</v>
      </c>
      <c r="D41" s="41">
        <f t="shared" si="6"/>
        <v>17</v>
      </c>
      <c r="E41" s="42" t="str">
        <f t="shared" si="2"/>
        <v>BALEARES</v>
      </c>
      <c r="F41" s="42">
        <f t="shared" si="7"/>
        <v>211083</v>
      </c>
      <c r="G41" s="42">
        <f t="shared" si="8"/>
        <v>100523</v>
      </c>
    </row>
    <row r="42" spans="1:9" x14ac:dyDescent="0.25">
      <c r="A42" s="42" t="str">
        <f t="shared" si="3"/>
        <v>BAHIA DE ALGECIRAS</v>
      </c>
      <c r="B42" s="41">
        <f t="shared" si="4"/>
        <v>0</v>
      </c>
      <c r="C42" s="41">
        <f t="shared" si="5"/>
        <v>0</v>
      </c>
      <c r="D42" s="41">
        <f t="shared" si="6"/>
        <v>28</v>
      </c>
      <c r="E42" s="42" t="str">
        <f t="shared" si="2"/>
        <v>MALAGA</v>
      </c>
      <c r="F42" s="42">
        <f t="shared" si="7"/>
        <v>129284</v>
      </c>
      <c r="G42" s="42">
        <f t="shared" si="8"/>
        <v>173053</v>
      </c>
    </row>
    <row r="43" spans="1:9" x14ac:dyDescent="0.25">
      <c r="A43" s="42" t="str">
        <f t="shared" si="3"/>
        <v>BAHIA DE CADIZ</v>
      </c>
      <c r="B43" s="41">
        <f t="shared" si="4"/>
        <v>99398</v>
      </c>
      <c r="C43" s="41">
        <f t="shared" si="5"/>
        <v>79860</v>
      </c>
      <c r="D43" s="41">
        <f t="shared" si="6"/>
        <v>6</v>
      </c>
      <c r="E43" s="42" t="str">
        <f t="shared" si="2"/>
        <v>BAHIA DE CADIZ</v>
      </c>
      <c r="F43" s="42">
        <f t="shared" si="7"/>
        <v>99398</v>
      </c>
      <c r="G43" s="42">
        <f t="shared" si="8"/>
        <v>79860</v>
      </c>
    </row>
    <row r="44" spans="1:9" x14ac:dyDescent="0.25">
      <c r="A44" s="42" t="str">
        <f t="shared" si="3"/>
        <v>BALEARES</v>
      </c>
      <c r="B44" s="41">
        <f t="shared" si="4"/>
        <v>211083</v>
      </c>
      <c r="C44" s="41">
        <f t="shared" si="5"/>
        <v>100523</v>
      </c>
      <c r="D44" s="41">
        <f t="shared" si="6"/>
        <v>4</v>
      </c>
      <c r="E44" s="42" t="str">
        <f t="shared" si="2"/>
        <v>VALENCIA</v>
      </c>
      <c r="F44" s="42">
        <f t="shared" si="7"/>
        <v>77863</v>
      </c>
      <c r="G44" s="42">
        <f t="shared" si="8"/>
        <v>71201</v>
      </c>
    </row>
    <row r="45" spans="1:9" x14ac:dyDescent="0.25">
      <c r="A45" s="42" t="str">
        <f t="shared" si="3"/>
        <v>BARCELONA</v>
      </c>
      <c r="B45" s="41">
        <f t="shared" si="4"/>
        <v>446276</v>
      </c>
      <c r="C45" s="41">
        <f t="shared" si="5"/>
        <v>361814</v>
      </c>
      <c r="D45" s="41">
        <f t="shared" si="6"/>
        <v>1</v>
      </c>
      <c r="E45" s="42" t="str">
        <f t="shared" si="2"/>
        <v>A CORUÑA</v>
      </c>
      <c r="F45" s="42">
        <f t="shared" si="7"/>
        <v>24927</v>
      </c>
      <c r="G45" s="42">
        <f t="shared" si="8"/>
        <v>49028</v>
      </c>
    </row>
    <row r="46" spans="1:9" x14ac:dyDescent="0.25">
      <c r="A46" s="42" t="str">
        <f t="shared" si="3"/>
        <v>BILBAO</v>
      </c>
      <c r="B46" s="41">
        <f t="shared" si="4"/>
        <v>173</v>
      </c>
      <c r="C46" s="41">
        <f t="shared" si="5"/>
        <v>3416</v>
      </c>
      <c r="D46" s="41">
        <f t="shared" si="6"/>
        <v>21</v>
      </c>
      <c r="E46" s="42" t="str">
        <f t="shared" si="2"/>
        <v>VIGO</v>
      </c>
      <c r="F46" s="42">
        <f t="shared" si="7"/>
        <v>20704</v>
      </c>
      <c r="G46" s="42">
        <f t="shared" si="8"/>
        <v>64496</v>
      </c>
    </row>
    <row r="47" spans="1:9" x14ac:dyDescent="0.25">
      <c r="A47" s="42" t="str">
        <f t="shared" si="3"/>
        <v>CARTAGENA</v>
      </c>
      <c r="B47" s="41">
        <f t="shared" si="4"/>
        <v>7671</v>
      </c>
      <c r="C47" s="41">
        <f t="shared" si="5"/>
        <v>13884</v>
      </c>
      <c r="D47" s="41">
        <f t="shared" si="6"/>
        <v>11</v>
      </c>
      <c r="E47" s="42" t="str">
        <f t="shared" si="2"/>
        <v>ALICANTE</v>
      </c>
      <c r="F47" s="42">
        <f t="shared" si="7"/>
        <v>8091</v>
      </c>
      <c r="G47" s="42">
        <f t="shared" si="8"/>
        <v>9548</v>
      </c>
    </row>
    <row r="48" spans="1:9" x14ac:dyDescent="0.25">
      <c r="A48" s="42" t="str">
        <f t="shared" si="3"/>
        <v>CASTELLON</v>
      </c>
      <c r="B48" s="41">
        <f t="shared" si="4"/>
        <v>325</v>
      </c>
      <c r="C48" s="41">
        <f t="shared" si="5"/>
        <v>509</v>
      </c>
      <c r="D48" s="41">
        <f t="shared" si="6"/>
        <v>20</v>
      </c>
      <c r="E48" s="42" t="str">
        <f t="shared" si="2"/>
        <v>CARTAGENA</v>
      </c>
      <c r="F48" s="42">
        <f t="shared" si="7"/>
        <v>7671</v>
      </c>
      <c r="G48" s="42">
        <f t="shared" si="8"/>
        <v>13884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1437</v>
      </c>
      <c r="D49" s="41">
        <f t="shared" si="6"/>
        <v>28</v>
      </c>
      <c r="E49" s="42" t="str">
        <f t="shared" si="2"/>
        <v>SEVILLA</v>
      </c>
      <c r="F49" s="42">
        <f t="shared" si="7"/>
        <v>5572</v>
      </c>
      <c r="G49" s="42">
        <f t="shared" si="8"/>
        <v>3968</v>
      </c>
    </row>
    <row r="50" spans="1:7" x14ac:dyDescent="0.25">
      <c r="A50" s="42" t="str">
        <f t="shared" si="3"/>
        <v>FERROL-SAN CIBRAO</v>
      </c>
      <c r="B50" s="41">
        <f t="shared" si="4"/>
        <v>1095</v>
      </c>
      <c r="C50" s="41">
        <f t="shared" si="5"/>
        <v>915</v>
      </c>
      <c r="D50" s="41">
        <f t="shared" si="6"/>
        <v>16</v>
      </c>
      <c r="E50" s="42" t="str">
        <f t="shared" si="2"/>
        <v>ALMERIA</v>
      </c>
      <c r="F50" s="42">
        <f t="shared" si="7"/>
        <v>5168</v>
      </c>
      <c r="G50" s="42">
        <f t="shared" si="8"/>
        <v>1506</v>
      </c>
    </row>
    <row r="51" spans="1:7" x14ac:dyDescent="0.25">
      <c r="A51" s="42" t="str">
        <f t="shared" si="3"/>
        <v>GIJON</v>
      </c>
      <c r="B51" s="41">
        <f t="shared" si="4"/>
        <v>383</v>
      </c>
      <c r="C51" s="41">
        <f t="shared" si="5"/>
        <v>0</v>
      </c>
      <c r="D51" s="41">
        <f t="shared" si="6"/>
        <v>18</v>
      </c>
      <c r="E51" s="42" t="str">
        <f t="shared" si="2"/>
        <v>MOTRIL</v>
      </c>
      <c r="F51" s="42">
        <f t="shared" si="7"/>
        <v>3427</v>
      </c>
      <c r="G51" s="42">
        <f t="shared" si="8"/>
        <v>884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SANTANDER</v>
      </c>
      <c r="F52" s="42">
        <f t="shared" si="7"/>
        <v>2338</v>
      </c>
      <c r="G52" s="42">
        <f t="shared" si="8"/>
        <v>3718</v>
      </c>
    </row>
    <row r="53" spans="1:7" x14ac:dyDescent="0.25">
      <c r="A53" s="42" t="str">
        <f t="shared" si="3"/>
        <v>LAS PALMAS</v>
      </c>
      <c r="B53" s="41">
        <f t="shared" si="4"/>
        <v>323260</v>
      </c>
      <c r="C53" s="41">
        <f t="shared" si="5"/>
        <v>433787</v>
      </c>
      <c r="D53" s="41">
        <f t="shared" si="6"/>
        <v>3</v>
      </c>
      <c r="E53" s="42" t="str">
        <f t="shared" si="2"/>
        <v>FERROL-SAN CIBRAO</v>
      </c>
      <c r="F53" s="42">
        <f t="shared" si="7"/>
        <v>1095</v>
      </c>
      <c r="G53" s="42">
        <f t="shared" si="8"/>
        <v>915</v>
      </c>
    </row>
    <row r="54" spans="1:7" x14ac:dyDescent="0.25">
      <c r="A54" s="42" t="str">
        <f t="shared" si="3"/>
        <v>MALAGA</v>
      </c>
      <c r="B54" s="41">
        <f t="shared" si="4"/>
        <v>129284</v>
      </c>
      <c r="C54" s="41">
        <f t="shared" si="5"/>
        <v>173053</v>
      </c>
      <c r="D54" s="41">
        <f t="shared" si="6"/>
        <v>5</v>
      </c>
      <c r="E54" s="42" t="str">
        <f t="shared" si="2"/>
        <v>AVILES</v>
      </c>
      <c r="F54" s="42">
        <f t="shared" si="7"/>
        <v>655</v>
      </c>
      <c r="G54" s="42">
        <f t="shared" si="8"/>
        <v>0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GIJON</v>
      </c>
      <c r="F55" s="42">
        <f t="shared" ref="F55:F65" si="9">LOOKUP(E55,$A$38:$A$65,$B$38:$B$65)</f>
        <v>383</v>
      </c>
      <c r="G55" s="42">
        <f t="shared" si="8"/>
        <v>0</v>
      </c>
    </row>
    <row r="56" spans="1:7" x14ac:dyDescent="0.25">
      <c r="A56" s="42" t="str">
        <f t="shared" si="3"/>
        <v>MELILLA</v>
      </c>
      <c r="B56" s="41">
        <f t="shared" si="4"/>
        <v>338</v>
      </c>
      <c r="C56" s="41">
        <f t="shared" si="5"/>
        <v>560</v>
      </c>
      <c r="D56" s="41">
        <f t="shared" si="6"/>
        <v>19</v>
      </c>
      <c r="E56" s="42" t="str">
        <f t="shared" si="2"/>
        <v>MELILLA</v>
      </c>
      <c r="F56" s="42">
        <f t="shared" si="9"/>
        <v>338</v>
      </c>
      <c r="G56" s="42">
        <f t="shared" si="8"/>
        <v>560</v>
      </c>
    </row>
    <row r="57" spans="1:7" x14ac:dyDescent="0.25">
      <c r="A57" s="42" t="str">
        <f t="shared" si="3"/>
        <v>MOTRIL</v>
      </c>
      <c r="B57" s="41">
        <f t="shared" si="4"/>
        <v>3427</v>
      </c>
      <c r="C57" s="41">
        <f t="shared" si="5"/>
        <v>884</v>
      </c>
      <c r="D57" s="41">
        <f t="shared" si="6"/>
        <v>14</v>
      </c>
      <c r="E57" s="42" t="str">
        <f t="shared" si="2"/>
        <v>CASTELLON</v>
      </c>
      <c r="F57" s="42">
        <f t="shared" si="9"/>
        <v>325</v>
      </c>
      <c r="G57" s="42">
        <f t="shared" si="8"/>
        <v>509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BILBAO</v>
      </c>
      <c r="F58" s="42">
        <f t="shared" si="9"/>
        <v>173</v>
      </c>
      <c r="G58" s="42">
        <f t="shared" si="8"/>
        <v>3416</v>
      </c>
    </row>
    <row r="59" spans="1:7" x14ac:dyDescent="0.25">
      <c r="A59" s="42" t="str">
        <f t="shared" si="3"/>
        <v>SANTA CRUZ DE TENERIFE</v>
      </c>
      <c r="B59" s="41">
        <f t="shared" si="4"/>
        <v>379927</v>
      </c>
      <c r="C59" s="41">
        <f t="shared" si="5"/>
        <v>425054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2338</v>
      </c>
      <c r="C60" s="41">
        <f t="shared" si="5"/>
        <v>3718</v>
      </c>
      <c r="D60" s="41">
        <f t="shared" si="6"/>
        <v>15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5572</v>
      </c>
      <c r="C61" s="41">
        <f t="shared" si="5"/>
        <v>3968</v>
      </c>
      <c r="D61" s="41">
        <f t="shared" si="6"/>
        <v>12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0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77863</v>
      </c>
      <c r="C63" s="41">
        <f t="shared" si="5"/>
        <v>71201</v>
      </c>
      <c r="D63" s="41">
        <f t="shared" si="6"/>
        <v>7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20704</v>
      </c>
      <c r="C64" s="41">
        <f t="shared" si="5"/>
        <v>64496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464</v>
      </c>
      <c r="D65" s="41">
        <f t="shared" si="6"/>
        <v>28</v>
      </c>
      <c r="E65" s="42" t="str">
        <f t="shared" si="2"/>
        <v>BAHIA DE ALGECIRAS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90</v>
      </c>
    </row>
    <row r="2" spans="1:12" s="2" customFormat="1" ht="21" x14ac:dyDescent="0.35">
      <c r="F2" s="3"/>
    </row>
    <row r="5" spans="1:12" x14ac:dyDescent="0.25">
      <c r="A5" s="69" t="s">
        <v>73</v>
      </c>
      <c r="B5" s="67" t="str">
        <f>'Resumen general'!D6</f>
        <v>Mes Abril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41428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12">
        <v>2918</v>
      </c>
      <c r="C8" s="12">
        <v>2980</v>
      </c>
      <c r="D8" s="12">
        <v>11792</v>
      </c>
      <c r="E8" s="12">
        <v>10750</v>
      </c>
      <c r="F8" s="13">
        <f t="shared" ref="F8:F35" si="0">((E8*100)/D8)-100</f>
        <v>-8.8364993215739531</v>
      </c>
      <c r="G8" s="1"/>
      <c r="H8" s="1"/>
      <c r="I8" s="1"/>
    </row>
    <row r="9" spans="1:12" x14ac:dyDescent="0.25">
      <c r="A9" s="8" t="s">
        <v>46</v>
      </c>
      <c r="B9" s="9">
        <v>9496</v>
      </c>
      <c r="C9" s="9">
        <v>8084</v>
      </c>
      <c r="D9" s="9">
        <v>36974</v>
      </c>
      <c r="E9" s="9">
        <v>29500</v>
      </c>
      <c r="F9" s="10">
        <f t="shared" si="0"/>
        <v>-20.214204576188678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79147</v>
      </c>
      <c r="C11" s="9">
        <v>78501</v>
      </c>
      <c r="D11" s="9">
        <v>287233</v>
      </c>
      <c r="E11" s="9">
        <v>299859</v>
      </c>
      <c r="F11" s="10">
        <f t="shared" si="0"/>
        <v>4.3957344734066055</v>
      </c>
      <c r="G11" s="1"/>
      <c r="H11" s="1"/>
      <c r="I11" s="1"/>
    </row>
    <row r="12" spans="1:12" x14ac:dyDescent="0.25">
      <c r="A12" s="11" t="s">
        <v>49</v>
      </c>
      <c r="B12" s="12">
        <v>1029</v>
      </c>
      <c r="C12" s="12">
        <v>1068</v>
      </c>
      <c r="D12" s="12">
        <v>3589</v>
      </c>
      <c r="E12" s="12">
        <v>3320</v>
      </c>
      <c r="F12" s="13">
        <f t="shared" si="0"/>
        <v>-7.4951239899693576</v>
      </c>
      <c r="G12" s="1"/>
      <c r="H12" s="1"/>
      <c r="I12" s="1"/>
    </row>
    <row r="13" spans="1:12" x14ac:dyDescent="0.25">
      <c r="A13" s="8" t="s">
        <v>50</v>
      </c>
      <c r="B13" s="9">
        <v>28539</v>
      </c>
      <c r="C13" s="9">
        <v>25988</v>
      </c>
      <c r="D13" s="9">
        <v>77599</v>
      </c>
      <c r="E13" s="9">
        <v>76745</v>
      </c>
      <c r="F13" s="10">
        <f t="shared" si="0"/>
        <v>-1.1005296460005951</v>
      </c>
      <c r="G13" s="1"/>
      <c r="H13" s="1"/>
      <c r="I13" s="1"/>
    </row>
    <row r="14" spans="1:12" x14ac:dyDescent="0.25">
      <c r="A14" s="11" t="s">
        <v>51</v>
      </c>
      <c r="B14" s="12">
        <v>20831</v>
      </c>
      <c r="C14" s="12">
        <v>15133</v>
      </c>
      <c r="D14" s="12">
        <v>54984</v>
      </c>
      <c r="E14" s="12">
        <v>45866</v>
      </c>
      <c r="F14" s="13">
        <f t="shared" si="0"/>
        <v>-16.58300596537174</v>
      </c>
      <c r="G14" s="1"/>
      <c r="H14" s="1"/>
      <c r="I14" s="1"/>
    </row>
    <row r="15" spans="1:12" x14ac:dyDescent="0.25">
      <c r="A15" s="8" t="s">
        <v>52</v>
      </c>
      <c r="B15" s="9">
        <v>2915</v>
      </c>
      <c r="C15" s="9">
        <v>2752</v>
      </c>
      <c r="D15" s="9">
        <v>5787</v>
      </c>
      <c r="E15" s="9">
        <v>8768</v>
      </c>
      <c r="F15" s="10">
        <f t="shared" si="0"/>
        <v>51.512009676861936</v>
      </c>
      <c r="G15" s="1"/>
      <c r="H15" s="1"/>
      <c r="I15" s="1"/>
    </row>
    <row r="16" spans="1:12" x14ac:dyDescent="0.25">
      <c r="A16" s="11" t="s">
        <v>53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30629</v>
      </c>
      <c r="C18" s="12">
        <v>28389</v>
      </c>
      <c r="D18" s="12">
        <v>108593</v>
      </c>
      <c r="E18" s="12">
        <v>108839</v>
      </c>
      <c r="F18" s="13">
        <f t="shared" si="0"/>
        <v>0.22653393865165583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1116</v>
      </c>
      <c r="C20" s="12">
        <v>513</v>
      </c>
      <c r="D20" s="12">
        <v>2494</v>
      </c>
      <c r="E20" s="12">
        <v>1234</v>
      </c>
      <c r="F20" s="13">
        <f t="shared" si="0"/>
        <v>-50.521251002405776</v>
      </c>
      <c r="G20" s="1"/>
      <c r="H20" s="1"/>
      <c r="I20" s="1"/>
    </row>
    <row r="21" spans="1:9" x14ac:dyDescent="0.25">
      <c r="A21" s="8" t="s">
        <v>58</v>
      </c>
      <c r="B21" s="9">
        <v>1235</v>
      </c>
      <c r="C21" s="9">
        <v>1693</v>
      </c>
      <c r="D21" s="9">
        <v>3179</v>
      </c>
      <c r="E21" s="9">
        <v>3590</v>
      </c>
      <c r="F21" s="10">
        <f t="shared" si="0"/>
        <v>12.928593897452032</v>
      </c>
      <c r="G21" s="1"/>
      <c r="H21" s="1"/>
      <c r="I21" s="1"/>
    </row>
    <row r="22" spans="1:9" x14ac:dyDescent="0.25">
      <c r="A22" s="11" t="s">
        <v>59</v>
      </c>
      <c r="B22" s="12">
        <v>25631</v>
      </c>
      <c r="C22" s="12">
        <v>27318</v>
      </c>
      <c r="D22" s="12">
        <v>77775</v>
      </c>
      <c r="E22" s="12">
        <v>116157</v>
      </c>
      <c r="F22" s="13">
        <f t="shared" si="0"/>
        <v>49.350048216007707</v>
      </c>
      <c r="G22" s="1"/>
      <c r="H22" s="1"/>
      <c r="I22" s="1"/>
    </row>
    <row r="23" spans="1:9" x14ac:dyDescent="0.25">
      <c r="A23" s="8" t="s">
        <v>60</v>
      </c>
      <c r="B23" s="9">
        <v>2535</v>
      </c>
      <c r="C23" s="9">
        <v>1678</v>
      </c>
      <c r="D23" s="9">
        <v>8805</v>
      </c>
      <c r="E23" s="9">
        <v>7218</v>
      </c>
      <c r="F23" s="10">
        <f t="shared" si="0"/>
        <v>-18.023850085178879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12458</v>
      </c>
      <c r="C25" s="9">
        <v>8912</v>
      </c>
      <c r="D25" s="9">
        <v>39835</v>
      </c>
      <c r="E25" s="9">
        <v>33262</v>
      </c>
      <c r="F25" s="10">
        <f t="shared" si="0"/>
        <v>-16.500564829923434</v>
      </c>
      <c r="G25" s="1"/>
      <c r="H25" s="1"/>
      <c r="I25" s="1"/>
    </row>
    <row r="26" spans="1:9" x14ac:dyDescent="0.25">
      <c r="A26" s="11" t="s">
        <v>63</v>
      </c>
      <c r="B26" s="12">
        <v>4646</v>
      </c>
      <c r="C26" s="12">
        <v>3844</v>
      </c>
      <c r="D26" s="12">
        <v>12938</v>
      </c>
      <c r="E26" s="12">
        <v>15437</v>
      </c>
      <c r="F26" s="13">
        <f t="shared" si="0"/>
        <v>19.315195547998144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69334</v>
      </c>
      <c r="C28" s="12">
        <v>67109</v>
      </c>
      <c r="D28" s="12">
        <v>236085</v>
      </c>
      <c r="E28" s="12">
        <v>292907</v>
      </c>
      <c r="F28" s="13">
        <f t="shared" si="0"/>
        <v>24.06844992269734</v>
      </c>
      <c r="G28" s="1"/>
      <c r="H28" s="1"/>
      <c r="I28" s="1"/>
    </row>
    <row r="29" spans="1:9" x14ac:dyDescent="0.25">
      <c r="A29" s="8" t="s">
        <v>66</v>
      </c>
      <c r="B29" s="9">
        <v>5149</v>
      </c>
      <c r="C29" s="9">
        <v>5782</v>
      </c>
      <c r="D29" s="9">
        <v>17677</v>
      </c>
      <c r="E29" s="9">
        <v>13723</v>
      </c>
      <c r="F29" s="10">
        <f t="shared" si="0"/>
        <v>-22.368048877071899</v>
      </c>
      <c r="G29" s="1"/>
      <c r="H29" s="1"/>
      <c r="I29" s="1"/>
    </row>
    <row r="30" spans="1:9" x14ac:dyDescent="0.25">
      <c r="A30" s="11" t="s">
        <v>67</v>
      </c>
      <c r="B30" s="12">
        <v>10</v>
      </c>
      <c r="C30" s="12">
        <v>328</v>
      </c>
      <c r="D30" s="12">
        <v>22</v>
      </c>
      <c r="E30" s="12">
        <v>1231</v>
      </c>
      <c r="F30" s="17">
        <f t="shared" si="0"/>
        <v>5495.454545454545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0</v>
      </c>
      <c r="E31" s="9">
        <v>5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69</v>
      </c>
      <c r="B32" s="12">
        <v>5209</v>
      </c>
      <c r="C32" s="12">
        <v>5603</v>
      </c>
      <c r="D32" s="12">
        <v>17008</v>
      </c>
      <c r="E32" s="12">
        <v>16031</v>
      </c>
      <c r="F32" s="13">
        <f t="shared" si="0"/>
        <v>-5.7443555973659386</v>
      </c>
      <c r="G32" s="1"/>
      <c r="H32" s="1"/>
      <c r="I32" s="1"/>
    </row>
    <row r="33" spans="1:9" x14ac:dyDescent="0.25">
      <c r="A33" s="8" t="s">
        <v>70</v>
      </c>
      <c r="B33" s="9">
        <v>0</v>
      </c>
      <c r="C33" s="9">
        <v>0</v>
      </c>
      <c r="D33" s="9">
        <v>0</v>
      </c>
      <c r="E33" s="9">
        <v>0</v>
      </c>
      <c r="F33" s="18" t="e">
        <f t="shared" si="0"/>
        <v>#DIV/0!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302827</v>
      </c>
      <c r="C35" s="15">
        <f t="shared" ref="C35:E35" si="1">SUM(C7:C34)</f>
        <v>285675</v>
      </c>
      <c r="D35" s="15">
        <f t="shared" si="1"/>
        <v>1002369</v>
      </c>
      <c r="E35" s="15">
        <f t="shared" si="1"/>
        <v>1084442</v>
      </c>
      <c r="F35" s="16">
        <f t="shared" si="0"/>
        <v>8.1879028581290925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299859</v>
      </c>
      <c r="G38" s="42">
        <f>LOOKUP(E38,$A$38:$A$65,$C$38:$C$65)</f>
        <v>287233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10750</v>
      </c>
      <c r="C39" s="41">
        <f t="shared" ref="C39:C65" si="5">D8</f>
        <v>11792</v>
      </c>
      <c r="D39" s="41">
        <f t="shared" ref="D39:D65" si="6">_xlfn.RANK.EQ(B39,$B$38:$B$65)+COUNTIF($B$38:$B$65,B39)-1</f>
        <v>12</v>
      </c>
      <c r="E39" s="42" t="str">
        <f t="shared" si="2"/>
        <v>SANTA CRUZ DE TENERIFE</v>
      </c>
      <c r="F39" s="42">
        <f t="shared" ref="F39:F54" si="7">LOOKUP(E39,$A$38:$A$65,$B$38:$B$65)</f>
        <v>292907</v>
      </c>
      <c r="G39" s="42">
        <f t="shared" ref="G39:G65" si="8">LOOKUP(E39,$A$38:$A$65,$C$38:$C$65)</f>
        <v>236085</v>
      </c>
    </row>
    <row r="40" spans="1:9" x14ac:dyDescent="0.25">
      <c r="A40" s="42" t="str">
        <f t="shared" si="3"/>
        <v>ALMERIA</v>
      </c>
      <c r="B40" s="41">
        <f t="shared" si="4"/>
        <v>29500</v>
      </c>
      <c r="C40" s="41">
        <f t="shared" si="5"/>
        <v>36974</v>
      </c>
      <c r="D40" s="41">
        <f t="shared" si="6"/>
        <v>8</v>
      </c>
      <c r="E40" s="42" t="str">
        <f t="shared" si="2"/>
        <v>LAS PALMAS</v>
      </c>
      <c r="F40" s="42">
        <f t="shared" si="7"/>
        <v>116157</v>
      </c>
      <c r="G40" s="42">
        <f t="shared" si="8"/>
        <v>77775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CEUTA</v>
      </c>
      <c r="F41" s="42">
        <f t="shared" si="7"/>
        <v>108839</v>
      </c>
      <c r="G41" s="42">
        <f t="shared" si="8"/>
        <v>108593</v>
      </c>
    </row>
    <row r="42" spans="1:9" x14ac:dyDescent="0.25">
      <c r="A42" s="42" t="str">
        <f t="shared" si="3"/>
        <v>BAHIA DE ALGECIRAS</v>
      </c>
      <c r="B42" s="41">
        <f t="shared" si="4"/>
        <v>299859</v>
      </c>
      <c r="C42" s="41">
        <f t="shared" si="5"/>
        <v>287233</v>
      </c>
      <c r="D42" s="41">
        <f t="shared" si="6"/>
        <v>1</v>
      </c>
      <c r="E42" s="42" t="str">
        <f t="shared" si="2"/>
        <v>BALEARES</v>
      </c>
      <c r="F42" s="42">
        <f t="shared" si="7"/>
        <v>76745</v>
      </c>
      <c r="G42" s="42">
        <f t="shared" si="8"/>
        <v>77599</v>
      </c>
    </row>
    <row r="43" spans="1:9" x14ac:dyDescent="0.25">
      <c r="A43" s="42" t="str">
        <f t="shared" si="3"/>
        <v>BAHIA DE CADIZ</v>
      </c>
      <c r="B43" s="41">
        <f t="shared" si="4"/>
        <v>3320</v>
      </c>
      <c r="C43" s="41">
        <f t="shared" si="5"/>
        <v>3589</v>
      </c>
      <c r="D43" s="41">
        <f t="shared" si="6"/>
        <v>16</v>
      </c>
      <c r="E43" s="42" t="str">
        <f t="shared" si="2"/>
        <v>BARCELONA</v>
      </c>
      <c r="F43" s="42">
        <f t="shared" si="7"/>
        <v>45866</v>
      </c>
      <c r="G43" s="42">
        <f t="shared" si="8"/>
        <v>54984</v>
      </c>
    </row>
    <row r="44" spans="1:9" x14ac:dyDescent="0.25">
      <c r="A44" s="42" t="str">
        <f t="shared" si="3"/>
        <v>BALEARES</v>
      </c>
      <c r="B44" s="41">
        <f t="shared" si="4"/>
        <v>76745</v>
      </c>
      <c r="C44" s="41">
        <f t="shared" si="5"/>
        <v>77599</v>
      </c>
      <c r="D44" s="41">
        <f t="shared" si="6"/>
        <v>5</v>
      </c>
      <c r="E44" s="42" t="str">
        <f t="shared" si="2"/>
        <v>MELILLA</v>
      </c>
      <c r="F44" s="42">
        <f t="shared" si="7"/>
        <v>33262</v>
      </c>
      <c r="G44" s="42">
        <f t="shared" si="8"/>
        <v>39835</v>
      </c>
    </row>
    <row r="45" spans="1:9" x14ac:dyDescent="0.25">
      <c r="A45" s="42" t="str">
        <f t="shared" si="3"/>
        <v>BARCELONA</v>
      </c>
      <c r="B45" s="41">
        <f t="shared" si="4"/>
        <v>45866</v>
      </c>
      <c r="C45" s="41">
        <f t="shared" si="5"/>
        <v>54984</v>
      </c>
      <c r="D45" s="41">
        <f t="shared" si="6"/>
        <v>6</v>
      </c>
      <c r="E45" s="42" t="str">
        <f t="shared" si="2"/>
        <v>ALMERIA</v>
      </c>
      <c r="F45" s="42">
        <f t="shared" si="7"/>
        <v>29500</v>
      </c>
      <c r="G45" s="42">
        <f t="shared" si="8"/>
        <v>36974</v>
      </c>
    </row>
    <row r="46" spans="1:9" x14ac:dyDescent="0.25">
      <c r="A46" s="42" t="str">
        <f t="shared" si="3"/>
        <v>BILBAO</v>
      </c>
      <c r="B46" s="41">
        <f t="shared" si="4"/>
        <v>8768</v>
      </c>
      <c r="C46" s="41">
        <f t="shared" si="5"/>
        <v>5787</v>
      </c>
      <c r="D46" s="41">
        <f t="shared" si="6"/>
        <v>13</v>
      </c>
      <c r="E46" s="42" t="str">
        <f t="shared" si="2"/>
        <v>VALENCIA</v>
      </c>
      <c r="F46" s="42">
        <f t="shared" si="7"/>
        <v>16031</v>
      </c>
      <c r="G46" s="42">
        <f t="shared" si="8"/>
        <v>17008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MOTRIL</v>
      </c>
      <c r="F47" s="42">
        <f t="shared" si="7"/>
        <v>15437</v>
      </c>
      <c r="G47" s="42">
        <f t="shared" si="8"/>
        <v>12938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SANTANDER</v>
      </c>
      <c r="F48" s="42">
        <f t="shared" si="7"/>
        <v>13723</v>
      </c>
      <c r="G48" s="42">
        <f t="shared" si="8"/>
        <v>17677</v>
      </c>
    </row>
    <row r="49" spans="1:7" x14ac:dyDescent="0.25">
      <c r="A49" s="42" t="str">
        <f t="shared" si="3"/>
        <v>CEUTA</v>
      </c>
      <c r="B49" s="41">
        <f t="shared" si="4"/>
        <v>108839</v>
      </c>
      <c r="C49" s="41">
        <f t="shared" si="5"/>
        <v>108593</v>
      </c>
      <c r="D49" s="41">
        <f t="shared" si="6"/>
        <v>4</v>
      </c>
      <c r="E49" s="42" t="str">
        <f t="shared" si="2"/>
        <v>ALICANTE</v>
      </c>
      <c r="F49" s="42">
        <f t="shared" si="7"/>
        <v>10750</v>
      </c>
      <c r="G49" s="42">
        <f t="shared" si="8"/>
        <v>11792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BILBAO</v>
      </c>
      <c r="F50" s="42">
        <f t="shared" si="7"/>
        <v>8768</v>
      </c>
      <c r="G50" s="42">
        <f t="shared" si="8"/>
        <v>5787</v>
      </c>
    </row>
    <row r="51" spans="1:7" x14ac:dyDescent="0.25">
      <c r="A51" s="42" t="str">
        <f t="shared" si="3"/>
        <v>GIJON</v>
      </c>
      <c r="B51" s="41">
        <f t="shared" si="4"/>
        <v>1234</v>
      </c>
      <c r="C51" s="41">
        <f t="shared" si="5"/>
        <v>2494</v>
      </c>
      <c r="D51" s="41">
        <f t="shared" si="6"/>
        <v>17</v>
      </c>
      <c r="E51" s="42" t="str">
        <f t="shared" si="2"/>
        <v>MALAGA</v>
      </c>
      <c r="F51" s="42">
        <f t="shared" si="7"/>
        <v>7218</v>
      </c>
      <c r="G51" s="42">
        <f t="shared" si="8"/>
        <v>8805</v>
      </c>
    </row>
    <row r="52" spans="1:7" x14ac:dyDescent="0.25">
      <c r="A52" s="42" t="str">
        <f t="shared" si="3"/>
        <v>HUELVA</v>
      </c>
      <c r="B52" s="41">
        <f t="shared" si="4"/>
        <v>3590</v>
      </c>
      <c r="C52" s="41">
        <f t="shared" si="5"/>
        <v>3179</v>
      </c>
      <c r="D52" s="41">
        <f t="shared" si="6"/>
        <v>15</v>
      </c>
      <c r="E52" s="42" t="str">
        <f t="shared" si="2"/>
        <v>HUELVA</v>
      </c>
      <c r="F52" s="42">
        <f t="shared" si="7"/>
        <v>3590</v>
      </c>
      <c r="G52" s="42">
        <f t="shared" si="8"/>
        <v>3179</v>
      </c>
    </row>
    <row r="53" spans="1:7" x14ac:dyDescent="0.25">
      <c r="A53" s="42" t="str">
        <f t="shared" si="3"/>
        <v>LAS PALMAS</v>
      </c>
      <c r="B53" s="41">
        <f t="shared" si="4"/>
        <v>116157</v>
      </c>
      <c r="C53" s="41">
        <f t="shared" si="5"/>
        <v>77775</v>
      </c>
      <c r="D53" s="41">
        <f t="shared" si="6"/>
        <v>3</v>
      </c>
      <c r="E53" s="42" t="str">
        <f t="shared" si="2"/>
        <v>BAHIA DE CADIZ</v>
      </c>
      <c r="F53" s="42">
        <f t="shared" si="7"/>
        <v>3320</v>
      </c>
      <c r="G53" s="42">
        <f t="shared" si="8"/>
        <v>3589</v>
      </c>
    </row>
    <row r="54" spans="1:7" x14ac:dyDescent="0.25">
      <c r="A54" s="42" t="str">
        <f t="shared" si="3"/>
        <v>MALAGA</v>
      </c>
      <c r="B54" s="41">
        <f t="shared" si="4"/>
        <v>7218</v>
      </c>
      <c r="C54" s="41">
        <f t="shared" si="5"/>
        <v>8805</v>
      </c>
      <c r="D54" s="41">
        <f t="shared" si="6"/>
        <v>14</v>
      </c>
      <c r="E54" s="42" t="str">
        <f t="shared" si="2"/>
        <v>GIJON</v>
      </c>
      <c r="F54" s="42">
        <f t="shared" si="7"/>
        <v>1234</v>
      </c>
      <c r="G54" s="42">
        <f t="shared" si="8"/>
        <v>2494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1231</v>
      </c>
      <c r="G55" s="42">
        <f t="shared" si="8"/>
        <v>22</v>
      </c>
    </row>
    <row r="56" spans="1:7" x14ac:dyDescent="0.25">
      <c r="A56" s="42" t="str">
        <f t="shared" si="3"/>
        <v>MELILLA</v>
      </c>
      <c r="B56" s="41">
        <f t="shared" si="4"/>
        <v>33262</v>
      </c>
      <c r="C56" s="41">
        <f t="shared" si="5"/>
        <v>39835</v>
      </c>
      <c r="D56" s="41">
        <f t="shared" si="6"/>
        <v>7</v>
      </c>
      <c r="E56" s="42" t="str">
        <f t="shared" si="2"/>
        <v>TARRAGONA</v>
      </c>
      <c r="F56" s="42">
        <f t="shared" si="9"/>
        <v>5</v>
      </c>
      <c r="G56" s="42">
        <f t="shared" si="8"/>
        <v>0</v>
      </c>
    </row>
    <row r="57" spans="1:7" x14ac:dyDescent="0.25">
      <c r="A57" s="42" t="str">
        <f t="shared" si="3"/>
        <v>MOTRIL</v>
      </c>
      <c r="B57" s="41">
        <f t="shared" si="4"/>
        <v>15437</v>
      </c>
      <c r="C57" s="41">
        <f t="shared" si="5"/>
        <v>12938</v>
      </c>
      <c r="D57" s="41">
        <f t="shared" si="6"/>
        <v>10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292907</v>
      </c>
      <c r="C59" s="41">
        <f t="shared" si="5"/>
        <v>236085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13723</v>
      </c>
      <c r="C60" s="41">
        <f t="shared" si="5"/>
        <v>17677</v>
      </c>
      <c r="D60" s="41">
        <f t="shared" si="6"/>
        <v>11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1231</v>
      </c>
      <c r="C61" s="41">
        <f t="shared" si="5"/>
        <v>22</v>
      </c>
      <c r="D61" s="41">
        <f t="shared" si="6"/>
        <v>18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5</v>
      </c>
      <c r="C62" s="41">
        <f t="shared" si="5"/>
        <v>0</v>
      </c>
      <c r="D62" s="41">
        <f t="shared" si="6"/>
        <v>19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16031</v>
      </c>
      <c r="C63" s="41">
        <f t="shared" si="5"/>
        <v>17008</v>
      </c>
      <c r="D63" s="41">
        <f t="shared" si="6"/>
        <v>9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0</v>
      </c>
      <c r="C64" s="41">
        <f t="shared" si="5"/>
        <v>0</v>
      </c>
      <c r="D64" s="41">
        <f t="shared" si="6"/>
        <v>28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91</v>
      </c>
    </row>
    <row r="2" spans="1:12" s="2" customFormat="1" ht="21" x14ac:dyDescent="0.35">
      <c r="F2" s="3"/>
    </row>
    <row r="5" spans="1:12" x14ac:dyDescent="0.25">
      <c r="A5" s="69" t="s">
        <v>73</v>
      </c>
      <c r="B5" s="67" t="str">
        <f>'Resumen general'!D6</f>
        <v>Mes Abril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41428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9">
        <v>100</v>
      </c>
      <c r="C7" s="9">
        <v>102</v>
      </c>
      <c r="D7" s="9">
        <v>404</v>
      </c>
      <c r="E7" s="9">
        <v>382</v>
      </c>
      <c r="F7" s="10">
        <f>((E7*100)/D7)-100</f>
        <v>-5.4455445544554522</v>
      </c>
      <c r="G7" s="1"/>
      <c r="H7" s="1"/>
      <c r="I7" s="1"/>
    </row>
    <row r="8" spans="1:12" x14ac:dyDescent="0.25">
      <c r="A8" s="11" t="s">
        <v>45</v>
      </c>
      <c r="B8" s="12">
        <v>76</v>
      </c>
      <c r="C8" s="12">
        <v>74</v>
      </c>
      <c r="D8" s="12">
        <v>289</v>
      </c>
      <c r="E8" s="12">
        <v>265</v>
      </c>
      <c r="F8" s="13">
        <f t="shared" ref="F8:F35" si="0">((E8*100)/D8)-100</f>
        <v>-8.3044982698962002</v>
      </c>
      <c r="G8" s="1"/>
      <c r="H8" s="1"/>
      <c r="I8" s="1"/>
    </row>
    <row r="9" spans="1:12" x14ac:dyDescent="0.25">
      <c r="A9" s="8" t="s">
        <v>46</v>
      </c>
      <c r="B9" s="9">
        <v>104</v>
      </c>
      <c r="C9" s="9">
        <v>97</v>
      </c>
      <c r="D9" s="9">
        <v>389</v>
      </c>
      <c r="E9" s="9">
        <v>368</v>
      </c>
      <c r="F9" s="10">
        <f t="shared" si="0"/>
        <v>-5.3984575835475539</v>
      </c>
      <c r="G9" s="1"/>
      <c r="H9" s="1"/>
      <c r="I9" s="1"/>
    </row>
    <row r="10" spans="1:12" x14ac:dyDescent="0.25">
      <c r="A10" s="11" t="s">
        <v>47</v>
      </c>
      <c r="B10" s="12">
        <v>72</v>
      </c>
      <c r="C10" s="12">
        <v>63</v>
      </c>
      <c r="D10" s="12">
        <v>299</v>
      </c>
      <c r="E10" s="12">
        <v>254</v>
      </c>
      <c r="F10" s="13">
        <f t="shared" si="0"/>
        <v>-15.050167224080269</v>
      </c>
      <c r="G10" s="1"/>
      <c r="H10" s="1"/>
      <c r="I10" s="1"/>
    </row>
    <row r="11" spans="1:12" x14ac:dyDescent="0.25">
      <c r="A11" s="8" t="s">
        <v>48</v>
      </c>
      <c r="B11" s="9">
        <v>1911</v>
      </c>
      <c r="C11" s="9">
        <v>1965</v>
      </c>
      <c r="D11" s="9">
        <v>7942</v>
      </c>
      <c r="E11" s="9">
        <v>7567</v>
      </c>
      <c r="F11" s="10">
        <f t="shared" si="0"/>
        <v>-4.7217325610677392</v>
      </c>
      <c r="G11" s="1"/>
      <c r="H11" s="1"/>
      <c r="I11" s="1"/>
    </row>
    <row r="12" spans="1:12" x14ac:dyDescent="0.25">
      <c r="A12" s="11" t="s">
        <v>49</v>
      </c>
      <c r="B12" s="12">
        <v>111</v>
      </c>
      <c r="C12" s="12">
        <v>101</v>
      </c>
      <c r="D12" s="12">
        <v>378</v>
      </c>
      <c r="E12" s="12">
        <v>352</v>
      </c>
      <c r="F12" s="13">
        <f t="shared" si="0"/>
        <v>-6.8783068783068728</v>
      </c>
      <c r="G12" s="1"/>
      <c r="H12" s="1"/>
      <c r="I12" s="1"/>
    </row>
    <row r="13" spans="1:12" x14ac:dyDescent="0.25">
      <c r="A13" s="8" t="s">
        <v>50</v>
      </c>
      <c r="B13" s="9">
        <v>2190</v>
      </c>
      <c r="C13" s="9">
        <v>1687</v>
      </c>
      <c r="D13" s="9">
        <v>6859</v>
      </c>
      <c r="E13" s="9">
        <v>5240</v>
      </c>
      <c r="F13" s="10">
        <f t="shared" si="0"/>
        <v>-23.604023910190989</v>
      </c>
      <c r="G13" s="1"/>
      <c r="H13" s="1"/>
      <c r="I13" s="1"/>
    </row>
    <row r="14" spans="1:12" x14ac:dyDescent="0.25">
      <c r="A14" s="11" t="s">
        <v>51</v>
      </c>
      <c r="B14" s="12">
        <v>667</v>
      </c>
      <c r="C14" s="12">
        <v>669</v>
      </c>
      <c r="D14" s="12">
        <v>2355</v>
      </c>
      <c r="E14" s="12">
        <v>2309</v>
      </c>
      <c r="F14" s="13">
        <f t="shared" si="0"/>
        <v>-1.953290870488317</v>
      </c>
      <c r="G14" s="1"/>
      <c r="H14" s="1"/>
      <c r="I14" s="1"/>
    </row>
    <row r="15" spans="1:12" x14ac:dyDescent="0.25">
      <c r="A15" s="8" t="s">
        <v>52</v>
      </c>
      <c r="B15" s="9">
        <v>209</v>
      </c>
      <c r="C15" s="9">
        <v>241</v>
      </c>
      <c r="D15" s="9">
        <v>888</v>
      </c>
      <c r="E15" s="9">
        <v>927</v>
      </c>
      <c r="F15" s="10">
        <f t="shared" si="0"/>
        <v>4.3918918918918877</v>
      </c>
      <c r="G15" s="1"/>
      <c r="H15" s="1"/>
      <c r="I15" s="1"/>
    </row>
    <row r="16" spans="1:12" x14ac:dyDescent="0.25">
      <c r="A16" s="11" t="s">
        <v>53</v>
      </c>
      <c r="B16" s="12">
        <v>155</v>
      </c>
      <c r="C16" s="12">
        <v>144</v>
      </c>
      <c r="D16" s="12">
        <v>548</v>
      </c>
      <c r="E16" s="12">
        <v>543</v>
      </c>
      <c r="F16" s="13">
        <f t="shared" si="0"/>
        <v>-0.91240875912409081</v>
      </c>
      <c r="G16" s="1"/>
      <c r="H16" s="1"/>
      <c r="I16" s="1"/>
    </row>
    <row r="17" spans="1:9" x14ac:dyDescent="0.25">
      <c r="A17" s="8" t="s">
        <v>54</v>
      </c>
      <c r="B17" s="9">
        <v>105</v>
      </c>
      <c r="C17" s="9">
        <v>116</v>
      </c>
      <c r="D17" s="9">
        <v>435</v>
      </c>
      <c r="E17" s="9">
        <v>442</v>
      </c>
      <c r="F17" s="10">
        <f t="shared" si="0"/>
        <v>1.6091954022988517</v>
      </c>
      <c r="G17" s="1"/>
      <c r="H17" s="1"/>
      <c r="I17" s="1"/>
    </row>
    <row r="18" spans="1:9" x14ac:dyDescent="0.25">
      <c r="A18" s="11" t="s">
        <v>55</v>
      </c>
      <c r="B18" s="12">
        <v>1104</v>
      </c>
      <c r="C18" s="12">
        <v>974</v>
      </c>
      <c r="D18" s="12">
        <v>4430</v>
      </c>
      <c r="E18" s="12">
        <v>3848</v>
      </c>
      <c r="F18" s="13">
        <f t="shared" si="0"/>
        <v>-13.137697516930018</v>
      </c>
      <c r="G18" s="1"/>
      <c r="H18" s="1"/>
      <c r="I18" s="1"/>
    </row>
    <row r="19" spans="1:9" x14ac:dyDescent="0.25">
      <c r="A19" s="8" t="s">
        <v>56</v>
      </c>
      <c r="B19" s="9">
        <v>90</v>
      </c>
      <c r="C19" s="9">
        <v>99</v>
      </c>
      <c r="D19" s="9">
        <v>337</v>
      </c>
      <c r="E19" s="9">
        <v>342</v>
      </c>
      <c r="F19" s="10">
        <f t="shared" si="0"/>
        <v>1.4836795252225556</v>
      </c>
      <c r="G19" s="1"/>
      <c r="H19" s="1"/>
      <c r="I19" s="1"/>
    </row>
    <row r="20" spans="1:9" x14ac:dyDescent="0.25">
      <c r="A20" s="11" t="s">
        <v>57</v>
      </c>
      <c r="B20" s="12">
        <v>91</v>
      </c>
      <c r="C20" s="12">
        <v>108</v>
      </c>
      <c r="D20" s="12">
        <v>365</v>
      </c>
      <c r="E20" s="12">
        <v>385</v>
      </c>
      <c r="F20" s="13">
        <f t="shared" si="0"/>
        <v>5.4794520547945211</v>
      </c>
      <c r="G20" s="1"/>
      <c r="H20" s="1"/>
      <c r="I20" s="1"/>
    </row>
    <row r="21" spans="1:9" x14ac:dyDescent="0.25">
      <c r="A21" s="8" t="s">
        <v>58</v>
      </c>
      <c r="B21" s="9">
        <v>185</v>
      </c>
      <c r="C21" s="9">
        <v>180</v>
      </c>
      <c r="D21" s="9">
        <v>584</v>
      </c>
      <c r="E21" s="9">
        <v>581</v>
      </c>
      <c r="F21" s="10">
        <f t="shared" si="0"/>
        <v>-0.51369863013698591</v>
      </c>
      <c r="G21" s="1"/>
      <c r="H21" s="1"/>
      <c r="I21" s="1"/>
    </row>
    <row r="22" spans="1:9" x14ac:dyDescent="0.25">
      <c r="A22" s="11" t="s">
        <v>59</v>
      </c>
      <c r="B22" s="12">
        <v>956</v>
      </c>
      <c r="C22" s="12">
        <v>934</v>
      </c>
      <c r="D22" s="12">
        <v>4039</v>
      </c>
      <c r="E22" s="12">
        <v>3693</v>
      </c>
      <c r="F22" s="13">
        <f t="shared" si="0"/>
        <v>-8.5664768507056266</v>
      </c>
      <c r="G22" s="1"/>
      <c r="H22" s="1"/>
      <c r="I22" s="1"/>
    </row>
    <row r="23" spans="1:9" x14ac:dyDescent="0.25">
      <c r="A23" s="8" t="s">
        <v>60</v>
      </c>
      <c r="B23" s="9">
        <v>172</v>
      </c>
      <c r="C23" s="9">
        <v>122</v>
      </c>
      <c r="D23" s="9">
        <v>672</v>
      </c>
      <c r="E23" s="9">
        <v>406</v>
      </c>
      <c r="F23" s="10">
        <f t="shared" si="0"/>
        <v>-39.583333333333336</v>
      </c>
      <c r="G23" s="1"/>
      <c r="H23" s="1"/>
      <c r="I23" s="1"/>
    </row>
    <row r="24" spans="1:9" x14ac:dyDescent="0.25">
      <c r="A24" s="11" t="s">
        <v>61</v>
      </c>
      <c r="B24" s="12">
        <v>47</v>
      </c>
      <c r="C24" s="12">
        <v>44</v>
      </c>
      <c r="D24" s="12">
        <v>178</v>
      </c>
      <c r="E24" s="12">
        <v>162</v>
      </c>
      <c r="F24" s="13">
        <f t="shared" si="0"/>
        <v>-8.9887640449438209</v>
      </c>
      <c r="G24" s="1"/>
      <c r="H24" s="1"/>
      <c r="I24" s="1"/>
    </row>
    <row r="25" spans="1:9" x14ac:dyDescent="0.25">
      <c r="A25" s="8" t="s">
        <v>62</v>
      </c>
      <c r="B25" s="9">
        <v>106</v>
      </c>
      <c r="C25" s="9">
        <v>114</v>
      </c>
      <c r="D25" s="9">
        <v>442</v>
      </c>
      <c r="E25" s="9">
        <v>433</v>
      </c>
      <c r="F25" s="10">
        <f t="shared" si="0"/>
        <v>-2.0361990950226243</v>
      </c>
      <c r="G25" s="1"/>
      <c r="H25" s="1"/>
      <c r="I25" s="1"/>
    </row>
    <row r="26" spans="1:9" x14ac:dyDescent="0.25">
      <c r="A26" s="11" t="s">
        <v>63</v>
      </c>
      <c r="B26" s="12">
        <v>53</v>
      </c>
      <c r="C26" s="12">
        <v>87</v>
      </c>
      <c r="D26" s="12">
        <v>210</v>
      </c>
      <c r="E26" s="12">
        <v>289</v>
      </c>
      <c r="F26" s="13">
        <f t="shared" si="0"/>
        <v>37.61904761904762</v>
      </c>
      <c r="G26" s="1"/>
      <c r="H26" s="1"/>
      <c r="I26" s="1"/>
    </row>
    <row r="27" spans="1:9" x14ac:dyDescent="0.25">
      <c r="A27" s="8" t="s">
        <v>64</v>
      </c>
      <c r="B27" s="9">
        <v>77</v>
      </c>
      <c r="C27" s="9">
        <v>73</v>
      </c>
      <c r="D27" s="9">
        <v>328</v>
      </c>
      <c r="E27" s="9">
        <v>270</v>
      </c>
      <c r="F27" s="10">
        <f t="shared" si="0"/>
        <v>-17.682926829268297</v>
      </c>
      <c r="G27" s="1"/>
      <c r="H27" s="1"/>
      <c r="I27" s="1"/>
    </row>
    <row r="28" spans="1:9" x14ac:dyDescent="0.25">
      <c r="A28" s="11" t="s">
        <v>65</v>
      </c>
      <c r="B28" s="12">
        <v>1052</v>
      </c>
      <c r="C28" s="12">
        <v>1035</v>
      </c>
      <c r="D28" s="12">
        <v>4529</v>
      </c>
      <c r="E28" s="12">
        <v>4134</v>
      </c>
      <c r="F28" s="13">
        <f t="shared" si="0"/>
        <v>-8.7215720909693033</v>
      </c>
      <c r="G28" s="1"/>
      <c r="H28" s="1"/>
      <c r="I28" s="1"/>
    </row>
    <row r="29" spans="1:9" x14ac:dyDescent="0.25">
      <c r="A29" s="8" t="s">
        <v>66</v>
      </c>
      <c r="B29" s="9">
        <v>95</v>
      </c>
      <c r="C29" s="9">
        <v>104</v>
      </c>
      <c r="D29" s="9">
        <v>409</v>
      </c>
      <c r="E29" s="9">
        <v>396</v>
      </c>
      <c r="F29" s="10">
        <f t="shared" si="0"/>
        <v>-3.1784841075794645</v>
      </c>
      <c r="G29" s="1"/>
      <c r="H29" s="1"/>
      <c r="I29" s="1"/>
    </row>
    <row r="30" spans="1:9" x14ac:dyDescent="0.25">
      <c r="A30" s="11" t="s">
        <v>67</v>
      </c>
      <c r="B30" s="12">
        <v>95</v>
      </c>
      <c r="C30" s="12">
        <v>97</v>
      </c>
      <c r="D30" s="12">
        <v>370</v>
      </c>
      <c r="E30" s="12">
        <v>354</v>
      </c>
      <c r="F30" s="13">
        <f t="shared" si="0"/>
        <v>-4.3243243243243228</v>
      </c>
      <c r="G30" s="1"/>
      <c r="H30" s="1"/>
      <c r="I30" s="1"/>
    </row>
    <row r="31" spans="1:9" x14ac:dyDescent="0.25">
      <c r="A31" s="8" t="s">
        <v>68</v>
      </c>
      <c r="B31" s="9">
        <v>239</v>
      </c>
      <c r="C31" s="9">
        <v>204</v>
      </c>
      <c r="D31" s="9">
        <v>975</v>
      </c>
      <c r="E31" s="9">
        <v>862</v>
      </c>
      <c r="F31" s="10">
        <f t="shared" si="0"/>
        <v>-11.589743589743591</v>
      </c>
      <c r="G31" s="1"/>
      <c r="H31" s="1"/>
      <c r="I31" s="1"/>
    </row>
    <row r="32" spans="1:9" x14ac:dyDescent="0.25">
      <c r="A32" s="11" t="s">
        <v>69</v>
      </c>
      <c r="B32" s="12">
        <v>561</v>
      </c>
      <c r="C32" s="12">
        <v>582</v>
      </c>
      <c r="D32" s="12">
        <v>2188</v>
      </c>
      <c r="E32" s="12">
        <v>2195</v>
      </c>
      <c r="F32" s="13">
        <f t="shared" si="0"/>
        <v>0.31992687385739771</v>
      </c>
      <c r="G32" s="1"/>
      <c r="H32" s="1"/>
      <c r="I32" s="1"/>
    </row>
    <row r="33" spans="1:9" x14ac:dyDescent="0.25">
      <c r="A33" s="8" t="s">
        <v>70</v>
      </c>
      <c r="B33" s="9">
        <v>129</v>
      </c>
      <c r="C33" s="9">
        <v>125</v>
      </c>
      <c r="D33" s="9">
        <v>535</v>
      </c>
      <c r="E33" s="9">
        <v>493</v>
      </c>
      <c r="F33" s="10">
        <f t="shared" si="0"/>
        <v>-7.8504672897196315</v>
      </c>
      <c r="G33" s="1"/>
      <c r="H33" s="1"/>
      <c r="I33" s="1"/>
    </row>
    <row r="34" spans="1:9" x14ac:dyDescent="0.25">
      <c r="A34" s="11" t="s">
        <v>71</v>
      </c>
      <c r="B34" s="12">
        <v>23</v>
      </c>
      <c r="C34" s="12">
        <v>21</v>
      </c>
      <c r="D34" s="12">
        <v>87</v>
      </c>
      <c r="E34" s="12">
        <v>78</v>
      </c>
      <c r="F34" s="13">
        <f t="shared" si="0"/>
        <v>-10.34482758620689</v>
      </c>
      <c r="G34" s="1"/>
      <c r="H34" s="1"/>
      <c r="I34" s="1"/>
    </row>
    <row r="35" spans="1:9" x14ac:dyDescent="0.25">
      <c r="A35" s="14" t="s">
        <v>72</v>
      </c>
      <c r="B35" s="15">
        <f>SUM(B7:B34)</f>
        <v>10775</v>
      </c>
      <c r="C35" s="15">
        <f t="shared" ref="C35:E35" si="1">SUM(C7:C34)</f>
        <v>10162</v>
      </c>
      <c r="D35" s="15">
        <f t="shared" si="1"/>
        <v>41464</v>
      </c>
      <c r="E35" s="15">
        <f t="shared" si="1"/>
        <v>37570</v>
      </c>
      <c r="F35" s="16">
        <f t="shared" si="0"/>
        <v>-9.3912791819409591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382</v>
      </c>
      <c r="C38" s="41">
        <f>D7</f>
        <v>404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7567</v>
      </c>
      <c r="G38" s="42">
        <f>LOOKUP(E38,$A$38:$A$65,$C$38:$C$65)</f>
        <v>7942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265</v>
      </c>
      <c r="C39" s="41">
        <f t="shared" ref="C39:C65" si="5">D8</f>
        <v>289</v>
      </c>
      <c r="D39" s="41">
        <f t="shared" ref="D39:D65" si="6">_xlfn.RANK.EQ(B39,$B$38:$B$65)+COUNTIF($B$38:$B$65,B39)-1</f>
        <v>25</v>
      </c>
      <c r="E39" s="42" t="str">
        <f t="shared" si="2"/>
        <v>BALEARES</v>
      </c>
      <c r="F39" s="42">
        <f t="shared" ref="F39:F54" si="7">LOOKUP(E39,$A$38:$A$65,$B$38:$B$65)</f>
        <v>5240</v>
      </c>
      <c r="G39" s="42">
        <f t="shared" ref="G39:G65" si="8">LOOKUP(E39,$A$38:$A$65,$C$38:$C$65)</f>
        <v>6859</v>
      </c>
    </row>
    <row r="40" spans="1:9" x14ac:dyDescent="0.25">
      <c r="A40" s="42" t="str">
        <f t="shared" si="3"/>
        <v>ALMERIA</v>
      </c>
      <c r="B40" s="41">
        <f t="shared" si="4"/>
        <v>368</v>
      </c>
      <c r="C40" s="41">
        <f t="shared" si="5"/>
        <v>389</v>
      </c>
      <c r="D40" s="41">
        <f t="shared" si="6"/>
        <v>19</v>
      </c>
      <c r="E40" s="42" t="str">
        <f t="shared" si="2"/>
        <v>SANTA CRUZ DE TENERIFE</v>
      </c>
      <c r="F40" s="42">
        <f t="shared" si="7"/>
        <v>4134</v>
      </c>
      <c r="G40" s="42">
        <f t="shared" si="8"/>
        <v>4529</v>
      </c>
    </row>
    <row r="41" spans="1:9" x14ac:dyDescent="0.25">
      <c r="A41" s="42" t="str">
        <f t="shared" si="3"/>
        <v>AVILES</v>
      </c>
      <c r="B41" s="41">
        <f t="shared" si="4"/>
        <v>254</v>
      </c>
      <c r="C41" s="41">
        <f t="shared" si="5"/>
        <v>299</v>
      </c>
      <c r="D41" s="41">
        <f t="shared" si="6"/>
        <v>26</v>
      </c>
      <c r="E41" s="42" t="str">
        <f t="shared" si="2"/>
        <v>CEUTA</v>
      </c>
      <c r="F41" s="42">
        <f t="shared" si="7"/>
        <v>3848</v>
      </c>
      <c r="G41" s="42">
        <f t="shared" si="8"/>
        <v>4430</v>
      </c>
    </row>
    <row r="42" spans="1:9" x14ac:dyDescent="0.25">
      <c r="A42" s="42" t="str">
        <f t="shared" si="3"/>
        <v>BAHIA DE ALGECIRAS</v>
      </c>
      <c r="B42" s="41">
        <f t="shared" si="4"/>
        <v>7567</v>
      </c>
      <c r="C42" s="41">
        <f t="shared" si="5"/>
        <v>7942</v>
      </c>
      <c r="D42" s="41">
        <f t="shared" si="6"/>
        <v>1</v>
      </c>
      <c r="E42" s="42" t="str">
        <f t="shared" si="2"/>
        <v>LAS PALMAS</v>
      </c>
      <c r="F42" s="42">
        <f t="shared" si="7"/>
        <v>3693</v>
      </c>
      <c r="G42" s="42">
        <f t="shared" si="8"/>
        <v>4039</v>
      </c>
    </row>
    <row r="43" spans="1:9" x14ac:dyDescent="0.25">
      <c r="A43" s="42" t="str">
        <f t="shared" si="3"/>
        <v>BAHIA DE CADIZ</v>
      </c>
      <c r="B43" s="41">
        <f t="shared" si="4"/>
        <v>352</v>
      </c>
      <c r="C43" s="41">
        <f t="shared" si="5"/>
        <v>378</v>
      </c>
      <c r="D43" s="41">
        <f t="shared" si="6"/>
        <v>21</v>
      </c>
      <c r="E43" s="42" t="str">
        <f t="shared" si="2"/>
        <v>BARCELONA</v>
      </c>
      <c r="F43" s="42">
        <f t="shared" si="7"/>
        <v>2309</v>
      </c>
      <c r="G43" s="42">
        <f t="shared" si="8"/>
        <v>2355</v>
      </c>
    </row>
    <row r="44" spans="1:9" x14ac:dyDescent="0.25">
      <c r="A44" s="42" t="str">
        <f t="shared" si="3"/>
        <v>BALEARES</v>
      </c>
      <c r="B44" s="41">
        <f t="shared" si="4"/>
        <v>5240</v>
      </c>
      <c r="C44" s="41">
        <f t="shared" si="5"/>
        <v>6859</v>
      </c>
      <c r="D44" s="41">
        <f t="shared" si="6"/>
        <v>2</v>
      </c>
      <c r="E44" s="42" t="str">
        <f t="shared" si="2"/>
        <v>VALENCIA</v>
      </c>
      <c r="F44" s="42">
        <f t="shared" si="7"/>
        <v>2195</v>
      </c>
      <c r="G44" s="42">
        <f t="shared" si="8"/>
        <v>2188</v>
      </c>
    </row>
    <row r="45" spans="1:9" x14ac:dyDescent="0.25">
      <c r="A45" s="42" t="str">
        <f t="shared" si="3"/>
        <v>BARCELONA</v>
      </c>
      <c r="B45" s="41">
        <f t="shared" si="4"/>
        <v>2309</v>
      </c>
      <c r="C45" s="41">
        <f t="shared" si="5"/>
        <v>2355</v>
      </c>
      <c r="D45" s="41">
        <f t="shared" si="6"/>
        <v>6</v>
      </c>
      <c r="E45" s="42" t="str">
        <f t="shared" si="2"/>
        <v>BILBAO</v>
      </c>
      <c r="F45" s="42">
        <f t="shared" si="7"/>
        <v>927</v>
      </c>
      <c r="G45" s="42">
        <f t="shared" si="8"/>
        <v>888</v>
      </c>
    </row>
    <row r="46" spans="1:9" x14ac:dyDescent="0.25">
      <c r="A46" s="42" t="str">
        <f t="shared" si="3"/>
        <v>BILBAO</v>
      </c>
      <c r="B46" s="41">
        <f t="shared" si="4"/>
        <v>927</v>
      </c>
      <c r="C46" s="41">
        <f t="shared" si="5"/>
        <v>888</v>
      </c>
      <c r="D46" s="41">
        <f t="shared" si="6"/>
        <v>8</v>
      </c>
      <c r="E46" s="42" t="str">
        <f t="shared" si="2"/>
        <v>TARRAGONA</v>
      </c>
      <c r="F46" s="42">
        <f t="shared" si="7"/>
        <v>862</v>
      </c>
      <c r="G46" s="42">
        <f t="shared" si="8"/>
        <v>975</v>
      </c>
    </row>
    <row r="47" spans="1:9" x14ac:dyDescent="0.25">
      <c r="A47" s="42" t="str">
        <f t="shared" si="3"/>
        <v>CARTAGENA</v>
      </c>
      <c r="B47" s="41">
        <f t="shared" si="4"/>
        <v>543</v>
      </c>
      <c r="C47" s="41">
        <f t="shared" si="5"/>
        <v>548</v>
      </c>
      <c r="D47" s="41">
        <f t="shared" si="6"/>
        <v>11</v>
      </c>
      <c r="E47" s="42" t="str">
        <f t="shared" si="2"/>
        <v>HUELVA</v>
      </c>
      <c r="F47" s="42">
        <f t="shared" si="7"/>
        <v>581</v>
      </c>
      <c r="G47" s="42">
        <f t="shared" si="8"/>
        <v>584</v>
      </c>
    </row>
    <row r="48" spans="1:9" x14ac:dyDescent="0.25">
      <c r="A48" s="42" t="str">
        <f t="shared" si="3"/>
        <v>CASTELLON</v>
      </c>
      <c r="B48" s="41">
        <f t="shared" si="4"/>
        <v>442</v>
      </c>
      <c r="C48" s="41">
        <f t="shared" si="5"/>
        <v>435</v>
      </c>
      <c r="D48" s="41">
        <f t="shared" si="6"/>
        <v>13</v>
      </c>
      <c r="E48" s="42" t="str">
        <f t="shared" si="2"/>
        <v>CARTAGENA</v>
      </c>
      <c r="F48" s="42">
        <f t="shared" si="7"/>
        <v>543</v>
      </c>
      <c r="G48" s="42">
        <f t="shared" si="8"/>
        <v>548</v>
      </c>
    </row>
    <row r="49" spans="1:7" x14ac:dyDescent="0.25">
      <c r="A49" s="42" t="str">
        <f t="shared" si="3"/>
        <v>CEUTA</v>
      </c>
      <c r="B49" s="41">
        <f t="shared" si="4"/>
        <v>3848</v>
      </c>
      <c r="C49" s="41">
        <f t="shared" si="5"/>
        <v>4430</v>
      </c>
      <c r="D49" s="41">
        <f t="shared" si="6"/>
        <v>4</v>
      </c>
      <c r="E49" s="42" t="str">
        <f t="shared" si="2"/>
        <v>VIGO</v>
      </c>
      <c r="F49" s="42">
        <f t="shared" si="7"/>
        <v>493</v>
      </c>
      <c r="G49" s="42">
        <f t="shared" si="8"/>
        <v>535</v>
      </c>
    </row>
    <row r="50" spans="1:7" x14ac:dyDescent="0.25">
      <c r="A50" s="42" t="str">
        <f t="shared" si="3"/>
        <v>FERROL-SAN CIBRAO</v>
      </c>
      <c r="B50" s="41">
        <f t="shared" si="4"/>
        <v>342</v>
      </c>
      <c r="C50" s="41">
        <f t="shared" si="5"/>
        <v>337</v>
      </c>
      <c r="D50" s="41">
        <f t="shared" si="6"/>
        <v>22</v>
      </c>
      <c r="E50" s="42" t="str">
        <f t="shared" si="2"/>
        <v>CASTELLON</v>
      </c>
      <c r="F50" s="42">
        <f t="shared" si="7"/>
        <v>442</v>
      </c>
      <c r="G50" s="42">
        <f t="shared" si="8"/>
        <v>435</v>
      </c>
    </row>
    <row r="51" spans="1:7" x14ac:dyDescent="0.25">
      <c r="A51" s="42" t="str">
        <f t="shared" si="3"/>
        <v>GIJON</v>
      </c>
      <c r="B51" s="41">
        <f t="shared" si="4"/>
        <v>385</v>
      </c>
      <c r="C51" s="41">
        <f t="shared" si="5"/>
        <v>365</v>
      </c>
      <c r="D51" s="41">
        <f t="shared" si="6"/>
        <v>17</v>
      </c>
      <c r="E51" s="42" t="str">
        <f t="shared" si="2"/>
        <v>MELILLA</v>
      </c>
      <c r="F51" s="42">
        <f t="shared" si="7"/>
        <v>433</v>
      </c>
      <c r="G51" s="42">
        <f t="shared" si="8"/>
        <v>442</v>
      </c>
    </row>
    <row r="52" spans="1:7" x14ac:dyDescent="0.25">
      <c r="A52" s="42" t="str">
        <f t="shared" si="3"/>
        <v>HUELVA</v>
      </c>
      <c r="B52" s="41">
        <f t="shared" si="4"/>
        <v>581</v>
      </c>
      <c r="C52" s="41">
        <f t="shared" si="5"/>
        <v>584</v>
      </c>
      <c r="D52" s="41">
        <f t="shared" si="6"/>
        <v>10</v>
      </c>
      <c r="E52" s="42" t="str">
        <f t="shared" si="2"/>
        <v>MALAGA</v>
      </c>
      <c r="F52" s="42">
        <f t="shared" si="7"/>
        <v>406</v>
      </c>
      <c r="G52" s="42">
        <f t="shared" si="8"/>
        <v>672</v>
      </c>
    </row>
    <row r="53" spans="1:7" x14ac:dyDescent="0.25">
      <c r="A53" s="42" t="str">
        <f t="shared" si="3"/>
        <v>LAS PALMAS</v>
      </c>
      <c r="B53" s="41">
        <f t="shared" si="4"/>
        <v>3693</v>
      </c>
      <c r="C53" s="41">
        <f t="shared" si="5"/>
        <v>4039</v>
      </c>
      <c r="D53" s="41">
        <f t="shared" si="6"/>
        <v>5</v>
      </c>
      <c r="E53" s="42" t="str">
        <f t="shared" si="2"/>
        <v>SANTANDER</v>
      </c>
      <c r="F53" s="42">
        <f t="shared" si="7"/>
        <v>396</v>
      </c>
      <c r="G53" s="42">
        <f t="shared" si="8"/>
        <v>409</v>
      </c>
    </row>
    <row r="54" spans="1:7" x14ac:dyDescent="0.25">
      <c r="A54" s="42" t="str">
        <f t="shared" si="3"/>
        <v>MALAGA</v>
      </c>
      <c r="B54" s="41">
        <f t="shared" si="4"/>
        <v>406</v>
      </c>
      <c r="C54" s="41">
        <f t="shared" si="5"/>
        <v>672</v>
      </c>
      <c r="D54" s="41">
        <f t="shared" si="6"/>
        <v>15</v>
      </c>
      <c r="E54" s="42" t="str">
        <f t="shared" si="2"/>
        <v>GIJON</v>
      </c>
      <c r="F54" s="42">
        <f t="shared" si="7"/>
        <v>385</v>
      </c>
      <c r="G54" s="42">
        <f t="shared" si="8"/>
        <v>365</v>
      </c>
    </row>
    <row r="55" spans="1:7" x14ac:dyDescent="0.25">
      <c r="A55" s="42" t="str">
        <f t="shared" si="3"/>
        <v>MARIN Y RIA DE PONTEVEDRA</v>
      </c>
      <c r="B55" s="41">
        <f t="shared" si="4"/>
        <v>162</v>
      </c>
      <c r="C55" s="41">
        <f t="shared" si="5"/>
        <v>178</v>
      </c>
      <c r="D55" s="41">
        <f t="shared" si="6"/>
        <v>27</v>
      </c>
      <c r="E55" s="42" t="str">
        <f t="shared" si="2"/>
        <v>A CORUÑA</v>
      </c>
      <c r="F55" s="42">
        <f t="shared" ref="F55:F65" si="9">LOOKUP(E55,$A$38:$A$65,$B$38:$B$65)</f>
        <v>382</v>
      </c>
      <c r="G55" s="42">
        <f t="shared" si="8"/>
        <v>404</v>
      </c>
    </row>
    <row r="56" spans="1:7" x14ac:dyDescent="0.25">
      <c r="A56" s="42" t="str">
        <f t="shared" si="3"/>
        <v>MELILLA</v>
      </c>
      <c r="B56" s="41">
        <f t="shared" si="4"/>
        <v>433</v>
      </c>
      <c r="C56" s="41">
        <f t="shared" si="5"/>
        <v>442</v>
      </c>
      <c r="D56" s="41">
        <f t="shared" si="6"/>
        <v>14</v>
      </c>
      <c r="E56" s="42" t="str">
        <f t="shared" si="2"/>
        <v>ALMERIA</v>
      </c>
      <c r="F56" s="42">
        <f t="shared" si="9"/>
        <v>368</v>
      </c>
      <c r="G56" s="42">
        <f t="shared" si="8"/>
        <v>389</v>
      </c>
    </row>
    <row r="57" spans="1:7" x14ac:dyDescent="0.25">
      <c r="A57" s="42" t="str">
        <f t="shared" si="3"/>
        <v>MOTRIL</v>
      </c>
      <c r="B57" s="41">
        <f t="shared" si="4"/>
        <v>289</v>
      </c>
      <c r="C57" s="41">
        <f t="shared" si="5"/>
        <v>210</v>
      </c>
      <c r="D57" s="41">
        <f t="shared" si="6"/>
        <v>23</v>
      </c>
      <c r="E57" s="42" t="str">
        <f t="shared" si="2"/>
        <v>SEVILLA</v>
      </c>
      <c r="F57" s="42">
        <f t="shared" si="9"/>
        <v>354</v>
      </c>
      <c r="G57" s="42">
        <f t="shared" si="8"/>
        <v>370</v>
      </c>
    </row>
    <row r="58" spans="1:7" x14ac:dyDescent="0.25">
      <c r="A58" s="42" t="str">
        <f t="shared" si="3"/>
        <v>PASAIA</v>
      </c>
      <c r="B58" s="41">
        <f t="shared" si="4"/>
        <v>270</v>
      </c>
      <c r="C58" s="41">
        <f t="shared" si="5"/>
        <v>328</v>
      </c>
      <c r="D58" s="41">
        <f t="shared" si="6"/>
        <v>24</v>
      </c>
      <c r="E58" s="42" t="str">
        <f t="shared" si="2"/>
        <v>BAHIA DE CADIZ</v>
      </c>
      <c r="F58" s="42">
        <f t="shared" si="9"/>
        <v>352</v>
      </c>
      <c r="G58" s="42">
        <f t="shared" si="8"/>
        <v>378</v>
      </c>
    </row>
    <row r="59" spans="1:7" x14ac:dyDescent="0.25">
      <c r="A59" s="42" t="str">
        <f t="shared" si="3"/>
        <v>SANTA CRUZ DE TENERIFE</v>
      </c>
      <c r="B59" s="41">
        <f t="shared" si="4"/>
        <v>4134</v>
      </c>
      <c r="C59" s="41">
        <f t="shared" si="5"/>
        <v>4529</v>
      </c>
      <c r="D59" s="41">
        <f t="shared" si="6"/>
        <v>3</v>
      </c>
      <c r="E59" s="42" t="str">
        <f t="shared" si="2"/>
        <v>FERROL-SAN CIBRAO</v>
      </c>
      <c r="F59" s="42">
        <f t="shared" si="9"/>
        <v>342</v>
      </c>
      <c r="G59" s="42">
        <f t="shared" si="8"/>
        <v>337</v>
      </c>
    </row>
    <row r="60" spans="1:7" x14ac:dyDescent="0.25">
      <c r="A60" s="42" t="str">
        <f t="shared" si="3"/>
        <v>SANTANDER</v>
      </c>
      <c r="B60" s="41">
        <f t="shared" si="4"/>
        <v>396</v>
      </c>
      <c r="C60" s="41">
        <f t="shared" si="5"/>
        <v>409</v>
      </c>
      <c r="D60" s="41">
        <f t="shared" si="6"/>
        <v>16</v>
      </c>
      <c r="E60" s="42" t="str">
        <f t="shared" si="2"/>
        <v>MOTRIL</v>
      </c>
      <c r="F60" s="42">
        <f t="shared" si="9"/>
        <v>289</v>
      </c>
      <c r="G60" s="42">
        <f t="shared" si="8"/>
        <v>210</v>
      </c>
    </row>
    <row r="61" spans="1:7" x14ac:dyDescent="0.25">
      <c r="A61" s="42" t="str">
        <f t="shared" si="3"/>
        <v>SEVILLA</v>
      </c>
      <c r="B61" s="41">
        <f t="shared" si="4"/>
        <v>354</v>
      </c>
      <c r="C61" s="41">
        <f t="shared" si="5"/>
        <v>370</v>
      </c>
      <c r="D61" s="41">
        <f t="shared" si="6"/>
        <v>20</v>
      </c>
      <c r="E61" s="42" t="str">
        <f t="shared" si="2"/>
        <v>PASAIA</v>
      </c>
      <c r="F61" s="42">
        <f t="shared" si="9"/>
        <v>270</v>
      </c>
      <c r="G61" s="42">
        <f t="shared" si="8"/>
        <v>328</v>
      </c>
    </row>
    <row r="62" spans="1:7" x14ac:dyDescent="0.25">
      <c r="A62" s="42" t="str">
        <f t="shared" si="3"/>
        <v>TARRAGONA</v>
      </c>
      <c r="B62" s="41">
        <f t="shared" si="4"/>
        <v>862</v>
      </c>
      <c r="C62" s="41">
        <f t="shared" si="5"/>
        <v>975</v>
      </c>
      <c r="D62" s="41">
        <f t="shared" si="6"/>
        <v>9</v>
      </c>
      <c r="E62" s="42" t="str">
        <f t="shared" si="2"/>
        <v>ALICANTE</v>
      </c>
      <c r="F62" s="42">
        <f t="shared" si="9"/>
        <v>265</v>
      </c>
      <c r="G62" s="42">
        <f t="shared" si="8"/>
        <v>289</v>
      </c>
    </row>
    <row r="63" spans="1:7" x14ac:dyDescent="0.25">
      <c r="A63" s="42" t="str">
        <f t="shared" si="3"/>
        <v>VALENCIA</v>
      </c>
      <c r="B63" s="41">
        <f t="shared" si="4"/>
        <v>2195</v>
      </c>
      <c r="C63" s="41">
        <f t="shared" si="5"/>
        <v>2188</v>
      </c>
      <c r="D63" s="41">
        <f t="shared" si="6"/>
        <v>7</v>
      </c>
      <c r="E63" s="42" t="str">
        <f t="shared" si="2"/>
        <v>AVILES</v>
      </c>
      <c r="F63" s="42">
        <f t="shared" si="9"/>
        <v>254</v>
      </c>
      <c r="G63" s="42">
        <f t="shared" si="8"/>
        <v>299</v>
      </c>
    </row>
    <row r="64" spans="1:7" x14ac:dyDescent="0.25">
      <c r="A64" s="42" t="str">
        <f t="shared" si="3"/>
        <v>VIGO</v>
      </c>
      <c r="B64" s="41">
        <f t="shared" si="4"/>
        <v>493</v>
      </c>
      <c r="C64" s="41">
        <f t="shared" si="5"/>
        <v>535</v>
      </c>
      <c r="D64" s="41">
        <f t="shared" si="6"/>
        <v>12</v>
      </c>
      <c r="E64" s="42" t="str">
        <f t="shared" si="2"/>
        <v>MARIN Y RIA DE PONTEVEDRA</v>
      </c>
      <c r="F64" s="42">
        <f t="shared" si="9"/>
        <v>162</v>
      </c>
      <c r="G64" s="42">
        <f t="shared" si="8"/>
        <v>178</v>
      </c>
    </row>
    <row r="65" spans="1:7" x14ac:dyDescent="0.25">
      <c r="A65" s="42" t="str">
        <f t="shared" si="3"/>
        <v>VILAGARCIA</v>
      </c>
      <c r="B65" s="41">
        <f t="shared" si="4"/>
        <v>78</v>
      </c>
      <c r="C65" s="41">
        <f t="shared" si="5"/>
        <v>87</v>
      </c>
      <c r="D65" s="41">
        <f t="shared" si="6"/>
        <v>28</v>
      </c>
      <c r="E65" s="42" t="str">
        <f t="shared" si="2"/>
        <v>VILAGARCIA</v>
      </c>
      <c r="F65" s="42">
        <f t="shared" si="9"/>
        <v>78</v>
      </c>
      <c r="G65" s="42">
        <f t="shared" si="8"/>
        <v>87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92</v>
      </c>
    </row>
    <row r="2" spans="1:12" s="2" customFormat="1" ht="21" x14ac:dyDescent="0.35">
      <c r="F2" s="3"/>
    </row>
    <row r="5" spans="1:12" x14ac:dyDescent="0.25">
      <c r="A5" s="69" t="s">
        <v>73</v>
      </c>
      <c r="B5" s="67" t="str">
        <f>'Resumen general'!D6</f>
        <v>Mes Abril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41428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9">
        <v>1309044</v>
      </c>
      <c r="C7" s="9">
        <v>1793899</v>
      </c>
      <c r="D7" s="9">
        <v>5474170</v>
      </c>
      <c r="E7" s="9">
        <v>4913937</v>
      </c>
      <c r="F7" s="10">
        <f>((E7*100)/D7)-100</f>
        <v>-10.234117683594036</v>
      </c>
      <c r="G7" s="1"/>
      <c r="H7" s="1"/>
      <c r="I7" s="1"/>
    </row>
    <row r="8" spans="1:12" x14ac:dyDescent="0.25">
      <c r="A8" s="11" t="s">
        <v>45</v>
      </c>
      <c r="B8" s="12">
        <v>977933</v>
      </c>
      <c r="C8" s="12">
        <v>958499</v>
      </c>
      <c r="D8" s="12">
        <v>3130150</v>
      </c>
      <c r="E8" s="12">
        <v>2885925</v>
      </c>
      <c r="F8" s="13">
        <f t="shared" ref="F8:F35" si="0">((E8*100)/D8)-100</f>
        <v>-7.8023417408111442</v>
      </c>
      <c r="G8" s="1"/>
      <c r="H8" s="1"/>
      <c r="I8" s="1"/>
    </row>
    <row r="9" spans="1:12" x14ac:dyDescent="0.25">
      <c r="A9" s="8" t="s">
        <v>46</v>
      </c>
      <c r="B9" s="9">
        <v>1685094</v>
      </c>
      <c r="C9" s="9">
        <v>1784019</v>
      </c>
      <c r="D9" s="9">
        <v>6138647</v>
      </c>
      <c r="E9" s="9">
        <v>5263640</v>
      </c>
      <c r="F9" s="10">
        <f t="shared" si="0"/>
        <v>-14.254069341338578</v>
      </c>
      <c r="G9" s="1"/>
      <c r="H9" s="1"/>
      <c r="I9" s="1"/>
    </row>
    <row r="10" spans="1:12" x14ac:dyDescent="0.25">
      <c r="A10" s="11" t="s">
        <v>47</v>
      </c>
      <c r="B10" s="12">
        <v>480585</v>
      </c>
      <c r="C10" s="12">
        <v>443785</v>
      </c>
      <c r="D10" s="12">
        <v>1862794</v>
      </c>
      <c r="E10" s="12">
        <v>1804334</v>
      </c>
      <c r="F10" s="13">
        <f t="shared" si="0"/>
        <v>-3.1382965588250755</v>
      </c>
      <c r="G10" s="1"/>
      <c r="H10" s="1"/>
      <c r="I10" s="1"/>
    </row>
    <row r="11" spans="1:12" x14ac:dyDescent="0.25">
      <c r="A11" s="8" t="s">
        <v>48</v>
      </c>
      <c r="B11" s="9">
        <v>25039604</v>
      </c>
      <c r="C11" s="9">
        <v>28435114</v>
      </c>
      <c r="D11" s="9">
        <v>103358178</v>
      </c>
      <c r="E11" s="9">
        <v>111325628</v>
      </c>
      <c r="F11" s="10">
        <f t="shared" si="0"/>
        <v>7.708582092072092</v>
      </c>
      <c r="G11" s="1"/>
      <c r="H11" s="1"/>
      <c r="I11" s="1"/>
    </row>
    <row r="12" spans="1:12" x14ac:dyDescent="0.25">
      <c r="A12" s="11" t="s">
        <v>49</v>
      </c>
      <c r="B12" s="12">
        <v>2847324</v>
      </c>
      <c r="C12" s="12">
        <v>2890600</v>
      </c>
      <c r="D12" s="12">
        <v>6932342</v>
      </c>
      <c r="E12" s="12">
        <v>7637569</v>
      </c>
      <c r="F12" s="13">
        <f t="shared" si="0"/>
        <v>10.172997812283356</v>
      </c>
      <c r="G12" s="1"/>
      <c r="H12" s="1"/>
      <c r="I12" s="1"/>
    </row>
    <row r="13" spans="1:12" x14ac:dyDescent="0.25">
      <c r="A13" s="8" t="s">
        <v>50</v>
      </c>
      <c r="B13" s="9">
        <v>11852355</v>
      </c>
      <c r="C13" s="9">
        <v>9907944</v>
      </c>
      <c r="D13" s="9">
        <v>35295958</v>
      </c>
      <c r="E13" s="9">
        <v>28939082</v>
      </c>
      <c r="F13" s="10">
        <f t="shared" si="0"/>
        <v>-18.010209554306471</v>
      </c>
      <c r="G13" s="1"/>
      <c r="H13" s="1"/>
      <c r="I13" s="1"/>
    </row>
    <row r="14" spans="1:12" x14ac:dyDescent="0.25">
      <c r="A14" s="11" t="s">
        <v>51</v>
      </c>
      <c r="B14" s="12">
        <v>22556112</v>
      </c>
      <c r="C14" s="12">
        <v>22231720</v>
      </c>
      <c r="D14" s="12">
        <v>73048712</v>
      </c>
      <c r="E14" s="12">
        <v>74306320</v>
      </c>
      <c r="F14" s="13">
        <f t="shared" si="0"/>
        <v>1.7216018812214031</v>
      </c>
      <c r="G14" s="1"/>
      <c r="H14" s="1"/>
      <c r="I14" s="1"/>
    </row>
    <row r="15" spans="1:12" x14ac:dyDescent="0.25">
      <c r="A15" s="8" t="s">
        <v>52</v>
      </c>
      <c r="B15" s="9">
        <v>2782104</v>
      </c>
      <c r="C15" s="9">
        <v>2919939</v>
      </c>
      <c r="D15" s="9">
        <v>12150636</v>
      </c>
      <c r="E15" s="9">
        <v>12264614</v>
      </c>
      <c r="F15" s="10">
        <f t="shared" si="0"/>
        <v>0.93804143256369343</v>
      </c>
      <c r="G15" s="1"/>
      <c r="H15" s="1"/>
      <c r="I15" s="1"/>
    </row>
    <row r="16" spans="1:12" x14ac:dyDescent="0.25">
      <c r="A16" s="11" t="s">
        <v>53</v>
      </c>
      <c r="B16" s="12">
        <v>3276184</v>
      </c>
      <c r="C16" s="12">
        <v>2830455</v>
      </c>
      <c r="D16" s="12">
        <v>11093005</v>
      </c>
      <c r="E16" s="12">
        <v>9996552</v>
      </c>
      <c r="F16" s="13">
        <f t="shared" si="0"/>
        <v>-9.8841837716651213</v>
      </c>
      <c r="G16" s="1"/>
      <c r="H16" s="1"/>
      <c r="I16" s="1"/>
    </row>
    <row r="17" spans="1:9" x14ac:dyDescent="0.25">
      <c r="A17" s="8" t="s">
        <v>54</v>
      </c>
      <c r="B17" s="9">
        <v>1346906</v>
      </c>
      <c r="C17" s="9">
        <v>1448619</v>
      </c>
      <c r="D17" s="9">
        <v>5204356</v>
      </c>
      <c r="E17" s="9">
        <v>5650555</v>
      </c>
      <c r="F17" s="10">
        <f t="shared" si="0"/>
        <v>8.573567988046932</v>
      </c>
      <c r="G17" s="1"/>
      <c r="H17" s="1"/>
      <c r="I17" s="1"/>
    </row>
    <row r="18" spans="1:9" x14ac:dyDescent="0.25">
      <c r="A18" s="11" t="s">
        <v>55</v>
      </c>
      <c r="B18" s="12">
        <v>5938323</v>
      </c>
      <c r="C18" s="12">
        <v>5112620</v>
      </c>
      <c r="D18" s="12">
        <v>21991965</v>
      </c>
      <c r="E18" s="12">
        <v>20321099</v>
      </c>
      <c r="F18" s="13">
        <f t="shared" si="0"/>
        <v>-7.5976203126914754</v>
      </c>
      <c r="G18" s="1"/>
      <c r="H18" s="1"/>
      <c r="I18" s="1"/>
    </row>
    <row r="19" spans="1:9" x14ac:dyDescent="0.25">
      <c r="A19" s="8" t="s">
        <v>56</v>
      </c>
      <c r="B19" s="9">
        <v>1204628</v>
      </c>
      <c r="C19" s="9">
        <v>1648337</v>
      </c>
      <c r="D19" s="9">
        <v>4835462</v>
      </c>
      <c r="E19" s="9">
        <v>5105865</v>
      </c>
      <c r="F19" s="10">
        <f t="shared" si="0"/>
        <v>5.5920819975423228</v>
      </c>
      <c r="G19" s="1"/>
      <c r="H19" s="1"/>
      <c r="I19" s="1"/>
    </row>
    <row r="20" spans="1:9" x14ac:dyDescent="0.25">
      <c r="A20" s="11" t="s">
        <v>57</v>
      </c>
      <c r="B20" s="12">
        <v>1629682</v>
      </c>
      <c r="C20" s="12">
        <v>1576721</v>
      </c>
      <c r="D20" s="12">
        <v>6091893</v>
      </c>
      <c r="E20" s="12">
        <v>5904292</v>
      </c>
      <c r="F20" s="13">
        <f t="shared" si="0"/>
        <v>-3.0795189606908764</v>
      </c>
      <c r="G20" s="1"/>
      <c r="H20" s="1"/>
      <c r="I20" s="1"/>
    </row>
    <row r="21" spans="1:9" x14ac:dyDescent="0.25">
      <c r="A21" s="8" t="s">
        <v>58</v>
      </c>
      <c r="B21" s="9">
        <v>2716582</v>
      </c>
      <c r="C21" s="9">
        <v>2377190</v>
      </c>
      <c r="D21" s="9">
        <v>9639793</v>
      </c>
      <c r="E21" s="9">
        <v>8360757</v>
      </c>
      <c r="F21" s="10">
        <f t="shared" si="0"/>
        <v>-13.26829320920065</v>
      </c>
      <c r="G21" s="1"/>
      <c r="H21" s="1"/>
      <c r="I21" s="1"/>
    </row>
    <row r="22" spans="1:9" x14ac:dyDescent="0.25">
      <c r="A22" s="11" t="s">
        <v>59</v>
      </c>
      <c r="B22" s="12">
        <v>18853497</v>
      </c>
      <c r="C22" s="12">
        <v>17408298</v>
      </c>
      <c r="D22" s="12">
        <v>82532642</v>
      </c>
      <c r="E22" s="12">
        <v>68801932</v>
      </c>
      <c r="F22" s="13">
        <f t="shared" si="0"/>
        <v>-16.636702360745943</v>
      </c>
      <c r="G22" s="1"/>
      <c r="H22" s="1"/>
      <c r="I22" s="1"/>
    </row>
    <row r="23" spans="1:9" x14ac:dyDescent="0.25">
      <c r="A23" s="8" t="s">
        <v>60</v>
      </c>
      <c r="B23" s="9">
        <v>5410667</v>
      </c>
      <c r="C23" s="9">
        <v>3177743</v>
      </c>
      <c r="D23" s="9">
        <v>16778447</v>
      </c>
      <c r="E23" s="9">
        <v>9848107</v>
      </c>
      <c r="F23" s="10">
        <f t="shared" si="0"/>
        <v>-41.305014701301019</v>
      </c>
      <c r="G23" s="1"/>
      <c r="H23" s="1"/>
      <c r="I23" s="1"/>
    </row>
    <row r="24" spans="1:9" x14ac:dyDescent="0.25">
      <c r="A24" s="11" t="s">
        <v>61</v>
      </c>
      <c r="B24" s="12">
        <v>460908</v>
      </c>
      <c r="C24" s="12">
        <v>219784</v>
      </c>
      <c r="D24" s="12">
        <v>1678598</v>
      </c>
      <c r="E24" s="12">
        <v>1479458</v>
      </c>
      <c r="F24" s="13">
        <f t="shared" si="0"/>
        <v>-11.863471778233972</v>
      </c>
      <c r="G24" s="1"/>
      <c r="H24" s="1"/>
      <c r="I24" s="1"/>
    </row>
    <row r="25" spans="1:9" x14ac:dyDescent="0.25">
      <c r="A25" s="8" t="s">
        <v>62</v>
      </c>
      <c r="B25" s="9">
        <v>1960447</v>
      </c>
      <c r="C25" s="9">
        <v>2348418</v>
      </c>
      <c r="D25" s="9">
        <v>7514292</v>
      </c>
      <c r="E25" s="9">
        <v>8016219</v>
      </c>
      <c r="F25" s="10">
        <f t="shared" si="0"/>
        <v>6.6796312946050023</v>
      </c>
      <c r="G25" s="1"/>
      <c r="H25" s="1"/>
      <c r="I25" s="1"/>
    </row>
    <row r="26" spans="1:9" x14ac:dyDescent="0.25">
      <c r="A26" s="11" t="s">
        <v>63</v>
      </c>
      <c r="B26" s="12">
        <v>665018</v>
      </c>
      <c r="C26" s="12">
        <v>1415850</v>
      </c>
      <c r="D26" s="12">
        <v>2617119</v>
      </c>
      <c r="E26" s="12">
        <v>4713725</v>
      </c>
      <c r="F26" s="13">
        <f t="shared" si="0"/>
        <v>80.111221537881931</v>
      </c>
      <c r="G26" s="1"/>
      <c r="H26" s="1"/>
      <c r="I26" s="1"/>
    </row>
    <row r="27" spans="1:9" x14ac:dyDescent="0.25">
      <c r="A27" s="8" t="s">
        <v>64</v>
      </c>
      <c r="B27" s="9">
        <v>492802</v>
      </c>
      <c r="C27" s="9">
        <v>503795</v>
      </c>
      <c r="D27" s="9">
        <v>2018041</v>
      </c>
      <c r="E27" s="9">
        <v>2023859</v>
      </c>
      <c r="F27" s="10">
        <f t="shared" si="0"/>
        <v>0.28829939530464799</v>
      </c>
      <c r="G27" s="1"/>
      <c r="H27" s="1"/>
      <c r="I27" s="1"/>
    </row>
    <row r="28" spans="1:9" x14ac:dyDescent="0.25">
      <c r="A28" s="11" t="s">
        <v>65</v>
      </c>
      <c r="B28" s="12">
        <v>16628746</v>
      </c>
      <c r="C28" s="12">
        <v>16334174</v>
      </c>
      <c r="D28" s="12">
        <v>70599530</v>
      </c>
      <c r="E28" s="12">
        <v>65980072</v>
      </c>
      <c r="F28" s="13">
        <f t="shared" si="0"/>
        <v>-6.5431852025077291</v>
      </c>
      <c r="G28" s="1"/>
      <c r="H28" s="1"/>
      <c r="I28" s="1"/>
    </row>
    <row r="29" spans="1:9" x14ac:dyDescent="0.25">
      <c r="A29" s="8" t="s">
        <v>66</v>
      </c>
      <c r="B29" s="9">
        <v>1561252</v>
      </c>
      <c r="C29" s="9">
        <v>1840767</v>
      </c>
      <c r="D29" s="9">
        <v>6423913</v>
      </c>
      <c r="E29" s="9">
        <v>6186389</v>
      </c>
      <c r="F29" s="10">
        <f t="shared" si="0"/>
        <v>-3.6974971485448265</v>
      </c>
      <c r="G29" s="1"/>
      <c r="H29" s="1"/>
      <c r="I29" s="1"/>
    </row>
    <row r="30" spans="1:9" x14ac:dyDescent="0.25">
      <c r="A30" s="11" t="s">
        <v>67</v>
      </c>
      <c r="B30" s="12">
        <v>420950</v>
      </c>
      <c r="C30" s="12">
        <v>489253</v>
      </c>
      <c r="D30" s="12">
        <v>1717060</v>
      </c>
      <c r="E30" s="12">
        <v>1685243</v>
      </c>
      <c r="F30" s="13">
        <f t="shared" si="0"/>
        <v>-1.8529929064796846</v>
      </c>
      <c r="G30" s="1"/>
      <c r="H30" s="1"/>
      <c r="I30" s="1"/>
    </row>
    <row r="31" spans="1:9" x14ac:dyDescent="0.25">
      <c r="A31" s="8" t="s">
        <v>68</v>
      </c>
      <c r="B31" s="9">
        <v>3601163</v>
      </c>
      <c r="C31" s="9">
        <v>2919079</v>
      </c>
      <c r="D31" s="9">
        <v>14774463</v>
      </c>
      <c r="E31" s="9">
        <v>12851275</v>
      </c>
      <c r="F31" s="10">
        <f t="shared" si="0"/>
        <v>-13.016973950254567</v>
      </c>
      <c r="G31" s="1"/>
      <c r="H31" s="1"/>
      <c r="I31" s="1"/>
    </row>
    <row r="32" spans="1:9" x14ac:dyDescent="0.25">
      <c r="A32" s="11" t="s">
        <v>69</v>
      </c>
      <c r="B32" s="12">
        <v>17079396</v>
      </c>
      <c r="C32" s="12">
        <v>17760480</v>
      </c>
      <c r="D32" s="12">
        <v>64752181</v>
      </c>
      <c r="E32" s="12">
        <v>64591495</v>
      </c>
      <c r="F32" s="13">
        <f t="shared" si="0"/>
        <v>-0.24815534784843862</v>
      </c>
      <c r="G32" s="1"/>
      <c r="H32" s="1"/>
      <c r="I32" s="1"/>
    </row>
    <row r="33" spans="1:9" x14ac:dyDescent="0.25">
      <c r="A33" s="8" t="s">
        <v>70</v>
      </c>
      <c r="B33" s="9">
        <v>2815865</v>
      </c>
      <c r="C33" s="9">
        <v>2323353</v>
      </c>
      <c r="D33" s="9">
        <v>9768543</v>
      </c>
      <c r="E33" s="9">
        <v>8484164</v>
      </c>
      <c r="F33" s="10">
        <f t="shared" si="0"/>
        <v>-13.148112261982163</v>
      </c>
      <c r="G33" s="1"/>
      <c r="H33" s="1"/>
      <c r="I33" s="1"/>
    </row>
    <row r="34" spans="1:9" x14ac:dyDescent="0.25">
      <c r="A34" s="11" t="s">
        <v>71</v>
      </c>
      <c r="B34" s="12">
        <v>145717</v>
      </c>
      <c r="C34" s="12">
        <v>93690</v>
      </c>
      <c r="D34" s="12">
        <v>566890</v>
      </c>
      <c r="E34" s="12">
        <v>504255</v>
      </c>
      <c r="F34" s="13">
        <f t="shared" si="0"/>
        <v>-11.048880735239635</v>
      </c>
      <c r="G34" s="1"/>
      <c r="H34" s="1"/>
      <c r="I34" s="1"/>
    </row>
    <row r="35" spans="1:9" x14ac:dyDescent="0.25">
      <c r="A35" s="14" t="s">
        <v>72</v>
      </c>
      <c r="B35" s="15">
        <f>SUM(B7:B34)</f>
        <v>155738888</v>
      </c>
      <c r="C35" s="15">
        <f t="shared" ref="C35:E35" si="1">SUM(C7:C34)</f>
        <v>153194145</v>
      </c>
      <c r="D35" s="15">
        <f t="shared" si="1"/>
        <v>587989780</v>
      </c>
      <c r="E35" s="15">
        <f t="shared" si="1"/>
        <v>559846362</v>
      </c>
      <c r="F35" s="16">
        <f t="shared" si="0"/>
        <v>-4.786378770052778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4913937</v>
      </c>
      <c r="C38" s="41">
        <f>D7</f>
        <v>5474170</v>
      </c>
      <c r="D38" s="41">
        <f>_xlfn.RANK.EQ(B38,$B$38:$B$65)+COUNTIF($B$38:$B$65,B38)-1</f>
        <v>21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111325628</v>
      </c>
      <c r="G38" s="42">
        <f>LOOKUP(E38,$A$38:$A$65,$C$38:$C$65)</f>
        <v>103358178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2885925</v>
      </c>
      <c r="C39" s="41">
        <f t="shared" ref="C39:C65" si="5">D8</f>
        <v>3130150</v>
      </c>
      <c r="D39" s="41">
        <f t="shared" ref="D39:D65" si="6">_xlfn.RANK.EQ(B39,$B$38:$B$65)+COUNTIF($B$38:$B$65,B39)-1</f>
        <v>23</v>
      </c>
      <c r="E39" s="42" t="str">
        <f t="shared" si="2"/>
        <v>BARCELONA</v>
      </c>
      <c r="F39" s="42">
        <f t="shared" ref="F39:F54" si="7">LOOKUP(E39,$A$38:$A$65,$B$38:$B$65)</f>
        <v>74306320</v>
      </c>
      <c r="G39" s="42">
        <f t="shared" ref="G39:G65" si="8">LOOKUP(E39,$A$38:$A$65,$C$38:$C$65)</f>
        <v>73048712</v>
      </c>
    </row>
    <row r="40" spans="1:9" x14ac:dyDescent="0.25">
      <c r="A40" s="42" t="str">
        <f t="shared" si="3"/>
        <v>ALMERIA</v>
      </c>
      <c r="B40" s="41">
        <f t="shared" si="4"/>
        <v>5263640</v>
      </c>
      <c r="C40" s="41">
        <f t="shared" si="5"/>
        <v>6138647</v>
      </c>
      <c r="D40" s="41">
        <f t="shared" si="6"/>
        <v>19</v>
      </c>
      <c r="E40" s="42" t="str">
        <f t="shared" si="2"/>
        <v>LAS PALMAS</v>
      </c>
      <c r="F40" s="42">
        <f t="shared" si="7"/>
        <v>68801932</v>
      </c>
      <c r="G40" s="42">
        <f t="shared" si="8"/>
        <v>82532642</v>
      </c>
    </row>
    <row r="41" spans="1:9" x14ac:dyDescent="0.25">
      <c r="A41" s="42" t="str">
        <f t="shared" si="3"/>
        <v>AVILES</v>
      </c>
      <c r="B41" s="41">
        <f t="shared" si="4"/>
        <v>1804334</v>
      </c>
      <c r="C41" s="41">
        <f t="shared" si="5"/>
        <v>1862794</v>
      </c>
      <c r="D41" s="41">
        <f t="shared" si="6"/>
        <v>25</v>
      </c>
      <c r="E41" s="42" t="str">
        <f t="shared" si="2"/>
        <v>SANTA CRUZ DE TENERIFE</v>
      </c>
      <c r="F41" s="42">
        <f t="shared" si="7"/>
        <v>65980072</v>
      </c>
      <c r="G41" s="42">
        <f t="shared" si="8"/>
        <v>70599530</v>
      </c>
    </row>
    <row r="42" spans="1:9" x14ac:dyDescent="0.25">
      <c r="A42" s="42" t="str">
        <f t="shared" si="3"/>
        <v>BAHIA DE ALGECIRAS</v>
      </c>
      <c r="B42" s="41">
        <f t="shared" si="4"/>
        <v>111325628</v>
      </c>
      <c r="C42" s="41">
        <f t="shared" si="5"/>
        <v>103358178</v>
      </c>
      <c r="D42" s="41">
        <f t="shared" si="6"/>
        <v>1</v>
      </c>
      <c r="E42" s="42" t="str">
        <f t="shared" si="2"/>
        <v>VALENCIA</v>
      </c>
      <c r="F42" s="42">
        <f t="shared" si="7"/>
        <v>64591495</v>
      </c>
      <c r="G42" s="42">
        <f t="shared" si="8"/>
        <v>64752181</v>
      </c>
    </row>
    <row r="43" spans="1:9" x14ac:dyDescent="0.25">
      <c r="A43" s="42" t="str">
        <f t="shared" si="3"/>
        <v>BAHIA DE CADIZ</v>
      </c>
      <c r="B43" s="41">
        <f t="shared" si="4"/>
        <v>7637569</v>
      </c>
      <c r="C43" s="41">
        <f t="shared" si="5"/>
        <v>6932342</v>
      </c>
      <c r="D43" s="41">
        <f t="shared" si="6"/>
        <v>15</v>
      </c>
      <c r="E43" s="42" t="str">
        <f t="shared" si="2"/>
        <v>BALEARES</v>
      </c>
      <c r="F43" s="42">
        <f t="shared" si="7"/>
        <v>28939082</v>
      </c>
      <c r="G43" s="42">
        <f t="shared" si="8"/>
        <v>35295958</v>
      </c>
    </row>
    <row r="44" spans="1:9" x14ac:dyDescent="0.25">
      <c r="A44" s="42" t="str">
        <f t="shared" si="3"/>
        <v>BALEARES</v>
      </c>
      <c r="B44" s="41">
        <f t="shared" si="4"/>
        <v>28939082</v>
      </c>
      <c r="C44" s="41">
        <f t="shared" si="5"/>
        <v>35295958</v>
      </c>
      <c r="D44" s="41">
        <f t="shared" si="6"/>
        <v>6</v>
      </c>
      <c r="E44" s="42" t="str">
        <f t="shared" si="2"/>
        <v>CEUTA</v>
      </c>
      <c r="F44" s="42">
        <f t="shared" si="7"/>
        <v>20321099</v>
      </c>
      <c r="G44" s="42">
        <f t="shared" si="8"/>
        <v>21991965</v>
      </c>
    </row>
    <row r="45" spans="1:9" x14ac:dyDescent="0.25">
      <c r="A45" s="42" t="str">
        <f t="shared" si="3"/>
        <v>BARCELONA</v>
      </c>
      <c r="B45" s="41">
        <f t="shared" si="4"/>
        <v>74306320</v>
      </c>
      <c r="C45" s="41">
        <f t="shared" si="5"/>
        <v>73048712</v>
      </c>
      <c r="D45" s="41">
        <f t="shared" si="6"/>
        <v>2</v>
      </c>
      <c r="E45" s="42" t="str">
        <f t="shared" si="2"/>
        <v>TARRAGONA</v>
      </c>
      <c r="F45" s="42">
        <f t="shared" si="7"/>
        <v>12851275</v>
      </c>
      <c r="G45" s="42">
        <f t="shared" si="8"/>
        <v>14774463</v>
      </c>
    </row>
    <row r="46" spans="1:9" x14ac:dyDescent="0.25">
      <c r="A46" s="42" t="str">
        <f t="shared" si="3"/>
        <v>BILBAO</v>
      </c>
      <c r="B46" s="41">
        <f t="shared" si="4"/>
        <v>12264614</v>
      </c>
      <c r="C46" s="41">
        <f t="shared" si="5"/>
        <v>12150636</v>
      </c>
      <c r="D46" s="41">
        <f t="shared" si="6"/>
        <v>9</v>
      </c>
      <c r="E46" s="42" t="str">
        <f t="shared" si="2"/>
        <v>BILBAO</v>
      </c>
      <c r="F46" s="42">
        <f t="shared" si="7"/>
        <v>12264614</v>
      </c>
      <c r="G46" s="42">
        <f t="shared" si="8"/>
        <v>12150636</v>
      </c>
    </row>
    <row r="47" spans="1:9" x14ac:dyDescent="0.25">
      <c r="A47" s="42" t="str">
        <f t="shared" si="3"/>
        <v>CARTAGENA</v>
      </c>
      <c r="B47" s="41">
        <f t="shared" si="4"/>
        <v>9996552</v>
      </c>
      <c r="C47" s="41">
        <f t="shared" si="5"/>
        <v>11093005</v>
      </c>
      <c r="D47" s="41">
        <f t="shared" si="6"/>
        <v>10</v>
      </c>
      <c r="E47" s="42" t="str">
        <f t="shared" si="2"/>
        <v>CARTAGENA</v>
      </c>
      <c r="F47" s="42">
        <f t="shared" si="7"/>
        <v>9996552</v>
      </c>
      <c r="G47" s="42">
        <f t="shared" si="8"/>
        <v>11093005</v>
      </c>
    </row>
    <row r="48" spans="1:9" x14ac:dyDescent="0.25">
      <c r="A48" s="42" t="str">
        <f t="shared" si="3"/>
        <v>CASTELLON</v>
      </c>
      <c r="B48" s="41">
        <f t="shared" si="4"/>
        <v>5650555</v>
      </c>
      <c r="C48" s="41">
        <f t="shared" si="5"/>
        <v>5204356</v>
      </c>
      <c r="D48" s="41">
        <f t="shared" si="6"/>
        <v>18</v>
      </c>
      <c r="E48" s="42" t="str">
        <f t="shared" si="2"/>
        <v>MALAGA</v>
      </c>
      <c r="F48" s="42">
        <f t="shared" si="7"/>
        <v>9848107</v>
      </c>
      <c r="G48" s="42">
        <f t="shared" si="8"/>
        <v>16778447</v>
      </c>
    </row>
    <row r="49" spans="1:7" x14ac:dyDescent="0.25">
      <c r="A49" s="42" t="str">
        <f t="shared" si="3"/>
        <v>CEUTA</v>
      </c>
      <c r="B49" s="41">
        <f t="shared" si="4"/>
        <v>20321099</v>
      </c>
      <c r="C49" s="41">
        <f t="shared" si="5"/>
        <v>21991965</v>
      </c>
      <c r="D49" s="41">
        <f t="shared" si="6"/>
        <v>7</v>
      </c>
      <c r="E49" s="42" t="str">
        <f t="shared" si="2"/>
        <v>VIGO</v>
      </c>
      <c r="F49" s="42">
        <f t="shared" si="7"/>
        <v>8484164</v>
      </c>
      <c r="G49" s="42">
        <f t="shared" si="8"/>
        <v>9768543</v>
      </c>
    </row>
    <row r="50" spans="1:7" x14ac:dyDescent="0.25">
      <c r="A50" s="42" t="str">
        <f t="shared" si="3"/>
        <v>FERROL-SAN CIBRAO</v>
      </c>
      <c r="B50" s="41">
        <f t="shared" si="4"/>
        <v>5105865</v>
      </c>
      <c r="C50" s="41">
        <f t="shared" si="5"/>
        <v>4835462</v>
      </c>
      <c r="D50" s="41">
        <f t="shared" si="6"/>
        <v>20</v>
      </c>
      <c r="E50" s="42" t="str">
        <f t="shared" si="2"/>
        <v>HUELVA</v>
      </c>
      <c r="F50" s="42">
        <f t="shared" si="7"/>
        <v>8360757</v>
      </c>
      <c r="G50" s="42">
        <f t="shared" si="8"/>
        <v>9639793</v>
      </c>
    </row>
    <row r="51" spans="1:7" x14ac:dyDescent="0.25">
      <c r="A51" s="42" t="str">
        <f t="shared" si="3"/>
        <v>GIJON</v>
      </c>
      <c r="B51" s="41">
        <f t="shared" si="4"/>
        <v>5904292</v>
      </c>
      <c r="C51" s="41">
        <f t="shared" si="5"/>
        <v>6091893</v>
      </c>
      <c r="D51" s="41">
        <f t="shared" si="6"/>
        <v>17</v>
      </c>
      <c r="E51" s="42" t="str">
        <f t="shared" si="2"/>
        <v>MELILLA</v>
      </c>
      <c r="F51" s="42">
        <f t="shared" si="7"/>
        <v>8016219</v>
      </c>
      <c r="G51" s="42">
        <f t="shared" si="8"/>
        <v>7514292</v>
      </c>
    </row>
    <row r="52" spans="1:7" x14ac:dyDescent="0.25">
      <c r="A52" s="42" t="str">
        <f t="shared" si="3"/>
        <v>HUELVA</v>
      </c>
      <c r="B52" s="41">
        <f t="shared" si="4"/>
        <v>8360757</v>
      </c>
      <c r="C52" s="41">
        <f t="shared" si="5"/>
        <v>9639793</v>
      </c>
      <c r="D52" s="41">
        <f t="shared" si="6"/>
        <v>13</v>
      </c>
      <c r="E52" s="42" t="str">
        <f t="shared" si="2"/>
        <v>BAHIA DE CADIZ</v>
      </c>
      <c r="F52" s="42">
        <f t="shared" si="7"/>
        <v>7637569</v>
      </c>
      <c r="G52" s="42">
        <f t="shared" si="8"/>
        <v>6932342</v>
      </c>
    </row>
    <row r="53" spans="1:7" x14ac:dyDescent="0.25">
      <c r="A53" s="42" t="str">
        <f t="shared" si="3"/>
        <v>LAS PALMAS</v>
      </c>
      <c r="B53" s="41">
        <f t="shared" si="4"/>
        <v>68801932</v>
      </c>
      <c r="C53" s="41">
        <f t="shared" si="5"/>
        <v>82532642</v>
      </c>
      <c r="D53" s="41">
        <f t="shared" si="6"/>
        <v>3</v>
      </c>
      <c r="E53" s="42" t="str">
        <f t="shared" si="2"/>
        <v>SANTANDER</v>
      </c>
      <c r="F53" s="42">
        <f t="shared" si="7"/>
        <v>6186389</v>
      </c>
      <c r="G53" s="42">
        <f t="shared" si="8"/>
        <v>6423913</v>
      </c>
    </row>
    <row r="54" spans="1:7" x14ac:dyDescent="0.25">
      <c r="A54" s="42" t="str">
        <f t="shared" si="3"/>
        <v>MALAGA</v>
      </c>
      <c r="B54" s="41">
        <f t="shared" si="4"/>
        <v>9848107</v>
      </c>
      <c r="C54" s="41">
        <f t="shared" si="5"/>
        <v>16778447</v>
      </c>
      <c r="D54" s="41">
        <f t="shared" si="6"/>
        <v>11</v>
      </c>
      <c r="E54" s="42" t="str">
        <f t="shared" si="2"/>
        <v>GIJON</v>
      </c>
      <c r="F54" s="42">
        <f t="shared" si="7"/>
        <v>5904292</v>
      </c>
      <c r="G54" s="42">
        <f t="shared" si="8"/>
        <v>6091893</v>
      </c>
    </row>
    <row r="55" spans="1:7" x14ac:dyDescent="0.25">
      <c r="A55" s="42" t="str">
        <f t="shared" si="3"/>
        <v>MARIN Y RIA DE PONTEVEDRA</v>
      </c>
      <c r="B55" s="41">
        <f t="shared" si="4"/>
        <v>1479458</v>
      </c>
      <c r="C55" s="41">
        <f t="shared" si="5"/>
        <v>1678598</v>
      </c>
      <c r="D55" s="41">
        <f t="shared" si="6"/>
        <v>27</v>
      </c>
      <c r="E55" s="42" t="str">
        <f t="shared" si="2"/>
        <v>CASTELLON</v>
      </c>
      <c r="F55" s="42">
        <f t="shared" ref="F55:F65" si="9">LOOKUP(E55,$A$38:$A$65,$B$38:$B$65)</f>
        <v>5650555</v>
      </c>
      <c r="G55" s="42">
        <f t="shared" si="8"/>
        <v>5204356</v>
      </c>
    </row>
    <row r="56" spans="1:7" x14ac:dyDescent="0.25">
      <c r="A56" s="42" t="str">
        <f t="shared" si="3"/>
        <v>MELILLA</v>
      </c>
      <c r="B56" s="41">
        <f t="shared" si="4"/>
        <v>8016219</v>
      </c>
      <c r="C56" s="41">
        <f t="shared" si="5"/>
        <v>7514292</v>
      </c>
      <c r="D56" s="41">
        <f t="shared" si="6"/>
        <v>14</v>
      </c>
      <c r="E56" s="42" t="str">
        <f t="shared" si="2"/>
        <v>ALMERIA</v>
      </c>
      <c r="F56" s="42">
        <f t="shared" si="9"/>
        <v>5263640</v>
      </c>
      <c r="G56" s="42">
        <f t="shared" si="8"/>
        <v>6138647</v>
      </c>
    </row>
    <row r="57" spans="1:7" x14ac:dyDescent="0.25">
      <c r="A57" s="42" t="str">
        <f t="shared" si="3"/>
        <v>MOTRIL</v>
      </c>
      <c r="B57" s="41">
        <f t="shared" si="4"/>
        <v>4713725</v>
      </c>
      <c r="C57" s="41">
        <f t="shared" si="5"/>
        <v>2617119</v>
      </c>
      <c r="D57" s="41">
        <f t="shared" si="6"/>
        <v>22</v>
      </c>
      <c r="E57" s="42" t="str">
        <f t="shared" si="2"/>
        <v>FERROL-SAN CIBRAO</v>
      </c>
      <c r="F57" s="42">
        <f t="shared" si="9"/>
        <v>5105865</v>
      </c>
      <c r="G57" s="42">
        <f t="shared" si="8"/>
        <v>4835462</v>
      </c>
    </row>
    <row r="58" spans="1:7" x14ac:dyDescent="0.25">
      <c r="A58" s="42" t="str">
        <f t="shared" si="3"/>
        <v>PASAIA</v>
      </c>
      <c r="B58" s="41">
        <f t="shared" si="4"/>
        <v>2023859</v>
      </c>
      <c r="C58" s="41">
        <f t="shared" si="5"/>
        <v>2018041</v>
      </c>
      <c r="D58" s="41">
        <f t="shared" si="6"/>
        <v>24</v>
      </c>
      <c r="E58" s="42" t="str">
        <f t="shared" si="2"/>
        <v>A CORUÑA</v>
      </c>
      <c r="F58" s="42">
        <f t="shared" si="9"/>
        <v>4913937</v>
      </c>
      <c r="G58" s="42">
        <f t="shared" si="8"/>
        <v>5474170</v>
      </c>
    </row>
    <row r="59" spans="1:7" x14ac:dyDescent="0.25">
      <c r="A59" s="42" t="str">
        <f t="shared" si="3"/>
        <v>SANTA CRUZ DE TENERIFE</v>
      </c>
      <c r="B59" s="41">
        <f t="shared" si="4"/>
        <v>65980072</v>
      </c>
      <c r="C59" s="41">
        <f t="shared" si="5"/>
        <v>70599530</v>
      </c>
      <c r="D59" s="41">
        <f t="shared" si="6"/>
        <v>4</v>
      </c>
      <c r="E59" s="42" t="str">
        <f t="shared" si="2"/>
        <v>MOTRIL</v>
      </c>
      <c r="F59" s="42">
        <f t="shared" si="9"/>
        <v>4713725</v>
      </c>
      <c r="G59" s="42">
        <f t="shared" si="8"/>
        <v>2617119</v>
      </c>
    </row>
    <row r="60" spans="1:7" x14ac:dyDescent="0.25">
      <c r="A60" s="42" t="str">
        <f t="shared" si="3"/>
        <v>SANTANDER</v>
      </c>
      <c r="B60" s="41">
        <f t="shared" si="4"/>
        <v>6186389</v>
      </c>
      <c r="C60" s="41">
        <f t="shared" si="5"/>
        <v>6423913</v>
      </c>
      <c r="D60" s="41">
        <f t="shared" si="6"/>
        <v>16</v>
      </c>
      <c r="E60" s="42" t="str">
        <f t="shared" si="2"/>
        <v>ALICANTE</v>
      </c>
      <c r="F60" s="42">
        <f t="shared" si="9"/>
        <v>2885925</v>
      </c>
      <c r="G60" s="42">
        <f t="shared" si="8"/>
        <v>3130150</v>
      </c>
    </row>
    <row r="61" spans="1:7" x14ac:dyDescent="0.25">
      <c r="A61" s="42" t="str">
        <f t="shared" si="3"/>
        <v>SEVILLA</v>
      </c>
      <c r="B61" s="41">
        <f t="shared" si="4"/>
        <v>1685243</v>
      </c>
      <c r="C61" s="41">
        <f t="shared" si="5"/>
        <v>1717060</v>
      </c>
      <c r="D61" s="41">
        <f t="shared" si="6"/>
        <v>26</v>
      </c>
      <c r="E61" s="42" t="str">
        <f t="shared" si="2"/>
        <v>PASAIA</v>
      </c>
      <c r="F61" s="42">
        <f t="shared" si="9"/>
        <v>2023859</v>
      </c>
      <c r="G61" s="42">
        <f t="shared" si="8"/>
        <v>2018041</v>
      </c>
    </row>
    <row r="62" spans="1:7" x14ac:dyDescent="0.25">
      <c r="A62" s="42" t="str">
        <f t="shared" si="3"/>
        <v>TARRAGONA</v>
      </c>
      <c r="B62" s="41">
        <f t="shared" si="4"/>
        <v>12851275</v>
      </c>
      <c r="C62" s="41">
        <f t="shared" si="5"/>
        <v>14774463</v>
      </c>
      <c r="D62" s="41">
        <f t="shared" si="6"/>
        <v>8</v>
      </c>
      <c r="E62" s="42" t="str">
        <f t="shared" si="2"/>
        <v>AVILES</v>
      </c>
      <c r="F62" s="42">
        <f t="shared" si="9"/>
        <v>1804334</v>
      </c>
      <c r="G62" s="42">
        <f t="shared" si="8"/>
        <v>1862794</v>
      </c>
    </row>
    <row r="63" spans="1:7" x14ac:dyDescent="0.25">
      <c r="A63" s="42" t="str">
        <f t="shared" si="3"/>
        <v>VALENCIA</v>
      </c>
      <c r="B63" s="41">
        <f t="shared" si="4"/>
        <v>64591495</v>
      </c>
      <c r="C63" s="41">
        <f t="shared" si="5"/>
        <v>64752181</v>
      </c>
      <c r="D63" s="41">
        <f t="shared" si="6"/>
        <v>5</v>
      </c>
      <c r="E63" s="42" t="str">
        <f t="shared" si="2"/>
        <v>SEVILLA</v>
      </c>
      <c r="F63" s="42">
        <f t="shared" si="9"/>
        <v>1685243</v>
      </c>
      <c r="G63" s="42">
        <f t="shared" si="8"/>
        <v>1717060</v>
      </c>
    </row>
    <row r="64" spans="1:7" x14ac:dyDescent="0.25">
      <c r="A64" s="42" t="str">
        <f t="shared" si="3"/>
        <v>VIGO</v>
      </c>
      <c r="B64" s="41">
        <f t="shared" si="4"/>
        <v>8484164</v>
      </c>
      <c r="C64" s="41">
        <f t="shared" si="5"/>
        <v>9768543</v>
      </c>
      <c r="D64" s="41">
        <f t="shared" si="6"/>
        <v>12</v>
      </c>
      <c r="E64" s="42" t="str">
        <f t="shared" si="2"/>
        <v>MARIN Y RIA DE PONTEVEDRA</v>
      </c>
      <c r="F64" s="42">
        <f t="shared" si="9"/>
        <v>1479458</v>
      </c>
      <c r="G64" s="42">
        <f t="shared" si="8"/>
        <v>1678598</v>
      </c>
    </row>
    <row r="65" spans="1:7" x14ac:dyDescent="0.25">
      <c r="A65" s="42" t="str">
        <f t="shared" si="3"/>
        <v>VILAGARCIA</v>
      </c>
      <c r="B65" s="41">
        <f t="shared" si="4"/>
        <v>504255</v>
      </c>
      <c r="C65" s="41">
        <f t="shared" si="5"/>
        <v>566890</v>
      </c>
      <c r="D65" s="41">
        <f t="shared" si="6"/>
        <v>28</v>
      </c>
      <c r="E65" s="42" t="str">
        <f t="shared" si="2"/>
        <v>VILAGARCIA</v>
      </c>
      <c r="F65" s="42">
        <f t="shared" si="9"/>
        <v>504255</v>
      </c>
      <c r="G65" s="42">
        <f t="shared" si="8"/>
        <v>566890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style="47" bestFit="1" customWidth="1"/>
    <col min="2" max="5" width="11.42578125" style="47"/>
    <col min="6" max="6" width="8.42578125" style="47" customWidth="1"/>
    <col min="7" max="16384" width="11.42578125" style="47"/>
  </cols>
  <sheetData>
    <row r="1" spans="1:12" s="45" customFormat="1" ht="22.5" customHeight="1" x14ac:dyDescent="0.35">
      <c r="F1" s="46" t="s">
        <v>93</v>
      </c>
    </row>
    <row r="2" spans="1:12" s="45" customFormat="1" ht="21" x14ac:dyDescent="0.35">
      <c r="F2" s="46"/>
    </row>
    <row r="5" spans="1:12" x14ac:dyDescent="0.25">
      <c r="A5" s="73" t="s">
        <v>97</v>
      </c>
      <c r="B5" s="71" t="str">
        <f>'Resumen general'!D6</f>
        <v>Mes Abril</v>
      </c>
      <c r="C5" s="72"/>
      <c r="D5" s="71" t="str">
        <f>'Resumen general'!F6</f>
        <v>Acumulado desde Enero</v>
      </c>
      <c r="E5" s="72"/>
      <c r="F5" s="72"/>
      <c r="L5" s="48">
        <f>'Resumen general'!I4</f>
        <v>41428</v>
      </c>
    </row>
    <row r="6" spans="1:12" x14ac:dyDescent="0.25">
      <c r="A6" s="74"/>
      <c r="B6" s="49">
        <f>'Resumen general'!D7</f>
        <v>2012</v>
      </c>
      <c r="C6" s="49">
        <f>'Resumen general'!E7</f>
        <v>2013</v>
      </c>
      <c r="D6" s="49">
        <f>'Resumen general'!F7</f>
        <v>2012</v>
      </c>
      <c r="E6" s="49">
        <f>'Resumen general'!G7</f>
        <v>2013</v>
      </c>
      <c r="F6" s="49" t="s">
        <v>43</v>
      </c>
    </row>
    <row r="7" spans="1:12" x14ac:dyDescent="0.25">
      <c r="A7" s="50" t="s">
        <v>44</v>
      </c>
      <c r="B7" s="51">
        <v>8</v>
      </c>
      <c r="C7" s="51">
        <v>15</v>
      </c>
      <c r="D7" s="51">
        <v>19</v>
      </c>
      <c r="E7" s="51">
        <v>17</v>
      </c>
      <c r="F7" s="52">
        <f>((E7*100)/D7)-100</f>
        <v>-10.526315789473685</v>
      </c>
      <c r="G7" s="53"/>
      <c r="H7" s="53"/>
      <c r="I7" s="53"/>
    </row>
    <row r="8" spans="1:12" x14ac:dyDescent="0.25">
      <c r="A8" s="54" t="s">
        <v>45</v>
      </c>
      <c r="B8" s="55">
        <v>7</v>
      </c>
      <c r="C8" s="55">
        <v>8</v>
      </c>
      <c r="D8" s="55">
        <v>9</v>
      </c>
      <c r="E8" s="55">
        <v>8</v>
      </c>
      <c r="F8" s="56">
        <f t="shared" ref="F8:F35" si="0">((E8*100)/D8)-100</f>
        <v>-11.111111111111114</v>
      </c>
      <c r="G8" s="53"/>
      <c r="H8" s="53"/>
      <c r="I8" s="53"/>
    </row>
    <row r="9" spans="1:12" x14ac:dyDescent="0.25">
      <c r="A9" s="50" t="s">
        <v>46</v>
      </c>
      <c r="B9" s="51">
        <v>3</v>
      </c>
      <c r="C9" s="51">
        <v>7</v>
      </c>
      <c r="D9" s="51">
        <v>3</v>
      </c>
      <c r="E9" s="51">
        <v>10</v>
      </c>
      <c r="F9" s="52">
        <f t="shared" si="0"/>
        <v>233.33333333333331</v>
      </c>
      <c r="G9" s="53"/>
      <c r="H9" s="53"/>
      <c r="I9" s="53"/>
    </row>
    <row r="10" spans="1:12" x14ac:dyDescent="0.25">
      <c r="A10" s="54" t="s">
        <v>47</v>
      </c>
      <c r="B10" s="55">
        <v>0</v>
      </c>
      <c r="C10" s="55">
        <v>1</v>
      </c>
      <c r="D10" s="55">
        <v>0</v>
      </c>
      <c r="E10" s="55">
        <v>1</v>
      </c>
      <c r="F10" s="56" t="e">
        <f t="shared" si="0"/>
        <v>#DIV/0!</v>
      </c>
      <c r="G10" s="53"/>
      <c r="H10" s="53"/>
      <c r="I10" s="53"/>
    </row>
    <row r="11" spans="1:12" x14ac:dyDescent="0.25">
      <c r="A11" s="50" t="s">
        <v>48</v>
      </c>
      <c r="B11" s="51">
        <v>0</v>
      </c>
      <c r="C11" s="51">
        <v>0</v>
      </c>
      <c r="D11" s="51">
        <v>0</v>
      </c>
      <c r="E11" s="51">
        <v>0</v>
      </c>
      <c r="F11" s="57" t="e">
        <f t="shared" si="0"/>
        <v>#DIV/0!</v>
      </c>
      <c r="G11" s="53"/>
      <c r="H11" s="53"/>
      <c r="I11" s="53"/>
    </row>
    <row r="12" spans="1:12" x14ac:dyDescent="0.25">
      <c r="A12" s="54" t="s">
        <v>49</v>
      </c>
      <c r="B12" s="55">
        <v>32</v>
      </c>
      <c r="C12" s="55">
        <v>41</v>
      </c>
      <c r="D12" s="55">
        <v>60</v>
      </c>
      <c r="E12" s="55">
        <v>78</v>
      </c>
      <c r="F12" s="56">
        <f t="shared" si="0"/>
        <v>30</v>
      </c>
      <c r="G12" s="53"/>
      <c r="H12" s="53"/>
      <c r="I12" s="53"/>
    </row>
    <row r="13" spans="1:12" x14ac:dyDescent="0.25">
      <c r="A13" s="50" t="s">
        <v>50</v>
      </c>
      <c r="B13" s="51">
        <v>70</v>
      </c>
      <c r="C13" s="51">
        <v>71</v>
      </c>
      <c r="D13" s="51">
        <v>81</v>
      </c>
      <c r="E13" s="51">
        <v>96</v>
      </c>
      <c r="F13" s="52">
        <f t="shared" si="0"/>
        <v>18.518518518518519</v>
      </c>
      <c r="G13" s="53"/>
      <c r="H13" s="53"/>
      <c r="I13" s="53"/>
    </row>
    <row r="14" spans="1:12" x14ac:dyDescent="0.25">
      <c r="A14" s="54" t="s">
        <v>51</v>
      </c>
      <c r="B14" s="55">
        <v>84</v>
      </c>
      <c r="C14" s="55">
        <v>90</v>
      </c>
      <c r="D14" s="55">
        <v>133</v>
      </c>
      <c r="E14" s="55">
        <v>156</v>
      </c>
      <c r="F14" s="56">
        <f t="shared" si="0"/>
        <v>17.293233082706763</v>
      </c>
      <c r="G14" s="53"/>
      <c r="H14" s="53"/>
      <c r="I14" s="53"/>
    </row>
    <row r="15" spans="1:12" x14ac:dyDescent="0.25">
      <c r="A15" s="50" t="s">
        <v>52</v>
      </c>
      <c r="B15" s="51">
        <v>1</v>
      </c>
      <c r="C15" s="51">
        <v>1</v>
      </c>
      <c r="D15" s="51">
        <v>2</v>
      </c>
      <c r="E15" s="51">
        <v>1</v>
      </c>
      <c r="F15" s="52">
        <f t="shared" si="0"/>
        <v>-50</v>
      </c>
      <c r="G15" s="53"/>
      <c r="H15" s="53"/>
      <c r="I15" s="53"/>
    </row>
    <row r="16" spans="1:12" x14ac:dyDescent="0.25">
      <c r="A16" s="54" t="s">
        <v>53</v>
      </c>
      <c r="B16" s="55">
        <v>9</v>
      </c>
      <c r="C16" s="55">
        <v>10</v>
      </c>
      <c r="D16" s="55">
        <v>13</v>
      </c>
      <c r="E16" s="55">
        <v>12.0001</v>
      </c>
      <c r="F16" s="56">
        <f t="shared" si="0"/>
        <v>-7.6915384615384568</v>
      </c>
      <c r="G16" s="53"/>
      <c r="H16" s="53"/>
      <c r="I16" s="53"/>
    </row>
    <row r="17" spans="1:9" x14ac:dyDescent="0.25">
      <c r="A17" s="50" t="s">
        <v>54</v>
      </c>
      <c r="B17" s="51">
        <v>1</v>
      </c>
      <c r="C17" s="51">
        <v>1</v>
      </c>
      <c r="D17" s="51">
        <v>1</v>
      </c>
      <c r="E17" s="51">
        <v>1</v>
      </c>
      <c r="F17" s="52">
        <f t="shared" si="0"/>
        <v>0</v>
      </c>
      <c r="G17" s="53"/>
      <c r="H17" s="53"/>
      <c r="I17" s="53"/>
    </row>
    <row r="18" spans="1:9" x14ac:dyDescent="0.25">
      <c r="A18" s="54" t="s">
        <v>55</v>
      </c>
      <c r="B18" s="55">
        <v>1</v>
      </c>
      <c r="C18" s="55">
        <v>0</v>
      </c>
      <c r="D18" s="55">
        <v>2</v>
      </c>
      <c r="E18" s="55">
        <v>0</v>
      </c>
      <c r="F18" s="56">
        <f t="shared" si="0"/>
        <v>-100</v>
      </c>
      <c r="G18" s="53"/>
      <c r="H18" s="53"/>
      <c r="I18" s="53"/>
    </row>
    <row r="19" spans="1:9" x14ac:dyDescent="0.25">
      <c r="A19" s="50" t="s">
        <v>56</v>
      </c>
      <c r="B19" s="51">
        <v>1</v>
      </c>
      <c r="C19" s="51">
        <v>1</v>
      </c>
      <c r="D19" s="51">
        <v>2</v>
      </c>
      <c r="E19" s="51">
        <v>2</v>
      </c>
      <c r="F19" s="52">
        <f t="shared" si="0"/>
        <v>0</v>
      </c>
      <c r="G19" s="53"/>
      <c r="H19" s="53"/>
      <c r="I19" s="53"/>
    </row>
    <row r="20" spans="1:9" x14ac:dyDescent="0.25">
      <c r="A20" s="54" t="s">
        <v>57</v>
      </c>
      <c r="B20" s="55">
        <v>0</v>
      </c>
      <c r="C20" s="55">
        <v>1</v>
      </c>
      <c r="D20" s="55">
        <v>0</v>
      </c>
      <c r="E20" s="55">
        <v>1</v>
      </c>
      <c r="F20" s="56" t="e">
        <f t="shared" si="0"/>
        <v>#DIV/0!</v>
      </c>
      <c r="G20" s="53"/>
      <c r="H20" s="53"/>
      <c r="I20" s="53"/>
    </row>
    <row r="21" spans="1:9" x14ac:dyDescent="0.25">
      <c r="A21" s="50" t="s">
        <v>58</v>
      </c>
      <c r="B21" s="51">
        <v>0</v>
      </c>
      <c r="C21" s="51">
        <v>0</v>
      </c>
      <c r="D21" s="51">
        <v>0</v>
      </c>
      <c r="E21" s="51">
        <v>1</v>
      </c>
      <c r="F21" s="57" t="e">
        <f t="shared" si="0"/>
        <v>#DIV/0!</v>
      </c>
      <c r="G21" s="53"/>
      <c r="H21" s="53"/>
      <c r="I21" s="53"/>
    </row>
    <row r="22" spans="1:9" x14ac:dyDescent="0.25">
      <c r="A22" s="54" t="s">
        <v>59</v>
      </c>
      <c r="B22" s="55">
        <v>41</v>
      </c>
      <c r="C22" s="55">
        <v>45</v>
      </c>
      <c r="D22" s="55">
        <v>223</v>
      </c>
      <c r="E22" s="55">
        <v>212</v>
      </c>
      <c r="F22" s="56">
        <f t="shared" si="0"/>
        <v>-4.9327354260089749</v>
      </c>
      <c r="G22" s="53"/>
      <c r="H22" s="53"/>
      <c r="I22" s="53"/>
    </row>
    <row r="23" spans="1:9" x14ac:dyDescent="0.25">
      <c r="A23" s="50" t="s">
        <v>60</v>
      </c>
      <c r="B23" s="51">
        <v>38</v>
      </c>
      <c r="C23" s="51">
        <v>35</v>
      </c>
      <c r="D23" s="51">
        <v>83</v>
      </c>
      <c r="E23" s="51">
        <v>73</v>
      </c>
      <c r="F23" s="52">
        <f t="shared" si="0"/>
        <v>-12.048192771084331</v>
      </c>
      <c r="G23" s="53"/>
      <c r="H23" s="53"/>
      <c r="I23" s="53"/>
    </row>
    <row r="24" spans="1:9" x14ac:dyDescent="0.25">
      <c r="A24" s="54" t="s">
        <v>61</v>
      </c>
      <c r="B24" s="55">
        <v>0</v>
      </c>
      <c r="C24" s="55">
        <v>0</v>
      </c>
      <c r="D24" s="55">
        <v>0</v>
      </c>
      <c r="E24" s="55">
        <v>0</v>
      </c>
      <c r="F24" s="58" t="e">
        <f t="shared" si="0"/>
        <v>#DIV/0!</v>
      </c>
      <c r="G24" s="53"/>
      <c r="H24" s="53"/>
      <c r="I24" s="53"/>
    </row>
    <row r="25" spans="1:9" x14ac:dyDescent="0.25">
      <c r="A25" s="50" t="s">
        <v>62</v>
      </c>
      <c r="B25" s="51">
        <v>0</v>
      </c>
      <c r="C25" s="51">
        <v>1</v>
      </c>
      <c r="D25" s="51">
        <v>1</v>
      </c>
      <c r="E25" s="51">
        <v>1</v>
      </c>
      <c r="F25" s="52">
        <f t="shared" si="0"/>
        <v>0</v>
      </c>
      <c r="G25" s="53"/>
      <c r="H25" s="53"/>
      <c r="I25" s="53"/>
    </row>
    <row r="26" spans="1:9" x14ac:dyDescent="0.25">
      <c r="A26" s="54" t="s">
        <v>63</v>
      </c>
      <c r="B26" s="55">
        <v>4</v>
      </c>
      <c r="C26" s="55">
        <v>7</v>
      </c>
      <c r="D26" s="55">
        <v>5</v>
      </c>
      <c r="E26" s="55">
        <v>7</v>
      </c>
      <c r="F26" s="56">
        <f t="shared" si="0"/>
        <v>40</v>
      </c>
      <c r="G26" s="53"/>
      <c r="H26" s="53"/>
      <c r="I26" s="53"/>
    </row>
    <row r="27" spans="1:9" x14ac:dyDescent="0.25">
      <c r="A27" s="50" t="s">
        <v>64</v>
      </c>
      <c r="B27" s="51">
        <v>0</v>
      </c>
      <c r="C27" s="51">
        <v>0</v>
      </c>
      <c r="D27" s="51">
        <v>0</v>
      </c>
      <c r="E27" s="51">
        <v>0</v>
      </c>
      <c r="F27" s="57" t="e">
        <f t="shared" si="0"/>
        <v>#DIV/0!</v>
      </c>
      <c r="G27" s="53"/>
      <c r="H27" s="53"/>
      <c r="I27" s="53"/>
    </row>
    <row r="28" spans="1:9" x14ac:dyDescent="0.25">
      <c r="A28" s="54" t="s">
        <v>65</v>
      </c>
      <c r="B28" s="55">
        <v>46</v>
      </c>
      <c r="C28" s="55">
        <v>59</v>
      </c>
      <c r="D28" s="55">
        <v>233</v>
      </c>
      <c r="E28" s="55">
        <v>257</v>
      </c>
      <c r="F28" s="56">
        <f t="shared" si="0"/>
        <v>10.300429184549358</v>
      </c>
      <c r="G28" s="53"/>
      <c r="H28" s="53"/>
      <c r="I28" s="53"/>
    </row>
    <row r="29" spans="1:9" x14ac:dyDescent="0.25">
      <c r="A29" s="50" t="s">
        <v>66</v>
      </c>
      <c r="B29" s="51">
        <v>1</v>
      </c>
      <c r="C29" s="51">
        <v>2</v>
      </c>
      <c r="D29" s="51">
        <v>2</v>
      </c>
      <c r="E29" s="51">
        <v>2</v>
      </c>
      <c r="F29" s="52">
        <f t="shared" si="0"/>
        <v>0</v>
      </c>
      <c r="G29" s="53"/>
      <c r="H29" s="53"/>
      <c r="I29" s="53"/>
    </row>
    <row r="30" spans="1:9" x14ac:dyDescent="0.25">
      <c r="A30" s="54" t="s">
        <v>67</v>
      </c>
      <c r="B30" s="55">
        <v>6</v>
      </c>
      <c r="C30" s="55">
        <v>8</v>
      </c>
      <c r="D30" s="55">
        <v>14</v>
      </c>
      <c r="E30" s="55">
        <v>16</v>
      </c>
      <c r="F30" s="56">
        <f t="shared" si="0"/>
        <v>14.285714285714292</v>
      </c>
      <c r="G30" s="53"/>
      <c r="H30" s="53"/>
      <c r="I30" s="53"/>
    </row>
    <row r="31" spans="1:9" x14ac:dyDescent="0.25">
      <c r="A31" s="50" t="s">
        <v>68</v>
      </c>
      <c r="B31" s="51">
        <v>0</v>
      </c>
      <c r="C31" s="51">
        <v>0</v>
      </c>
      <c r="D31" s="51">
        <v>0</v>
      </c>
      <c r="E31" s="51">
        <v>0</v>
      </c>
      <c r="F31" s="52" t="e">
        <f t="shared" si="0"/>
        <v>#DIV/0!</v>
      </c>
      <c r="G31" s="53"/>
      <c r="H31" s="53"/>
      <c r="I31" s="53"/>
    </row>
    <row r="32" spans="1:9" x14ac:dyDescent="0.25">
      <c r="A32" s="54" t="s">
        <v>69</v>
      </c>
      <c r="B32" s="55">
        <v>23</v>
      </c>
      <c r="C32" s="55">
        <v>33</v>
      </c>
      <c r="D32" s="55">
        <v>33</v>
      </c>
      <c r="E32" s="55">
        <v>43</v>
      </c>
      <c r="F32" s="56">
        <f t="shared" si="0"/>
        <v>30.303030303030312</v>
      </c>
      <c r="G32" s="53"/>
      <c r="H32" s="53"/>
      <c r="I32" s="53"/>
    </row>
    <row r="33" spans="1:9" x14ac:dyDescent="0.25">
      <c r="A33" s="50" t="s">
        <v>70</v>
      </c>
      <c r="B33" s="51">
        <v>12</v>
      </c>
      <c r="C33" s="51">
        <v>6</v>
      </c>
      <c r="D33" s="51">
        <v>22</v>
      </c>
      <c r="E33" s="51">
        <v>12</v>
      </c>
      <c r="F33" s="52">
        <f t="shared" si="0"/>
        <v>-45.454545454545453</v>
      </c>
      <c r="G33" s="53"/>
      <c r="H33" s="53"/>
      <c r="I33" s="53"/>
    </row>
    <row r="34" spans="1:9" x14ac:dyDescent="0.25">
      <c r="A34" s="54" t="s">
        <v>71</v>
      </c>
      <c r="B34" s="55">
        <v>2</v>
      </c>
      <c r="C34" s="55">
        <v>0</v>
      </c>
      <c r="D34" s="55">
        <v>2</v>
      </c>
      <c r="E34" s="55">
        <v>0</v>
      </c>
      <c r="F34" s="56">
        <f t="shared" si="0"/>
        <v>-100</v>
      </c>
      <c r="G34" s="53"/>
      <c r="H34" s="53"/>
      <c r="I34" s="53"/>
    </row>
    <row r="35" spans="1:9" x14ac:dyDescent="0.25">
      <c r="A35" s="59" t="s">
        <v>72</v>
      </c>
      <c r="B35" s="60">
        <f>SUM(B7:B34)</f>
        <v>390</v>
      </c>
      <c r="C35" s="60">
        <f t="shared" ref="C35:E35" si="1">SUM(C7:C34)</f>
        <v>443</v>
      </c>
      <c r="D35" s="60">
        <f t="shared" si="1"/>
        <v>943</v>
      </c>
      <c r="E35" s="60">
        <f t="shared" si="1"/>
        <v>1007.0001</v>
      </c>
      <c r="F35" s="61">
        <f t="shared" si="0"/>
        <v>6.786861081654294</v>
      </c>
      <c r="G35" s="53"/>
      <c r="H35" s="53"/>
      <c r="I35" s="53"/>
    </row>
    <row r="36" spans="1:9" x14ac:dyDescent="0.25">
      <c r="A36" s="62"/>
      <c r="B36" s="62"/>
      <c r="C36" s="62"/>
      <c r="D36" s="62"/>
      <c r="E36" s="62"/>
      <c r="F36" s="62"/>
      <c r="G36" s="62"/>
    </row>
    <row r="37" spans="1:9" x14ac:dyDescent="0.25">
      <c r="A37" s="62"/>
      <c r="B37" s="62">
        <f>E6</f>
        <v>2013</v>
      </c>
      <c r="C37" s="62">
        <f>D6</f>
        <v>2012</v>
      </c>
      <c r="D37" s="62"/>
      <c r="E37" s="62"/>
      <c r="F37" s="62">
        <f>B37</f>
        <v>2013</v>
      </c>
      <c r="G37" s="62">
        <f>C37</f>
        <v>2012</v>
      </c>
    </row>
    <row r="38" spans="1:9" x14ac:dyDescent="0.25">
      <c r="A38" s="62" t="str">
        <f>A7</f>
        <v>A CORUÑA</v>
      </c>
      <c r="B38" s="63">
        <f>E7</f>
        <v>17</v>
      </c>
      <c r="C38" s="63">
        <f>D7</f>
        <v>19</v>
      </c>
      <c r="D38" s="63">
        <f>_xlfn.RANK.EQ(B38,$B$38:$B$65)+COUNTIF($B$38:$B$65,B38)-1</f>
        <v>8</v>
      </c>
      <c r="E38" s="62" t="str">
        <f t="shared" ref="E38:E65" si="2">INDEX($A$38:$B$65,MATCH(ROW()-37,$D$38:$D$65,0),1)</f>
        <v>SANTA CRUZ DE TENERIFE</v>
      </c>
      <c r="F38" s="62">
        <f>LOOKUP(E38,$A$38:$A$65,$B$38:$B$65)</f>
        <v>257</v>
      </c>
      <c r="G38" s="62">
        <f>LOOKUP(E38,$A$38:$A$65,$C$38:$C$65)</f>
        <v>233</v>
      </c>
    </row>
    <row r="39" spans="1:9" x14ac:dyDescent="0.25">
      <c r="A39" s="62" t="str">
        <f t="shared" ref="A39:A65" si="3">A8</f>
        <v>ALICANTE</v>
      </c>
      <c r="B39" s="63">
        <f t="shared" ref="B39:B65" si="4">E8</f>
        <v>8</v>
      </c>
      <c r="C39" s="63">
        <f t="shared" ref="C39:C65" si="5">D8</f>
        <v>9</v>
      </c>
      <c r="D39" s="63">
        <f t="shared" ref="D39:D65" si="6">_xlfn.RANK.EQ(B39,$B$38:$B$65)+COUNTIF($B$38:$B$65,B39)-1</f>
        <v>13</v>
      </c>
      <c r="E39" s="62" t="str">
        <f t="shared" si="2"/>
        <v>LAS PALMAS</v>
      </c>
      <c r="F39" s="62">
        <f t="shared" ref="F39:F54" si="7">LOOKUP(E39,$A$38:$A$65,$B$38:$B$65)</f>
        <v>212</v>
      </c>
      <c r="G39" s="62">
        <f t="shared" ref="G39:G65" si="8">LOOKUP(E39,$A$38:$A$65,$C$38:$C$65)</f>
        <v>223</v>
      </c>
    </row>
    <row r="40" spans="1:9" x14ac:dyDescent="0.25">
      <c r="A40" s="62" t="str">
        <f t="shared" si="3"/>
        <v>ALMERIA</v>
      </c>
      <c r="B40" s="63">
        <f t="shared" si="4"/>
        <v>10</v>
      </c>
      <c r="C40" s="63">
        <f t="shared" si="5"/>
        <v>3</v>
      </c>
      <c r="D40" s="63">
        <f t="shared" si="6"/>
        <v>12</v>
      </c>
      <c r="E40" s="62" t="str">
        <f t="shared" si="2"/>
        <v>BARCELONA</v>
      </c>
      <c r="F40" s="62">
        <f t="shared" si="7"/>
        <v>156</v>
      </c>
      <c r="G40" s="62">
        <f t="shared" si="8"/>
        <v>133</v>
      </c>
    </row>
    <row r="41" spans="1:9" x14ac:dyDescent="0.25">
      <c r="A41" s="62" t="str">
        <f t="shared" si="3"/>
        <v>AVILES</v>
      </c>
      <c r="B41" s="63">
        <f t="shared" si="4"/>
        <v>1</v>
      </c>
      <c r="C41" s="63">
        <f t="shared" si="5"/>
        <v>0</v>
      </c>
      <c r="D41" s="63">
        <f t="shared" si="6"/>
        <v>22</v>
      </c>
      <c r="E41" s="62" t="str">
        <f t="shared" si="2"/>
        <v>BALEARES</v>
      </c>
      <c r="F41" s="62">
        <f t="shared" si="7"/>
        <v>96</v>
      </c>
      <c r="G41" s="62">
        <f t="shared" si="8"/>
        <v>81</v>
      </c>
    </row>
    <row r="42" spans="1:9" x14ac:dyDescent="0.25">
      <c r="A42" s="62" t="str">
        <f t="shared" si="3"/>
        <v>BAHIA DE ALGECIRAS</v>
      </c>
      <c r="B42" s="63">
        <f t="shared" si="4"/>
        <v>0</v>
      </c>
      <c r="C42" s="63">
        <f t="shared" si="5"/>
        <v>0</v>
      </c>
      <c r="D42" s="63">
        <f t="shared" si="6"/>
        <v>28</v>
      </c>
      <c r="E42" s="62" t="str">
        <f t="shared" si="2"/>
        <v>BAHIA DE CADIZ</v>
      </c>
      <c r="F42" s="62">
        <f t="shared" si="7"/>
        <v>78</v>
      </c>
      <c r="G42" s="62">
        <f t="shared" si="8"/>
        <v>60</v>
      </c>
    </row>
    <row r="43" spans="1:9" x14ac:dyDescent="0.25">
      <c r="A43" s="62" t="str">
        <f t="shared" si="3"/>
        <v>BAHIA DE CADIZ</v>
      </c>
      <c r="B43" s="63">
        <f t="shared" si="4"/>
        <v>78</v>
      </c>
      <c r="C43" s="63">
        <f t="shared" si="5"/>
        <v>60</v>
      </c>
      <c r="D43" s="63">
        <f t="shared" si="6"/>
        <v>5</v>
      </c>
      <c r="E43" s="62" t="str">
        <f t="shared" si="2"/>
        <v>MALAGA</v>
      </c>
      <c r="F43" s="62">
        <f t="shared" si="7"/>
        <v>73</v>
      </c>
      <c r="G43" s="62">
        <f t="shared" si="8"/>
        <v>83</v>
      </c>
    </row>
    <row r="44" spans="1:9" x14ac:dyDescent="0.25">
      <c r="A44" s="62" t="str">
        <f t="shared" si="3"/>
        <v>BALEARES</v>
      </c>
      <c r="B44" s="63">
        <f t="shared" si="4"/>
        <v>96</v>
      </c>
      <c r="C44" s="63">
        <f t="shared" si="5"/>
        <v>81</v>
      </c>
      <c r="D44" s="63">
        <f t="shared" si="6"/>
        <v>4</v>
      </c>
      <c r="E44" s="62" t="str">
        <f t="shared" si="2"/>
        <v>VALENCIA</v>
      </c>
      <c r="F44" s="62">
        <f t="shared" si="7"/>
        <v>43</v>
      </c>
      <c r="G44" s="62">
        <f t="shared" si="8"/>
        <v>33</v>
      </c>
    </row>
    <row r="45" spans="1:9" x14ac:dyDescent="0.25">
      <c r="A45" s="62" t="str">
        <f t="shared" si="3"/>
        <v>BARCELONA</v>
      </c>
      <c r="B45" s="63">
        <f t="shared" si="4"/>
        <v>156</v>
      </c>
      <c r="C45" s="63">
        <f t="shared" si="5"/>
        <v>133</v>
      </c>
      <c r="D45" s="63">
        <f t="shared" si="6"/>
        <v>3</v>
      </c>
      <c r="E45" s="62" t="str">
        <f>INDEX($A$38:$B$65,MATCH(ROW()-37,$D$38:$D$65,0),1)</f>
        <v>A CORUÑA</v>
      </c>
      <c r="F45" s="62">
        <f t="shared" si="7"/>
        <v>17</v>
      </c>
      <c r="G45" s="62">
        <f t="shared" si="8"/>
        <v>19</v>
      </c>
    </row>
    <row r="46" spans="1:9" x14ac:dyDescent="0.25">
      <c r="A46" s="62" t="str">
        <f t="shared" si="3"/>
        <v>BILBAO</v>
      </c>
      <c r="B46" s="63">
        <f t="shared" si="4"/>
        <v>1</v>
      </c>
      <c r="C46" s="63">
        <f t="shared" si="5"/>
        <v>2</v>
      </c>
      <c r="D46" s="63">
        <f t="shared" si="6"/>
        <v>22</v>
      </c>
      <c r="E46" s="62" t="str">
        <f>A47</f>
        <v>CARTAGENA</v>
      </c>
      <c r="F46" s="62">
        <f>LOOKUP(E46,$A$38:$A$65,$B$38:$B$65)</f>
        <v>12.0001</v>
      </c>
      <c r="G46" s="62">
        <f>LOOKUP(E46,$A$38:$A$65,$C$38:$C$65)</f>
        <v>13</v>
      </c>
    </row>
    <row r="47" spans="1:9" x14ac:dyDescent="0.25">
      <c r="A47" s="62" t="str">
        <f t="shared" si="3"/>
        <v>CARTAGENA</v>
      </c>
      <c r="B47" s="63">
        <f t="shared" si="4"/>
        <v>12.0001</v>
      </c>
      <c r="C47" s="63">
        <f t="shared" si="5"/>
        <v>13</v>
      </c>
      <c r="D47" s="63">
        <f t="shared" si="6"/>
        <v>10</v>
      </c>
      <c r="E47" s="62" t="str">
        <f t="shared" si="2"/>
        <v>CARTAGENA</v>
      </c>
      <c r="F47" s="62">
        <f t="shared" si="7"/>
        <v>12.0001</v>
      </c>
      <c r="G47" s="62">
        <f t="shared" si="8"/>
        <v>13</v>
      </c>
    </row>
    <row r="48" spans="1:9" x14ac:dyDescent="0.25">
      <c r="A48" s="62" t="str">
        <f t="shared" si="3"/>
        <v>CASTELLON</v>
      </c>
      <c r="B48" s="63">
        <f t="shared" si="4"/>
        <v>1</v>
      </c>
      <c r="C48" s="63">
        <f t="shared" si="5"/>
        <v>1</v>
      </c>
      <c r="D48" s="63">
        <f t="shared" si="6"/>
        <v>22</v>
      </c>
      <c r="E48" s="62" t="str">
        <f t="shared" si="2"/>
        <v>VIGO</v>
      </c>
      <c r="F48" s="62">
        <f t="shared" si="7"/>
        <v>12</v>
      </c>
      <c r="G48" s="62">
        <f t="shared" si="8"/>
        <v>22</v>
      </c>
    </row>
    <row r="49" spans="1:7" x14ac:dyDescent="0.25">
      <c r="A49" s="62" t="str">
        <f t="shared" si="3"/>
        <v>CEUTA</v>
      </c>
      <c r="B49" s="63">
        <f t="shared" si="4"/>
        <v>0</v>
      </c>
      <c r="C49" s="63">
        <f t="shared" si="5"/>
        <v>2</v>
      </c>
      <c r="D49" s="63">
        <f t="shared" si="6"/>
        <v>28</v>
      </c>
      <c r="E49" s="62" t="str">
        <f t="shared" si="2"/>
        <v>ALMERIA</v>
      </c>
      <c r="F49" s="62">
        <f t="shared" si="7"/>
        <v>10</v>
      </c>
      <c r="G49" s="62">
        <f t="shared" si="8"/>
        <v>3</v>
      </c>
    </row>
    <row r="50" spans="1:7" x14ac:dyDescent="0.25">
      <c r="A50" s="62" t="str">
        <f t="shared" si="3"/>
        <v>FERROL-SAN CIBRAO</v>
      </c>
      <c r="B50" s="63">
        <f t="shared" si="4"/>
        <v>2</v>
      </c>
      <c r="C50" s="63">
        <f t="shared" si="5"/>
        <v>2</v>
      </c>
      <c r="D50" s="63">
        <f t="shared" si="6"/>
        <v>16</v>
      </c>
      <c r="E50" s="62" t="str">
        <f t="shared" si="2"/>
        <v>ALICANTE</v>
      </c>
      <c r="F50" s="62">
        <f t="shared" si="7"/>
        <v>8</v>
      </c>
      <c r="G50" s="62">
        <f t="shared" si="8"/>
        <v>9</v>
      </c>
    </row>
    <row r="51" spans="1:7" x14ac:dyDescent="0.25">
      <c r="A51" s="62" t="str">
        <f t="shared" si="3"/>
        <v>GIJON</v>
      </c>
      <c r="B51" s="63">
        <f t="shared" si="4"/>
        <v>1</v>
      </c>
      <c r="C51" s="63">
        <f t="shared" si="5"/>
        <v>0</v>
      </c>
      <c r="D51" s="63">
        <f t="shared" si="6"/>
        <v>22</v>
      </c>
      <c r="E51" s="62" t="str">
        <f t="shared" si="2"/>
        <v>MOTRIL</v>
      </c>
      <c r="F51" s="62">
        <f t="shared" si="7"/>
        <v>7</v>
      </c>
      <c r="G51" s="62">
        <f t="shared" si="8"/>
        <v>5</v>
      </c>
    </row>
    <row r="52" spans="1:7" x14ac:dyDescent="0.25">
      <c r="A52" s="62" t="str">
        <f t="shared" si="3"/>
        <v>HUELVA</v>
      </c>
      <c r="B52" s="63">
        <f t="shared" si="4"/>
        <v>1</v>
      </c>
      <c r="C52" s="63">
        <f t="shared" si="5"/>
        <v>0</v>
      </c>
      <c r="D52" s="63">
        <f t="shared" si="6"/>
        <v>22</v>
      </c>
      <c r="E52" s="62" t="e">
        <f t="shared" si="2"/>
        <v>#N/A</v>
      </c>
      <c r="F52" s="62" t="e">
        <f t="shared" si="7"/>
        <v>#N/A</v>
      </c>
      <c r="G52" s="62" t="e">
        <f t="shared" si="8"/>
        <v>#N/A</v>
      </c>
    </row>
    <row r="53" spans="1:7" x14ac:dyDescent="0.25">
      <c r="A53" s="62" t="str">
        <f t="shared" si="3"/>
        <v>LAS PALMAS</v>
      </c>
      <c r="B53" s="63">
        <f t="shared" si="4"/>
        <v>212</v>
      </c>
      <c r="C53" s="63">
        <f t="shared" si="5"/>
        <v>223</v>
      </c>
      <c r="D53" s="63">
        <f t="shared" si="6"/>
        <v>2</v>
      </c>
      <c r="E53" s="62" t="str">
        <f t="shared" si="2"/>
        <v>FERROL-SAN CIBRAO</v>
      </c>
      <c r="F53" s="62">
        <f t="shared" si="7"/>
        <v>2</v>
      </c>
      <c r="G53" s="62">
        <f t="shared" si="8"/>
        <v>2</v>
      </c>
    </row>
    <row r="54" spans="1:7" x14ac:dyDescent="0.25">
      <c r="A54" s="62" t="str">
        <f t="shared" si="3"/>
        <v>MALAGA</v>
      </c>
      <c r="B54" s="63">
        <f t="shared" si="4"/>
        <v>73</v>
      </c>
      <c r="C54" s="63">
        <f t="shared" si="5"/>
        <v>83</v>
      </c>
      <c r="D54" s="63">
        <f t="shared" si="6"/>
        <v>6</v>
      </c>
      <c r="E54" s="62" t="e">
        <f t="shared" si="2"/>
        <v>#N/A</v>
      </c>
      <c r="F54" s="62" t="e">
        <f t="shared" si="7"/>
        <v>#N/A</v>
      </c>
      <c r="G54" s="62" t="e">
        <f t="shared" si="8"/>
        <v>#N/A</v>
      </c>
    </row>
    <row r="55" spans="1:7" x14ac:dyDescent="0.25">
      <c r="A55" s="62" t="str">
        <f t="shared" si="3"/>
        <v>MARIN Y RIA DE PONTEVEDRA</v>
      </c>
      <c r="B55" s="63">
        <f t="shared" si="4"/>
        <v>0</v>
      </c>
      <c r="C55" s="63">
        <f t="shared" si="5"/>
        <v>0</v>
      </c>
      <c r="D55" s="63">
        <f t="shared" si="6"/>
        <v>28</v>
      </c>
      <c r="E55" s="62" t="e">
        <f t="shared" si="2"/>
        <v>#N/A</v>
      </c>
      <c r="F55" s="62" t="e">
        <f t="shared" ref="F55:F65" si="9">LOOKUP(E55,$A$38:$A$65,$B$38:$B$65)</f>
        <v>#N/A</v>
      </c>
      <c r="G55" s="62" t="e">
        <f t="shared" si="8"/>
        <v>#N/A</v>
      </c>
    </row>
    <row r="56" spans="1:7" x14ac:dyDescent="0.25">
      <c r="A56" s="62" t="str">
        <f t="shared" si="3"/>
        <v>MELILLA</v>
      </c>
      <c r="B56" s="63">
        <f t="shared" si="4"/>
        <v>1</v>
      </c>
      <c r="C56" s="63">
        <f t="shared" si="5"/>
        <v>1</v>
      </c>
      <c r="D56" s="63">
        <f t="shared" si="6"/>
        <v>22</v>
      </c>
      <c r="E56" s="62" t="e">
        <f t="shared" si="2"/>
        <v>#N/A</v>
      </c>
      <c r="F56" s="62" t="e">
        <f t="shared" si="9"/>
        <v>#N/A</v>
      </c>
      <c r="G56" s="62" t="e">
        <f t="shared" si="8"/>
        <v>#N/A</v>
      </c>
    </row>
    <row r="57" spans="1:7" x14ac:dyDescent="0.25">
      <c r="A57" s="62" t="str">
        <f t="shared" si="3"/>
        <v>MOTRIL</v>
      </c>
      <c r="B57" s="63">
        <f t="shared" si="4"/>
        <v>7</v>
      </c>
      <c r="C57" s="63">
        <f t="shared" si="5"/>
        <v>5</v>
      </c>
      <c r="D57" s="63">
        <f t="shared" si="6"/>
        <v>14</v>
      </c>
      <c r="E57" s="62" t="e">
        <f t="shared" si="2"/>
        <v>#N/A</v>
      </c>
      <c r="F57" s="62" t="e">
        <f t="shared" si="9"/>
        <v>#N/A</v>
      </c>
      <c r="G57" s="62" t="e">
        <f t="shared" si="8"/>
        <v>#N/A</v>
      </c>
    </row>
    <row r="58" spans="1:7" x14ac:dyDescent="0.25">
      <c r="A58" s="62" t="str">
        <f t="shared" si="3"/>
        <v>PASAIA</v>
      </c>
      <c r="B58" s="63">
        <f t="shared" si="4"/>
        <v>0</v>
      </c>
      <c r="C58" s="63">
        <f t="shared" si="5"/>
        <v>0</v>
      </c>
      <c r="D58" s="63">
        <f t="shared" si="6"/>
        <v>28</v>
      </c>
      <c r="E58" s="62" t="e">
        <f t="shared" si="2"/>
        <v>#N/A</v>
      </c>
      <c r="F58" s="62" t="e">
        <f t="shared" si="9"/>
        <v>#N/A</v>
      </c>
      <c r="G58" s="62" t="e">
        <f t="shared" si="8"/>
        <v>#N/A</v>
      </c>
    </row>
    <row r="59" spans="1:7" x14ac:dyDescent="0.25">
      <c r="A59" s="62" t="str">
        <f t="shared" si="3"/>
        <v>SANTA CRUZ DE TENERIFE</v>
      </c>
      <c r="B59" s="63">
        <f t="shared" si="4"/>
        <v>257</v>
      </c>
      <c r="C59" s="63">
        <f t="shared" si="5"/>
        <v>233</v>
      </c>
      <c r="D59" s="63">
        <f t="shared" si="6"/>
        <v>1</v>
      </c>
      <c r="E59" s="62" t="str">
        <f t="shared" si="2"/>
        <v>AVILES</v>
      </c>
      <c r="F59" s="62">
        <f t="shared" si="9"/>
        <v>1</v>
      </c>
      <c r="G59" s="62">
        <f t="shared" si="8"/>
        <v>0</v>
      </c>
    </row>
    <row r="60" spans="1:7" x14ac:dyDescent="0.25">
      <c r="A60" s="62" t="str">
        <f t="shared" si="3"/>
        <v>SANTANDER</v>
      </c>
      <c r="B60" s="63">
        <f t="shared" si="4"/>
        <v>2</v>
      </c>
      <c r="C60" s="63">
        <f t="shared" si="5"/>
        <v>2</v>
      </c>
      <c r="D60" s="63">
        <f t="shared" si="6"/>
        <v>16</v>
      </c>
      <c r="E60" s="62" t="e">
        <f t="shared" si="2"/>
        <v>#N/A</v>
      </c>
      <c r="F60" s="62" t="e">
        <f t="shared" si="9"/>
        <v>#N/A</v>
      </c>
      <c r="G60" s="62" t="e">
        <f t="shared" si="8"/>
        <v>#N/A</v>
      </c>
    </row>
    <row r="61" spans="1:7" x14ac:dyDescent="0.25">
      <c r="A61" s="62" t="str">
        <f t="shared" si="3"/>
        <v>SEVILLA</v>
      </c>
      <c r="B61" s="63">
        <f t="shared" si="4"/>
        <v>16</v>
      </c>
      <c r="C61" s="63">
        <f t="shared" si="5"/>
        <v>14</v>
      </c>
      <c r="D61" s="63">
        <f t="shared" si="6"/>
        <v>9</v>
      </c>
      <c r="E61" s="62" t="e">
        <f t="shared" si="2"/>
        <v>#N/A</v>
      </c>
      <c r="F61" s="62" t="e">
        <f t="shared" si="9"/>
        <v>#N/A</v>
      </c>
      <c r="G61" s="62" t="e">
        <f t="shared" si="8"/>
        <v>#N/A</v>
      </c>
    </row>
    <row r="62" spans="1:7" x14ac:dyDescent="0.25">
      <c r="A62" s="62" t="str">
        <f t="shared" si="3"/>
        <v>TARRAGONA</v>
      </c>
      <c r="B62" s="63">
        <f t="shared" si="4"/>
        <v>0</v>
      </c>
      <c r="C62" s="63">
        <f t="shared" si="5"/>
        <v>0</v>
      </c>
      <c r="D62" s="63">
        <f t="shared" si="6"/>
        <v>28</v>
      </c>
      <c r="E62" s="62" t="e">
        <f t="shared" si="2"/>
        <v>#N/A</v>
      </c>
      <c r="F62" s="62" t="e">
        <f t="shared" si="9"/>
        <v>#N/A</v>
      </c>
      <c r="G62" s="62" t="e">
        <f t="shared" si="8"/>
        <v>#N/A</v>
      </c>
    </row>
    <row r="63" spans="1:7" x14ac:dyDescent="0.25">
      <c r="A63" s="62" t="str">
        <f t="shared" si="3"/>
        <v>VALENCIA</v>
      </c>
      <c r="B63" s="63">
        <f t="shared" si="4"/>
        <v>43</v>
      </c>
      <c r="C63" s="63">
        <f t="shared" si="5"/>
        <v>33</v>
      </c>
      <c r="D63" s="63">
        <f t="shared" si="6"/>
        <v>7</v>
      </c>
      <c r="E63" s="62" t="e">
        <f t="shared" si="2"/>
        <v>#N/A</v>
      </c>
      <c r="F63" s="62" t="e">
        <f t="shared" si="9"/>
        <v>#N/A</v>
      </c>
      <c r="G63" s="62" t="e">
        <f t="shared" si="8"/>
        <v>#N/A</v>
      </c>
    </row>
    <row r="64" spans="1:7" x14ac:dyDescent="0.25">
      <c r="A64" s="62" t="str">
        <f t="shared" si="3"/>
        <v>VIGO</v>
      </c>
      <c r="B64" s="63">
        <f t="shared" si="4"/>
        <v>12</v>
      </c>
      <c r="C64" s="63">
        <f t="shared" si="5"/>
        <v>22</v>
      </c>
      <c r="D64" s="63">
        <f t="shared" si="6"/>
        <v>11</v>
      </c>
      <c r="E64" s="62" t="e">
        <f t="shared" si="2"/>
        <v>#N/A</v>
      </c>
      <c r="F64" s="62" t="e">
        <f t="shared" si="9"/>
        <v>#N/A</v>
      </c>
      <c r="G64" s="62" t="e">
        <f t="shared" si="8"/>
        <v>#N/A</v>
      </c>
    </row>
    <row r="65" spans="1:7" x14ac:dyDescent="0.25">
      <c r="A65" s="62" t="str">
        <f t="shared" si="3"/>
        <v>VILAGARCIA</v>
      </c>
      <c r="B65" s="63">
        <f t="shared" si="4"/>
        <v>0</v>
      </c>
      <c r="C65" s="63">
        <f t="shared" si="5"/>
        <v>2</v>
      </c>
      <c r="D65" s="63">
        <f t="shared" si="6"/>
        <v>28</v>
      </c>
      <c r="E65" s="62" t="str">
        <f t="shared" si="2"/>
        <v>BAHIA DE ALGECIRAS</v>
      </c>
      <c r="F65" s="62">
        <f t="shared" si="9"/>
        <v>0</v>
      </c>
      <c r="G65" s="62">
        <f t="shared" si="8"/>
        <v>0</v>
      </c>
    </row>
    <row r="67" spans="1:7" x14ac:dyDescent="0.25">
      <c r="A67" s="64"/>
      <c r="B67" s="65"/>
      <c r="C67" s="65"/>
      <c r="D67" s="65"/>
      <c r="E67" s="65"/>
      <c r="F67" s="6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8</A_x00f1_o>
  </documentManagement>
</p:properties>
</file>

<file path=customXml/itemProps1.xml><?xml version="1.0" encoding="utf-8"?>
<ds:datastoreItem xmlns:ds="http://schemas.openxmlformats.org/officeDocument/2006/customXml" ds:itemID="{4E053D95-8259-41F3-B32F-72EC52ECDFC4}"/>
</file>

<file path=customXml/itemProps2.xml><?xml version="1.0" encoding="utf-8"?>
<ds:datastoreItem xmlns:ds="http://schemas.openxmlformats.org/officeDocument/2006/customXml" ds:itemID="{EAAD84FF-A5BC-4947-80E9-509A62C9F576}"/>
</file>

<file path=customXml/itemProps3.xml><?xml version="1.0" encoding="utf-8"?>
<ds:datastoreItem xmlns:ds="http://schemas.openxmlformats.org/officeDocument/2006/customXml" ds:itemID="{0B5958D5-30BC-4034-9F3D-3B7365818E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65</vt:i4>
      </vt:variant>
    </vt:vector>
  </HeadingPairs>
  <TitlesOfParts>
    <vt:vector size="88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2016-12-15T10:57:47Z</cp:lastPrinted>
  <dcterms:created xsi:type="dcterms:W3CDTF">2015-12-29T08:33:54Z</dcterms:created>
  <dcterms:modified xsi:type="dcterms:W3CDTF">2017-09-26T09:55:00Z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