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3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<sst xmlns="http://schemas.openxmlformats.org/spreadsheetml/2006/main" count="755" uniqueCount="99">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</sst>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35429075</c:v>
                </c:pt>
                <c:pt idx="1">
                  <c:v>27864783</c:v>
                </c:pt>
                <c:pt idx="2">
                  <c:v>16904102</c:v>
                </c:pt>
                <c:pt idx="3">
                  <c:v>12524488</c:v>
                </c:pt>
                <c:pt idx="4">
                  <c:v>11879423</c:v>
                </c:pt>
                <c:pt idx="5">
                  <c:v>11829307</c:v>
                </c:pt>
                <c:pt idx="6">
                  <c:v>10141468</c:v>
                </c:pt>
                <c:pt idx="7">
                  <c:v>9336577</c:v>
                </c:pt>
                <c:pt idx="8">
                  <c:v>6702229</c:v>
                </c:pt>
                <c:pt idx="9">
                  <c:v>5806753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35611130</c:v>
                </c:pt>
                <c:pt idx="1">
                  <c:v>27130689</c:v>
                </c:pt>
                <c:pt idx="2">
                  <c:v>17417681</c:v>
                </c:pt>
                <c:pt idx="3">
                  <c:v>10998290</c:v>
                </c:pt>
                <c:pt idx="4">
                  <c:v>12843490</c:v>
                </c:pt>
                <c:pt idx="5">
                  <c:v>14822413</c:v>
                </c:pt>
                <c:pt idx="6">
                  <c:v>10408869</c:v>
                </c:pt>
                <c:pt idx="7">
                  <c:v>10636368</c:v>
                </c:pt>
                <c:pt idx="8">
                  <c:v>6920666</c:v>
                </c:pt>
                <c:pt idx="9">
                  <c:v>6055869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33521565</c:v>
                </c:pt>
                <c:pt idx="1">
                  <c:v>27662044</c:v>
                </c:pt>
                <c:pt idx="2">
                  <c:v>16537713</c:v>
                </c:pt>
                <c:pt idx="3">
                  <c:v>12251679</c:v>
                </c:pt>
                <c:pt idx="4">
                  <c:v>11785409</c:v>
                </c:pt>
                <c:pt idx="5">
                  <c:v>11725966</c:v>
                </c:pt>
                <c:pt idx="6">
                  <c:v>10088822</c:v>
                </c:pt>
                <c:pt idx="7">
                  <c:v>8287072</c:v>
                </c:pt>
                <c:pt idx="8">
                  <c:v>6657616</c:v>
                </c:pt>
                <c:pt idx="9">
                  <c:v>5572695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33209915</c:v>
                </c:pt>
                <c:pt idx="1">
                  <c:v>26932276</c:v>
                </c:pt>
                <c:pt idx="2">
                  <c:v>17003306</c:v>
                </c:pt>
                <c:pt idx="3">
                  <c:v>10948728</c:v>
                </c:pt>
                <c:pt idx="4">
                  <c:v>12733657</c:v>
                </c:pt>
                <c:pt idx="5">
                  <c:v>14727653</c:v>
                </c:pt>
                <c:pt idx="6">
                  <c:v>10379888</c:v>
                </c:pt>
                <c:pt idx="7">
                  <c:v>9586754</c:v>
                </c:pt>
                <c:pt idx="8">
                  <c:v>6875733</c:v>
                </c:pt>
                <c:pt idx="9">
                  <c:v>5011795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9585783</c:v>
                </c:pt>
                <c:pt idx="1">
                  <c:v>9394676</c:v>
                </c:pt>
                <c:pt idx="2">
                  <c:v>8335219</c:v>
                </c:pt>
                <c:pt idx="3">
                  <c:v>7815306</c:v>
                </c:pt>
                <c:pt idx="4">
                  <c:v>6528327</c:v>
                </c:pt>
                <c:pt idx="5">
                  <c:v>4159331</c:v>
                </c:pt>
                <c:pt idx="6">
                  <c:v>3374548</c:v>
                </c:pt>
                <c:pt idx="7">
                  <c:v>3017301</c:v>
                </c:pt>
                <c:pt idx="8">
                  <c:v>2970091</c:v>
                </c:pt>
                <c:pt idx="9">
                  <c:v>2016265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10169873</c:v>
                </c:pt>
                <c:pt idx="1">
                  <c:v>8805897</c:v>
                </c:pt>
                <c:pt idx="2">
                  <c:v>8418965</c:v>
                </c:pt>
                <c:pt idx="3">
                  <c:v>8406489</c:v>
                </c:pt>
                <c:pt idx="4">
                  <c:v>5232523</c:v>
                </c:pt>
                <c:pt idx="5">
                  <c:v>4254925</c:v>
                </c:pt>
                <c:pt idx="6">
                  <c:v>2890023</c:v>
                </c:pt>
                <c:pt idx="7">
                  <c:v>3043641</c:v>
                </c:pt>
                <c:pt idx="8">
                  <c:v>2642257</c:v>
                </c:pt>
                <c:pt idx="9">
                  <c:v>2002146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5481237</c:v>
                </c:pt>
                <c:pt idx="1">
                  <c:v>3555785</c:v>
                </c:pt>
                <c:pt idx="2">
                  <c:v>2738191</c:v>
                </c:pt>
                <c:pt idx="3">
                  <c:v>1896917</c:v>
                </c:pt>
                <c:pt idx="4">
                  <c:v>1787709</c:v>
                </c:pt>
                <c:pt idx="5">
                  <c:v>1779820</c:v>
                </c:pt>
                <c:pt idx="6">
                  <c:v>1693931</c:v>
                </c:pt>
                <c:pt idx="7">
                  <c:v>1478084</c:v>
                </c:pt>
                <c:pt idx="8">
                  <c:v>1452781</c:v>
                </c:pt>
                <c:pt idx="9">
                  <c:v>1138765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5701760</c:v>
                </c:pt>
                <c:pt idx="1">
                  <c:v>4461008</c:v>
                </c:pt>
                <c:pt idx="2">
                  <c:v>4896642</c:v>
                </c:pt>
                <c:pt idx="3">
                  <c:v>1770270</c:v>
                </c:pt>
                <c:pt idx="4">
                  <c:v>1915612</c:v>
                </c:pt>
                <c:pt idx="5">
                  <c:v>2185995</c:v>
                </c:pt>
                <c:pt idx="6">
                  <c:v>2151374</c:v>
                </c:pt>
                <c:pt idx="7">
                  <c:v>1702243</c:v>
                </c:pt>
                <c:pt idx="8">
                  <c:v>1696121</c:v>
                </c:pt>
                <c:pt idx="9">
                  <c:v>1255686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25210752</c:v>
                </c:pt>
                <c:pt idx="1">
                  <c:v>23627747</c:v>
                </c:pt>
                <c:pt idx="2">
                  <c:v>10590673</c:v>
                </c:pt>
                <c:pt idx="3">
                  <c:v>6133864</c:v>
                </c:pt>
                <c:pt idx="4">
                  <c:v>3826435</c:v>
                </c:pt>
                <c:pt idx="5">
                  <c:v>3468845</c:v>
                </c:pt>
                <c:pt idx="6">
                  <c:v>2145067</c:v>
                </c:pt>
                <c:pt idx="7">
                  <c:v>1435809</c:v>
                </c:pt>
                <c:pt idx="8">
                  <c:v>1172469</c:v>
                </c:pt>
                <c:pt idx="9">
                  <c:v>1157724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24524136</c:v>
                </c:pt>
                <c:pt idx="1">
                  <c:v>23613795</c:v>
                </c:pt>
                <c:pt idx="2">
                  <c:v>10832769</c:v>
                </c:pt>
                <c:pt idx="3">
                  <c:v>7408904</c:v>
                </c:pt>
                <c:pt idx="4">
                  <c:v>3945935</c:v>
                </c:pt>
                <c:pt idx="5">
                  <c:v>3406374</c:v>
                </c:pt>
                <c:pt idx="6">
                  <c:v>2399577</c:v>
                </c:pt>
                <c:pt idx="7">
                  <c:v>1398805</c:v>
                </c:pt>
                <c:pt idx="8">
                  <c:v>1424522</c:v>
                </c:pt>
                <c:pt idx="9">
                  <c:v>916203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25153</c:v>
                </c:pt>
                <c:pt idx="1">
                  <c:v>16893</c:v>
                </c:pt>
                <c:pt idx="2">
                  <c:v>11565</c:v>
                </c:pt>
                <c:pt idx="3">
                  <c:v>7512</c:v>
                </c:pt>
                <c:pt idx="4">
                  <c:v>6751</c:v>
                </c:pt>
                <c:pt idx="5">
                  <c:v>5799</c:v>
                </c:pt>
                <c:pt idx="6">
                  <c:v>2779</c:v>
                </c:pt>
                <c:pt idx="7">
                  <c:v>1525</c:v>
                </c:pt>
                <c:pt idx="8">
                  <c:v>1427</c:v>
                </c:pt>
                <c:pt idx="9">
                  <c:v>1141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25896</c:v>
                </c:pt>
                <c:pt idx="1">
                  <c:v>17732</c:v>
                </c:pt>
                <c:pt idx="2">
                  <c:v>12178</c:v>
                </c:pt>
                <c:pt idx="3">
                  <c:v>6743</c:v>
                </c:pt>
                <c:pt idx="4">
                  <c:v>5922</c:v>
                </c:pt>
                <c:pt idx="5">
                  <c:v>4893</c:v>
                </c:pt>
                <c:pt idx="6">
                  <c:v>3312</c:v>
                </c:pt>
                <c:pt idx="7">
                  <c:v>2108</c:v>
                </c:pt>
                <c:pt idx="8">
                  <c:v>1757</c:v>
                </c:pt>
                <c:pt idx="9">
                  <c:v>2412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1072121</c:v>
                </c:pt>
                <c:pt idx="1">
                  <c:v>1049400</c:v>
                </c:pt>
                <c:pt idx="2">
                  <c:v>419907</c:v>
                </c:pt>
                <c:pt idx="3">
                  <c:v>366289</c:v>
                </c:pt>
                <c:pt idx="4">
                  <c:v>276691</c:v>
                </c:pt>
                <c:pt idx="5">
                  <c:v>202354</c:v>
                </c:pt>
                <c:pt idx="6">
                  <c:v>88693</c:v>
                </c:pt>
                <c:pt idx="7">
                  <c:v>80437</c:v>
                </c:pt>
                <c:pt idx="8">
                  <c:v>51670</c:v>
                </c:pt>
                <c:pt idx="9">
                  <c:v>51475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1290154</c:v>
                </c:pt>
                <c:pt idx="1">
                  <c:v>1049564</c:v>
                </c:pt>
                <c:pt idx="2">
                  <c:v>374779</c:v>
                </c:pt>
                <c:pt idx="3">
                  <c:v>413450</c:v>
                </c:pt>
                <c:pt idx="4">
                  <c:v>308384</c:v>
                </c:pt>
                <c:pt idx="5">
                  <c:v>197592</c:v>
                </c:pt>
                <c:pt idx="6">
                  <c:v>112708</c:v>
                </c:pt>
                <c:pt idx="7">
                  <c:v>51222</c:v>
                </c:pt>
                <c:pt idx="8">
                  <c:v>28071</c:v>
                </c:pt>
                <c:pt idx="9">
                  <c:v>49562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VIGO</c:v>
                </c:pt>
                <c:pt idx="8">
                  <c:v>GIJON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22037371</c:v>
                </c:pt>
                <c:pt idx="1">
                  <c:v>14303449</c:v>
                </c:pt>
                <c:pt idx="2">
                  <c:v>3706795</c:v>
                </c:pt>
                <c:pt idx="3">
                  <c:v>2320568</c:v>
                </c:pt>
                <c:pt idx="4">
                  <c:v>1157919</c:v>
                </c:pt>
                <c:pt idx="5">
                  <c:v>569546</c:v>
                </c:pt>
                <c:pt idx="6">
                  <c:v>201368</c:v>
                </c:pt>
                <c:pt idx="7">
                  <c:v>122063</c:v>
                </c:pt>
                <c:pt idx="8">
                  <c:v>115491</c:v>
                </c:pt>
                <c:pt idx="9">
                  <c:v>28811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VIGO</c:v>
                </c:pt>
                <c:pt idx="8">
                  <c:v>GIJON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20169030</c:v>
                </c:pt>
                <c:pt idx="1">
                  <c:v>13257801</c:v>
                </c:pt>
                <c:pt idx="2">
                  <c:v>4788669</c:v>
                </c:pt>
                <c:pt idx="3">
                  <c:v>2267046</c:v>
                </c:pt>
                <c:pt idx="4">
                  <c:v>2532697</c:v>
                </c:pt>
                <c:pt idx="5">
                  <c:v>707434</c:v>
                </c:pt>
                <c:pt idx="6">
                  <c:v>2704852</c:v>
                </c:pt>
                <c:pt idx="7">
                  <c:v>126007</c:v>
                </c:pt>
                <c:pt idx="8">
                  <c:v>196583</c:v>
                </c:pt>
                <c:pt idx="9">
                  <c:v>35924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19114121</c:v>
                </c:pt>
                <c:pt idx="1">
                  <c:v>14222893</c:v>
                </c:pt>
                <c:pt idx="2">
                  <c:v>3554814</c:v>
                </c:pt>
                <c:pt idx="3">
                  <c:v>1437852</c:v>
                </c:pt>
                <c:pt idx="4">
                  <c:v>405434</c:v>
                </c:pt>
                <c:pt idx="5">
                  <c:v>199340</c:v>
                </c:pt>
                <c:pt idx="6">
                  <c:v>42757</c:v>
                </c:pt>
                <c:pt idx="7">
                  <c:v>16925</c:v>
                </c:pt>
                <c:pt idx="8">
                  <c:v>13635</c:v>
                </c:pt>
                <c:pt idx="9">
                  <c:v>13388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19940996</c:v>
                </c:pt>
                <c:pt idx="1">
                  <c:v>13168466</c:v>
                </c:pt>
                <c:pt idx="2">
                  <c:v>4590569</c:v>
                </c:pt>
                <c:pt idx="3">
                  <c:v>1961061</c:v>
                </c:pt>
                <c:pt idx="4">
                  <c:v>638760</c:v>
                </c:pt>
                <c:pt idx="5">
                  <c:v>2704852</c:v>
                </c:pt>
                <c:pt idx="6">
                  <c:v>64624</c:v>
                </c:pt>
                <c:pt idx="7">
                  <c:v>26266</c:v>
                </c:pt>
                <c:pt idx="8">
                  <c:v>3180</c:v>
                </c:pt>
                <c:pt idx="9">
                  <c:v>9755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21937693</c:v>
                </c:pt>
                <c:pt idx="1">
                  <c:v>20376494</c:v>
                </c:pt>
                <c:pt idx="2">
                  <c:v>6779469</c:v>
                </c:pt>
                <c:pt idx="3">
                  <c:v>4816115</c:v>
                </c:pt>
                <c:pt idx="4">
                  <c:v>2539744</c:v>
                </c:pt>
                <c:pt idx="5">
                  <c:v>1029548</c:v>
                </c:pt>
                <c:pt idx="6">
                  <c:v>977471</c:v>
                </c:pt>
                <c:pt idx="7">
                  <c:v>973532</c:v>
                </c:pt>
                <c:pt idx="8">
                  <c:v>695503</c:v>
                </c:pt>
                <c:pt idx="9">
                  <c:v>486168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21046588</c:v>
                </c:pt>
                <c:pt idx="1">
                  <c:v>21034980</c:v>
                </c:pt>
                <c:pt idx="2">
                  <c:v>7001549</c:v>
                </c:pt>
                <c:pt idx="3">
                  <c:v>5918866</c:v>
                </c:pt>
                <c:pt idx="4">
                  <c:v>2538130</c:v>
                </c:pt>
                <c:pt idx="5">
                  <c:v>759957</c:v>
                </c:pt>
                <c:pt idx="6">
                  <c:v>1058637</c:v>
                </c:pt>
                <c:pt idx="7">
                  <c:v>944549</c:v>
                </c:pt>
                <c:pt idx="8">
                  <c:v>947834</c:v>
                </c:pt>
                <c:pt idx="9">
                  <c:v>581033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3743293</c:v>
                </c:pt>
                <c:pt idx="1">
                  <c:v>3388019</c:v>
                </c:pt>
                <c:pt idx="2">
                  <c:v>2887276</c:v>
                </c:pt>
                <c:pt idx="3">
                  <c:v>2412200</c:v>
                </c:pt>
                <c:pt idx="4">
                  <c:v>1233232</c:v>
                </c:pt>
                <c:pt idx="5">
                  <c:v>1053668</c:v>
                </c:pt>
                <c:pt idx="6">
                  <c:v>480899</c:v>
                </c:pt>
                <c:pt idx="7">
                  <c:v>432236</c:v>
                </c:pt>
                <c:pt idx="8">
                  <c:v>387274</c:v>
                </c:pt>
                <c:pt idx="9">
                  <c:v>374241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3795741</c:v>
                </c:pt>
                <c:pt idx="1">
                  <c:v>3355145</c:v>
                </c:pt>
                <c:pt idx="2">
                  <c:v>2452910</c:v>
                </c:pt>
                <c:pt idx="3">
                  <c:v>2475090</c:v>
                </c:pt>
                <c:pt idx="4">
                  <c:v>1445590</c:v>
                </c:pt>
                <c:pt idx="5">
                  <c:v>1105779</c:v>
                </c:pt>
                <c:pt idx="6">
                  <c:v>528465</c:v>
                </c:pt>
                <c:pt idx="7">
                  <c:v>372611</c:v>
                </c:pt>
                <c:pt idx="8">
                  <c:v>370899</c:v>
                </c:pt>
                <c:pt idx="9">
                  <c:v>367869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1870516</c:v>
                </c:pt>
                <c:pt idx="1">
                  <c:v>1691689</c:v>
                </c:pt>
                <c:pt idx="2">
                  <c:v>665940.5</c:v>
                </c:pt>
                <c:pt idx="3">
                  <c:v>433894</c:v>
                </c:pt>
                <c:pt idx="4">
                  <c:v>247248.75</c:v>
                </c:pt>
                <c:pt idx="5">
                  <c:v>123360</c:v>
                </c:pt>
                <c:pt idx="6">
                  <c:v>81508</c:v>
                </c:pt>
                <c:pt idx="7">
                  <c:v>74881</c:v>
                </c:pt>
                <c:pt idx="8">
                  <c:v>67025</c:v>
                </c:pt>
                <c:pt idx="9">
                  <c:v>64946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1791631</c:v>
                </c:pt>
                <c:pt idx="1">
                  <c:v>1572591</c:v>
                </c:pt>
                <c:pt idx="2">
                  <c:v>695130</c:v>
                </c:pt>
                <c:pt idx="3">
                  <c:v>509625</c:v>
                </c:pt>
                <c:pt idx="4">
                  <c:v>243357.75</c:v>
                </c:pt>
                <c:pt idx="5">
                  <c:v>134668</c:v>
                </c:pt>
                <c:pt idx="6">
                  <c:v>83272.5</c:v>
                </c:pt>
                <c:pt idx="7">
                  <c:v>57761</c:v>
                </c:pt>
                <c:pt idx="8">
                  <c:v>223611</c:v>
                </c:pt>
                <c:pt idx="9">
                  <c:v>86463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1554086</c:v>
                </c:pt>
                <c:pt idx="1">
                  <c:v>957573</c:v>
                </c:pt>
                <c:pt idx="2">
                  <c:v>267635</c:v>
                </c:pt>
                <c:pt idx="3">
                  <c:v>116180.5</c:v>
                </c:pt>
                <c:pt idx="4">
                  <c:v>54372</c:v>
                </c:pt>
                <c:pt idx="5">
                  <c:v>32925</c:v>
                </c:pt>
                <c:pt idx="6">
                  <c:v>2616</c:v>
                </c:pt>
                <c:pt idx="7">
                  <c:v>1324</c:v>
                </c:pt>
                <c:pt idx="8">
                  <c:v>1287</c:v>
                </c:pt>
                <c:pt idx="9">
                  <c:v>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1464388</c:v>
                </c:pt>
                <c:pt idx="1">
                  <c:v>901033</c:v>
                </c:pt>
                <c:pt idx="2">
                  <c:v>332865</c:v>
                </c:pt>
                <c:pt idx="3">
                  <c:v>204646.5</c:v>
                </c:pt>
                <c:pt idx="4">
                  <c:v>207823</c:v>
                </c:pt>
                <c:pt idx="5">
                  <c:v>49286</c:v>
                </c:pt>
                <c:pt idx="6">
                  <c:v>3656</c:v>
                </c:pt>
                <c:pt idx="7">
                  <c:v>1190</c:v>
                </c:pt>
                <c:pt idx="8">
                  <c:v>1880</c:v>
                </c:pt>
                <c:pt idx="9">
                  <c:v>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134357</c:v>
                </c:pt>
                <c:pt idx="1">
                  <c:v>109149</c:v>
                </c:pt>
                <c:pt idx="2">
                  <c:v>65585</c:v>
                </c:pt>
                <c:pt idx="3">
                  <c:v>54506</c:v>
                </c:pt>
                <c:pt idx="4">
                  <c:v>50021</c:v>
                </c:pt>
                <c:pt idx="5">
                  <c:v>48913</c:v>
                </c:pt>
                <c:pt idx="6">
                  <c:v>27251.25</c:v>
                </c:pt>
                <c:pt idx="7">
                  <c:v>25591</c:v>
                </c:pt>
                <c:pt idx="8">
                  <c:v>13980</c:v>
                </c:pt>
                <c:pt idx="9">
                  <c:v>12405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141891</c:v>
                </c:pt>
                <c:pt idx="1">
                  <c:v>116794</c:v>
                </c:pt>
                <c:pt idx="2">
                  <c:v>66576</c:v>
                </c:pt>
                <c:pt idx="3">
                  <c:v>57727</c:v>
                </c:pt>
                <c:pt idx="4">
                  <c:v>55486</c:v>
                </c:pt>
                <c:pt idx="5">
                  <c:v>49977</c:v>
                </c:pt>
                <c:pt idx="6">
                  <c:v>26289.25</c:v>
                </c:pt>
                <c:pt idx="7">
                  <c:v>22403</c:v>
                </c:pt>
                <c:pt idx="8">
                  <c:v>14182.5</c:v>
                </c:pt>
                <c:pt idx="9">
                  <c:v>10124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858437</c:v>
                </c:pt>
                <c:pt idx="1">
                  <c:v>484166</c:v>
                </c:pt>
                <c:pt idx="2">
                  <c:v>219768.25</c:v>
                </c:pt>
                <c:pt idx="3">
                  <c:v>137242</c:v>
                </c:pt>
                <c:pt idx="4">
                  <c:v>72975</c:v>
                </c:pt>
                <c:pt idx="5">
                  <c:v>69494</c:v>
                </c:pt>
                <c:pt idx="6">
                  <c:v>31901</c:v>
                </c:pt>
                <c:pt idx="7">
                  <c:v>24533</c:v>
                </c:pt>
                <c:pt idx="8">
                  <c:v>24110</c:v>
                </c:pt>
                <c:pt idx="9">
                  <c:v>24084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832871</c:v>
                </c:pt>
                <c:pt idx="1">
                  <c:v>423838.5</c:v>
                </c:pt>
                <c:pt idx="2">
                  <c:v>216457</c:v>
                </c:pt>
                <c:pt idx="3">
                  <c:v>98605</c:v>
                </c:pt>
                <c:pt idx="4">
                  <c:v>54509</c:v>
                </c:pt>
                <c:pt idx="5">
                  <c:v>70294.5</c:v>
                </c:pt>
                <c:pt idx="6">
                  <c:v>34636</c:v>
                </c:pt>
                <c:pt idx="7">
                  <c:v>27783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912943</c:v>
                </c:pt>
                <c:pt idx="1">
                  <c:v>549760</c:v>
                </c:pt>
                <c:pt idx="2">
                  <c:v>247019.5</c:v>
                </c:pt>
                <c:pt idx="3">
                  <c:v>166259</c:v>
                </c:pt>
                <c:pt idx="4">
                  <c:v>137603</c:v>
                </c:pt>
                <c:pt idx="5">
                  <c:v>122073</c:v>
                </c:pt>
                <c:pt idx="6">
                  <c:v>78892</c:v>
                </c:pt>
                <c:pt idx="7">
                  <c:v>73885</c:v>
                </c:pt>
                <c:pt idx="8">
                  <c:v>61130</c:v>
                </c:pt>
                <c:pt idx="9">
                  <c:v>55109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890598</c:v>
                </c:pt>
                <c:pt idx="1">
                  <c:v>490483.5</c:v>
                </c:pt>
                <c:pt idx="2">
                  <c:v>242746.25</c:v>
                </c:pt>
                <c:pt idx="3">
                  <c:v>176760</c:v>
                </c:pt>
                <c:pt idx="4">
                  <c:v>108203</c:v>
                </c:pt>
                <c:pt idx="5">
                  <c:v>132788</c:v>
                </c:pt>
                <c:pt idx="6">
                  <c:v>79616.5</c:v>
                </c:pt>
                <c:pt idx="7">
                  <c:v>57505</c:v>
                </c:pt>
                <c:pt idx="8">
                  <c:v>68177</c:v>
                </c:pt>
                <c:pt idx="9">
                  <c:v>64592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VALENCIA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2083782</c:v>
                </c:pt>
                <c:pt idx="1">
                  <c:v>1658842</c:v>
                </c:pt>
                <c:pt idx="2">
                  <c:v>1394275</c:v>
                </c:pt>
                <c:pt idx="3">
                  <c:v>1033009</c:v>
                </c:pt>
                <c:pt idx="4">
                  <c:v>823641</c:v>
                </c:pt>
                <c:pt idx="5">
                  <c:v>698453</c:v>
                </c:pt>
                <c:pt idx="6">
                  <c:v>235639</c:v>
                </c:pt>
                <c:pt idx="7">
                  <c:v>222158</c:v>
                </c:pt>
                <c:pt idx="8">
                  <c:v>217571</c:v>
                </c:pt>
                <c:pt idx="9">
                  <c:v>171669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VALENCIA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1960224</c:v>
                </c:pt>
                <c:pt idx="1">
                  <c:v>1561053</c:v>
                </c:pt>
                <c:pt idx="2">
                  <c:v>1238028</c:v>
                </c:pt>
                <c:pt idx="3">
                  <c:v>938005</c:v>
                </c:pt>
                <c:pt idx="4">
                  <c:v>774765</c:v>
                </c:pt>
                <c:pt idx="5">
                  <c:v>696887</c:v>
                </c:pt>
                <c:pt idx="6">
                  <c:v>317669</c:v>
                </c:pt>
                <c:pt idx="7">
                  <c:v>220130</c:v>
                </c:pt>
                <c:pt idx="8">
                  <c:v>241804</c:v>
                </c:pt>
                <c:pt idx="9">
                  <c:v>202175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VIGO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749140</c:v>
                </c:pt>
                <c:pt idx="1">
                  <c:v>411512</c:v>
                </c:pt>
                <c:pt idx="2">
                  <c:v>388071</c:v>
                </c:pt>
                <c:pt idx="3">
                  <c:v>354876</c:v>
                </c:pt>
                <c:pt idx="4">
                  <c:v>160268</c:v>
                </c:pt>
                <c:pt idx="5">
                  <c:v>137968</c:v>
                </c:pt>
                <c:pt idx="6">
                  <c:v>135580</c:v>
                </c:pt>
                <c:pt idx="7">
                  <c:v>51252</c:v>
                </c:pt>
                <c:pt idx="8">
                  <c:v>42901</c:v>
                </c:pt>
                <c:pt idx="9">
                  <c:v>31774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VIGO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628891</c:v>
                </c:pt>
                <c:pt idx="1">
                  <c:v>448518</c:v>
                </c:pt>
                <c:pt idx="2">
                  <c:v>237093</c:v>
                </c:pt>
                <c:pt idx="3">
                  <c:v>451939</c:v>
                </c:pt>
                <c:pt idx="4">
                  <c:v>233548</c:v>
                </c:pt>
                <c:pt idx="5">
                  <c:v>122654</c:v>
                </c:pt>
                <c:pt idx="6">
                  <c:v>131315</c:v>
                </c:pt>
                <c:pt idx="7">
                  <c:v>63426</c:v>
                </c:pt>
                <c:pt idx="8">
                  <c:v>91177</c:v>
                </c:pt>
                <c:pt idx="9">
                  <c:v>25826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375331</c:v>
                </c:pt>
                <c:pt idx="1">
                  <c:v>369908</c:v>
                </c:pt>
                <c:pt idx="2">
                  <c:v>149868</c:v>
                </c:pt>
                <c:pt idx="3">
                  <c:v>136096</c:v>
                </c:pt>
                <c:pt idx="4">
                  <c:v>106523</c:v>
                </c:pt>
                <c:pt idx="5">
                  <c:v>63602</c:v>
                </c:pt>
                <c:pt idx="6">
                  <c:v>41199</c:v>
                </c:pt>
                <c:pt idx="7">
                  <c:v>37610</c:v>
                </c:pt>
                <c:pt idx="8">
                  <c:v>21414</c:v>
                </c:pt>
                <c:pt idx="9">
                  <c:v>20715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293052</c:v>
                </c:pt>
                <c:pt idx="1">
                  <c:v>354798</c:v>
                </c:pt>
                <c:pt idx="2">
                  <c:v>98541</c:v>
                </c:pt>
                <c:pt idx="3">
                  <c:v>135537</c:v>
                </c:pt>
                <c:pt idx="4">
                  <c:v>102503</c:v>
                </c:pt>
                <c:pt idx="5">
                  <c:v>73170</c:v>
                </c:pt>
                <c:pt idx="6">
                  <c:v>50442</c:v>
                </c:pt>
                <c:pt idx="7">
                  <c:v>43573</c:v>
                </c:pt>
                <c:pt idx="8">
                  <c:v>25334</c:v>
                </c:pt>
                <c:pt idx="9">
                  <c:v>20696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9695</c:v>
                </c:pt>
                <c:pt idx="1">
                  <c:v>7872</c:v>
                </c:pt>
                <c:pt idx="2">
                  <c:v>5117</c:v>
                </c:pt>
                <c:pt idx="3">
                  <c:v>4850</c:v>
                </c:pt>
                <c:pt idx="4">
                  <c:v>4579</c:v>
                </c:pt>
                <c:pt idx="5">
                  <c:v>3013</c:v>
                </c:pt>
                <c:pt idx="6">
                  <c:v>2895</c:v>
                </c:pt>
                <c:pt idx="7">
                  <c:v>1179</c:v>
                </c:pt>
                <c:pt idx="8">
                  <c:v>1069</c:v>
                </c:pt>
                <c:pt idx="9">
                  <c:v>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10000</c:v>
                </c:pt>
                <c:pt idx="1">
                  <c:v>9583</c:v>
                </c:pt>
                <c:pt idx="2">
                  <c:v>5520</c:v>
                </c:pt>
                <c:pt idx="3">
                  <c:v>5573</c:v>
                </c:pt>
                <c:pt idx="4">
                  <c:v>4980</c:v>
                </c:pt>
                <c:pt idx="5">
                  <c:v>3041</c:v>
                </c:pt>
                <c:pt idx="6">
                  <c:v>2807</c:v>
                </c:pt>
                <c:pt idx="7">
                  <c:v>1145</c:v>
                </c:pt>
                <c:pt idx="8">
                  <c:v>1225</c:v>
                </c:pt>
                <c:pt idx="9">
                  <c:v>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140657852</c:v>
                </c:pt>
                <c:pt idx="1">
                  <c:v>99655779</c:v>
                </c:pt>
                <c:pt idx="2">
                  <c:v>86222182</c:v>
                </c:pt>
                <c:pt idx="3">
                  <c:v>84967981</c:v>
                </c:pt>
                <c:pt idx="4">
                  <c:v>80293257</c:v>
                </c:pt>
                <c:pt idx="5">
                  <c:v>41853348</c:v>
                </c:pt>
                <c:pt idx="6">
                  <c:v>25471263</c:v>
                </c:pt>
                <c:pt idx="7">
                  <c:v>16169461</c:v>
                </c:pt>
                <c:pt idx="8">
                  <c:v>15981426</c:v>
                </c:pt>
                <c:pt idx="9">
                  <c:v>13557524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131412615</c:v>
                </c:pt>
                <c:pt idx="1">
                  <c:v>97854152</c:v>
                </c:pt>
                <c:pt idx="2">
                  <c:v>83357968</c:v>
                </c:pt>
                <c:pt idx="3">
                  <c:v>101127612</c:v>
                </c:pt>
                <c:pt idx="4">
                  <c:v>84595304</c:v>
                </c:pt>
                <c:pt idx="5">
                  <c:v>49695882</c:v>
                </c:pt>
                <c:pt idx="6">
                  <c:v>28388943</c:v>
                </c:pt>
                <c:pt idx="7">
                  <c:v>18400349</c:v>
                </c:pt>
                <c:pt idx="8">
                  <c:v>15674029</c:v>
                </c:pt>
                <c:pt idx="9">
                  <c:v>14057512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BARCELONA</c:v>
                </c:pt>
                <c:pt idx="2">
                  <c:v>LAS PALMAS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273</c:v>
                </c:pt>
                <c:pt idx="1">
                  <c:v>270</c:v>
                </c:pt>
                <c:pt idx="2">
                  <c:v>226</c:v>
                </c:pt>
                <c:pt idx="3">
                  <c:v>195</c:v>
                </c:pt>
                <c:pt idx="4">
                  <c:v>114</c:v>
                </c:pt>
                <c:pt idx="5">
                  <c:v>101</c:v>
                </c:pt>
                <c:pt idx="6">
                  <c:v>73</c:v>
                </c:pt>
                <c:pt idx="7">
                  <c:v>35</c:v>
                </c:pt>
                <c:pt idx="8">
                  <c:v>34</c:v>
                </c:pt>
                <c:pt idx="9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BARCELONA</c:v>
                </c:pt>
                <c:pt idx="2">
                  <c:v>LAS PALMAS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250</c:v>
                </c:pt>
                <c:pt idx="1">
                  <c:v>228</c:v>
                </c:pt>
                <c:pt idx="2">
                  <c:v>237</c:v>
                </c:pt>
                <c:pt idx="3">
                  <c:v>161</c:v>
                </c:pt>
                <c:pt idx="4">
                  <c:v>100</c:v>
                </c:pt>
                <c:pt idx="5">
                  <c:v>118</c:v>
                </c:pt>
                <c:pt idx="6">
                  <c:v>62</c:v>
                </c:pt>
                <c:pt idx="7">
                  <c:v>36</c:v>
                </c:pt>
                <c:pt idx="8">
                  <c:v>25</c:v>
                </c:pt>
                <c:pt idx="9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41452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2012</v>
      </c>
      <c r="E7" s="84">
        <v>2013</v>
      </c>
      <c r="F7" s="84">
        <v>2012</v>
      </c>
      <c r="G7" s="84">
        <v>2013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11978948</v>
      </c>
      <c r="E8" s="87">
        <v>13924640</v>
      </c>
      <c r="F8" s="87">
        <v>61232490</v>
      </c>
      <c r="G8" s="87">
        <v>62261229</v>
      </c>
      <c r="H8" s="87">
        <v>1028739</v>
      </c>
      <c r="I8" s="88">
        <f>((G8*100/F8)-100)</f>
        <v>1.6800541673219556</v>
      </c>
    </row>
    <row r="9" spans="1:9" x14ac:dyDescent="0.25">
      <c r="A9" s="89"/>
      <c r="B9" s="90"/>
      <c r="C9" s="86" t="s">
        <v>15</v>
      </c>
      <c r="D9" s="87">
        <v>7832787</v>
      </c>
      <c r="E9" s="87">
        <v>6516058</v>
      </c>
      <c r="F9" s="87">
        <v>36940555</v>
      </c>
      <c r="G9" s="87">
        <v>30804953</v>
      </c>
      <c r="H9" s="87">
        <v>-6135602</v>
      </c>
      <c r="I9" s="88">
        <f t="shared" ref="I9:I19" si="0">((G9*100/F9)-100)</f>
        <v>-16.609393118213845</v>
      </c>
    </row>
    <row r="10" spans="1:9" x14ac:dyDescent="0.25">
      <c r="A10" s="89"/>
      <c r="B10" s="85" t="s">
        <v>16</v>
      </c>
      <c r="C10" s="86" t="s">
        <v>17</v>
      </c>
      <c r="D10" s="87">
        <v>5444080</v>
      </c>
      <c r="E10" s="87">
        <v>5458874</v>
      </c>
      <c r="F10" s="87">
        <v>24442269</v>
      </c>
      <c r="G10" s="87">
        <v>24561517</v>
      </c>
      <c r="H10" s="87">
        <v>119248</v>
      </c>
      <c r="I10" s="88">
        <f t="shared" si="0"/>
        <v>0.48787614603210727</v>
      </c>
    </row>
    <row r="11" spans="1:9" x14ac:dyDescent="0.25">
      <c r="A11" s="89"/>
      <c r="B11" s="89"/>
      <c r="C11" s="86" t="s">
        <v>18</v>
      </c>
      <c r="D11" s="87">
        <v>13624464</v>
      </c>
      <c r="E11" s="87">
        <v>13453514</v>
      </c>
      <c r="F11" s="87">
        <v>66757143</v>
      </c>
      <c r="G11" s="87">
        <v>62951699</v>
      </c>
      <c r="H11" s="87">
        <v>-3805444</v>
      </c>
      <c r="I11" s="88">
        <f t="shared" si="0"/>
        <v>-5.7004296903478888</v>
      </c>
    </row>
    <row r="12" spans="1:9" x14ac:dyDescent="0.25">
      <c r="A12" s="90"/>
      <c r="B12" s="90"/>
      <c r="C12" s="86" t="s">
        <v>2</v>
      </c>
      <c r="D12" s="87">
        <v>19068544</v>
      </c>
      <c r="E12" s="87">
        <v>18912388</v>
      </c>
      <c r="F12" s="87">
        <v>91199412</v>
      </c>
      <c r="G12" s="87">
        <v>87513216</v>
      </c>
      <c r="H12" s="87">
        <v>-3686196</v>
      </c>
      <c r="I12" s="88">
        <f t="shared" si="0"/>
        <v>-4.0419076386150437</v>
      </c>
    </row>
    <row r="13" spans="1:9" x14ac:dyDescent="0.25">
      <c r="A13" s="91"/>
      <c r="B13" s="91"/>
      <c r="C13" s="92" t="s">
        <v>2</v>
      </c>
      <c r="D13" s="93">
        <v>38880279</v>
      </c>
      <c r="E13" s="93">
        <v>39353086</v>
      </c>
      <c r="F13" s="93">
        <v>189372457</v>
      </c>
      <c r="G13" s="93">
        <v>180579398</v>
      </c>
      <c r="H13" s="93">
        <v>-8793059</v>
      </c>
      <c r="I13" s="94">
        <f t="shared" si="0"/>
        <v>-4.6432618234445755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19518</v>
      </c>
      <c r="E14" s="87">
        <v>17908</v>
      </c>
      <c r="F14" s="87">
        <v>90578</v>
      </c>
      <c r="G14" s="87">
        <v>86612</v>
      </c>
      <c r="H14" s="87">
        <v>-3966</v>
      </c>
      <c r="I14" s="88">
        <f t="shared" si="0"/>
        <v>-4.3785466669610713</v>
      </c>
    </row>
    <row r="15" spans="1:9" x14ac:dyDescent="0.25">
      <c r="A15" s="89"/>
      <c r="B15" s="85" t="s">
        <v>7</v>
      </c>
      <c r="C15" s="86" t="s">
        <v>8</v>
      </c>
      <c r="D15" s="87">
        <v>679503</v>
      </c>
      <c r="E15" s="87">
        <v>641536</v>
      </c>
      <c r="F15" s="87">
        <v>3417669</v>
      </c>
      <c r="G15" s="87">
        <v>3170097</v>
      </c>
      <c r="H15" s="87">
        <v>-247572</v>
      </c>
      <c r="I15" s="88">
        <f t="shared" si="0"/>
        <v>-7.2438846476940881</v>
      </c>
    </row>
    <row r="16" spans="1:9" x14ac:dyDescent="0.25">
      <c r="A16" s="89"/>
      <c r="B16" s="90"/>
      <c r="C16" s="86" t="s">
        <v>9</v>
      </c>
      <c r="D16" s="87">
        <v>192699</v>
      </c>
      <c r="E16" s="87">
        <v>192009</v>
      </c>
      <c r="F16" s="87">
        <v>811165</v>
      </c>
      <c r="G16" s="87">
        <v>776554</v>
      </c>
      <c r="H16" s="87">
        <v>-34611</v>
      </c>
      <c r="I16" s="88">
        <f t="shared" si="0"/>
        <v>-4.2668261081284271</v>
      </c>
    </row>
    <row r="17" spans="1:9" x14ac:dyDescent="0.25">
      <c r="A17" s="90"/>
      <c r="B17" s="95" t="s">
        <v>10</v>
      </c>
      <c r="C17" s="86" t="s">
        <v>11</v>
      </c>
      <c r="D17" s="87">
        <v>277688</v>
      </c>
      <c r="E17" s="87">
        <v>213277</v>
      </c>
      <c r="F17" s="87">
        <v>1322634</v>
      </c>
      <c r="G17" s="87">
        <v>1276853</v>
      </c>
      <c r="H17" s="87">
        <v>-45781</v>
      </c>
      <c r="I17" s="88">
        <f t="shared" si="0"/>
        <v>-3.4613506079535199</v>
      </c>
    </row>
    <row r="18" spans="1:9" x14ac:dyDescent="0.25">
      <c r="A18" s="96"/>
      <c r="B18" s="96"/>
      <c r="C18" s="92" t="s">
        <v>2</v>
      </c>
      <c r="D18" s="93">
        <v>1169408</v>
      </c>
      <c r="E18" s="93">
        <v>1064730</v>
      </c>
      <c r="F18" s="93">
        <v>5642046</v>
      </c>
      <c r="G18" s="93">
        <v>5310116</v>
      </c>
      <c r="H18" s="93">
        <v>-331930</v>
      </c>
      <c r="I18" s="94">
        <f t="shared" si="0"/>
        <v>-5.8831494815887737</v>
      </c>
    </row>
    <row r="19" spans="1:9" x14ac:dyDescent="0.25">
      <c r="A19" s="97"/>
      <c r="B19" s="97"/>
      <c r="C19" s="98" t="s">
        <v>1</v>
      </c>
      <c r="D19" s="99">
        <f>+D13+D18</f>
        <v>40049687</v>
      </c>
      <c r="E19" s="99">
        <f t="shared" ref="E19:G19" si="1">+E13+E18</f>
        <v>40417816</v>
      </c>
      <c r="F19" s="99">
        <f t="shared" si="1"/>
        <v>195014503</v>
      </c>
      <c r="G19" s="99">
        <f t="shared" si="1"/>
        <v>185889514</v>
      </c>
      <c r="H19" s="99">
        <f t="shared" ref="H19" si="2">G19-F19</f>
        <v>-9124989</v>
      </c>
      <c r="I19" s="100">
        <f t="shared" si="0"/>
        <v>-4.6791335309046218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9241755</v>
      </c>
      <c r="E21" s="87">
        <v>9736395</v>
      </c>
      <c r="F21" s="87">
        <v>47367245</v>
      </c>
      <c r="G21" s="87">
        <v>44660306</v>
      </c>
      <c r="H21" s="87">
        <v>-2706939</v>
      </c>
      <c r="I21" s="88">
        <f t="shared" ref="I21:I34" si="3">((G21*100/F21)-100)</f>
        <v>-5.7147908855581591</v>
      </c>
    </row>
    <row r="22" spans="1:9" x14ac:dyDescent="0.25">
      <c r="A22" s="89"/>
      <c r="B22" s="90"/>
      <c r="C22" s="86" t="s">
        <v>22</v>
      </c>
      <c r="D22" s="87">
        <v>8488656</v>
      </c>
      <c r="E22" s="87">
        <v>8329686</v>
      </c>
      <c r="F22" s="87">
        <v>43141607</v>
      </c>
      <c r="G22" s="87">
        <v>39033350</v>
      </c>
      <c r="H22" s="87">
        <v>-4108257</v>
      </c>
      <c r="I22" s="88">
        <f t="shared" si="3"/>
        <v>-9.5227259383267722</v>
      </c>
    </row>
    <row r="23" spans="1:9" x14ac:dyDescent="0.25">
      <c r="A23" s="89"/>
      <c r="B23" s="95" t="s">
        <v>23</v>
      </c>
      <c r="C23" s="86" t="s">
        <v>24</v>
      </c>
      <c r="D23" s="87">
        <v>3996314</v>
      </c>
      <c r="E23" s="87">
        <v>4167523</v>
      </c>
      <c r="F23" s="87">
        <v>18166139</v>
      </c>
      <c r="G23" s="87">
        <v>18460777</v>
      </c>
      <c r="H23" s="87">
        <v>294638</v>
      </c>
      <c r="I23" s="88">
        <f t="shared" si="3"/>
        <v>1.6219076601802982</v>
      </c>
    </row>
    <row r="24" spans="1:9" x14ac:dyDescent="0.25">
      <c r="A24" s="89"/>
      <c r="B24" s="85" t="s">
        <v>25</v>
      </c>
      <c r="C24" s="86" t="s">
        <v>26</v>
      </c>
      <c r="D24" s="87">
        <v>1161832.25</v>
      </c>
      <c r="E24" s="87">
        <v>1204301</v>
      </c>
      <c r="F24" s="87">
        <v>5694811</v>
      </c>
      <c r="G24" s="87">
        <v>5615490.25</v>
      </c>
      <c r="H24" s="87">
        <v>-79320.75</v>
      </c>
      <c r="I24" s="88">
        <f t="shared" si="3"/>
        <v>-1.3928600966739708</v>
      </c>
    </row>
    <row r="25" spans="1:9" x14ac:dyDescent="0.25">
      <c r="A25" s="89"/>
      <c r="B25" s="89"/>
      <c r="C25" s="86" t="s">
        <v>21</v>
      </c>
      <c r="D25" s="87">
        <v>619942.5</v>
      </c>
      <c r="E25" s="87">
        <v>637229.5</v>
      </c>
      <c r="F25" s="87">
        <v>3169317</v>
      </c>
      <c r="G25" s="87">
        <v>2989844.75</v>
      </c>
      <c r="H25" s="87">
        <v>-179472.25</v>
      </c>
      <c r="I25" s="88">
        <f t="shared" si="3"/>
        <v>-5.6628052668761057</v>
      </c>
    </row>
    <row r="26" spans="1:9" x14ac:dyDescent="0.25">
      <c r="A26" s="89"/>
      <c r="B26" s="89"/>
      <c r="C26" s="86" t="s">
        <v>27</v>
      </c>
      <c r="D26" s="87">
        <v>127522</v>
      </c>
      <c r="E26" s="87">
        <v>125969.5</v>
      </c>
      <c r="F26" s="87">
        <v>630107</v>
      </c>
      <c r="G26" s="87">
        <v>599033.25</v>
      </c>
      <c r="H26" s="87">
        <v>-31073.75</v>
      </c>
      <c r="I26" s="88">
        <f t="shared" si="3"/>
        <v>-4.9315036969911432</v>
      </c>
    </row>
    <row r="27" spans="1:9" x14ac:dyDescent="0.25">
      <c r="A27" s="89"/>
      <c r="B27" s="89"/>
      <c r="C27" s="86" t="s">
        <v>28</v>
      </c>
      <c r="D27" s="87">
        <v>414343.75</v>
      </c>
      <c r="E27" s="87">
        <v>441102</v>
      </c>
      <c r="F27" s="87">
        <v>1895083</v>
      </c>
      <c r="G27" s="87">
        <v>2026602.25</v>
      </c>
      <c r="H27" s="87">
        <v>131519.25</v>
      </c>
      <c r="I27" s="88">
        <f t="shared" si="3"/>
        <v>6.9400258458336594</v>
      </c>
    </row>
    <row r="28" spans="1:9" x14ac:dyDescent="0.25">
      <c r="A28" s="89"/>
      <c r="B28" s="90"/>
      <c r="C28" s="86" t="s">
        <v>29</v>
      </c>
      <c r="D28" s="87">
        <v>541889.75</v>
      </c>
      <c r="E28" s="87">
        <v>567071.5</v>
      </c>
      <c r="F28" s="87">
        <v>2525494</v>
      </c>
      <c r="G28" s="87">
        <v>2625645.5</v>
      </c>
      <c r="H28" s="87">
        <v>100151.5</v>
      </c>
      <c r="I28" s="88">
        <f t="shared" si="3"/>
        <v>3.9656201915348106</v>
      </c>
    </row>
    <row r="29" spans="1:9" x14ac:dyDescent="0.25">
      <c r="A29" s="89"/>
      <c r="B29" s="85" t="s">
        <v>30</v>
      </c>
      <c r="C29" s="86" t="s">
        <v>31</v>
      </c>
      <c r="D29" s="87">
        <v>2054589</v>
      </c>
      <c r="E29" s="87">
        <v>2285691</v>
      </c>
      <c r="F29" s="87">
        <v>8733632</v>
      </c>
      <c r="G29" s="87">
        <v>9087541</v>
      </c>
      <c r="H29" s="87">
        <v>353909</v>
      </c>
      <c r="I29" s="88">
        <f t="shared" si="3"/>
        <v>4.0522545488520763</v>
      </c>
    </row>
    <row r="30" spans="1:9" x14ac:dyDescent="0.25">
      <c r="A30" s="89"/>
      <c r="B30" s="90"/>
      <c r="C30" s="86" t="s">
        <v>32</v>
      </c>
      <c r="D30" s="87">
        <v>699660</v>
      </c>
      <c r="E30" s="87">
        <v>772986</v>
      </c>
      <c r="F30" s="87">
        <v>2499285</v>
      </c>
      <c r="G30" s="87">
        <v>2522973</v>
      </c>
      <c r="H30" s="87">
        <v>23688</v>
      </c>
      <c r="I30" s="88">
        <f t="shared" si="3"/>
        <v>0.94779106824552173</v>
      </c>
    </row>
    <row r="31" spans="1:9" x14ac:dyDescent="0.25">
      <c r="A31" s="89"/>
      <c r="B31" s="95" t="s">
        <v>33</v>
      </c>
      <c r="C31" s="86" t="s">
        <v>34</v>
      </c>
      <c r="D31" s="87">
        <v>260878</v>
      </c>
      <c r="E31" s="87">
        <v>304004</v>
      </c>
      <c r="F31" s="87">
        <v>1263247</v>
      </c>
      <c r="G31" s="87">
        <v>1388869</v>
      </c>
      <c r="H31" s="87">
        <v>125622</v>
      </c>
      <c r="I31" s="88">
        <f t="shared" si="3"/>
        <v>9.9443735073188435</v>
      </c>
    </row>
    <row r="32" spans="1:9" x14ac:dyDescent="0.25">
      <c r="A32" s="89"/>
      <c r="B32" s="85" t="s">
        <v>35</v>
      </c>
      <c r="C32" s="86" t="s">
        <v>36</v>
      </c>
      <c r="D32" s="87">
        <v>11734</v>
      </c>
      <c r="E32" s="87">
        <v>11343</v>
      </c>
      <c r="F32" s="87">
        <v>53198</v>
      </c>
      <c r="G32" s="87">
        <v>49007</v>
      </c>
      <c r="H32" s="87">
        <v>-4191</v>
      </c>
      <c r="I32" s="88">
        <f t="shared" si="3"/>
        <v>-7.8781157186360389</v>
      </c>
    </row>
    <row r="33" spans="1:9" x14ac:dyDescent="0.25">
      <c r="A33" s="89"/>
      <c r="B33" s="89"/>
      <c r="C33" s="86" t="s">
        <v>37</v>
      </c>
      <c r="D33" s="87">
        <v>164580306</v>
      </c>
      <c r="E33" s="87">
        <v>162402279</v>
      </c>
      <c r="F33" s="87">
        <v>752570086</v>
      </c>
      <c r="G33" s="87">
        <v>722890762</v>
      </c>
      <c r="H33" s="87">
        <v>-29679324</v>
      </c>
      <c r="I33" s="88">
        <f t="shared" si="3"/>
        <v>-3.9437289034100615</v>
      </c>
    </row>
    <row r="34" spans="1:9" x14ac:dyDescent="0.25">
      <c r="A34" s="102"/>
      <c r="B34" s="103"/>
      <c r="C34" s="86" t="s">
        <v>38</v>
      </c>
      <c r="D34" s="87">
        <v>396</v>
      </c>
      <c r="E34" s="87">
        <v>426</v>
      </c>
      <c r="F34" s="87">
        <v>1339</v>
      </c>
      <c r="G34" s="87">
        <v>1433</v>
      </c>
      <c r="H34" s="87">
        <v>94</v>
      </c>
      <c r="I34" s="88">
        <f t="shared" si="3"/>
        <v>7.0201643017176991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1340762</v>
      </c>
      <c r="C7" s="37">
        <v>892109</v>
      </c>
      <c r="D7" s="37">
        <v>5074686</v>
      </c>
      <c r="E7" s="37">
        <v>5038595</v>
      </c>
      <c r="F7" s="10">
        <f>((E7*100)/D7)-100</f>
        <v>-0.71119671246654548</v>
      </c>
      <c r="G7" s="1"/>
      <c r="H7" s="1"/>
      <c r="I7" s="1"/>
    </row>
    <row r="8" spans="1:12" x14ac:dyDescent="0.25">
      <c r="A8" s="11" t="s">
        <v>45</v>
      </c>
      <c r="B8" s="38">
        <v>189413</v>
      </c>
      <c r="C8" s="38">
        <v>210299</v>
      </c>
      <c r="D8" s="38">
        <v>981692</v>
      </c>
      <c r="E8" s="38">
        <v>952959</v>
      </c>
      <c r="F8" s="13">
        <f t="shared" ref="F8:F35" si="0">((E8*100)/D8)-100</f>
        <v>-2.9268854182370916</v>
      </c>
      <c r="G8" s="1"/>
      <c r="H8" s="1"/>
      <c r="I8" s="1"/>
    </row>
    <row r="9" spans="1:12" x14ac:dyDescent="0.25">
      <c r="A9" s="8" t="s">
        <v>46</v>
      </c>
      <c r="B9" s="37">
        <v>622340</v>
      </c>
      <c r="C9" s="37">
        <v>413480</v>
      </c>
      <c r="D9" s="37">
        <v>2473099</v>
      </c>
      <c r="E9" s="37">
        <v>1966139</v>
      </c>
      <c r="F9" s="10">
        <f t="shared" si="0"/>
        <v>-20.498977194200478</v>
      </c>
      <c r="G9" s="1"/>
      <c r="H9" s="1"/>
      <c r="I9" s="1"/>
    </row>
    <row r="10" spans="1:12" x14ac:dyDescent="0.25">
      <c r="A10" s="11" t="s">
        <v>47</v>
      </c>
      <c r="B10" s="38">
        <v>458475</v>
      </c>
      <c r="C10" s="38">
        <v>411314</v>
      </c>
      <c r="D10" s="38">
        <v>2160834</v>
      </c>
      <c r="E10" s="38">
        <v>1898939</v>
      </c>
      <c r="F10" s="13">
        <f t="shared" si="0"/>
        <v>-12.120088817558411</v>
      </c>
      <c r="G10" s="1"/>
      <c r="H10" s="1"/>
      <c r="I10" s="1"/>
    </row>
    <row r="11" spans="1:12" x14ac:dyDescent="0.25">
      <c r="A11" s="8" t="s">
        <v>48</v>
      </c>
      <c r="B11" s="37">
        <v>7086970</v>
      </c>
      <c r="C11" s="37">
        <v>7676419</v>
      </c>
      <c r="D11" s="37">
        <v>35611130</v>
      </c>
      <c r="E11" s="37">
        <v>35429075</v>
      </c>
      <c r="F11" s="10">
        <f t="shared" si="0"/>
        <v>-0.51123061806799797</v>
      </c>
      <c r="G11" s="1"/>
      <c r="H11" s="1"/>
      <c r="I11" s="1"/>
    </row>
    <row r="12" spans="1:12" x14ac:dyDescent="0.25">
      <c r="A12" s="11" t="s">
        <v>49</v>
      </c>
      <c r="B12" s="38">
        <v>338563</v>
      </c>
      <c r="C12" s="38">
        <v>327757</v>
      </c>
      <c r="D12" s="38">
        <v>1643401</v>
      </c>
      <c r="E12" s="38">
        <v>1546492</v>
      </c>
      <c r="F12" s="13">
        <f t="shared" si="0"/>
        <v>-5.8968565797392074</v>
      </c>
      <c r="G12" s="1"/>
      <c r="H12" s="1"/>
      <c r="I12" s="1"/>
    </row>
    <row r="13" spans="1:12" x14ac:dyDescent="0.25">
      <c r="A13" s="8" t="s">
        <v>50</v>
      </c>
      <c r="B13" s="37">
        <v>1136972</v>
      </c>
      <c r="C13" s="37">
        <v>1086902</v>
      </c>
      <c r="D13" s="37">
        <v>4743945</v>
      </c>
      <c r="E13" s="37">
        <v>4511926</v>
      </c>
      <c r="F13" s="10">
        <f t="shared" si="0"/>
        <v>-4.8908450667113499</v>
      </c>
      <c r="G13" s="1"/>
      <c r="H13" s="1"/>
      <c r="I13" s="1"/>
    </row>
    <row r="14" spans="1:12" x14ac:dyDescent="0.25">
      <c r="A14" s="11" t="s">
        <v>51</v>
      </c>
      <c r="B14" s="38">
        <v>3716454</v>
      </c>
      <c r="C14" s="38">
        <v>3733380</v>
      </c>
      <c r="D14" s="38">
        <v>17417681</v>
      </c>
      <c r="E14" s="38">
        <v>16904102</v>
      </c>
      <c r="F14" s="13">
        <f t="shared" si="0"/>
        <v>-2.9486072227410745</v>
      </c>
      <c r="G14" s="1"/>
      <c r="H14" s="1"/>
      <c r="I14" s="1"/>
    </row>
    <row r="15" spans="1:12" x14ac:dyDescent="0.25">
      <c r="A15" s="8" t="s">
        <v>52</v>
      </c>
      <c r="B15" s="37">
        <v>2337506</v>
      </c>
      <c r="C15" s="37">
        <v>2707954</v>
      </c>
      <c r="D15" s="37">
        <v>10998290</v>
      </c>
      <c r="E15" s="37">
        <v>12524488</v>
      </c>
      <c r="F15" s="10">
        <f t="shared" si="0"/>
        <v>13.876684466403418</v>
      </c>
      <c r="G15" s="1"/>
      <c r="H15" s="1"/>
      <c r="I15" s="1"/>
    </row>
    <row r="16" spans="1:12" x14ac:dyDescent="0.25">
      <c r="A16" s="11" t="s">
        <v>53</v>
      </c>
      <c r="B16" s="38">
        <v>2496370</v>
      </c>
      <c r="C16" s="38">
        <v>2363270</v>
      </c>
      <c r="D16" s="38">
        <v>12843490</v>
      </c>
      <c r="E16" s="38">
        <v>11879423</v>
      </c>
      <c r="F16" s="13">
        <f t="shared" si="0"/>
        <v>-7.5062697132944436</v>
      </c>
      <c r="G16" s="1"/>
      <c r="H16" s="1"/>
      <c r="I16" s="1"/>
    </row>
    <row r="17" spans="1:9" x14ac:dyDescent="0.25">
      <c r="A17" s="8" t="s">
        <v>54</v>
      </c>
      <c r="B17" s="37">
        <v>918690</v>
      </c>
      <c r="C17" s="37">
        <v>1335205</v>
      </c>
      <c r="D17" s="37">
        <v>5027579</v>
      </c>
      <c r="E17" s="37">
        <v>5584680</v>
      </c>
      <c r="F17" s="10">
        <f t="shared" si="0"/>
        <v>11.080899971934798</v>
      </c>
      <c r="G17" s="1"/>
      <c r="H17" s="1"/>
      <c r="I17" s="1"/>
    </row>
    <row r="18" spans="1:9" x14ac:dyDescent="0.25">
      <c r="A18" s="11" t="s">
        <v>55</v>
      </c>
      <c r="B18" s="38">
        <v>284993</v>
      </c>
      <c r="C18" s="38">
        <v>270616</v>
      </c>
      <c r="D18" s="38">
        <v>1224591</v>
      </c>
      <c r="E18" s="38">
        <v>1078935</v>
      </c>
      <c r="F18" s="13">
        <f t="shared" si="0"/>
        <v>-11.894256939663933</v>
      </c>
      <c r="G18" s="1"/>
      <c r="H18" s="1"/>
      <c r="I18" s="1"/>
    </row>
    <row r="19" spans="1:9" x14ac:dyDescent="0.25">
      <c r="A19" s="8" t="s">
        <v>56</v>
      </c>
      <c r="B19" s="37">
        <v>1160546</v>
      </c>
      <c r="C19" s="37">
        <v>1008381</v>
      </c>
      <c r="D19" s="37">
        <v>5770021</v>
      </c>
      <c r="E19" s="37">
        <v>5143089</v>
      </c>
      <c r="F19" s="10">
        <f t="shared" si="0"/>
        <v>-10.865333072444628</v>
      </c>
      <c r="G19" s="1"/>
      <c r="H19" s="1"/>
      <c r="I19" s="1"/>
    </row>
    <row r="20" spans="1:9" x14ac:dyDescent="0.25">
      <c r="A20" s="11" t="s">
        <v>57</v>
      </c>
      <c r="B20" s="38">
        <v>1282052</v>
      </c>
      <c r="C20" s="38">
        <v>1552151</v>
      </c>
      <c r="D20" s="38">
        <v>6920666</v>
      </c>
      <c r="E20" s="38">
        <v>6702229</v>
      </c>
      <c r="F20" s="13">
        <f t="shared" si="0"/>
        <v>-3.1563002751469327</v>
      </c>
      <c r="G20" s="1"/>
      <c r="H20" s="1"/>
      <c r="I20" s="1"/>
    </row>
    <row r="21" spans="1:9" x14ac:dyDescent="0.25">
      <c r="A21" s="8" t="s">
        <v>58</v>
      </c>
      <c r="B21" s="37">
        <v>2020989</v>
      </c>
      <c r="C21" s="37">
        <v>2476230</v>
      </c>
      <c r="D21" s="37">
        <v>10408869</v>
      </c>
      <c r="E21" s="37">
        <v>10141468</v>
      </c>
      <c r="F21" s="10">
        <f t="shared" si="0"/>
        <v>-2.5689726712863745</v>
      </c>
      <c r="G21" s="1"/>
      <c r="H21" s="1"/>
      <c r="I21" s="1"/>
    </row>
    <row r="22" spans="1:9" x14ac:dyDescent="0.25">
      <c r="A22" s="11" t="s">
        <v>59</v>
      </c>
      <c r="B22" s="38">
        <v>2165415</v>
      </c>
      <c r="C22" s="38">
        <v>1873421</v>
      </c>
      <c r="D22" s="38">
        <v>10636368</v>
      </c>
      <c r="E22" s="38">
        <v>9336577</v>
      </c>
      <c r="F22" s="13">
        <f t="shared" si="0"/>
        <v>-12.220252251520449</v>
      </c>
      <c r="G22" s="1"/>
      <c r="H22" s="1"/>
      <c r="I22" s="1"/>
    </row>
    <row r="23" spans="1:9" x14ac:dyDescent="0.25">
      <c r="A23" s="8" t="s">
        <v>60</v>
      </c>
      <c r="B23" s="37">
        <v>363713</v>
      </c>
      <c r="C23" s="37">
        <v>278224</v>
      </c>
      <c r="D23" s="37">
        <v>3515269</v>
      </c>
      <c r="E23" s="37">
        <v>837479</v>
      </c>
      <c r="F23" s="10">
        <f t="shared" si="0"/>
        <v>-76.175962636145343</v>
      </c>
      <c r="G23" s="1"/>
      <c r="H23" s="1"/>
      <c r="I23" s="1"/>
    </row>
    <row r="24" spans="1:9" x14ac:dyDescent="0.25">
      <c r="A24" s="11" t="s">
        <v>61</v>
      </c>
      <c r="B24" s="38">
        <v>134108</v>
      </c>
      <c r="C24" s="38">
        <v>133654</v>
      </c>
      <c r="D24" s="38">
        <v>737589</v>
      </c>
      <c r="E24" s="38">
        <v>780351</v>
      </c>
      <c r="F24" s="13">
        <f t="shared" si="0"/>
        <v>5.797537653083225</v>
      </c>
      <c r="G24" s="1"/>
      <c r="H24" s="1"/>
      <c r="I24" s="1"/>
    </row>
    <row r="25" spans="1:9" x14ac:dyDescent="0.25">
      <c r="A25" s="8" t="s">
        <v>62</v>
      </c>
      <c r="B25" s="37">
        <v>87422</v>
      </c>
      <c r="C25" s="37">
        <v>86849</v>
      </c>
      <c r="D25" s="37">
        <v>389483</v>
      </c>
      <c r="E25" s="37">
        <v>393594</v>
      </c>
      <c r="F25" s="10">
        <f t="shared" si="0"/>
        <v>1.0555017805655211</v>
      </c>
      <c r="G25" s="1"/>
      <c r="H25" s="1"/>
      <c r="I25" s="1"/>
    </row>
    <row r="26" spans="1:9" x14ac:dyDescent="0.25">
      <c r="A26" s="11" t="s">
        <v>63</v>
      </c>
      <c r="B26" s="38">
        <v>241601</v>
      </c>
      <c r="C26" s="38">
        <v>153165</v>
      </c>
      <c r="D26" s="38">
        <v>840234</v>
      </c>
      <c r="E26" s="38">
        <v>810571</v>
      </c>
      <c r="F26" s="13">
        <f t="shared" si="0"/>
        <v>-3.5303260758312547</v>
      </c>
      <c r="G26" s="1"/>
      <c r="H26" s="1"/>
      <c r="I26" s="1"/>
    </row>
    <row r="27" spans="1:9" x14ac:dyDescent="0.25">
      <c r="A27" s="8" t="s">
        <v>64</v>
      </c>
      <c r="B27" s="37">
        <v>292427</v>
      </c>
      <c r="C27" s="37">
        <v>220939</v>
      </c>
      <c r="D27" s="37">
        <v>1454253</v>
      </c>
      <c r="E27" s="37">
        <v>1104774</v>
      </c>
      <c r="F27" s="10">
        <f t="shared" si="0"/>
        <v>-24.031513086099878</v>
      </c>
      <c r="G27" s="1"/>
      <c r="H27" s="1"/>
      <c r="I27" s="1"/>
    </row>
    <row r="28" spans="1:9" x14ac:dyDescent="0.25">
      <c r="A28" s="11" t="s">
        <v>65</v>
      </c>
      <c r="B28" s="38">
        <v>1227461</v>
      </c>
      <c r="C28" s="38">
        <v>1256209</v>
      </c>
      <c r="D28" s="38">
        <v>6055869</v>
      </c>
      <c r="E28" s="38">
        <v>5806753</v>
      </c>
      <c r="F28" s="13">
        <f t="shared" si="0"/>
        <v>-4.1136292743452714</v>
      </c>
      <c r="G28" s="1"/>
      <c r="H28" s="1"/>
      <c r="I28" s="1"/>
    </row>
    <row r="29" spans="1:9" x14ac:dyDescent="0.25">
      <c r="A29" s="8" t="s">
        <v>66</v>
      </c>
      <c r="B29" s="37">
        <v>462896</v>
      </c>
      <c r="C29" s="37">
        <v>409904</v>
      </c>
      <c r="D29" s="37">
        <v>2044903</v>
      </c>
      <c r="E29" s="37">
        <v>1912710</v>
      </c>
      <c r="F29" s="10">
        <f t="shared" si="0"/>
        <v>-6.4645120086380672</v>
      </c>
      <c r="G29" s="1"/>
      <c r="H29" s="1"/>
      <c r="I29" s="1"/>
    </row>
    <row r="30" spans="1:9" x14ac:dyDescent="0.25">
      <c r="A30" s="11" t="s">
        <v>67</v>
      </c>
      <c r="B30" s="38">
        <v>410622</v>
      </c>
      <c r="C30" s="38">
        <v>366256</v>
      </c>
      <c r="D30" s="38">
        <v>1972346</v>
      </c>
      <c r="E30" s="38">
        <v>1824100</v>
      </c>
      <c r="F30" s="13">
        <f t="shared" si="0"/>
        <v>-7.5162268689165046</v>
      </c>
      <c r="G30" s="1"/>
      <c r="H30" s="1"/>
      <c r="I30" s="1"/>
    </row>
    <row r="31" spans="1:9" x14ac:dyDescent="0.25">
      <c r="A31" s="8" t="s">
        <v>68</v>
      </c>
      <c r="B31" s="37">
        <v>3009083</v>
      </c>
      <c r="C31" s="37">
        <v>2408525</v>
      </c>
      <c r="D31" s="37">
        <v>14822413</v>
      </c>
      <c r="E31" s="37">
        <v>11829307</v>
      </c>
      <c r="F31" s="10">
        <f t="shared" si="0"/>
        <v>-20.193108908785632</v>
      </c>
      <c r="G31" s="1"/>
      <c r="H31" s="1"/>
      <c r="I31" s="1"/>
    </row>
    <row r="32" spans="1:9" x14ac:dyDescent="0.25">
      <c r="A32" s="11" t="s">
        <v>69</v>
      </c>
      <c r="B32" s="38">
        <v>5793030</v>
      </c>
      <c r="C32" s="38">
        <v>6315655</v>
      </c>
      <c r="D32" s="38">
        <v>27130689</v>
      </c>
      <c r="E32" s="38">
        <v>27864783</v>
      </c>
      <c r="F32" s="13">
        <f t="shared" si="0"/>
        <v>2.7057698387239668</v>
      </c>
      <c r="G32" s="1"/>
      <c r="H32" s="1"/>
      <c r="I32" s="1"/>
    </row>
    <row r="33" spans="1:9" x14ac:dyDescent="0.25">
      <c r="A33" s="8" t="s">
        <v>70</v>
      </c>
      <c r="B33" s="37">
        <v>378527</v>
      </c>
      <c r="C33" s="37">
        <v>378183</v>
      </c>
      <c r="D33" s="37">
        <v>1695446</v>
      </c>
      <c r="E33" s="37">
        <v>1704802</v>
      </c>
      <c r="F33" s="10">
        <f t="shared" si="0"/>
        <v>0.55183119957816018</v>
      </c>
      <c r="G33" s="1"/>
      <c r="H33" s="1"/>
      <c r="I33" s="1"/>
    </row>
    <row r="34" spans="1:9" x14ac:dyDescent="0.25">
      <c r="A34" s="11" t="s">
        <v>71</v>
      </c>
      <c r="B34" s="38">
        <v>92287</v>
      </c>
      <c r="C34" s="38">
        <v>71365</v>
      </c>
      <c r="D34" s="38">
        <v>419667</v>
      </c>
      <c r="E34" s="38">
        <v>381174</v>
      </c>
      <c r="F34" s="13">
        <f t="shared" si="0"/>
        <v>-9.1722723016105618</v>
      </c>
      <c r="G34" s="1"/>
      <c r="H34" s="1"/>
      <c r="I34" s="1"/>
    </row>
    <row r="35" spans="1:9" x14ac:dyDescent="0.25">
      <c r="A35" s="14" t="s">
        <v>72</v>
      </c>
      <c r="B35" s="15">
        <f>SUM(B7:B34)</f>
        <v>40049687</v>
      </c>
      <c r="C35" s="15">
        <f t="shared" ref="C35:E35" si="1">SUM(C7:C34)</f>
        <v>40417816</v>
      </c>
      <c r="D35" s="15">
        <f t="shared" si="1"/>
        <v>195014503</v>
      </c>
      <c r="E35" s="15">
        <f t="shared" si="1"/>
        <v>185889514</v>
      </c>
      <c r="F35" s="16">
        <f t="shared" si="0"/>
        <v>-4.6791335309046218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5038595</v>
      </c>
      <c r="C38" s="41">
        <f>D7</f>
        <v>5074686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35429075</v>
      </c>
      <c r="G38" s="42">
        <f>LOOKUP(E38,$A$38:$A$65,$C$38:$C$65)</f>
        <v>35611130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952959</v>
      </c>
      <c r="C39" s="41">
        <f t="shared" ref="C39:C65" si="5">D8</f>
        <v>981692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27864783</v>
      </c>
      <c r="G39" s="42">
        <f t="shared" ref="G39:G65" si="8">LOOKUP(E39,$A$38:$A$65,$C$38:$C$65)</f>
        <v>27130689</v>
      </c>
    </row>
    <row r="40" spans="1:9" x14ac:dyDescent="0.25">
      <c r="A40" s="42" t="str">
        <f t="shared" si="3"/>
        <v>ALMERIA</v>
      </c>
      <c r="B40" s="41">
        <f t="shared" si="4"/>
        <v>1966139</v>
      </c>
      <c r="C40" s="41">
        <f t="shared" si="5"/>
        <v>2473099</v>
      </c>
      <c r="D40" s="41">
        <f t="shared" si="6"/>
        <v>15</v>
      </c>
      <c r="E40" s="42" t="str">
        <f t="shared" si="2"/>
        <v>BARCELONA</v>
      </c>
      <c r="F40" s="42">
        <f t="shared" si="7"/>
        <v>16904102</v>
      </c>
      <c r="G40" s="42">
        <f t="shared" si="8"/>
        <v>17417681</v>
      </c>
    </row>
    <row r="41" spans="1:9" x14ac:dyDescent="0.25">
      <c r="A41" s="42" t="str">
        <f t="shared" si="3"/>
        <v>AVILES</v>
      </c>
      <c r="B41" s="41">
        <f t="shared" si="4"/>
        <v>1898939</v>
      </c>
      <c r="C41" s="41">
        <f t="shared" si="5"/>
        <v>2160834</v>
      </c>
      <c r="D41" s="41">
        <f t="shared" si="6"/>
        <v>17</v>
      </c>
      <c r="E41" s="42" t="str">
        <f t="shared" si="2"/>
        <v>BILBAO</v>
      </c>
      <c r="F41" s="42">
        <f t="shared" si="7"/>
        <v>12524488</v>
      </c>
      <c r="G41" s="42">
        <f t="shared" si="8"/>
        <v>10998290</v>
      </c>
    </row>
    <row r="42" spans="1:9" x14ac:dyDescent="0.25">
      <c r="A42" s="42" t="str">
        <f t="shared" si="3"/>
        <v>BAHIA DE ALGECIRAS</v>
      </c>
      <c r="B42" s="41">
        <f t="shared" si="4"/>
        <v>35429075</v>
      </c>
      <c r="C42" s="41">
        <f t="shared" si="5"/>
        <v>35611130</v>
      </c>
      <c r="D42" s="41">
        <f t="shared" si="6"/>
        <v>1</v>
      </c>
      <c r="E42" s="42" t="str">
        <f t="shared" si="2"/>
        <v>CARTAGENA</v>
      </c>
      <c r="F42" s="42">
        <f t="shared" si="7"/>
        <v>11879423</v>
      </c>
      <c r="G42" s="42">
        <f t="shared" si="8"/>
        <v>12843490</v>
      </c>
    </row>
    <row r="43" spans="1:9" x14ac:dyDescent="0.25">
      <c r="A43" s="42" t="str">
        <f t="shared" si="3"/>
        <v>BAHIA DE CADIZ</v>
      </c>
      <c r="B43" s="41">
        <f t="shared" si="4"/>
        <v>1546492</v>
      </c>
      <c r="C43" s="41">
        <f t="shared" si="5"/>
        <v>1643401</v>
      </c>
      <c r="D43" s="41">
        <f t="shared" si="6"/>
        <v>20</v>
      </c>
      <c r="E43" s="42" t="str">
        <f t="shared" si="2"/>
        <v>TARRAGONA</v>
      </c>
      <c r="F43" s="42">
        <f t="shared" si="7"/>
        <v>11829307</v>
      </c>
      <c r="G43" s="42">
        <f t="shared" si="8"/>
        <v>14822413</v>
      </c>
    </row>
    <row r="44" spans="1:9" x14ac:dyDescent="0.25">
      <c r="A44" s="42" t="str">
        <f t="shared" si="3"/>
        <v>BALEARES</v>
      </c>
      <c r="B44" s="41">
        <f t="shared" si="4"/>
        <v>4511926</v>
      </c>
      <c r="C44" s="41">
        <f t="shared" si="5"/>
        <v>4743945</v>
      </c>
      <c r="D44" s="41">
        <f t="shared" si="6"/>
        <v>14</v>
      </c>
      <c r="E44" s="42" t="str">
        <f t="shared" si="2"/>
        <v>HUELVA</v>
      </c>
      <c r="F44" s="42">
        <f t="shared" si="7"/>
        <v>10141468</v>
      </c>
      <c r="G44" s="42">
        <f t="shared" si="8"/>
        <v>10408869</v>
      </c>
    </row>
    <row r="45" spans="1:9" x14ac:dyDescent="0.25">
      <c r="A45" s="42" t="str">
        <f t="shared" si="3"/>
        <v>BARCELONA</v>
      </c>
      <c r="B45" s="41">
        <f t="shared" si="4"/>
        <v>16904102</v>
      </c>
      <c r="C45" s="41">
        <f t="shared" si="5"/>
        <v>17417681</v>
      </c>
      <c r="D45" s="41">
        <f t="shared" si="6"/>
        <v>3</v>
      </c>
      <c r="E45" s="42" t="str">
        <f t="shared" si="2"/>
        <v>LAS PALMAS</v>
      </c>
      <c r="F45" s="42">
        <f t="shared" si="7"/>
        <v>9336577</v>
      </c>
      <c r="G45" s="42">
        <f t="shared" si="8"/>
        <v>10636368</v>
      </c>
    </row>
    <row r="46" spans="1:9" x14ac:dyDescent="0.25">
      <c r="A46" s="42" t="str">
        <f t="shared" si="3"/>
        <v>BILBAO</v>
      </c>
      <c r="B46" s="41">
        <f t="shared" si="4"/>
        <v>12524488</v>
      </c>
      <c r="C46" s="41">
        <f t="shared" si="5"/>
        <v>10998290</v>
      </c>
      <c r="D46" s="41">
        <f t="shared" si="6"/>
        <v>4</v>
      </c>
      <c r="E46" s="42" t="str">
        <f t="shared" si="2"/>
        <v>GIJON</v>
      </c>
      <c r="F46" s="42">
        <f t="shared" si="7"/>
        <v>6702229</v>
      </c>
      <c r="G46" s="42">
        <f t="shared" si="8"/>
        <v>6920666</v>
      </c>
    </row>
    <row r="47" spans="1:9" x14ac:dyDescent="0.25">
      <c r="A47" s="42" t="str">
        <f t="shared" si="3"/>
        <v>CARTAGENA</v>
      </c>
      <c r="B47" s="41">
        <f t="shared" si="4"/>
        <v>11879423</v>
      </c>
      <c r="C47" s="41">
        <f t="shared" si="5"/>
        <v>12843490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5806753</v>
      </c>
      <c r="G47" s="42">
        <f t="shared" si="8"/>
        <v>6055869</v>
      </c>
    </row>
    <row r="48" spans="1:9" x14ac:dyDescent="0.25">
      <c r="A48" s="42" t="str">
        <f t="shared" si="3"/>
        <v>CASTELLON</v>
      </c>
      <c r="B48" s="41">
        <f t="shared" si="4"/>
        <v>5584680</v>
      </c>
      <c r="C48" s="41">
        <f t="shared" si="5"/>
        <v>5027579</v>
      </c>
      <c r="D48" s="41">
        <f t="shared" si="6"/>
        <v>11</v>
      </c>
      <c r="E48" s="42" t="str">
        <f t="shared" si="2"/>
        <v>CASTELLON</v>
      </c>
      <c r="F48" s="42">
        <f t="shared" si="7"/>
        <v>5584680</v>
      </c>
      <c r="G48" s="42">
        <f t="shared" si="8"/>
        <v>5027579</v>
      </c>
    </row>
    <row r="49" spans="1:7" x14ac:dyDescent="0.25">
      <c r="A49" s="42" t="str">
        <f t="shared" si="3"/>
        <v>CEUTA</v>
      </c>
      <c r="B49" s="41">
        <f t="shared" si="4"/>
        <v>1078935</v>
      </c>
      <c r="C49" s="41">
        <f t="shared" si="5"/>
        <v>1224591</v>
      </c>
      <c r="D49" s="41">
        <f t="shared" si="6"/>
        <v>22</v>
      </c>
      <c r="E49" s="42" t="str">
        <f t="shared" si="2"/>
        <v>FERROL-SAN CIBRAO</v>
      </c>
      <c r="F49" s="42">
        <f t="shared" si="7"/>
        <v>5143089</v>
      </c>
      <c r="G49" s="42">
        <f t="shared" si="8"/>
        <v>5770021</v>
      </c>
    </row>
    <row r="50" spans="1:7" x14ac:dyDescent="0.25">
      <c r="A50" s="42" t="str">
        <f t="shared" si="3"/>
        <v>FERROL-SAN CIBRAO</v>
      </c>
      <c r="B50" s="41">
        <f t="shared" si="4"/>
        <v>5143089</v>
      </c>
      <c r="C50" s="41">
        <f t="shared" si="5"/>
        <v>5770021</v>
      </c>
      <c r="D50" s="41">
        <f t="shared" si="6"/>
        <v>12</v>
      </c>
      <c r="E50" s="42" t="str">
        <f t="shared" si="2"/>
        <v>A CORUÑA</v>
      </c>
      <c r="F50" s="42">
        <f t="shared" si="7"/>
        <v>5038595</v>
      </c>
      <c r="G50" s="42">
        <f t="shared" si="8"/>
        <v>5074686</v>
      </c>
    </row>
    <row r="51" spans="1:7" x14ac:dyDescent="0.25">
      <c r="A51" s="42" t="str">
        <f t="shared" si="3"/>
        <v>GIJON</v>
      </c>
      <c r="B51" s="41">
        <f t="shared" si="4"/>
        <v>6702229</v>
      </c>
      <c r="C51" s="41">
        <f t="shared" si="5"/>
        <v>6920666</v>
      </c>
      <c r="D51" s="41">
        <f t="shared" si="6"/>
        <v>9</v>
      </c>
      <c r="E51" s="42" t="str">
        <f t="shared" si="2"/>
        <v>BALEARES</v>
      </c>
      <c r="F51" s="42">
        <f t="shared" si="7"/>
        <v>4511926</v>
      </c>
      <c r="G51" s="42">
        <f t="shared" si="8"/>
        <v>4743945</v>
      </c>
    </row>
    <row r="52" spans="1:7" x14ac:dyDescent="0.25">
      <c r="A52" s="42" t="str">
        <f t="shared" si="3"/>
        <v>HUELVA</v>
      </c>
      <c r="B52" s="41">
        <f t="shared" si="4"/>
        <v>10141468</v>
      </c>
      <c r="C52" s="41">
        <f t="shared" si="5"/>
        <v>10408869</v>
      </c>
      <c r="D52" s="41">
        <f t="shared" si="6"/>
        <v>7</v>
      </c>
      <c r="E52" s="42" t="str">
        <f t="shared" si="2"/>
        <v>ALMERIA</v>
      </c>
      <c r="F52" s="42">
        <f t="shared" si="7"/>
        <v>1966139</v>
      </c>
      <c r="G52" s="42">
        <f t="shared" si="8"/>
        <v>2473099</v>
      </c>
    </row>
    <row r="53" spans="1:7" x14ac:dyDescent="0.25">
      <c r="A53" s="42" t="str">
        <f t="shared" si="3"/>
        <v>LAS PALMAS</v>
      </c>
      <c r="B53" s="41">
        <f t="shared" si="4"/>
        <v>9336577</v>
      </c>
      <c r="C53" s="41">
        <f t="shared" si="5"/>
        <v>10636368</v>
      </c>
      <c r="D53" s="41">
        <f t="shared" si="6"/>
        <v>8</v>
      </c>
      <c r="E53" s="42" t="str">
        <f t="shared" si="2"/>
        <v>SANTANDER</v>
      </c>
      <c r="F53" s="42">
        <f t="shared" si="7"/>
        <v>1912710</v>
      </c>
      <c r="G53" s="42">
        <f t="shared" si="8"/>
        <v>2044903</v>
      </c>
    </row>
    <row r="54" spans="1:7" x14ac:dyDescent="0.25">
      <c r="A54" s="42" t="str">
        <f t="shared" si="3"/>
        <v>MALAGA</v>
      </c>
      <c r="B54" s="41">
        <f t="shared" si="4"/>
        <v>837479</v>
      </c>
      <c r="C54" s="41">
        <f t="shared" si="5"/>
        <v>3515269</v>
      </c>
      <c r="D54" s="41">
        <f t="shared" si="6"/>
        <v>24</v>
      </c>
      <c r="E54" s="42" t="str">
        <f t="shared" si="2"/>
        <v>AVILES</v>
      </c>
      <c r="F54" s="42">
        <f t="shared" si="7"/>
        <v>1898939</v>
      </c>
      <c r="G54" s="42">
        <f t="shared" si="8"/>
        <v>2160834</v>
      </c>
    </row>
    <row r="55" spans="1:7" x14ac:dyDescent="0.25">
      <c r="A55" s="42" t="str">
        <f t="shared" si="3"/>
        <v>MARIN Y RIA DE PONTEVEDRA</v>
      </c>
      <c r="B55" s="41">
        <f t="shared" si="4"/>
        <v>780351</v>
      </c>
      <c r="C55" s="41">
        <f t="shared" si="5"/>
        <v>737589</v>
      </c>
      <c r="D55" s="41">
        <f t="shared" si="6"/>
        <v>26</v>
      </c>
      <c r="E55" s="42" t="str">
        <f t="shared" si="2"/>
        <v>SEVILLA</v>
      </c>
      <c r="F55" s="42">
        <f t="shared" si="7"/>
        <v>1824100</v>
      </c>
      <c r="G55" s="42">
        <f t="shared" si="8"/>
        <v>1972346</v>
      </c>
    </row>
    <row r="56" spans="1:7" x14ac:dyDescent="0.25">
      <c r="A56" s="42" t="str">
        <f t="shared" si="3"/>
        <v>MELILLA</v>
      </c>
      <c r="B56" s="41">
        <f t="shared" si="4"/>
        <v>393594</v>
      </c>
      <c r="C56" s="41">
        <f t="shared" si="5"/>
        <v>389483</v>
      </c>
      <c r="D56" s="41">
        <f t="shared" si="6"/>
        <v>27</v>
      </c>
      <c r="E56" s="42" t="str">
        <f t="shared" si="2"/>
        <v>VIGO</v>
      </c>
      <c r="F56" s="42">
        <f t="shared" si="7"/>
        <v>1704802</v>
      </c>
      <c r="G56" s="42">
        <f t="shared" si="8"/>
        <v>1695446</v>
      </c>
    </row>
    <row r="57" spans="1:7" x14ac:dyDescent="0.25">
      <c r="A57" s="42" t="str">
        <f t="shared" si="3"/>
        <v>MOTRIL</v>
      </c>
      <c r="B57" s="41">
        <f t="shared" si="4"/>
        <v>810571</v>
      </c>
      <c r="C57" s="41">
        <f t="shared" si="5"/>
        <v>840234</v>
      </c>
      <c r="D57" s="41">
        <f t="shared" si="6"/>
        <v>25</v>
      </c>
      <c r="E57" s="42" t="str">
        <f t="shared" si="2"/>
        <v>BAHIA DE CADIZ</v>
      </c>
      <c r="F57" s="42">
        <f t="shared" si="7"/>
        <v>1546492</v>
      </c>
      <c r="G57" s="42">
        <f t="shared" si="8"/>
        <v>1643401</v>
      </c>
    </row>
    <row r="58" spans="1:7" x14ac:dyDescent="0.25">
      <c r="A58" s="42" t="str">
        <f t="shared" si="3"/>
        <v>PASAIA</v>
      </c>
      <c r="B58" s="41">
        <f t="shared" si="4"/>
        <v>1104774</v>
      </c>
      <c r="C58" s="41">
        <f t="shared" si="5"/>
        <v>1454253</v>
      </c>
      <c r="D58" s="41">
        <f t="shared" si="6"/>
        <v>21</v>
      </c>
      <c r="E58" s="42" t="str">
        <f t="shared" si="2"/>
        <v>PASAIA</v>
      </c>
      <c r="F58" s="42">
        <f t="shared" si="7"/>
        <v>1104774</v>
      </c>
      <c r="G58" s="42">
        <f t="shared" si="8"/>
        <v>1454253</v>
      </c>
    </row>
    <row r="59" spans="1:7" x14ac:dyDescent="0.25">
      <c r="A59" s="42" t="str">
        <f t="shared" si="3"/>
        <v>SANTA CRUZ DE TENERIFE</v>
      </c>
      <c r="B59" s="41">
        <f t="shared" si="4"/>
        <v>5806753</v>
      </c>
      <c r="C59" s="41">
        <f t="shared" si="5"/>
        <v>6055869</v>
      </c>
      <c r="D59" s="41">
        <f t="shared" si="6"/>
        <v>10</v>
      </c>
      <c r="E59" s="42" t="str">
        <f t="shared" si="2"/>
        <v>CEUTA</v>
      </c>
      <c r="F59" s="42">
        <f t="shared" si="7"/>
        <v>1078935</v>
      </c>
      <c r="G59" s="42">
        <f t="shared" si="8"/>
        <v>1224591</v>
      </c>
    </row>
    <row r="60" spans="1:7" x14ac:dyDescent="0.25">
      <c r="A60" s="42" t="str">
        <f t="shared" si="3"/>
        <v>SANTANDER</v>
      </c>
      <c r="B60" s="41">
        <f t="shared" si="4"/>
        <v>1912710</v>
      </c>
      <c r="C60" s="41">
        <f t="shared" si="5"/>
        <v>2044903</v>
      </c>
      <c r="D60" s="41">
        <f t="shared" si="6"/>
        <v>16</v>
      </c>
      <c r="E60" s="42" t="str">
        <f t="shared" si="2"/>
        <v>ALICANTE</v>
      </c>
      <c r="F60" s="42">
        <f t="shared" si="7"/>
        <v>952959</v>
      </c>
      <c r="G60" s="42">
        <f t="shared" si="8"/>
        <v>981692</v>
      </c>
    </row>
    <row r="61" spans="1:7" x14ac:dyDescent="0.25">
      <c r="A61" s="42" t="str">
        <f t="shared" si="3"/>
        <v>SEVILLA</v>
      </c>
      <c r="B61" s="41">
        <f t="shared" si="4"/>
        <v>1824100</v>
      </c>
      <c r="C61" s="41">
        <f t="shared" si="5"/>
        <v>1972346</v>
      </c>
      <c r="D61" s="41">
        <f t="shared" si="6"/>
        <v>18</v>
      </c>
      <c r="E61" s="42" t="str">
        <f t="shared" si="2"/>
        <v>MALAGA</v>
      </c>
      <c r="F61" s="42">
        <f t="shared" si="7"/>
        <v>837479</v>
      </c>
      <c r="G61" s="42">
        <f t="shared" si="8"/>
        <v>3515269</v>
      </c>
    </row>
    <row r="62" spans="1:7" x14ac:dyDescent="0.25">
      <c r="A62" s="42" t="str">
        <f t="shared" si="3"/>
        <v>TARRAGONA</v>
      </c>
      <c r="B62" s="41">
        <f t="shared" si="4"/>
        <v>11829307</v>
      </c>
      <c r="C62" s="41">
        <f t="shared" si="5"/>
        <v>14822413</v>
      </c>
      <c r="D62" s="41">
        <f t="shared" si="6"/>
        <v>6</v>
      </c>
      <c r="E62" s="42" t="str">
        <f t="shared" si="2"/>
        <v>MOTRIL</v>
      </c>
      <c r="F62" s="42">
        <f t="shared" si="7"/>
        <v>810571</v>
      </c>
      <c r="G62" s="42">
        <f t="shared" si="8"/>
        <v>840234</v>
      </c>
    </row>
    <row r="63" spans="1:7" x14ac:dyDescent="0.25">
      <c r="A63" s="42" t="str">
        <f t="shared" si="3"/>
        <v>VALENCIA</v>
      </c>
      <c r="B63" s="41">
        <f t="shared" si="4"/>
        <v>27864783</v>
      </c>
      <c r="C63" s="41">
        <f t="shared" si="5"/>
        <v>27130689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780351</v>
      </c>
      <c r="G63" s="42">
        <f t="shared" si="8"/>
        <v>737589</v>
      </c>
    </row>
    <row r="64" spans="1:7" x14ac:dyDescent="0.25">
      <c r="A64" s="42" t="str">
        <f t="shared" si="3"/>
        <v>VIGO</v>
      </c>
      <c r="B64" s="41">
        <f t="shared" si="4"/>
        <v>1704802</v>
      </c>
      <c r="C64" s="41">
        <f t="shared" si="5"/>
        <v>1695446</v>
      </c>
      <c r="D64" s="41">
        <f t="shared" si="6"/>
        <v>19</v>
      </c>
      <c r="E64" s="42" t="str">
        <f t="shared" si="2"/>
        <v>MELILLA</v>
      </c>
      <c r="F64" s="42">
        <f t="shared" si="7"/>
        <v>393594</v>
      </c>
      <c r="G64" s="42">
        <f t="shared" si="8"/>
        <v>389483</v>
      </c>
    </row>
    <row r="65" spans="1:7" x14ac:dyDescent="0.25">
      <c r="A65" s="42" t="str">
        <f t="shared" si="3"/>
        <v>VILAGARCIA</v>
      </c>
      <c r="B65" s="41">
        <f t="shared" si="4"/>
        <v>381174</v>
      </c>
      <c r="C65" s="41">
        <f t="shared" si="5"/>
        <v>419667</v>
      </c>
      <c r="D65" s="41">
        <f t="shared" si="6"/>
        <v>28</v>
      </c>
      <c r="E65" s="42" t="str">
        <f t="shared" si="2"/>
        <v>VILAGARCIA</v>
      </c>
      <c r="F65" s="42">
        <f t="shared" si="7"/>
        <v>381174</v>
      </c>
      <c r="G65" s="42">
        <f t="shared" si="8"/>
        <v>419667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1314361</v>
      </c>
      <c r="C7" s="37">
        <v>868803</v>
      </c>
      <c r="D7" s="37">
        <v>4951703</v>
      </c>
      <c r="E7" s="37">
        <v>4926082</v>
      </c>
      <c r="F7" s="10">
        <f>((E7*100)/D7)-100</f>
        <v>-0.51741794691643861</v>
      </c>
      <c r="G7" s="1"/>
      <c r="H7" s="1"/>
      <c r="I7" s="1"/>
    </row>
    <row r="8" spans="1:12" x14ac:dyDescent="0.25">
      <c r="A8" s="11" t="s">
        <v>45</v>
      </c>
      <c r="B8" s="38">
        <v>182917</v>
      </c>
      <c r="C8" s="38">
        <v>208969</v>
      </c>
      <c r="D8" s="38">
        <v>971819</v>
      </c>
      <c r="E8" s="38">
        <v>947318</v>
      </c>
      <c r="F8" s="13">
        <f t="shared" ref="F8:F35" si="0">((E8*100)/D8)-100</f>
        <v>-2.5211484854689985</v>
      </c>
      <c r="G8" s="1"/>
      <c r="H8" s="1"/>
      <c r="I8" s="1"/>
    </row>
    <row r="9" spans="1:12" x14ac:dyDescent="0.25">
      <c r="A9" s="8" t="s">
        <v>46</v>
      </c>
      <c r="B9" s="37">
        <v>613786</v>
      </c>
      <c r="C9" s="37">
        <v>409688</v>
      </c>
      <c r="D9" s="37">
        <v>2441098</v>
      </c>
      <c r="E9" s="37">
        <v>1949377</v>
      </c>
      <c r="F9" s="10">
        <f t="shared" si="0"/>
        <v>-20.143435454045672</v>
      </c>
      <c r="G9" s="1"/>
      <c r="H9" s="1"/>
      <c r="I9" s="1"/>
    </row>
    <row r="10" spans="1:12" x14ac:dyDescent="0.25">
      <c r="A10" s="11" t="s">
        <v>47</v>
      </c>
      <c r="B10" s="38">
        <v>453680</v>
      </c>
      <c r="C10" s="38">
        <v>407329</v>
      </c>
      <c r="D10" s="38">
        <v>2140370</v>
      </c>
      <c r="E10" s="38">
        <v>1875944</v>
      </c>
      <c r="F10" s="13">
        <f t="shared" si="0"/>
        <v>-12.354219130337285</v>
      </c>
      <c r="G10" s="1"/>
      <c r="H10" s="1"/>
      <c r="I10" s="1"/>
    </row>
    <row r="11" spans="1:12" x14ac:dyDescent="0.25">
      <c r="A11" s="8" t="s">
        <v>48</v>
      </c>
      <c r="B11" s="37">
        <v>6578239</v>
      </c>
      <c r="C11" s="37">
        <v>7310236</v>
      </c>
      <c r="D11" s="37">
        <v>33209915</v>
      </c>
      <c r="E11" s="37">
        <v>33521565</v>
      </c>
      <c r="F11" s="10">
        <f t="shared" si="0"/>
        <v>0.93842456386894924</v>
      </c>
      <c r="G11" s="1"/>
      <c r="H11" s="1"/>
      <c r="I11" s="1"/>
    </row>
    <row r="12" spans="1:12" x14ac:dyDescent="0.25">
      <c r="A12" s="11" t="s">
        <v>49</v>
      </c>
      <c r="B12" s="38">
        <v>323567</v>
      </c>
      <c r="C12" s="38">
        <v>315180</v>
      </c>
      <c r="D12" s="38">
        <v>1595373</v>
      </c>
      <c r="E12" s="38">
        <v>1505345</v>
      </c>
      <c r="F12" s="13">
        <f t="shared" si="0"/>
        <v>-5.6430690503098617</v>
      </c>
      <c r="G12" s="1"/>
      <c r="H12" s="1"/>
      <c r="I12" s="1"/>
    </row>
    <row r="13" spans="1:12" x14ac:dyDescent="0.25">
      <c r="A13" s="8" t="s">
        <v>50</v>
      </c>
      <c r="B13" s="37">
        <v>1114736</v>
      </c>
      <c r="C13" s="37">
        <v>1050910</v>
      </c>
      <c r="D13" s="37">
        <v>4691579</v>
      </c>
      <c r="E13" s="37">
        <v>4430466</v>
      </c>
      <c r="F13" s="10">
        <f t="shared" si="0"/>
        <v>-5.5655675839626753</v>
      </c>
      <c r="G13" s="1"/>
      <c r="H13" s="1"/>
      <c r="I13" s="1"/>
    </row>
    <row r="14" spans="1:12" x14ac:dyDescent="0.25">
      <c r="A14" s="11" t="s">
        <v>51</v>
      </c>
      <c r="B14" s="38">
        <v>3603689</v>
      </c>
      <c r="C14" s="38">
        <v>3626047</v>
      </c>
      <c r="D14" s="38">
        <v>17003306</v>
      </c>
      <c r="E14" s="38">
        <v>16537713</v>
      </c>
      <c r="F14" s="13">
        <f t="shared" si="0"/>
        <v>-2.7382498438832954</v>
      </c>
      <c r="G14" s="1"/>
      <c r="H14" s="1"/>
      <c r="I14" s="1"/>
    </row>
    <row r="15" spans="1:12" x14ac:dyDescent="0.25">
      <c r="A15" s="8" t="s">
        <v>52</v>
      </c>
      <c r="B15" s="37">
        <v>2326391</v>
      </c>
      <c r="C15" s="37">
        <v>2655810</v>
      </c>
      <c r="D15" s="37">
        <v>10948728</v>
      </c>
      <c r="E15" s="37">
        <v>12251679</v>
      </c>
      <c r="F15" s="10">
        <f t="shared" si="0"/>
        <v>11.900478302137017</v>
      </c>
      <c r="G15" s="1"/>
      <c r="H15" s="1"/>
      <c r="I15" s="1"/>
    </row>
    <row r="16" spans="1:12" x14ac:dyDescent="0.25">
      <c r="A16" s="11" t="s">
        <v>53</v>
      </c>
      <c r="B16" s="38">
        <v>2491185</v>
      </c>
      <c r="C16" s="38">
        <v>2357451</v>
      </c>
      <c r="D16" s="38">
        <v>12733657</v>
      </c>
      <c r="E16" s="38">
        <v>11785409</v>
      </c>
      <c r="F16" s="13">
        <f t="shared" si="0"/>
        <v>-7.4467845333041396</v>
      </c>
      <c r="G16" s="1"/>
      <c r="H16" s="1"/>
      <c r="I16" s="1"/>
    </row>
    <row r="17" spans="1:9" x14ac:dyDescent="0.25">
      <c r="A17" s="8" t="s">
        <v>54</v>
      </c>
      <c r="B17" s="37">
        <v>914705</v>
      </c>
      <c r="C17" s="37">
        <v>1331944</v>
      </c>
      <c r="D17" s="37">
        <v>5011795</v>
      </c>
      <c r="E17" s="37">
        <v>5572695</v>
      </c>
      <c r="F17" s="10">
        <f t="shared" si="0"/>
        <v>11.19159901791673</v>
      </c>
      <c r="G17" s="1"/>
      <c r="H17" s="1"/>
      <c r="I17" s="1"/>
    </row>
    <row r="18" spans="1:9" x14ac:dyDescent="0.25">
      <c r="A18" s="11" t="s">
        <v>55</v>
      </c>
      <c r="B18" s="38">
        <v>214431</v>
      </c>
      <c r="C18" s="38">
        <v>213816</v>
      </c>
      <c r="D18" s="38">
        <v>916201</v>
      </c>
      <c r="E18" s="38">
        <v>802227</v>
      </c>
      <c r="F18" s="13">
        <f t="shared" si="0"/>
        <v>-12.439846714858419</v>
      </c>
      <c r="G18" s="1"/>
      <c r="H18" s="1"/>
      <c r="I18" s="1"/>
    </row>
    <row r="19" spans="1:9" x14ac:dyDescent="0.25">
      <c r="A19" s="8" t="s">
        <v>56</v>
      </c>
      <c r="B19" s="37">
        <v>1159180</v>
      </c>
      <c r="C19" s="37">
        <v>1007253</v>
      </c>
      <c r="D19" s="37">
        <v>5764815</v>
      </c>
      <c r="E19" s="37">
        <v>5136290</v>
      </c>
      <c r="F19" s="10">
        <f t="shared" si="0"/>
        <v>-10.902778319859351</v>
      </c>
      <c r="G19" s="1"/>
      <c r="H19" s="1"/>
      <c r="I19" s="1"/>
    </row>
    <row r="20" spans="1:9" x14ac:dyDescent="0.25">
      <c r="A20" s="11" t="s">
        <v>57</v>
      </c>
      <c r="B20" s="38">
        <v>1273774</v>
      </c>
      <c r="C20" s="38">
        <v>1546500</v>
      </c>
      <c r="D20" s="38">
        <v>6875733</v>
      </c>
      <c r="E20" s="38">
        <v>6657616</v>
      </c>
      <c r="F20" s="13">
        <f t="shared" si="0"/>
        <v>-3.1722726871447691</v>
      </c>
      <c r="G20" s="1"/>
      <c r="H20" s="1"/>
      <c r="I20" s="1"/>
    </row>
    <row r="21" spans="1:9" x14ac:dyDescent="0.25">
      <c r="A21" s="8" t="s">
        <v>58</v>
      </c>
      <c r="B21" s="37">
        <v>2018836</v>
      </c>
      <c r="C21" s="37">
        <v>2465425</v>
      </c>
      <c r="D21" s="37">
        <v>10379888</v>
      </c>
      <c r="E21" s="37">
        <v>10088822</v>
      </c>
      <c r="F21" s="10">
        <f t="shared" si="0"/>
        <v>-2.8041343027978769</v>
      </c>
      <c r="G21" s="1"/>
      <c r="H21" s="1"/>
      <c r="I21" s="1"/>
    </row>
    <row r="22" spans="1:9" x14ac:dyDescent="0.25">
      <c r="A22" s="11" t="s">
        <v>59</v>
      </c>
      <c r="B22" s="38">
        <v>1972749</v>
      </c>
      <c r="C22" s="38">
        <v>1663159</v>
      </c>
      <c r="D22" s="38">
        <v>9586754</v>
      </c>
      <c r="E22" s="38">
        <v>8287072</v>
      </c>
      <c r="F22" s="13">
        <f t="shared" si="0"/>
        <v>-13.557060085196724</v>
      </c>
      <c r="G22" s="1"/>
      <c r="H22" s="1"/>
      <c r="I22" s="1"/>
    </row>
    <row r="23" spans="1:9" x14ac:dyDescent="0.25">
      <c r="A23" s="8" t="s">
        <v>60</v>
      </c>
      <c r="B23" s="37">
        <v>355040</v>
      </c>
      <c r="C23" s="37">
        <v>270287</v>
      </c>
      <c r="D23" s="37">
        <v>3481845</v>
      </c>
      <c r="E23" s="37">
        <v>808296</v>
      </c>
      <c r="F23" s="10">
        <f t="shared" si="0"/>
        <v>-76.785411182864266</v>
      </c>
      <c r="G23" s="1"/>
      <c r="H23" s="1"/>
      <c r="I23" s="1"/>
    </row>
    <row r="24" spans="1:9" x14ac:dyDescent="0.25">
      <c r="A24" s="11" t="s">
        <v>61</v>
      </c>
      <c r="B24" s="38">
        <v>131535</v>
      </c>
      <c r="C24" s="38">
        <v>132692</v>
      </c>
      <c r="D24" s="38">
        <v>724684</v>
      </c>
      <c r="E24" s="38">
        <v>770776</v>
      </c>
      <c r="F24" s="13">
        <f t="shared" si="0"/>
        <v>6.3602894502983389</v>
      </c>
      <c r="G24" s="1"/>
      <c r="H24" s="1"/>
      <c r="I24" s="1"/>
    </row>
    <row r="25" spans="1:9" x14ac:dyDescent="0.25">
      <c r="A25" s="8" t="s">
        <v>62</v>
      </c>
      <c r="B25" s="37">
        <v>86873</v>
      </c>
      <c r="C25" s="37">
        <v>86237</v>
      </c>
      <c r="D25" s="37">
        <v>383678</v>
      </c>
      <c r="E25" s="37">
        <v>392966</v>
      </c>
      <c r="F25" s="10">
        <f t="shared" si="0"/>
        <v>2.4207799248328001</v>
      </c>
      <c r="G25" s="1"/>
      <c r="H25" s="1"/>
      <c r="I25" s="1"/>
    </row>
    <row r="26" spans="1:9" x14ac:dyDescent="0.25">
      <c r="A26" s="11" t="s">
        <v>63</v>
      </c>
      <c r="B26" s="38">
        <v>238924</v>
      </c>
      <c r="C26" s="38">
        <v>150382</v>
      </c>
      <c r="D26" s="38">
        <v>830005</v>
      </c>
      <c r="E26" s="38">
        <v>797165</v>
      </c>
      <c r="F26" s="13">
        <f t="shared" si="0"/>
        <v>-3.9566026710682536</v>
      </c>
      <c r="G26" s="1"/>
      <c r="H26" s="1"/>
      <c r="I26" s="1"/>
    </row>
    <row r="27" spans="1:9" x14ac:dyDescent="0.25">
      <c r="A27" s="8" t="s">
        <v>64</v>
      </c>
      <c r="B27" s="37">
        <v>287387</v>
      </c>
      <c r="C27" s="37">
        <v>217141</v>
      </c>
      <c r="D27" s="37">
        <v>1430593</v>
      </c>
      <c r="E27" s="37">
        <v>1081671</v>
      </c>
      <c r="F27" s="10">
        <f t="shared" si="0"/>
        <v>-24.390025674667783</v>
      </c>
      <c r="G27" s="1"/>
      <c r="H27" s="1"/>
      <c r="I27" s="1"/>
    </row>
    <row r="28" spans="1:9" x14ac:dyDescent="0.25">
      <c r="A28" s="11" t="s">
        <v>65</v>
      </c>
      <c r="B28" s="38">
        <v>1172853</v>
      </c>
      <c r="C28" s="38">
        <v>1193427</v>
      </c>
      <c r="D28" s="38">
        <v>5678982</v>
      </c>
      <c r="E28" s="38">
        <v>5385321</v>
      </c>
      <c r="F28" s="13">
        <f t="shared" si="0"/>
        <v>-5.1710148051182472</v>
      </c>
      <c r="G28" s="1"/>
      <c r="H28" s="1"/>
      <c r="I28" s="1"/>
    </row>
    <row r="29" spans="1:9" x14ac:dyDescent="0.25">
      <c r="A29" s="8" t="s">
        <v>66</v>
      </c>
      <c r="B29" s="37">
        <v>459078</v>
      </c>
      <c r="C29" s="37">
        <v>405892</v>
      </c>
      <c r="D29" s="37">
        <v>2022148</v>
      </c>
      <c r="E29" s="37">
        <v>1892578</v>
      </c>
      <c r="F29" s="10">
        <f t="shared" si="0"/>
        <v>-6.407542870254801</v>
      </c>
      <c r="G29" s="1"/>
      <c r="H29" s="1"/>
      <c r="I29" s="1"/>
    </row>
    <row r="30" spans="1:9" x14ac:dyDescent="0.25">
      <c r="A30" s="11" t="s">
        <v>67</v>
      </c>
      <c r="B30" s="38">
        <v>408762</v>
      </c>
      <c r="C30" s="38">
        <v>364637</v>
      </c>
      <c r="D30" s="38">
        <v>1963637</v>
      </c>
      <c r="E30" s="38">
        <v>1816613</v>
      </c>
      <c r="F30" s="13">
        <f t="shared" si="0"/>
        <v>-7.4873309068834999</v>
      </c>
      <c r="G30" s="1"/>
      <c r="H30" s="1"/>
      <c r="I30" s="1"/>
    </row>
    <row r="31" spans="1:9" x14ac:dyDescent="0.25">
      <c r="A31" s="8" t="s">
        <v>68</v>
      </c>
      <c r="B31" s="37">
        <v>2997837</v>
      </c>
      <c r="C31" s="37">
        <v>2403478</v>
      </c>
      <c r="D31" s="37">
        <v>14727653</v>
      </c>
      <c r="E31" s="37">
        <v>11725966</v>
      </c>
      <c r="F31" s="10">
        <f t="shared" si="0"/>
        <v>-20.381299043371001</v>
      </c>
      <c r="G31" s="1"/>
      <c r="H31" s="1"/>
      <c r="I31" s="1"/>
    </row>
    <row r="32" spans="1:9" x14ac:dyDescent="0.25">
      <c r="A32" s="11" t="s">
        <v>69</v>
      </c>
      <c r="B32" s="38">
        <v>5744526</v>
      </c>
      <c r="C32" s="38">
        <v>6267182</v>
      </c>
      <c r="D32" s="38">
        <v>26932276</v>
      </c>
      <c r="E32" s="38">
        <v>27662044</v>
      </c>
      <c r="F32" s="13">
        <f t="shared" si="0"/>
        <v>2.7096410269967492</v>
      </c>
      <c r="G32" s="1"/>
      <c r="H32" s="1"/>
      <c r="I32" s="1"/>
    </row>
    <row r="33" spans="1:9" x14ac:dyDescent="0.25">
      <c r="A33" s="8" t="s">
        <v>70</v>
      </c>
      <c r="B33" s="37">
        <v>349407</v>
      </c>
      <c r="C33" s="37">
        <v>352482</v>
      </c>
      <c r="D33" s="37">
        <v>1556792</v>
      </c>
      <c r="E33" s="37">
        <v>1590916</v>
      </c>
      <c r="F33" s="10">
        <f t="shared" si="0"/>
        <v>2.1919434323917386</v>
      </c>
      <c r="G33" s="1"/>
      <c r="H33" s="1"/>
      <c r="I33" s="1"/>
    </row>
    <row r="34" spans="1:9" x14ac:dyDescent="0.25">
      <c r="A34" s="11" t="s">
        <v>71</v>
      </c>
      <c r="B34" s="38">
        <v>91831</v>
      </c>
      <c r="C34" s="38">
        <v>70729</v>
      </c>
      <c r="D34" s="38">
        <v>417430</v>
      </c>
      <c r="E34" s="38">
        <v>379466</v>
      </c>
      <c r="F34" s="13">
        <f t="shared" si="0"/>
        <v>-9.0946985123254223</v>
      </c>
      <c r="G34" s="1"/>
      <c r="H34" s="1"/>
      <c r="I34" s="1"/>
    </row>
    <row r="35" spans="1:9" x14ac:dyDescent="0.25">
      <c r="A35" s="14" t="s">
        <v>72</v>
      </c>
      <c r="B35" s="15">
        <f>SUM(B7:B34)</f>
        <v>38880279</v>
      </c>
      <c r="C35" s="15">
        <f t="shared" ref="C35:E35" si="1">SUM(C7:C34)</f>
        <v>39353086</v>
      </c>
      <c r="D35" s="15">
        <f t="shared" si="1"/>
        <v>189372457</v>
      </c>
      <c r="E35" s="15">
        <f t="shared" si="1"/>
        <v>180579398</v>
      </c>
      <c r="F35" s="16">
        <f t="shared" si="0"/>
        <v>-4.6432618234445755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4926082</v>
      </c>
      <c r="C38" s="41">
        <f>D7</f>
        <v>4951703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33521565</v>
      </c>
      <c r="G38" s="42">
        <f>LOOKUP(E38,$A$38:$A$65,$C$38:$C$65)</f>
        <v>33209915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947318</v>
      </c>
      <c r="C39" s="41">
        <f t="shared" ref="C39:C65" si="5">D8</f>
        <v>971819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27662044</v>
      </c>
      <c r="G39" s="42">
        <f t="shared" ref="G39:G65" si="8">LOOKUP(E39,$A$38:$A$65,$C$38:$C$65)</f>
        <v>26932276</v>
      </c>
    </row>
    <row r="40" spans="1:9" x14ac:dyDescent="0.25">
      <c r="A40" s="42" t="str">
        <f t="shared" si="3"/>
        <v>ALMERIA</v>
      </c>
      <c r="B40" s="41">
        <f t="shared" si="4"/>
        <v>1949377</v>
      </c>
      <c r="C40" s="41">
        <f t="shared" si="5"/>
        <v>2441098</v>
      </c>
      <c r="D40" s="41">
        <f t="shared" si="6"/>
        <v>15</v>
      </c>
      <c r="E40" s="42" t="str">
        <f t="shared" si="2"/>
        <v>BARCELONA</v>
      </c>
      <c r="F40" s="42">
        <f t="shared" si="7"/>
        <v>16537713</v>
      </c>
      <c r="G40" s="42">
        <f t="shared" si="8"/>
        <v>17003306</v>
      </c>
    </row>
    <row r="41" spans="1:9" x14ac:dyDescent="0.25">
      <c r="A41" s="42" t="str">
        <f t="shared" si="3"/>
        <v>AVILES</v>
      </c>
      <c r="B41" s="41">
        <f t="shared" si="4"/>
        <v>1875944</v>
      </c>
      <c r="C41" s="41">
        <f t="shared" si="5"/>
        <v>2140370</v>
      </c>
      <c r="D41" s="41">
        <f t="shared" si="6"/>
        <v>17</v>
      </c>
      <c r="E41" s="42" t="str">
        <f t="shared" si="2"/>
        <v>BILBAO</v>
      </c>
      <c r="F41" s="42">
        <f t="shared" si="7"/>
        <v>12251679</v>
      </c>
      <c r="G41" s="42">
        <f t="shared" si="8"/>
        <v>10948728</v>
      </c>
    </row>
    <row r="42" spans="1:9" x14ac:dyDescent="0.25">
      <c r="A42" s="42" t="str">
        <f t="shared" si="3"/>
        <v>BAHIA DE ALGECIRAS</v>
      </c>
      <c r="B42" s="41">
        <f t="shared" si="4"/>
        <v>33521565</v>
      </c>
      <c r="C42" s="41">
        <f t="shared" si="5"/>
        <v>33209915</v>
      </c>
      <c r="D42" s="41">
        <f t="shared" si="6"/>
        <v>1</v>
      </c>
      <c r="E42" s="42" t="str">
        <f t="shared" si="2"/>
        <v>CARTAGENA</v>
      </c>
      <c r="F42" s="42">
        <f t="shared" si="7"/>
        <v>11785409</v>
      </c>
      <c r="G42" s="42">
        <f t="shared" si="8"/>
        <v>12733657</v>
      </c>
    </row>
    <row r="43" spans="1:9" x14ac:dyDescent="0.25">
      <c r="A43" s="42" t="str">
        <f t="shared" si="3"/>
        <v>BAHIA DE CADIZ</v>
      </c>
      <c r="B43" s="41">
        <f t="shared" si="4"/>
        <v>1505345</v>
      </c>
      <c r="C43" s="41">
        <f t="shared" si="5"/>
        <v>1595373</v>
      </c>
      <c r="D43" s="41">
        <f t="shared" si="6"/>
        <v>20</v>
      </c>
      <c r="E43" s="42" t="str">
        <f t="shared" si="2"/>
        <v>TARRAGONA</v>
      </c>
      <c r="F43" s="42">
        <f t="shared" si="7"/>
        <v>11725966</v>
      </c>
      <c r="G43" s="42">
        <f t="shared" si="8"/>
        <v>14727653</v>
      </c>
    </row>
    <row r="44" spans="1:9" x14ac:dyDescent="0.25">
      <c r="A44" s="42" t="str">
        <f t="shared" si="3"/>
        <v>BALEARES</v>
      </c>
      <c r="B44" s="41">
        <f t="shared" si="4"/>
        <v>4430466</v>
      </c>
      <c r="C44" s="41">
        <f t="shared" si="5"/>
        <v>4691579</v>
      </c>
      <c r="D44" s="41">
        <f t="shared" si="6"/>
        <v>14</v>
      </c>
      <c r="E44" s="42" t="str">
        <f t="shared" si="2"/>
        <v>HUELVA</v>
      </c>
      <c r="F44" s="42">
        <f t="shared" si="7"/>
        <v>10088822</v>
      </c>
      <c r="G44" s="42">
        <f t="shared" si="8"/>
        <v>10379888</v>
      </c>
    </row>
    <row r="45" spans="1:9" x14ac:dyDescent="0.25">
      <c r="A45" s="42" t="str">
        <f t="shared" si="3"/>
        <v>BARCELONA</v>
      </c>
      <c r="B45" s="41">
        <f t="shared" si="4"/>
        <v>16537713</v>
      </c>
      <c r="C45" s="41">
        <f t="shared" si="5"/>
        <v>17003306</v>
      </c>
      <c r="D45" s="41">
        <f t="shared" si="6"/>
        <v>3</v>
      </c>
      <c r="E45" s="42" t="str">
        <f t="shared" si="2"/>
        <v>LAS PALMAS</v>
      </c>
      <c r="F45" s="42">
        <f t="shared" si="7"/>
        <v>8287072</v>
      </c>
      <c r="G45" s="42">
        <f t="shared" si="8"/>
        <v>9586754</v>
      </c>
    </row>
    <row r="46" spans="1:9" x14ac:dyDescent="0.25">
      <c r="A46" s="42" t="str">
        <f t="shared" si="3"/>
        <v>BILBAO</v>
      </c>
      <c r="B46" s="41">
        <f t="shared" si="4"/>
        <v>12251679</v>
      </c>
      <c r="C46" s="41">
        <f t="shared" si="5"/>
        <v>10948728</v>
      </c>
      <c r="D46" s="41">
        <f t="shared" si="6"/>
        <v>4</v>
      </c>
      <c r="E46" s="42" t="str">
        <f t="shared" si="2"/>
        <v>GIJON</v>
      </c>
      <c r="F46" s="42">
        <f t="shared" si="7"/>
        <v>6657616</v>
      </c>
      <c r="G46" s="42">
        <f t="shared" si="8"/>
        <v>6875733</v>
      </c>
    </row>
    <row r="47" spans="1:9" x14ac:dyDescent="0.25">
      <c r="A47" s="42" t="str">
        <f t="shared" si="3"/>
        <v>CARTAGENA</v>
      </c>
      <c r="B47" s="41">
        <f t="shared" si="4"/>
        <v>11785409</v>
      </c>
      <c r="C47" s="41">
        <f t="shared" si="5"/>
        <v>12733657</v>
      </c>
      <c r="D47" s="41">
        <f t="shared" si="6"/>
        <v>5</v>
      </c>
      <c r="E47" s="42" t="str">
        <f t="shared" si="2"/>
        <v>CASTELLON</v>
      </c>
      <c r="F47" s="42">
        <f t="shared" si="7"/>
        <v>5572695</v>
      </c>
      <c r="G47" s="42">
        <f t="shared" si="8"/>
        <v>5011795</v>
      </c>
    </row>
    <row r="48" spans="1:9" x14ac:dyDescent="0.25">
      <c r="A48" s="42" t="str">
        <f t="shared" si="3"/>
        <v>CASTELLON</v>
      </c>
      <c r="B48" s="41">
        <f t="shared" si="4"/>
        <v>5572695</v>
      </c>
      <c r="C48" s="41">
        <f t="shared" si="5"/>
        <v>5011795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5385321</v>
      </c>
      <c r="G48" s="42">
        <f t="shared" si="8"/>
        <v>5678982</v>
      </c>
    </row>
    <row r="49" spans="1:7" x14ac:dyDescent="0.25">
      <c r="A49" s="42" t="str">
        <f t="shared" si="3"/>
        <v>CEUTA</v>
      </c>
      <c r="B49" s="41">
        <f t="shared" si="4"/>
        <v>802227</v>
      </c>
      <c r="C49" s="41">
        <f t="shared" si="5"/>
        <v>916201</v>
      </c>
      <c r="D49" s="41">
        <f t="shared" si="6"/>
        <v>24</v>
      </c>
      <c r="E49" s="42" t="str">
        <f t="shared" si="2"/>
        <v>FERROL-SAN CIBRAO</v>
      </c>
      <c r="F49" s="42">
        <f t="shared" si="7"/>
        <v>5136290</v>
      </c>
      <c r="G49" s="42">
        <f t="shared" si="8"/>
        <v>5764815</v>
      </c>
    </row>
    <row r="50" spans="1:7" x14ac:dyDescent="0.25">
      <c r="A50" s="42" t="str">
        <f t="shared" si="3"/>
        <v>FERROL-SAN CIBRAO</v>
      </c>
      <c r="B50" s="41">
        <f t="shared" si="4"/>
        <v>5136290</v>
      </c>
      <c r="C50" s="41">
        <f t="shared" si="5"/>
        <v>5764815</v>
      </c>
      <c r="D50" s="41">
        <f t="shared" si="6"/>
        <v>12</v>
      </c>
      <c r="E50" s="42" t="str">
        <f t="shared" si="2"/>
        <v>A CORUÑA</v>
      </c>
      <c r="F50" s="42">
        <f t="shared" si="7"/>
        <v>4926082</v>
      </c>
      <c r="G50" s="42">
        <f t="shared" si="8"/>
        <v>4951703</v>
      </c>
    </row>
    <row r="51" spans="1:7" x14ac:dyDescent="0.25">
      <c r="A51" s="42" t="str">
        <f t="shared" si="3"/>
        <v>GIJON</v>
      </c>
      <c r="B51" s="41">
        <f t="shared" si="4"/>
        <v>6657616</v>
      </c>
      <c r="C51" s="41">
        <f t="shared" si="5"/>
        <v>6875733</v>
      </c>
      <c r="D51" s="41">
        <f t="shared" si="6"/>
        <v>9</v>
      </c>
      <c r="E51" s="42" t="str">
        <f t="shared" si="2"/>
        <v>BALEARES</v>
      </c>
      <c r="F51" s="42">
        <f t="shared" si="7"/>
        <v>4430466</v>
      </c>
      <c r="G51" s="42">
        <f t="shared" si="8"/>
        <v>4691579</v>
      </c>
    </row>
    <row r="52" spans="1:7" x14ac:dyDescent="0.25">
      <c r="A52" s="42" t="str">
        <f t="shared" si="3"/>
        <v>HUELVA</v>
      </c>
      <c r="B52" s="41">
        <f t="shared" si="4"/>
        <v>10088822</v>
      </c>
      <c r="C52" s="41">
        <f t="shared" si="5"/>
        <v>10379888</v>
      </c>
      <c r="D52" s="41">
        <f t="shared" si="6"/>
        <v>7</v>
      </c>
      <c r="E52" s="42" t="str">
        <f t="shared" si="2"/>
        <v>ALMERIA</v>
      </c>
      <c r="F52" s="42">
        <f t="shared" si="7"/>
        <v>1949377</v>
      </c>
      <c r="G52" s="42">
        <f t="shared" si="8"/>
        <v>2441098</v>
      </c>
    </row>
    <row r="53" spans="1:7" x14ac:dyDescent="0.25">
      <c r="A53" s="42" t="str">
        <f t="shared" si="3"/>
        <v>LAS PALMAS</v>
      </c>
      <c r="B53" s="41">
        <f t="shared" si="4"/>
        <v>8287072</v>
      </c>
      <c r="C53" s="41">
        <f t="shared" si="5"/>
        <v>9586754</v>
      </c>
      <c r="D53" s="41">
        <f t="shared" si="6"/>
        <v>8</v>
      </c>
      <c r="E53" s="42" t="str">
        <f t="shared" si="2"/>
        <v>SANTANDER</v>
      </c>
      <c r="F53" s="42">
        <f t="shared" si="7"/>
        <v>1892578</v>
      </c>
      <c r="G53" s="42">
        <f t="shared" si="8"/>
        <v>2022148</v>
      </c>
    </row>
    <row r="54" spans="1:7" x14ac:dyDescent="0.25">
      <c r="A54" s="42" t="str">
        <f t="shared" si="3"/>
        <v>MALAGA</v>
      </c>
      <c r="B54" s="41">
        <f t="shared" si="4"/>
        <v>808296</v>
      </c>
      <c r="C54" s="41">
        <f t="shared" si="5"/>
        <v>3481845</v>
      </c>
      <c r="D54" s="41">
        <f t="shared" si="6"/>
        <v>23</v>
      </c>
      <c r="E54" s="42" t="str">
        <f t="shared" si="2"/>
        <v>AVILES</v>
      </c>
      <c r="F54" s="42">
        <f t="shared" si="7"/>
        <v>1875944</v>
      </c>
      <c r="G54" s="42">
        <f t="shared" si="8"/>
        <v>2140370</v>
      </c>
    </row>
    <row r="55" spans="1:7" x14ac:dyDescent="0.25">
      <c r="A55" s="42" t="str">
        <f t="shared" si="3"/>
        <v>MARIN Y RIA DE PONTEVEDRA</v>
      </c>
      <c r="B55" s="41">
        <f t="shared" si="4"/>
        <v>770776</v>
      </c>
      <c r="C55" s="41">
        <f t="shared" si="5"/>
        <v>724684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1816613</v>
      </c>
      <c r="G55" s="42">
        <f t="shared" si="8"/>
        <v>1963637</v>
      </c>
    </row>
    <row r="56" spans="1:7" x14ac:dyDescent="0.25">
      <c r="A56" s="42" t="str">
        <f t="shared" si="3"/>
        <v>MELILLA</v>
      </c>
      <c r="B56" s="41">
        <f t="shared" si="4"/>
        <v>392966</v>
      </c>
      <c r="C56" s="41">
        <f t="shared" si="5"/>
        <v>383678</v>
      </c>
      <c r="D56" s="41">
        <f t="shared" si="6"/>
        <v>27</v>
      </c>
      <c r="E56" s="42" t="str">
        <f t="shared" si="2"/>
        <v>VIGO</v>
      </c>
      <c r="F56" s="42">
        <f t="shared" si="9"/>
        <v>1590916</v>
      </c>
      <c r="G56" s="42">
        <f t="shared" si="8"/>
        <v>1556792</v>
      </c>
    </row>
    <row r="57" spans="1:7" x14ac:dyDescent="0.25">
      <c r="A57" s="42" t="str">
        <f t="shared" si="3"/>
        <v>MOTRIL</v>
      </c>
      <c r="B57" s="41">
        <f t="shared" si="4"/>
        <v>797165</v>
      </c>
      <c r="C57" s="41">
        <f t="shared" si="5"/>
        <v>830005</v>
      </c>
      <c r="D57" s="41">
        <f t="shared" si="6"/>
        <v>25</v>
      </c>
      <c r="E57" s="42" t="str">
        <f t="shared" si="2"/>
        <v>BAHIA DE CADIZ</v>
      </c>
      <c r="F57" s="42">
        <f t="shared" si="9"/>
        <v>1505345</v>
      </c>
      <c r="G57" s="42">
        <f t="shared" si="8"/>
        <v>1595373</v>
      </c>
    </row>
    <row r="58" spans="1:7" x14ac:dyDescent="0.25">
      <c r="A58" s="42" t="str">
        <f t="shared" si="3"/>
        <v>PASAIA</v>
      </c>
      <c r="B58" s="41">
        <f t="shared" si="4"/>
        <v>1081671</v>
      </c>
      <c r="C58" s="41">
        <f t="shared" si="5"/>
        <v>1430593</v>
      </c>
      <c r="D58" s="41">
        <f t="shared" si="6"/>
        <v>21</v>
      </c>
      <c r="E58" s="42" t="str">
        <f t="shared" si="2"/>
        <v>PASAIA</v>
      </c>
      <c r="F58" s="42">
        <f t="shared" si="9"/>
        <v>1081671</v>
      </c>
      <c r="G58" s="42">
        <f t="shared" si="8"/>
        <v>1430593</v>
      </c>
    </row>
    <row r="59" spans="1:7" x14ac:dyDescent="0.25">
      <c r="A59" s="42" t="str">
        <f t="shared" si="3"/>
        <v>SANTA CRUZ DE TENERIFE</v>
      </c>
      <c r="B59" s="41">
        <f t="shared" si="4"/>
        <v>5385321</v>
      </c>
      <c r="C59" s="41">
        <f t="shared" si="5"/>
        <v>5678982</v>
      </c>
      <c r="D59" s="41">
        <f t="shared" si="6"/>
        <v>11</v>
      </c>
      <c r="E59" s="42" t="str">
        <f t="shared" si="2"/>
        <v>ALICANTE</v>
      </c>
      <c r="F59" s="42">
        <f t="shared" si="9"/>
        <v>947318</v>
      </c>
      <c r="G59" s="42">
        <f t="shared" si="8"/>
        <v>971819</v>
      </c>
    </row>
    <row r="60" spans="1:7" x14ac:dyDescent="0.25">
      <c r="A60" s="42" t="str">
        <f t="shared" si="3"/>
        <v>SANTANDER</v>
      </c>
      <c r="B60" s="41">
        <f t="shared" si="4"/>
        <v>1892578</v>
      </c>
      <c r="C60" s="41">
        <f t="shared" si="5"/>
        <v>2022148</v>
      </c>
      <c r="D60" s="41">
        <f t="shared" si="6"/>
        <v>16</v>
      </c>
      <c r="E60" s="42" t="str">
        <f t="shared" si="2"/>
        <v>MALAGA</v>
      </c>
      <c r="F60" s="42">
        <f t="shared" si="9"/>
        <v>808296</v>
      </c>
      <c r="G60" s="42">
        <f t="shared" si="8"/>
        <v>3481845</v>
      </c>
    </row>
    <row r="61" spans="1:7" x14ac:dyDescent="0.25">
      <c r="A61" s="42" t="str">
        <f t="shared" si="3"/>
        <v>SEVILLA</v>
      </c>
      <c r="B61" s="41">
        <f t="shared" si="4"/>
        <v>1816613</v>
      </c>
      <c r="C61" s="41">
        <f t="shared" si="5"/>
        <v>1963637</v>
      </c>
      <c r="D61" s="41">
        <f t="shared" si="6"/>
        <v>18</v>
      </c>
      <c r="E61" s="42" t="str">
        <f t="shared" si="2"/>
        <v>CEUTA</v>
      </c>
      <c r="F61" s="42">
        <f t="shared" si="9"/>
        <v>802227</v>
      </c>
      <c r="G61" s="42">
        <f t="shared" si="8"/>
        <v>916201</v>
      </c>
    </row>
    <row r="62" spans="1:7" x14ac:dyDescent="0.25">
      <c r="A62" s="42" t="str">
        <f t="shared" si="3"/>
        <v>TARRAGONA</v>
      </c>
      <c r="B62" s="41">
        <f t="shared" si="4"/>
        <v>11725966</v>
      </c>
      <c r="C62" s="41">
        <f t="shared" si="5"/>
        <v>14727653</v>
      </c>
      <c r="D62" s="41">
        <f t="shared" si="6"/>
        <v>6</v>
      </c>
      <c r="E62" s="42" t="str">
        <f t="shared" si="2"/>
        <v>MOTRIL</v>
      </c>
      <c r="F62" s="42">
        <f t="shared" si="9"/>
        <v>797165</v>
      </c>
      <c r="G62" s="42">
        <f t="shared" si="8"/>
        <v>830005</v>
      </c>
    </row>
    <row r="63" spans="1:7" x14ac:dyDescent="0.25">
      <c r="A63" s="42" t="str">
        <f t="shared" si="3"/>
        <v>VALENCIA</v>
      </c>
      <c r="B63" s="41">
        <f t="shared" si="4"/>
        <v>27662044</v>
      </c>
      <c r="C63" s="41">
        <f t="shared" si="5"/>
        <v>26932276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770776</v>
      </c>
      <c r="G63" s="42">
        <f t="shared" si="8"/>
        <v>724684</v>
      </c>
    </row>
    <row r="64" spans="1:7" x14ac:dyDescent="0.25">
      <c r="A64" s="42" t="str">
        <f t="shared" si="3"/>
        <v>VIGO</v>
      </c>
      <c r="B64" s="41">
        <f t="shared" si="4"/>
        <v>1590916</v>
      </c>
      <c r="C64" s="41">
        <f t="shared" si="5"/>
        <v>1556792</v>
      </c>
      <c r="D64" s="41">
        <f t="shared" si="6"/>
        <v>19</v>
      </c>
      <c r="E64" s="42" t="str">
        <f t="shared" si="2"/>
        <v>MELILLA</v>
      </c>
      <c r="F64" s="42">
        <f t="shared" si="9"/>
        <v>392966</v>
      </c>
      <c r="G64" s="42">
        <f t="shared" si="8"/>
        <v>383678</v>
      </c>
    </row>
    <row r="65" spans="1:7" x14ac:dyDescent="0.25">
      <c r="A65" s="42" t="str">
        <f t="shared" si="3"/>
        <v>VILAGARCIA</v>
      </c>
      <c r="B65" s="41">
        <f t="shared" si="4"/>
        <v>379466</v>
      </c>
      <c r="C65" s="41">
        <f t="shared" si="5"/>
        <v>417430</v>
      </c>
      <c r="D65" s="41">
        <f t="shared" si="6"/>
        <v>28</v>
      </c>
      <c r="E65" s="42" t="str">
        <f t="shared" si="2"/>
        <v>VILAGARCIA</v>
      </c>
      <c r="F65" s="42">
        <f t="shared" si="9"/>
        <v>379466</v>
      </c>
      <c r="G65" s="42">
        <f t="shared" si="8"/>
        <v>417430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766280</v>
      </c>
      <c r="C7" s="37">
        <v>474208</v>
      </c>
      <c r="D7" s="37">
        <v>2642257</v>
      </c>
      <c r="E7" s="37">
        <v>2970091</v>
      </c>
      <c r="F7" s="10">
        <f>((E7*100)/D7)-100</f>
        <v>12.407347203546053</v>
      </c>
      <c r="G7" s="1"/>
      <c r="H7" s="1"/>
      <c r="I7" s="1"/>
    </row>
    <row r="8" spans="1:12" x14ac:dyDescent="0.25">
      <c r="A8" s="11" t="s">
        <v>45</v>
      </c>
      <c r="B8" s="38">
        <v>5618</v>
      </c>
      <c r="C8" s="38">
        <v>3453</v>
      </c>
      <c r="D8" s="38">
        <v>24488</v>
      </c>
      <c r="E8" s="38">
        <v>20273</v>
      </c>
      <c r="F8" s="13">
        <f t="shared" ref="F8:F35" si="0">((E8*100)/D8)-100</f>
        <v>-17.212512250898399</v>
      </c>
      <c r="G8" s="1"/>
      <c r="H8" s="1"/>
      <c r="I8" s="1"/>
    </row>
    <row r="9" spans="1:12" x14ac:dyDescent="0.25">
      <c r="A9" s="8" t="s">
        <v>46</v>
      </c>
      <c r="B9" s="37">
        <v>5001</v>
      </c>
      <c r="C9" s="37">
        <v>0</v>
      </c>
      <c r="D9" s="37">
        <v>8151</v>
      </c>
      <c r="E9" s="37">
        <v>4438</v>
      </c>
      <c r="F9" s="10">
        <f t="shared" si="0"/>
        <v>-45.552692921113973</v>
      </c>
      <c r="G9" s="1"/>
      <c r="H9" s="1"/>
      <c r="I9" s="1"/>
    </row>
    <row r="10" spans="1:12" x14ac:dyDescent="0.25">
      <c r="A10" s="11" t="s">
        <v>47</v>
      </c>
      <c r="B10" s="38">
        <v>37566</v>
      </c>
      <c r="C10" s="38">
        <v>56683</v>
      </c>
      <c r="D10" s="38">
        <v>266907</v>
      </c>
      <c r="E10" s="38">
        <v>263404</v>
      </c>
      <c r="F10" s="13">
        <f t="shared" si="0"/>
        <v>-1.3124421615019486</v>
      </c>
      <c r="G10" s="1"/>
      <c r="H10" s="1"/>
      <c r="I10" s="1"/>
    </row>
    <row r="11" spans="1:12" x14ac:dyDescent="0.25">
      <c r="A11" s="8" t="s">
        <v>48</v>
      </c>
      <c r="B11" s="37">
        <v>1698479</v>
      </c>
      <c r="C11" s="37">
        <v>2221367</v>
      </c>
      <c r="D11" s="37">
        <v>8805897</v>
      </c>
      <c r="E11" s="37">
        <v>9394676</v>
      </c>
      <c r="F11" s="10">
        <f t="shared" si="0"/>
        <v>6.6861899474863264</v>
      </c>
      <c r="G11" s="1"/>
      <c r="H11" s="1"/>
      <c r="I11" s="1"/>
    </row>
    <row r="12" spans="1:12" x14ac:dyDescent="0.25">
      <c r="A12" s="11" t="s">
        <v>49</v>
      </c>
      <c r="B12" s="38">
        <v>15178</v>
      </c>
      <c r="C12" s="38">
        <v>0</v>
      </c>
      <c r="D12" s="38">
        <v>34699</v>
      </c>
      <c r="E12" s="38">
        <v>14037</v>
      </c>
      <c r="F12" s="13">
        <f t="shared" si="0"/>
        <v>-59.54638462203522</v>
      </c>
      <c r="G12" s="1"/>
      <c r="H12" s="1"/>
      <c r="I12" s="1"/>
    </row>
    <row r="13" spans="1:12" x14ac:dyDescent="0.25">
      <c r="A13" s="8" t="s">
        <v>50</v>
      </c>
      <c r="B13" s="37">
        <v>131436</v>
      </c>
      <c r="C13" s="37">
        <v>114507</v>
      </c>
      <c r="D13" s="37">
        <v>550503</v>
      </c>
      <c r="E13" s="37">
        <v>504389</v>
      </c>
      <c r="F13" s="10">
        <f t="shared" si="0"/>
        <v>-8.3767027609295468</v>
      </c>
      <c r="G13" s="1"/>
      <c r="H13" s="1"/>
      <c r="I13" s="1"/>
    </row>
    <row r="14" spans="1:12" x14ac:dyDescent="0.25">
      <c r="A14" s="11" t="s">
        <v>51</v>
      </c>
      <c r="B14" s="38">
        <v>805354</v>
      </c>
      <c r="C14" s="38">
        <v>954633</v>
      </c>
      <c r="D14" s="38">
        <v>4254925</v>
      </c>
      <c r="E14" s="38">
        <v>4159331</v>
      </c>
      <c r="F14" s="13">
        <f t="shared" si="0"/>
        <v>-2.2466670975399126</v>
      </c>
      <c r="G14" s="1"/>
      <c r="H14" s="1"/>
      <c r="I14" s="1"/>
    </row>
    <row r="15" spans="1:12" x14ac:dyDescent="0.25">
      <c r="A15" s="8" t="s">
        <v>52</v>
      </c>
      <c r="B15" s="37">
        <v>1050279</v>
      </c>
      <c r="C15" s="37">
        <v>1430587</v>
      </c>
      <c r="D15" s="37">
        <v>5232523</v>
      </c>
      <c r="E15" s="37">
        <v>6528327</v>
      </c>
      <c r="F15" s="10">
        <f t="shared" si="0"/>
        <v>24.764420529064083</v>
      </c>
      <c r="G15" s="1"/>
      <c r="H15" s="1"/>
      <c r="I15" s="1"/>
    </row>
    <row r="16" spans="1:12" x14ac:dyDescent="0.25">
      <c r="A16" s="11" t="s">
        <v>53</v>
      </c>
      <c r="B16" s="38">
        <v>1996858</v>
      </c>
      <c r="C16" s="38">
        <v>1980184</v>
      </c>
      <c r="D16" s="38">
        <v>10169873</v>
      </c>
      <c r="E16" s="38">
        <v>9585783</v>
      </c>
      <c r="F16" s="13">
        <f t="shared" si="0"/>
        <v>-5.7433362245526496</v>
      </c>
      <c r="G16" s="1"/>
      <c r="H16" s="1"/>
      <c r="I16" s="1"/>
    </row>
    <row r="17" spans="1:9" x14ac:dyDescent="0.25">
      <c r="A17" s="8" t="s">
        <v>54</v>
      </c>
      <c r="B17" s="37">
        <v>386800</v>
      </c>
      <c r="C17" s="37">
        <v>824419</v>
      </c>
      <c r="D17" s="37">
        <v>2890023</v>
      </c>
      <c r="E17" s="37">
        <v>3374548</v>
      </c>
      <c r="F17" s="10">
        <f t="shared" si="0"/>
        <v>16.765437506898735</v>
      </c>
      <c r="G17" s="1"/>
      <c r="H17" s="1"/>
      <c r="I17" s="1"/>
    </row>
    <row r="18" spans="1:9" x14ac:dyDescent="0.25">
      <c r="A18" s="11" t="s">
        <v>55</v>
      </c>
      <c r="B18" s="38">
        <v>112506</v>
      </c>
      <c r="C18" s="38">
        <v>125746</v>
      </c>
      <c r="D18" s="38">
        <v>471413</v>
      </c>
      <c r="E18" s="38">
        <v>367759</v>
      </c>
      <c r="F18" s="13">
        <f t="shared" si="0"/>
        <v>-21.987938389480135</v>
      </c>
      <c r="G18" s="1"/>
      <c r="H18" s="1"/>
      <c r="I18" s="1"/>
    </row>
    <row r="19" spans="1:9" x14ac:dyDescent="0.25">
      <c r="A19" s="8" t="s">
        <v>56</v>
      </c>
      <c r="B19" s="37">
        <v>171783</v>
      </c>
      <c r="C19" s="37">
        <v>215611</v>
      </c>
      <c r="D19" s="37">
        <v>968641</v>
      </c>
      <c r="E19" s="37">
        <v>1178062</v>
      </c>
      <c r="F19" s="10">
        <f t="shared" si="0"/>
        <v>21.62008422108913</v>
      </c>
      <c r="G19" s="1"/>
      <c r="H19" s="1"/>
      <c r="I19" s="1"/>
    </row>
    <row r="20" spans="1:9" x14ac:dyDescent="0.25">
      <c r="A20" s="11" t="s">
        <v>57</v>
      </c>
      <c r="B20" s="38">
        <v>48486</v>
      </c>
      <c r="C20" s="38">
        <v>84424</v>
      </c>
      <c r="D20" s="38">
        <v>429873</v>
      </c>
      <c r="E20" s="38">
        <v>336024</v>
      </c>
      <c r="F20" s="13">
        <f t="shared" si="0"/>
        <v>-21.831796833018117</v>
      </c>
      <c r="G20" s="1"/>
      <c r="H20" s="1"/>
      <c r="I20" s="1"/>
    </row>
    <row r="21" spans="1:9" x14ac:dyDescent="0.25">
      <c r="A21" s="8" t="s">
        <v>58</v>
      </c>
      <c r="B21" s="37">
        <v>1678312</v>
      </c>
      <c r="C21" s="37">
        <v>1991830</v>
      </c>
      <c r="D21" s="37">
        <v>8418965</v>
      </c>
      <c r="E21" s="37">
        <v>8335219</v>
      </c>
      <c r="F21" s="10">
        <f t="shared" si="0"/>
        <v>-0.99473034987079245</v>
      </c>
      <c r="G21" s="1"/>
      <c r="H21" s="1"/>
      <c r="I21" s="1"/>
    </row>
    <row r="22" spans="1:9" x14ac:dyDescent="0.25">
      <c r="A22" s="11" t="s">
        <v>59</v>
      </c>
      <c r="B22" s="38">
        <v>379316</v>
      </c>
      <c r="C22" s="38">
        <v>421840</v>
      </c>
      <c r="D22" s="38">
        <v>2002146</v>
      </c>
      <c r="E22" s="38">
        <v>2016265</v>
      </c>
      <c r="F22" s="13">
        <f t="shared" si="0"/>
        <v>0.70519332755952746</v>
      </c>
      <c r="G22" s="1"/>
      <c r="H22" s="1"/>
      <c r="I22" s="1"/>
    </row>
    <row r="23" spans="1:9" x14ac:dyDescent="0.25">
      <c r="A23" s="8" t="s">
        <v>60</v>
      </c>
      <c r="B23" s="37">
        <v>6377</v>
      </c>
      <c r="C23" s="37">
        <v>3514</v>
      </c>
      <c r="D23" s="37">
        <v>48693</v>
      </c>
      <c r="E23" s="37">
        <v>16169</v>
      </c>
      <c r="F23" s="10">
        <f t="shared" si="0"/>
        <v>-66.79399503008645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3070</v>
      </c>
      <c r="C25" s="37">
        <v>4304</v>
      </c>
      <c r="D25" s="37">
        <v>26482</v>
      </c>
      <c r="E25" s="37">
        <v>19733</v>
      </c>
      <c r="F25" s="10">
        <f t="shared" si="0"/>
        <v>-25.485235254134878</v>
      </c>
      <c r="G25" s="1"/>
      <c r="H25" s="1"/>
      <c r="I25" s="1"/>
    </row>
    <row r="26" spans="1:9" x14ac:dyDescent="0.25">
      <c r="A26" s="11" t="s">
        <v>63</v>
      </c>
      <c r="B26" s="38">
        <v>152315</v>
      </c>
      <c r="C26" s="38">
        <v>85184</v>
      </c>
      <c r="D26" s="38">
        <v>526838</v>
      </c>
      <c r="E26" s="38">
        <v>468248</v>
      </c>
      <c r="F26" s="13">
        <f t="shared" si="0"/>
        <v>-11.121065678633656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650003</v>
      </c>
      <c r="C28" s="38">
        <v>694921</v>
      </c>
      <c r="D28" s="38">
        <v>3043641</v>
      </c>
      <c r="E28" s="38">
        <v>3017301</v>
      </c>
      <c r="F28" s="13">
        <f t="shared" si="0"/>
        <v>-0.86541086810171919</v>
      </c>
      <c r="G28" s="1"/>
      <c r="H28" s="1"/>
      <c r="I28" s="1"/>
    </row>
    <row r="29" spans="1:9" x14ac:dyDescent="0.25">
      <c r="A29" s="8" t="s">
        <v>66</v>
      </c>
      <c r="B29" s="37">
        <v>36983</v>
      </c>
      <c r="C29" s="37">
        <v>32864</v>
      </c>
      <c r="D29" s="37">
        <v>94727</v>
      </c>
      <c r="E29" s="37">
        <v>99410</v>
      </c>
      <c r="F29" s="10">
        <f t="shared" si="0"/>
        <v>4.9436802601159116</v>
      </c>
      <c r="G29" s="1"/>
      <c r="H29" s="1"/>
      <c r="I29" s="1"/>
    </row>
    <row r="30" spans="1:9" x14ac:dyDescent="0.25">
      <c r="A30" s="11" t="s">
        <v>67</v>
      </c>
      <c r="B30" s="38">
        <v>47343</v>
      </c>
      <c r="C30" s="38">
        <v>18786</v>
      </c>
      <c r="D30" s="38">
        <v>203110</v>
      </c>
      <c r="E30" s="38">
        <v>122280</v>
      </c>
      <c r="F30" s="13">
        <f t="shared" si="0"/>
        <v>-39.796169563290825</v>
      </c>
      <c r="G30" s="1"/>
      <c r="H30" s="1"/>
      <c r="I30" s="1"/>
    </row>
    <row r="31" spans="1:9" x14ac:dyDescent="0.25">
      <c r="A31" s="8" t="s">
        <v>68</v>
      </c>
      <c r="B31" s="37">
        <v>1524248</v>
      </c>
      <c r="C31" s="37">
        <v>1704467</v>
      </c>
      <c r="D31" s="37">
        <v>8406489</v>
      </c>
      <c r="E31" s="37">
        <v>7815306</v>
      </c>
      <c r="F31" s="10">
        <f t="shared" si="0"/>
        <v>-7.0324602815753394</v>
      </c>
      <c r="G31" s="1"/>
      <c r="H31" s="1"/>
      <c r="I31" s="1"/>
    </row>
    <row r="32" spans="1:9" x14ac:dyDescent="0.25">
      <c r="A32" s="11" t="s">
        <v>69</v>
      </c>
      <c r="B32" s="38">
        <v>255499</v>
      </c>
      <c r="C32" s="38">
        <v>452299</v>
      </c>
      <c r="D32" s="38">
        <v>1580360</v>
      </c>
      <c r="E32" s="38">
        <v>1509346</v>
      </c>
      <c r="F32" s="13">
        <f t="shared" si="0"/>
        <v>-4.4935331190361723</v>
      </c>
      <c r="G32" s="1"/>
      <c r="H32" s="1"/>
      <c r="I32" s="1"/>
    </row>
    <row r="33" spans="1:9" x14ac:dyDescent="0.25">
      <c r="A33" s="8" t="s">
        <v>70</v>
      </c>
      <c r="B33" s="37">
        <v>3600</v>
      </c>
      <c r="C33" s="37">
        <v>9337</v>
      </c>
      <c r="D33" s="37">
        <v>36278</v>
      </c>
      <c r="E33" s="37">
        <v>38677</v>
      </c>
      <c r="F33" s="10">
        <f t="shared" si="0"/>
        <v>6.6128231986327819</v>
      </c>
      <c r="G33" s="1"/>
      <c r="H33" s="1"/>
      <c r="I33" s="1"/>
    </row>
    <row r="34" spans="1:9" x14ac:dyDescent="0.25">
      <c r="A34" s="11" t="s">
        <v>71</v>
      </c>
      <c r="B34" s="38">
        <v>10258</v>
      </c>
      <c r="C34" s="38">
        <v>19472</v>
      </c>
      <c r="D34" s="38">
        <v>94588</v>
      </c>
      <c r="E34" s="38">
        <v>102133</v>
      </c>
      <c r="F34" s="13">
        <f t="shared" si="0"/>
        <v>7.9766989470123093</v>
      </c>
      <c r="G34" s="1"/>
      <c r="H34" s="1"/>
      <c r="I34" s="1"/>
    </row>
    <row r="35" spans="1:9" x14ac:dyDescent="0.25">
      <c r="A35" s="14" t="s">
        <v>72</v>
      </c>
      <c r="B35" s="15">
        <f>SUM(B7:B34)</f>
        <v>11978948</v>
      </c>
      <c r="C35" s="15">
        <f t="shared" ref="C35:E35" si="1">SUM(C7:C34)</f>
        <v>13924640</v>
      </c>
      <c r="D35" s="15">
        <f t="shared" si="1"/>
        <v>61232490</v>
      </c>
      <c r="E35" s="15">
        <f t="shared" si="1"/>
        <v>62261229</v>
      </c>
      <c r="F35" s="16">
        <f t="shared" si="0"/>
        <v>1.6800541673219556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2970091</v>
      </c>
      <c r="C38" s="41">
        <f>D7</f>
        <v>2642257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CARTAGENA</v>
      </c>
      <c r="F38" s="42">
        <f>LOOKUP(E38,$A$38:$A$65,$B$38:$B$65)</f>
        <v>9585783</v>
      </c>
      <c r="G38" s="42">
        <f>LOOKUP(E38,$A$38:$A$65,$C$38:$C$65)</f>
        <v>10169873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20273</v>
      </c>
      <c r="C39" s="41">
        <f t="shared" ref="C39:C65" si="5">D8</f>
        <v>24488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9394676</v>
      </c>
      <c r="G39" s="42">
        <f t="shared" ref="G39:G65" si="8">LOOKUP(E39,$A$38:$A$65,$C$38:$C$65)</f>
        <v>8805897</v>
      </c>
    </row>
    <row r="40" spans="1:9" x14ac:dyDescent="0.25">
      <c r="A40" s="42" t="str">
        <f t="shared" si="3"/>
        <v>ALMERIA</v>
      </c>
      <c r="B40" s="41">
        <f t="shared" si="4"/>
        <v>4438</v>
      </c>
      <c r="C40" s="41">
        <f t="shared" si="5"/>
        <v>8151</v>
      </c>
      <c r="D40" s="41">
        <f t="shared" si="6"/>
        <v>26</v>
      </c>
      <c r="E40" s="42" t="str">
        <f t="shared" si="2"/>
        <v>HUELVA</v>
      </c>
      <c r="F40" s="42">
        <f t="shared" si="7"/>
        <v>8335219</v>
      </c>
      <c r="G40" s="42">
        <f t="shared" si="8"/>
        <v>8418965</v>
      </c>
    </row>
    <row r="41" spans="1:9" x14ac:dyDescent="0.25">
      <c r="A41" s="42" t="str">
        <f t="shared" si="3"/>
        <v>AVILES</v>
      </c>
      <c r="B41" s="41">
        <f t="shared" si="4"/>
        <v>263404</v>
      </c>
      <c r="C41" s="41">
        <f t="shared" si="5"/>
        <v>266907</v>
      </c>
      <c r="D41" s="41">
        <f t="shared" si="6"/>
        <v>17</v>
      </c>
      <c r="E41" s="42" t="str">
        <f t="shared" si="2"/>
        <v>TARRAGONA</v>
      </c>
      <c r="F41" s="42">
        <f t="shared" si="7"/>
        <v>7815306</v>
      </c>
      <c r="G41" s="42">
        <f t="shared" si="8"/>
        <v>8406489</v>
      </c>
    </row>
    <row r="42" spans="1:9" x14ac:dyDescent="0.25">
      <c r="A42" s="42" t="str">
        <f t="shared" si="3"/>
        <v>BAHIA DE ALGECIRAS</v>
      </c>
      <c r="B42" s="41">
        <f t="shared" si="4"/>
        <v>9394676</v>
      </c>
      <c r="C42" s="41">
        <f t="shared" si="5"/>
        <v>8805897</v>
      </c>
      <c r="D42" s="41">
        <f t="shared" si="6"/>
        <v>2</v>
      </c>
      <c r="E42" s="42" t="str">
        <f t="shared" si="2"/>
        <v>BILBAO</v>
      </c>
      <c r="F42" s="42">
        <f t="shared" si="7"/>
        <v>6528327</v>
      </c>
      <c r="G42" s="42">
        <f t="shared" si="8"/>
        <v>5232523</v>
      </c>
    </row>
    <row r="43" spans="1:9" x14ac:dyDescent="0.25">
      <c r="A43" s="42" t="str">
        <f t="shared" si="3"/>
        <v>BAHIA DE CADIZ</v>
      </c>
      <c r="B43" s="41">
        <f t="shared" si="4"/>
        <v>14037</v>
      </c>
      <c r="C43" s="41">
        <f t="shared" si="5"/>
        <v>34699</v>
      </c>
      <c r="D43" s="41">
        <f t="shared" si="6"/>
        <v>25</v>
      </c>
      <c r="E43" s="42" t="str">
        <f t="shared" si="2"/>
        <v>BARCELONA</v>
      </c>
      <c r="F43" s="42">
        <f t="shared" si="7"/>
        <v>4159331</v>
      </c>
      <c r="G43" s="42">
        <f t="shared" si="8"/>
        <v>4254925</v>
      </c>
    </row>
    <row r="44" spans="1:9" x14ac:dyDescent="0.25">
      <c r="A44" s="42" t="str">
        <f t="shared" si="3"/>
        <v>BALEARES</v>
      </c>
      <c r="B44" s="41">
        <f t="shared" si="4"/>
        <v>504389</v>
      </c>
      <c r="C44" s="41">
        <f t="shared" si="5"/>
        <v>550503</v>
      </c>
      <c r="D44" s="41">
        <f t="shared" si="6"/>
        <v>13</v>
      </c>
      <c r="E44" s="42" t="str">
        <f t="shared" si="2"/>
        <v>CASTELLON</v>
      </c>
      <c r="F44" s="42">
        <f t="shared" si="7"/>
        <v>3374548</v>
      </c>
      <c r="G44" s="42">
        <f t="shared" si="8"/>
        <v>2890023</v>
      </c>
    </row>
    <row r="45" spans="1:9" x14ac:dyDescent="0.25">
      <c r="A45" s="42" t="str">
        <f t="shared" si="3"/>
        <v>BARCELONA</v>
      </c>
      <c r="B45" s="41">
        <f t="shared" si="4"/>
        <v>4159331</v>
      </c>
      <c r="C45" s="41">
        <f t="shared" si="5"/>
        <v>4254925</v>
      </c>
      <c r="D45" s="41">
        <f t="shared" si="6"/>
        <v>6</v>
      </c>
      <c r="E45" s="42" t="str">
        <f t="shared" si="2"/>
        <v>SANTA CRUZ DE TENERIFE</v>
      </c>
      <c r="F45" s="42">
        <f t="shared" si="7"/>
        <v>3017301</v>
      </c>
      <c r="G45" s="42">
        <f t="shared" si="8"/>
        <v>3043641</v>
      </c>
    </row>
    <row r="46" spans="1:9" x14ac:dyDescent="0.25">
      <c r="A46" s="42" t="str">
        <f t="shared" si="3"/>
        <v>BILBAO</v>
      </c>
      <c r="B46" s="41">
        <f t="shared" si="4"/>
        <v>6528327</v>
      </c>
      <c r="C46" s="41">
        <f t="shared" si="5"/>
        <v>5232523</v>
      </c>
      <c r="D46" s="41">
        <f t="shared" si="6"/>
        <v>5</v>
      </c>
      <c r="E46" s="42" t="str">
        <f t="shared" si="2"/>
        <v>A CORUÑA</v>
      </c>
      <c r="F46" s="42">
        <f t="shared" si="7"/>
        <v>2970091</v>
      </c>
      <c r="G46" s="42">
        <f t="shared" si="8"/>
        <v>2642257</v>
      </c>
    </row>
    <row r="47" spans="1:9" x14ac:dyDescent="0.25">
      <c r="A47" s="42" t="str">
        <f t="shared" si="3"/>
        <v>CARTAGENA</v>
      </c>
      <c r="B47" s="41">
        <f t="shared" si="4"/>
        <v>9585783</v>
      </c>
      <c r="C47" s="41">
        <f t="shared" si="5"/>
        <v>10169873</v>
      </c>
      <c r="D47" s="41">
        <f t="shared" si="6"/>
        <v>1</v>
      </c>
      <c r="E47" s="42" t="str">
        <f t="shared" si="2"/>
        <v>LAS PALMAS</v>
      </c>
      <c r="F47" s="42">
        <f t="shared" si="7"/>
        <v>2016265</v>
      </c>
      <c r="G47" s="42">
        <f t="shared" si="8"/>
        <v>2002146</v>
      </c>
    </row>
    <row r="48" spans="1:9" x14ac:dyDescent="0.25">
      <c r="A48" s="42" t="str">
        <f t="shared" si="3"/>
        <v>CASTELLON</v>
      </c>
      <c r="B48" s="41">
        <f t="shared" si="4"/>
        <v>3374548</v>
      </c>
      <c r="C48" s="41">
        <f t="shared" si="5"/>
        <v>2890023</v>
      </c>
      <c r="D48" s="41">
        <f t="shared" si="6"/>
        <v>7</v>
      </c>
      <c r="E48" s="42" t="str">
        <f t="shared" si="2"/>
        <v>VALENCIA</v>
      </c>
      <c r="F48" s="42">
        <f t="shared" si="7"/>
        <v>1509346</v>
      </c>
      <c r="G48" s="42">
        <f t="shared" si="8"/>
        <v>1580360</v>
      </c>
    </row>
    <row r="49" spans="1:7" x14ac:dyDescent="0.25">
      <c r="A49" s="42" t="str">
        <f t="shared" si="3"/>
        <v>CEUTA</v>
      </c>
      <c r="B49" s="41">
        <f t="shared" si="4"/>
        <v>367759</v>
      </c>
      <c r="C49" s="41">
        <f t="shared" si="5"/>
        <v>471413</v>
      </c>
      <c r="D49" s="41">
        <f t="shared" si="6"/>
        <v>15</v>
      </c>
      <c r="E49" s="42" t="str">
        <f t="shared" si="2"/>
        <v>FERROL-SAN CIBRAO</v>
      </c>
      <c r="F49" s="42">
        <f t="shared" si="7"/>
        <v>1178062</v>
      </c>
      <c r="G49" s="42">
        <f t="shared" si="8"/>
        <v>968641</v>
      </c>
    </row>
    <row r="50" spans="1:7" x14ac:dyDescent="0.25">
      <c r="A50" s="42" t="str">
        <f t="shared" si="3"/>
        <v>FERROL-SAN CIBRAO</v>
      </c>
      <c r="B50" s="41">
        <f t="shared" si="4"/>
        <v>1178062</v>
      </c>
      <c r="C50" s="41">
        <f t="shared" si="5"/>
        <v>968641</v>
      </c>
      <c r="D50" s="41">
        <f t="shared" si="6"/>
        <v>12</v>
      </c>
      <c r="E50" s="42" t="str">
        <f t="shared" si="2"/>
        <v>BALEARES</v>
      </c>
      <c r="F50" s="42">
        <f t="shared" si="7"/>
        <v>504389</v>
      </c>
      <c r="G50" s="42">
        <f t="shared" si="8"/>
        <v>550503</v>
      </c>
    </row>
    <row r="51" spans="1:7" x14ac:dyDescent="0.25">
      <c r="A51" s="42" t="str">
        <f t="shared" si="3"/>
        <v>GIJON</v>
      </c>
      <c r="B51" s="41">
        <f t="shared" si="4"/>
        <v>336024</v>
      </c>
      <c r="C51" s="41">
        <f t="shared" si="5"/>
        <v>429873</v>
      </c>
      <c r="D51" s="41">
        <f t="shared" si="6"/>
        <v>16</v>
      </c>
      <c r="E51" s="42" t="str">
        <f t="shared" si="2"/>
        <v>MOTRIL</v>
      </c>
      <c r="F51" s="42">
        <f t="shared" si="7"/>
        <v>468248</v>
      </c>
      <c r="G51" s="42">
        <f t="shared" si="8"/>
        <v>526838</v>
      </c>
    </row>
    <row r="52" spans="1:7" x14ac:dyDescent="0.25">
      <c r="A52" s="42" t="str">
        <f t="shared" si="3"/>
        <v>HUELVA</v>
      </c>
      <c r="B52" s="41">
        <f t="shared" si="4"/>
        <v>8335219</v>
      </c>
      <c r="C52" s="41">
        <f t="shared" si="5"/>
        <v>8418965</v>
      </c>
      <c r="D52" s="41">
        <f t="shared" si="6"/>
        <v>3</v>
      </c>
      <c r="E52" s="42" t="str">
        <f t="shared" si="2"/>
        <v>CEUTA</v>
      </c>
      <c r="F52" s="42">
        <f t="shared" si="7"/>
        <v>367759</v>
      </c>
      <c r="G52" s="42">
        <f t="shared" si="8"/>
        <v>471413</v>
      </c>
    </row>
    <row r="53" spans="1:7" x14ac:dyDescent="0.25">
      <c r="A53" s="42" t="str">
        <f t="shared" si="3"/>
        <v>LAS PALMAS</v>
      </c>
      <c r="B53" s="41">
        <f t="shared" si="4"/>
        <v>2016265</v>
      </c>
      <c r="C53" s="41">
        <f t="shared" si="5"/>
        <v>2002146</v>
      </c>
      <c r="D53" s="41">
        <f t="shared" si="6"/>
        <v>10</v>
      </c>
      <c r="E53" s="42" t="str">
        <f t="shared" si="2"/>
        <v>GIJON</v>
      </c>
      <c r="F53" s="42">
        <f t="shared" si="7"/>
        <v>336024</v>
      </c>
      <c r="G53" s="42">
        <f t="shared" si="8"/>
        <v>429873</v>
      </c>
    </row>
    <row r="54" spans="1:7" x14ac:dyDescent="0.25">
      <c r="A54" s="42" t="str">
        <f t="shared" si="3"/>
        <v>MALAGA</v>
      </c>
      <c r="B54" s="41">
        <f t="shared" si="4"/>
        <v>16169</v>
      </c>
      <c r="C54" s="41">
        <f t="shared" si="5"/>
        <v>48693</v>
      </c>
      <c r="D54" s="41">
        <f t="shared" si="6"/>
        <v>24</v>
      </c>
      <c r="E54" s="42" t="str">
        <f t="shared" si="2"/>
        <v>AVILES</v>
      </c>
      <c r="F54" s="42">
        <f t="shared" si="7"/>
        <v>263404</v>
      </c>
      <c r="G54" s="42">
        <f t="shared" si="8"/>
        <v>266907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122280</v>
      </c>
      <c r="G55" s="42">
        <f t="shared" si="8"/>
        <v>203110</v>
      </c>
    </row>
    <row r="56" spans="1:7" x14ac:dyDescent="0.25">
      <c r="A56" s="42" t="str">
        <f t="shared" si="3"/>
        <v>MELILLA</v>
      </c>
      <c r="B56" s="41">
        <f t="shared" si="4"/>
        <v>19733</v>
      </c>
      <c r="C56" s="41">
        <f t="shared" si="5"/>
        <v>26482</v>
      </c>
      <c r="D56" s="41">
        <f t="shared" si="6"/>
        <v>23</v>
      </c>
      <c r="E56" s="42" t="str">
        <f t="shared" si="2"/>
        <v>VILAGARCIA</v>
      </c>
      <c r="F56" s="42">
        <f t="shared" si="9"/>
        <v>102133</v>
      </c>
      <c r="G56" s="42">
        <f t="shared" si="8"/>
        <v>94588</v>
      </c>
    </row>
    <row r="57" spans="1:7" x14ac:dyDescent="0.25">
      <c r="A57" s="42" t="str">
        <f t="shared" si="3"/>
        <v>MOTRIL</v>
      </c>
      <c r="B57" s="41">
        <f t="shared" si="4"/>
        <v>468248</v>
      </c>
      <c r="C57" s="41">
        <f t="shared" si="5"/>
        <v>526838</v>
      </c>
      <c r="D57" s="41">
        <f t="shared" si="6"/>
        <v>14</v>
      </c>
      <c r="E57" s="42" t="str">
        <f t="shared" si="2"/>
        <v>SANTANDER</v>
      </c>
      <c r="F57" s="42">
        <f t="shared" si="9"/>
        <v>99410</v>
      </c>
      <c r="G57" s="42">
        <f t="shared" si="8"/>
        <v>94727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VIGO</v>
      </c>
      <c r="F58" s="42">
        <f t="shared" si="9"/>
        <v>38677</v>
      </c>
      <c r="G58" s="42">
        <f t="shared" si="8"/>
        <v>36278</v>
      </c>
    </row>
    <row r="59" spans="1:7" x14ac:dyDescent="0.25">
      <c r="A59" s="42" t="str">
        <f t="shared" si="3"/>
        <v>SANTA CRUZ DE TENERIFE</v>
      </c>
      <c r="B59" s="41">
        <f t="shared" si="4"/>
        <v>3017301</v>
      </c>
      <c r="C59" s="41">
        <f t="shared" si="5"/>
        <v>3043641</v>
      </c>
      <c r="D59" s="41">
        <f t="shared" si="6"/>
        <v>8</v>
      </c>
      <c r="E59" s="42" t="str">
        <f t="shared" si="2"/>
        <v>ALICANTE</v>
      </c>
      <c r="F59" s="42">
        <f t="shared" si="9"/>
        <v>20273</v>
      </c>
      <c r="G59" s="42">
        <f t="shared" si="8"/>
        <v>24488</v>
      </c>
    </row>
    <row r="60" spans="1:7" x14ac:dyDescent="0.25">
      <c r="A60" s="42" t="str">
        <f t="shared" si="3"/>
        <v>SANTANDER</v>
      </c>
      <c r="B60" s="41">
        <f t="shared" si="4"/>
        <v>99410</v>
      </c>
      <c r="C60" s="41">
        <f t="shared" si="5"/>
        <v>94727</v>
      </c>
      <c r="D60" s="41">
        <f t="shared" si="6"/>
        <v>20</v>
      </c>
      <c r="E60" s="42" t="str">
        <f t="shared" si="2"/>
        <v>MELILLA</v>
      </c>
      <c r="F60" s="42">
        <f t="shared" si="9"/>
        <v>19733</v>
      </c>
      <c r="G60" s="42">
        <f t="shared" si="8"/>
        <v>26482</v>
      </c>
    </row>
    <row r="61" spans="1:7" x14ac:dyDescent="0.25">
      <c r="A61" s="42" t="str">
        <f t="shared" si="3"/>
        <v>SEVILLA</v>
      </c>
      <c r="B61" s="41">
        <f t="shared" si="4"/>
        <v>122280</v>
      </c>
      <c r="C61" s="41">
        <f t="shared" si="5"/>
        <v>203110</v>
      </c>
      <c r="D61" s="41">
        <f t="shared" si="6"/>
        <v>18</v>
      </c>
      <c r="E61" s="42" t="str">
        <f t="shared" si="2"/>
        <v>MALAGA</v>
      </c>
      <c r="F61" s="42">
        <f t="shared" si="9"/>
        <v>16169</v>
      </c>
      <c r="G61" s="42">
        <f t="shared" si="8"/>
        <v>48693</v>
      </c>
    </row>
    <row r="62" spans="1:7" x14ac:dyDescent="0.25">
      <c r="A62" s="42" t="str">
        <f t="shared" si="3"/>
        <v>TARRAGONA</v>
      </c>
      <c r="B62" s="41">
        <f t="shared" si="4"/>
        <v>7815306</v>
      </c>
      <c r="C62" s="41">
        <f t="shared" si="5"/>
        <v>8406489</v>
      </c>
      <c r="D62" s="41">
        <f t="shared" si="6"/>
        <v>4</v>
      </c>
      <c r="E62" s="42" t="str">
        <f t="shared" si="2"/>
        <v>BAHIA DE CADIZ</v>
      </c>
      <c r="F62" s="42">
        <f t="shared" si="9"/>
        <v>14037</v>
      </c>
      <c r="G62" s="42">
        <f t="shared" si="8"/>
        <v>34699</v>
      </c>
    </row>
    <row r="63" spans="1:7" x14ac:dyDescent="0.25">
      <c r="A63" s="42" t="str">
        <f t="shared" si="3"/>
        <v>VALENCIA</v>
      </c>
      <c r="B63" s="41">
        <f t="shared" si="4"/>
        <v>1509346</v>
      </c>
      <c r="C63" s="41">
        <f t="shared" si="5"/>
        <v>1580360</v>
      </c>
      <c r="D63" s="41">
        <f t="shared" si="6"/>
        <v>11</v>
      </c>
      <c r="E63" s="42" t="str">
        <f t="shared" si="2"/>
        <v>ALMERIA</v>
      </c>
      <c r="F63" s="42">
        <f t="shared" si="9"/>
        <v>4438</v>
      </c>
      <c r="G63" s="42">
        <f t="shared" si="8"/>
        <v>8151</v>
      </c>
    </row>
    <row r="64" spans="1:7" x14ac:dyDescent="0.25">
      <c r="A64" s="42" t="str">
        <f t="shared" si="3"/>
        <v>VIGO</v>
      </c>
      <c r="B64" s="41">
        <f t="shared" si="4"/>
        <v>38677</v>
      </c>
      <c r="C64" s="41">
        <f t="shared" si="5"/>
        <v>36278</v>
      </c>
      <c r="D64" s="41">
        <f t="shared" si="6"/>
        <v>21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102133</v>
      </c>
      <c r="C65" s="41">
        <f t="shared" si="5"/>
        <v>94588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415424</v>
      </c>
      <c r="C7" s="19">
        <v>304502</v>
      </c>
      <c r="D7" s="19">
        <v>1696121</v>
      </c>
      <c r="E7" s="19">
        <v>1452781</v>
      </c>
      <c r="F7" s="10">
        <f>((E7*100)/D7)-100</f>
        <v>-14.346853791681141</v>
      </c>
      <c r="G7" s="1"/>
      <c r="H7" s="1"/>
      <c r="I7" s="1"/>
    </row>
    <row r="8" spans="1:12" x14ac:dyDescent="0.25">
      <c r="A8" s="11" t="s">
        <v>45</v>
      </c>
      <c r="B8" s="20">
        <v>53139</v>
      </c>
      <c r="C8" s="20">
        <v>99705</v>
      </c>
      <c r="D8" s="20">
        <v>299797</v>
      </c>
      <c r="E8" s="20">
        <v>367852</v>
      </c>
      <c r="F8" s="13">
        <f t="shared" ref="F8:F35" si="0">((E8*100)/D8)-100</f>
        <v>22.700360577323991</v>
      </c>
      <c r="G8" s="1"/>
      <c r="H8" s="1"/>
      <c r="I8" s="1"/>
    </row>
    <row r="9" spans="1:12" x14ac:dyDescent="0.25">
      <c r="A9" s="8" t="s">
        <v>46</v>
      </c>
      <c r="B9" s="19">
        <v>545522</v>
      </c>
      <c r="C9" s="19">
        <v>357506</v>
      </c>
      <c r="D9" s="19">
        <v>2151374</v>
      </c>
      <c r="E9" s="19">
        <v>1693931</v>
      </c>
      <c r="F9" s="10">
        <f t="shared" si="0"/>
        <v>-21.262830172717528</v>
      </c>
      <c r="G9" s="1"/>
      <c r="H9" s="1"/>
      <c r="I9" s="1"/>
    </row>
    <row r="10" spans="1:12" x14ac:dyDescent="0.25">
      <c r="A10" s="11" t="s">
        <v>47</v>
      </c>
      <c r="B10" s="20">
        <v>294132</v>
      </c>
      <c r="C10" s="20">
        <v>222265</v>
      </c>
      <c r="D10" s="20">
        <v>1390878</v>
      </c>
      <c r="E10" s="20">
        <v>1125155</v>
      </c>
      <c r="F10" s="13">
        <f t="shared" si="0"/>
        <v>-19.104695019980184</v>
      </c>
      <c r="G10" s="1"/>
      <c r="H10" s="1"/>
      <c r="I10" s="1"/>
    </row>
    <row r="11" spans="1:12" x14ac:dyDescent="0.25">
      <c r="A11" s="8" t="s">
        <v>48</v>
      </c>
      <c r="B11" s="19">
        <v>215479</v>
      </c>
      <c r="C11" s="19">
        <v>54152</v>
      </c>
      <c r="D11" s="19">
        <v>790223</v>
      </c>
      <c r="E11" s="19">
        <v>499142</v>
      </c>
      <c r="F11" s="10">
        <f t="shared" si="0"/>
        <v>-36.835298390454341</v>
      </c>
      <c r="G11" s="1"/>
      <c r="H11" s="1"/>
      <c r="I11" s="1"/>
    </row>
    <row r="12" spans="1:12" x14ac:dyDescent="0.25">
      <c r="A12" s="11" t="s">
        <v>49</v>
      </c>
      <c r="B12" s="20">
        <v>156248</v>
      </c>
      <c r="C12" s="20">
        <v>168464</v>
      </c>
      <c r="D12" s="20">
        <v>825035</v>
      </c>
      <c r="E12" s="20">
        <v>718533</v>
      </c>
      <c r="F12" s="13">
        <f t="shared" si="0"/>
        <v>-12.908785687879913</v>
      </c>
      <c r="G12" s="1"/>
      <c r="H12" s="1"/>
      <c r="I12" s="1"/>
    </row>
    <row r="13" spans="1:12" x14ac:dyDescent="0.25">
      <c r="A13" s="8" t="s">
        <v>50</v>
      </c>
      <c r="B13" s="19">
        <v>155985</v>
      </c>
      <c r="C13" s="19">
        <v>74125</v>
      </c>
      <c r="D13" s="19">
        <v>734702</v>
      </c>
      <c r="E13" s="19">
        <v>457232</v>
      </c>
      <c r="F13" s="10">
        <f t="shared" si="0"/>
        <v>-37.766332472213222</v>
      </c>
      <c r="G13" s="1"/>
      <c r="H13" s="1"/>
      <c r="I13" s="1"/>
    </row>
    <row r="14" spans="1:12" x14ac:dyDescent="0.25">
      <c r="A14" s="11" t="s">
        <v>51</v>
      </c>
      <c r="B14" s="20">
        <v>458809</v>
      </c>
      <c r="C14" s="20">
        <v>417447</v>
      </c>
      <c r="D14" s="20">
        <v>1915612</v>
      </c>
      <c r="E14" s="20">
        <v>1787709</v>
      </c>
      <c r="F14" s="13">
        <f t="shared" si="0"/>
        <v>-6.6768740225056007</v>
      </c>
      <c r="G14" s="1"/>
      <c r="H14" s="1"/>
      <c r="I14" s="1"/>
    </row>
    <row r="15" spans="1:12" x14ac:dyDescent="0.25">
      <c r="A15" s="8" t="s">
        <v>52</v>
      </c>
      <c r="B15" s="19">
        <v>392544</v>
      </c>
      <c r="C15" s="19">
        <v>393548</v>
      </c>
      <c r="D15" s="19">
        <v>1770270</v>
      </c>
      <c r="E15" s="19">
        <v>1896917</v>
      </c>
      <c r="F15" s="10">
        <f t="shared" si="0"/>
        <v>7.1541064357414399</v>
      </c>
      <c r="G15" s="1"/>
      <c r="H15" s="1"/>
      <c r="I15" s="1"/>
    </row>
    <row r="16" spans="1:12" x14ac:dyDescent="0.25">
      <c r="A16" s="11" t="s">
        <v>53</v>
      </c>
      <c r="B16" s="20">
        <v>413501</v>
      </c>
      <c r="C16" s="20">
        <v>299896</v>
      </c>
      <c r="D16" s="20">
        <v>2185995</v>
      </c>
      <c r="E16" s="20">
        <v>1779820</v>
      </c>
      <c r="F16" s="13">
        <f t="shared" si="0"/>
        <v>-18.580783579102416</v>
      </c>
      <c r="G16" s="1"/>
      <c r="H16" s="1"/>
      <c r="I16" s="1"/>
    </row>
    <row r="17" spans="1:9" x14ac:dyDescent="0.25">
      <c r="A17" s="8" t="s">
        <v>54</v>
      </c>
      <c r="B17" s="19">
        <v>277603</v>
      </c>
      <c r="C17" s="19">
        <v>261890</v>
      </c>
      <c r="D17" s="19">
        <v>1205569</v>
      </c>
      <c r="E17" s="19">
        <v>1040423</v>
      </c>
      <c r="F17" s="10">
        <f t="shared" si="0"/>
        <v>-13.69859377605097</v>
      </c>
      <c r="G17" s="1"/>
      <c r="H17" s="1"/>
      <c r="I17" s="1"/>
    </row>
    <row r="18" spans="1:9" x14ac:dyDescent="0.25">
      <c r="A18" s="11" t="s">
        <v>55</v>
      </c>
      <c r="B18" s="20">
        <v>21518</v>
      </c>
      <c r="C18" s="20">
        <v>4975</v>
      </c>
      <c r="D18" s="20">
        <v>69684</v>
      </c>
      <c r="E18" s="20">
        <v>38085</v>
      </c>
      <c r="F18" s="13">
        <f t="shared" si="0"/>
        <v>-45.346133976235578</v>
      </c>
      <c r="G18" s="1"/>
      <c r="H18" s="1"/>
      <c r="I18" s="1"/>
    </row>
    <row r="19" spans="1:9" x14ac:dyDescent="0.25">
      <c r="A19" s="8" t="s">
        <v>56</v>
      </c>
      <c r="B19" s="19">
        <v>900676</v>
      </c>
      <c r="C19" s="19">
        <v>709202</v>
      </c>
      <c r="D19" s="19">
        <v>4461008</v>
      </c>
      <c r="E19" s="19">
        <v>3555785</v>
      </c>
      <c r="F19" s="10">
        <f t="shared" si="0"/>
        <v>-20.291893670668159</v>
      </c>
      <c r="G19" s="1"/>
      <c r="H19" s="1"/>
      <c r="I19" s="1"/>
    </row>
    <row r="20" spans="1:9" x14ac:dyDescent="0.25">
      <c r="A20" s="11" t="s">
        <v>57</v>
      </c>
      <c r="B20" s="20">
        <v>1040627</v>
      </c>
      <c r="C20" s="20">
        <v>1294569</v>
      </c>
      <c r="D20" s="20">
        <v>5701760</v>
      </c>
      <c r="E20" s="20">
        <v>5481237</v>
      </c>
      <c r="F20" s="13">
        <f t="shared" si="0"/>
        <v>-3.8676303457178136</v>
      </c>
      <c r="G20" s="1"/>
      <c r="H20" s="1"/>
      <c r="I20" s="1"/>
    </row>
    <row r="21" spans="1:9" x14ac:dyDescent="0.25">
      <c r="A21" s="8" t="s">
        <v>58</v>
      </c>
      <c r="B21" s="19">
        <v>291201</v>
      </c>
      <c r="C21" s="19">
        <v>428314</v>
      </c>
      <c r="D21" s="19">
        <v>1702243</v>
      </c>
      <c r="E21" s="19">
        <v>1478084</v>
      </c>
      <c r="F21" s="10">
        <f t="shared" si="0"/>
        <v>-13.168448922979863</v>
      </c>
      <c r="G21" s="1"/>
      <c r="H21" s="1"/>
      <c r="I21" s="1"/>
    </row>
    <row r="22" spans="1:9" x14ac:dyDescent="0.25">
      <c r="A22" s="11" t="s">
        <v>59</v>
      </c>
      <c r="B22" s="20">
        <v>33463</v>
      </c>
      <c r="C22" s="20">
        <v>43161</v>
      </c>
      <c r="D22" s="20">
        <v>175704</v>
      </c>
      <c r="E22" s="20">
        <v>136943</v>
      </c>
      <c r="F22" s="13">
        <f t="shared" si="0"/>
        <v>-22.06039703137094</v>
      </c>
      <c r="G22" s="1"/>
      <c r="H22" s="1"/>
      <c r="I22" s="1"/>
    </row>
    <row r="23" spans="1:9" x14ac:dyDescent="0.25">
      <c r="A23" s="8" t="s">
        <v>60</v>
      </c>
      <c r="B23" s="19">
        <v>66604</v>
      </c>
      <c r="C23" s="19">
        <v>69664</v>
      </c>
      <c r="D23" s="19">
        <v>386568</v>
      </c>
      <c r="E23" s="19">
        <v>280354</v>
      </c>
      <c r="F23" s="10">
        <f t="shared" si="0"/>
        <v>-27.476149086318571</v>
      </c>
      <c r="G23" s="1"/>
      <c r="H23" s="1"/>
      <c r="I23" s="1"/>
    </row>
    <row r="24" spans="1:9" x14ac:dyDescent="0.25">
      <c r="A24" s="11" t="s">
        <v>61</v>
      </c>
      <c r="B24" s="20">
        <v>36246</v>
      </c>
      <c r="C24" s="20">
        <v>33242</v>
      </c>
      <c r="D24" s="20">
        <v>304505</v>
      </c>
      <c r="E24" s="20">
        <v>341525</v>
      </c>
      <c r="F24" s="13">
        <f t="shared" si="0"/>
        <v>12.157435838491978</v>
      </c>
      <c r="G24" s="1"/>
      <c r="H24" s="1"/>
      <c r="I24" s="1"/>
    </row>
    <row r="25" spans="1:9" x14ac:dyDescent="0.25">
      <c r="A25" s="8" t="s">
        <v>62</v>
      </c>
      <c r="B25" s="19">
        <v>4150</v>
      </c>
      <c r="C25" s="19">
        <v>2050</v>
      </c>
      <c r="D25" s="19">
        <v>8602</v>
      </c>
      <c r="E25" s="19">
        <v>5300</v>
      </c>
      <c r="F25" s="10">
        <f t="shared" si="0"/>
        <v>-38.386421762380841</v>
      </c>
      <c r="G25" s="1"/>
      <c r="H25" s="1"/>
      <c r="I25" s="1"/>
    </row>
    <row r="26" spans="1:9" x14ac:dyDescent="0.25">
      <c r="A26" s="11" t="s">
        <v>63</v>
      </c>
      <c r="B26" s="20">
        <v>59958</v>
      </c>
      <c r="C26" s="20">
        <v>41810</v>
      </c>
      <c r="D26" s="20">
        <v>198696</v>
      </c>
      <c r="E26" s="20">
        <v>209282</v>
      </c>
      <c r="F26" s="13">
        <f t="shared" si="0"/>
        <v>5.3277368442243471</v>
      </c>
      <c r="G26" s="1"/>
      <c r="H26" s="1"/>
      <c r="I26" s="1"/>
    </row>
    <row r="27" spans="1:9" x14ac:dyDescent="0.25">
      <c r="A27" s="8" t="s">
        <v>64</v>
      </c>
      <c r="B27" s="19">
        <v>132588</v>
      </c>
      <c r="C27" s="19">
        <v>73956</v>
      </c>
      <c r="D27" s="19">
        <v>706512</v>
      </c>
      <c r="E27" s="19">
        <v>447819</v>
      </c>
      <c r="F27" s="10">
        <f t="shared" si="0"/>
        <v>-36.615513961546299</v>
      </c>
      <c r="G27" s="1"/>
      <c r="H27" s="1"/>
      <c r="I27" s="1"/>
    </row>
    <row r="28" spans="1:9" x14ac:dyDescent="0.25">
      <c r="A28" s="11" t="s">
        <v>65</v>
      </c>
      <c r="B28" s="20">
        <v>24828</v>
      </c>
      <c r="C28" s="20">
        <v>65286</v>
      </c>
      <c r="D28" s="20">
        <v>235764</v>
      </c>
      <c r="E28" s="20">
        <v>222953</v>
      </c>
      <c r="F28" s="13">
        <f t="shared" si="0"/>
        <v>-5.4338236541626372</v>
      </c>
      <c r="G28" s="1"/>
      <c r="H28" s="1"/>
      <c r="I28" s="1"/>
    </row>
    <row r="29" spans="1:9" x14ac:dyDescent="0.25">
      <c r="A29" s="8" t="s">
        <v>66</v>
      </c>
      <c r="B29" s="19">
        <v>277979</v>
      </c>
      <c r="C29" s="19">
        <v>216550</v>
      </c>
      <c r="D29" s="19">
        <v>1255686</v>
      </c>
      <c r="E29" s="19">
        <v>1138765</v>
      </c>
      <c r="F29" s="10">
        <f t="shared" si="0"/>
        <v>-9.3113246464482415</v>
      </c>
      <c r="G29" s="1"/>
      <c r="H29" s="1"/>
      <c r="I29" s="1"/>
    </row>
    <row r="30" spans="1:9" x14ac:dyDescent="0.25">
      <c r="A30" s="11" t="s">
        <v>67</v>
      </c>
      <c r="B30" s="20">
        <v>149224</v>
      </c>
      <c r="C30" s="20">
        <v>124502</v>
      </c>
      <c r="D30" s="20">
        <v>772630</v>
      </c>
      <c r="E30" s="20">
        <v>775993</v>
      </c>
      <c r="F30" s="13">
        <f t="shared" si="0"/>
        <v>0.43526655708424755</v>
      </c>
      <c r="G30" s="1"/>
      <c r="H30" s="1"/>
      <c r="I30" s="1"/>
    </row>
    <row r="31" spans="1:9" x14ac:dyDescent="0.25">
      <c r="A31" s="8" t="s">
        <v>68</v>
      </c>
      <c r="B31" s="19">
        <v>1179491</v>
      </c>
      <c r="C31" s="19">
        <v>488008</v>
      </c>
      <c r="D31" s="19">
        <v>4896642</v>
      </c>
      <c r="E31" s="19">
        <v>2738191</v>
      </c>
      <c r="F31" s="10">
        <f t="shared" si="0"/>
        <v>-44.080228858879209</v>
      </c>
      <c r="G31" s="1"/>
      <c r="H31" s="1"/>
      <c r="I31" s="1"/>
    </row>
    <row r="32" spans="1:9" x14ac:dyDescent="0.25">
      <c r="A32" s="11" t="s">
        <v>69</v>
      </c>
      <c r="B32" s="20">
        <v>161222</v>
      </c>
      <c r="C32" s="20">
        <v>225346</v>
      </c>
      <c r="D32" s="20">
        <v>827780</v>
      </c>
      <c r="E32" s="20">
        <v>941946</v>
      </c>
      <c r="F32" s="13">
        <f t="shared" si="0"/>
        <v>13.791828746768459</v>
      </c>
      <c r="G32" s="1"/>
      <c r="H32" s="1"/>
      <c r="I32" s="1"/>
    </row>
    <row r="33" spans="1:9" x14ac:dyDescent="0.25">
      <c r="A33" s="8" t="s">
        <v>70</v>
      </c>
      <c r="B33" s="19">
        <v>27014</v>
      </c>
      <c r="C33" s="19">
        <v>27652</v>
      </c>
      <c r="D33" s="19">
        <v>121709</v>
      </c>
      <c r="E33" s="19">
        <v>116430</v>
      </c>
      <c r="F33" s="10">
        <f t="shared" si="0"/>
        <v>-4.3373949338175493</v>
      </c>
      <c r="G33" s="1"/>
      <c r="H33" s="1"/>
      <c r="I33" s="1"/>
    </row>
    <row r="34" spans="1:9" x14ac:dyDescent="0.25">
      <c r="A34" s="11" t="s">
        <v>71</v>
      </c>
      <c r="B34" s="20">
        <v>47612</v>
      </c>
      <c r="C34" s="20">
        <v>14271</v>
      </c>
      <c r="D34" s="20">
        <v>149486</v>
      </c>
      <c r="E34" s="20">
        <v>76766</v>
      </c>
      <c r="F34" s="13">
        <f t="shared" si="0"/>
        <v>-48.646696011666641</v>
      </c>
      <c r="G34" s="1"/>
      <c r="H34" s="1"/>
      <c r="I34" s="1"/>
    </row>
    <row r="35" spans="1:9" x14ac:dyDescent="0.25">
      <c r="A35" s="14" t="s">
        <v>72</v>
      </c>
      <c r="B35" s="15">
        <f>SUM(B7:B34)</f>
        <v>7832787</v>
      </c>
      <c r="C35" s="15">
        <f t="shared" ref="C35:E35" si="1">SUM(C7:C34)</f>
        <v>6516058</v>
      </c>
      <c r="D35" s="15">
        <f t="shared" si="1"/>
        <v>36940555</v>
      </c>
      <c r="E35" s="15">
        <f t="shared" si="1"/>
        <v>30804953</v>
      </c>
      <c r="F35" s="16">
        <f t="shared" si="0"/>
        <v>-16.609393118213845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1452781</v>
      </c>
      <c r="C38" s="41">
        <f>D7</f>
        <v>1696121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5481237</v>
      </c>
      <c r="G38" s="42">
        <f>LOOKUP(E38,$A$38:$A$65,$C$38:$C$65)</f>
        <v>5701760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367852</v>
      </c>
      <c r="C39" s="41">
        <f t="shared" ref="C39:C65" si="5">D8</f>
        <v>299797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3555785</v>
      </c>
      <c r="G39" s="42">
        <f t="shared" ref="G39:G65" si="8">LOOKUP(E39,$A$38:$A$65,$C$38:$C$65)</f>
        <v>4461008</v>
      </c>
    </row>
    <row r="40" spans="1:9" x14ac:dyDescent="0.25">
      <c r="A40" s="42" t="str">
        <f t="shared" si="3"/>
        <v>ALMERIA</v>
      </c>
      <c r="B40" s="41">
        <f t="shared" si="4"/>
        <v>1693931</v>
      </c>
      <c r="C40" s="41">
        <f t="shared" si="5"/>
        <v>2151374</v>
      </c>
      <c r="D40" s="41">
        <f t="shared" si="6"/>
        <v>7</v>
      </c>
      <c r="E40" s="42" t="str">
        <f t="shared" si="2"/>
        <v>TARRAGONA</v>
      </c>
      <c r="F40" s="42">
        <f t="shared" si="7"/>
        <v>2738191</v>
      </c>
      <c r="G40" s="42">
        <f t="shared" si="8"/>
        <v>4896642</v>
      </c>
    </row>
    <row r="41" spans="1:9" x14ac:dyDescent="0.25">
      <c r="A41" s="42" t="str">
        <f t="shared" si="3"/>
        <v>AVILES</v>
      </c>
      <c r="B41" s="41">
        <f t="shared" si="4"/>
        <v>1125155</v>
      </c>
      <c r="C41" s="41">
        <f t="shared" si="5"/>
        <v>1390878</v>
      </c>
      <c r="D41" s="41">
        <f t="shared" si="6"/>
        <v>11</v>
      </c>
      <c r="E41" s="42" t="str">
        <f t="shared" si="2"/>
        <v>BILBAO</v>
      </c>
      <c r="F41" s="42">
        <f t="shared" si="7"/>
        <v>1896917</v>
      </c>
      <c r="G41" s="42">
        <f t="shared" si="8"/>
        <v>1770270</v>
      </c>
    </row>
    <row r="42" spans="1:9" x14ac:dyDescent="0.25">
      <c r="A42" s="42" t="str">
        <f t="shared" si="3"/>
        <v>BAHIA DE ALGECIRAS</v>
      </c>
      <c r="B42" s="41">
        <f t="shared" si="4"/>
        <v>499142</v>
      </c>
      <c r="C42" s="41">
        <f t="shared" si="5"/>
        <v>790223</v>
      </c>
      <c r="D42" s="41">
        <f t="shared" si="6"/>
        <v>16</v>
      </c>
      <c r="E42" s="42" t="str">
        <f t="shared" si="2"/>
        <v>BARCELONA</v>
      </c>
      <c r="F42" s="42">
        <f t="shared" si="7"/>
        <v>1787709</v>
      </c>
      <c r="G42" s="42">
        <f t="shared" si="8"/>
        <v>1915612</v>
      </c>
    </row>
    <row r="43" spans="1:9" x14ac:dyDescent="0.25">
      <c r="A43" s="42" t="str">
        <f t="shared" si="3"/>
        <v>BAHIA DE CADIZ</v>
      </c>
      <c r="B43" s="41">
        <f t="shared" si="4"/>
        <v>718533</v>
      </c>
      <c r="C43" s="41">
        <f t="shared" si="5"/>
        <v>825035</v>
      </c>
      <c r="D43" s="41">
        <f t="shared" si="6"/>
        <v>15</v>
      </c>
      <c r="E43" s="42" t="str">
        <f t="shared" si="2"/>
        <v>CARTAGENA</v>
      </c>
      <c r="F43" s="42">
        <f t="shared" si="7"/>
        <v>1779820</v>
      </c>
      <c r="G43" s="42">
        <f t="shared" si="8"/>
        <v>2185995</v>
      </c>
    </row>
    <row r="44" spans="1:9" x14ac:dyDescent="0.25">
      <c r="A44" s="42" t="str">
        <f t="shared" si="3"/>
        <v>BALEARES</v>
      </c>
      <c r="B44" s="41">
        <f t="shared" si="4"/>
        <v>457232</v>
      </c>
      <c r="C44" s="41">
        <f t="shared" si="5"/>
        <v>734702</v>
      </c>
      <c r="D44" s="41">
        <f t="shared" si="6"/>
        <v>17</v>
      </c>
      <c r="E44" s="42" t="str">
        <f t="shared" si="2"/>
        <v>ALMERIA</v>
      </c>
      <c r="F44" s="42">
        <f t="shared" si="7"/>
        <v>1693931</v>
      </c>
      <c r="G44" s="42">
        <f t="shared" si="8"/>
        <v>2151374</v>
      </c>
    </row>
    <row r="45" spans="1:9" x14ac:dyDescent="0.25">
      <c r="A45" s="42" t="str">
        <f t="shared" si="3"/>
        <v>BARCELONA</v>
      </c>
      <c r="B45" s="41">
        <f t="shared" si="4"/>
        <v>1787709</v>
      </c>
      <c r="C45" s="41">
        <f t="shared" si="5"/>
        <v>1915612</v>
      </c>
      <c r="D45" s="41">
        <f t="shared" si="6"/>
        <v>5</v>
      </c>
      <c r="E45" s="42" t="str">
        <f t="shared" si="2"/>
        <v>HUELVA</v>
      </c>
      <c r="F45" s="42">
        <f t="shared" si="7"/>
        <v>1478084</v>
      </c>
      <c r="G45" s="42">
        <f t="shared" si="8"/>
        <v>1702243</v>
      </c>
    </row>
    <row r="46" spans="1:9" x14ac:dyDescent="0.25">
      <c r="A46" s="42" t="str">
        <f t="shared" si="3"/>
        <v>BILBAO</v>
      </c>
      <c r="B46" s="41">
        <f t="shared" si="4"/>
        <v>1896917</v>
      </c>
      <c r="C46" s="41">
        <f t="shared" si="5"/>
        <v>1770270</v>
      </c>
      <c r="D46" s="41">
        <f t="shared" si="6"/>
        <v>4</v>
      </c>
      <c r="E46" s="42" t="str">
        <f t="shared" si="2"/>
        <v>A CORUÑA</v>
      </c>
      <c r="F46" s="42">
        <f t="shared" si="7"/>
        <v>1452781</v>
      </c>
      <c r="G46" s="42">
        <f t="shared" si="8"/>
        <v>1696121</v>
      </c>
    </row>
    <row r="47" spans="1:9" x14ac:dyDescent="0.25">
      <c r="A47" s="42" t="str">
        <f t="shared" si="3"/>
        <v>CARTAGENA</v>
      </c>
      <c r="B47" s="41">
        <f t="shared" si="4"/>
        <v>1779820</v>
      </c>
      <c r="C47" s="41">
        <f t="shared" si="5"/>
        <v>2185995</v>
      </c>
      <c r="D47" s="41">
        <f t="shared" si="6"/>
        <v>6</v>
      </c>
      <c r="E47" s="42" t="str">
        <f t="shared" si="2"/>
        <v>SANTANDER</v>
      </c>
      <c r="F47" s="42">
        <f t="shared" si="7"/>
        <v>1138765</v>
      </c>
      <c r="G47" s="42">
        <f t="shared" si="8"/>
        <v>1255686</v>
      </c>
    </row>
    <row r="48" spans="1:9" x14ac:dyDescent="0.25">
      <c r="A48" s="42" t="str">
        <f t="shared" si="3"/>
        <v>CASTELLON</v>
      </c>
      <c r="B48" s="41">
        <f t="shared" si="4"/>
        <v>1040423</v>
      </c>
      <c r="C48" s="41">
        <f t="shared" si="5"/>
        <v>1205569</v>
      </c>
      <c r="D48" s="41">
        <f t="shared" si="6"/>
        <v>12</v>
      </c>
      <c r="E48" s="42" t="str">
        <f t="shared" si="2"/>
        <v>AVILES</v>
      </c>
      <c r="F48" s="42">
        <f t="shared" si="7"/>
        <v>1125155</v>
      </c>
      <c r="G48" s="42">
        <f t="shared" si="8"/>
        <v>1390878</v>
      </c>
    </row>
    <row r="49" spans="1:7" x14ac:dyDescent="0.25">
      <c r="A49" s="42" t="str">
        <f t="shared" si="3"/>
        <v>CEUTA</v>
      </c>
      <c r="B49" s="41">
        <f t="shared" si="4"/>
        <v>38085</v>
      </c>
      <c r="C49" s="41">
        <f t="shared" si="5"/>
        <v>69684</v>
      </c>
      <c r="D49" s="41">
        <f t="shared" si="6"/>
        <v>27</v>
      </c>
      <c r="E49" s="42" t="str">
        <f t="shared" si="2"/>
        <v>CASTELLON</v>
      </c>
      <c r="F49" s="42">
        <f t="shared" si="7"/>
        <v>1040423</v>
      </c>
      <c r="G49" s="42">
        <f t="shared" si="8"/>
        <v>1205569</v>
      </c>
    </row>
    <row r="50" spans="1:7" x14ac:dyDescent="0.25">
      <c r="A50" s="42" t="str">
        <f t="shared" si="3"/>
        <v>FERROL-SAN CIBRAO</v>
      </c>
      <c r="B50" s="41">
        <f t="shared" si="4"/>
        <v>3555785</v>
      </c>
      <c r="C50" s="41">
        <f t="shared" si="5"/>
        <v>4461008</v>
      </c>
      <c r="D50" s="41">
        <f t="shared" si="6"/>
        <v>2</v>
      </c>
      <c r="E50" s="42" t="str">
        <f t="shared" si="2"/>
        <v>VALENCIA</v>
      </c>
      <c r="F50" s="42">
        <f t="shared" si="7"/>
        <v>941946</v>
      </c>
      <c r="G50" s="42">
        <f t="shared" si="8"/>
        <v>827780</v>
      </c>
    </row>
    <row r="51" spans="1:7" x14ac:dyDescent="0.25">
      <c r="A51" s="42" t="str">
        <f t="shared" si="3"/>
        <v>GIJON</v>
      </c>
      <c r="B51" s="41">
        <f t="shared" si="4"/>
        <v>5481237</v>
      </c>
      <c r="C51" s="41">
        <f t="shared" si="5"/>
        <v>5701760</v>
      </c>
      <c r="D51" s="41">
        <f t="shared" si="6"/>
        <v>1</v>
      </c>
      <c r="E51" s="42" t="str">
        <f t="shared" si="2"/>
        <v>SEVILLA</v>
      </c>
      <c r="F51" s="42">
        <f t="shared" si="7"/>
        <v>775993</v>
      </c>
      <c r="G51" s="42">
        <f t="shared" si="8"/>
        <v>772630</v>
      </c>
    </row>
    <row r="52" spans="1:7" x14ac:dyDescent="0.25">
      <c r="A52" s="42" t="str">
        <f t="shared" si="3"/>
        <v>HUELVA</v>
      </c>
      <c r="B52" s="41">
        <f t="shared" si="4"/>
        <v>1478084</v>
      </c>
      <c r="C52" s="41">
        <f t="shared" si="5"/>
        <v>1702243</v>
      </c>
      <c r="D52" s="41">
        <f t="shared" si="6"/>
        <v>8</v>
      </c>
      <c r="E52" s="42" t="str">
        <f t="shared" si="2"/>
        <v>BAHIA DE CADIZ</v>
      </c>
      <c r="F52" s="42">
        <f t="shared" si="7"/>
        <v>718533</v>
      </c>
      <c r="G52" s="42">
        <f t="shared" si="8"/>
        <v>825035</v>
      </c>
    </row>
    <row r="53" spans="1:7" x14ac:dyDescent="0.25">
      <c r="A53" s="42" t="str">
        <f t="shared" si="3"/>
        <v>LAS PALMAS</v>
      </c>
      <c r="B53" s="41">
        <f t="shared" si="4"/>
        <v>136943</v>
      </c>
      <c r="C53" s="41">
        <f t="shared" si="5"/>
        <v>175704</v>
      </c>
      <c r="D53" s="41">
        <f t="shared" si="6"/>
        <v>24</v>
      </c>
      <c r="E53" s="42" t="str">
        <f t="shared" si="2"/>
        <v>BAHIA DE ALGECIRAS</v>
      </c>
      <c r="F53" s="42">
        <f t="shared" si="7"/>
        <v>499142</v>
      </c>
      <c r="G53" s="42">
        <f t="shared" si="8"/>
        <v>790223</v>
      </c>
    </row>
    <row r="54" spans="1:7" x14ac:dyDescent="0.25">
      <c r="A54" s="42" t="str">
        <f t="shared" si="3"/>
        <v>MALAGA</v>
      </c>
      <c r="B54" s="41">
        <f t="shared" si="4"/>
        <v>280354</v>
      </c>
      <c r="C54" s="41">
        <f t="shared" si="5"/>
        <v>386568</v>
      </c>
      <c r="D54" s="41">
        <f t="shared" si="6"/>
        <v>21</v>
      </c>
      <c r="E54" s="42" t="str">
        <f t="shared" si="2"/>
        <v>BALEARES</v>
      </c>
      <c r="F54" s="42">
        <f t="shared" si="7"/>
        <v>457232</v>
      </c>
      <c r="G54" s="42">
        <f t="shared" si="8"/>
        <v>734702</v>
      </c>
    </row>
    <row r="55" spans="1:7" x14ac:dyDescent="0.25">
      <c r="A55" s="42" t="str">
        <f t="shared" si="3"/>
        <v>MARIN Y RIA DE PONTEVEDRA</v>
      </c>
      <c r="B55" s="41">
        <f t="shared" si="4"/>
        <v>341525</v>
      </c>
      <c r="C55" s="41">
        <f t="shared" si="5"/>
        <v>304505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447819</v>
      </c>
      <c r="G55" s="42">
        <f t="shared" si="8"/>
        <v>706512</v>
      </c>
    </row>
    <row r="56" spans="1:7" x14ac:dyDescent="0.25">
      <c r="A56" s="42" t="str">
        <f t="shared" si="3"/>
        <v>MELILLA</v>
      </c>
      <c r="B56" s="41">
        <f t="shared" si="4"/>
        <v>5300</v>
      </c>
      <c r="C56" s="41">
        <f t="shared" si="5"/>
        <v>8602</v>
      </c>
      <c r="D56" s="41">
        <f t="shared" si="6"/>
        <v>28</v>
      </c>
      <c r="E56" s="42" t="str">
        <f t="shared" si="2"/>
        <v>ALICANTE</v>
      </c>
      <c r="F56" s="42">
        <f t="shared" si="9"/>
        <v>367852</v>
      </c>
      <c r="G56" s="42">
        <f t="shared" si="8"/>
        <v>299797</v>
      </c>
    </row>
    <row r="57" spans="1:7" x14ac:dyDescent="0.25">
      <c r="A57" s="42" t="str">
        <f t="shared" si="3"/>
        <v>MOTRIL</v>
      </c>
      <c r="B57" s="41">
        <f t="shared" si="4"/>
        <v>209282</v>
      </c>
      <c r="C57" s="41">
        <f t="shared" si="5"/>
        <v>198696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341525</v>
      </c>
      <c r="G57" s="42">
        <f t="shared" si="8"/>
        <v>304505</v>
      </c>
    </row>
    <row r="58" spans="1:7" x14ac:dyDescent="0.25">
      <c r="A58" s="42" t="str">
        <f t="shared" si="3"/>
        <v>PASAIA</v>
      </c>
      <c r="B58" s="41">
        <f t="shared" si="4"/>
        <v>447819</v>
      </c>
      <c r="C58" s="41">
        <f t="shared" si="5"/>
        <v>706512</v>
      </c>
      <c r="D58" s="41">
        <f t="shared" si="6"/>
        <v>18</v>
      </c>
      <c r="E58" s="42" t="str">
        <f t="shared" si="2"/>
        <v>MALAGA</v>
      </c>
      <c r="F58" s="42">
        <f t="shared" si="9"/>
        <v>280354</v>
      </c>
      <c r="G58" s="42">
        <f t="shared" si="8"/>
        <v>386568</v>
      </c>
    </row>
    <row r="59" spans="1:7" x14ac:dyDescent="0.25">
      <c r="A59" s="42" t="str">
        <f t="shared" si="3"/>
        <v>SANTA CRUZ DE TENERIFE</v>
      </c>
      <c r="B59" s="41">
        <f t="shared" si="4"/>
        <v>222953</v>
      </c>
      <c r="C59" s="41">
        <f t="shared" si="5"/>
        <v>235764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222953</v>
      </c>
      <c r="G59" s="42">
        <f t="shared" si="8"/>
        <v>235764</v>
      </c>
    </row>
    <row r="60" spans="1:7" x14ac:dyDescent="0.25">
      <c r="A60" s="42" t="str">
        <f t="shared" si="3"/>
        <v>SANTANDER</v>
      </c>
      <c r="B60" s="41">
        <f t="shared" si="4"/>
        <v>1138765</v>
      </c>
      <c r="C60" s="41">
        <f t="shared" si="5"/>
        <v>1255686</v>
      </c>
      <c r="D60" s="41">
        <f t="shared" si="6"/>
        <v>10</v>
      </c>
      <c r="E60" s="42" t="str">
        <f t="shared" si="2"/>
        <v>MOTRIL</v>
      </c>
      <c r="F60" s="42">
        <f t="shared" si="9"/>
        <v>209282</v>
      </c>
      <c r="G60" s="42">
        <f t="shared" si="8"/>
        <v>198696</v>
      </c>
    </row>
    <row r="61" spans="1:7" x14ac:dyDescent="0.25">
      <c r="A61" s="42" t="str">
        <f t="shared" si="3"/>
        <v>SEVILLA</v>
      </c>
      <c r="B61" s="41">
        <f t="shared" si="4"/>
        <v>775993</v>
      </c>
      <c r="C61" s="41">
        <f t="shared" si="5"/>
        <v>772630</v>
      </c>
      <c r="D61" s="41">
        <f t="shared" si="6"/>
        <v>14</v>
      </c>
      <c r="E61" s="42" t="str">
        <f t="shared" si="2"/>
        <v>LAS PALMAS</v>
      </c>
      <c r="F61" s="42">
        <f t="shared" si="9"/>
        <v>136943</v>
      </c>
      <c r="G61" s="42">
        <f t="shared" si="8"/>
        <v>175704</v>
      </c>
    </row>
    <row r="62" spans="1:7" x14ac:dyDescent="0.25">
      <c r="A62" s="42" t="str">
        <f t="shared" si="3"/>
        <v>TARRAGONA</v>
      </c>
      <c r="B62" s="41">
        <f t="shared" si="4"/>
        <v>2738191</v>
      </c>
      <c r="C62" s="41">
        <f t="shared" si="5"/>
        <v>4896642</v>
      </c>
      <c r="D62" s="41">
        <f t="shared" si="6"/>
        <v>3</v>
      </c>
      <c r="E62" s="42" t="str">
        <f t="shared" si="2"/>
        <v>VIGO</v>
      </c>
      <c r="F62" s="42">
        <f t="shared" si="9"/>
        <v>116430</v>
      </c>
      <c r="G62" s="42">
        <f t="shared" si="8"/>
        <v>121709</v>
      </c>
    </row>
    <row r="63" spans="1:7" x14ac:dyDescent="0.25">
      <c r="A63" s="42" t="str">
        <f t="shared" si="3"/>
        <v>VALENCIA</v>
      </c>
      <c r="B63" s="41">
        <f t="shared" si="4"/>
        <v>941946</v>
      </c>
      <c r="C63" s="41">
        <f t="shared" si="5"/>
        <v>827780</v>
      </c>
      <c r="D63" s="41">
        <f t="shared" si="6"/>
        <v>13</v>
      </c>
      <c r="E63" s="42" t="str">
        <f t="shared" si="2"/>
        <v>VILAGARCIA</v>
      </c>
      <c r="F63" s="42">
        <f t="shared" si="9"/>
        <v>76766</v>
      </c>
      <c r="G63" s="42">
        <f t="shared" si="8"/>
        <v>149486</v>
      </c>
    </row>
    <row r="64" spans="1:7" x14ac:dyDescent="0.25">
      <c r="A64" s="42" t="str">
        <f t="shared" si="3"/>
        <v>VIGO</v>
      </c>
      <c r="B64" s="41">
        <f t="shared" si="4"/>
        <v>116430</v>
      </c>
      <c r="C64" s="41">
        <f t="shared" si="5"/>
        <v>121709</v>
      </c>
      <c r="D64" s="41">
        <f t="shared" si="6"/>
        <v>25</v>
      </c>
      <c r="E64" s="42" t="str">
        <f t="shared" si="2"/>
        <v>CEUTA</v>
      </c>
      <c r="F64" s="42">
        <f t="shared" si="9"/>
        <v>38085</v>
      </c>
      <c r="G64" s="42">
        <f t="shared" si="8"/>
        <v>69684</v>
      </c>
    </row>
    <row r="65" spans="1:7" x14ac:dyDescent="0.25">
      <c r="A65" s="42" t="str">
        <f t="shared" si="3"/>
        <v>VILAGARCIA</v>
      </c>
      <c r="B65" s="41">
        <f t="shared" si="4"/>
        <v>76766</v>
      </c>
      <c r="C65" s="41">
        <f t="shared" si="5"/>
        <v>149486</v>
      </c>
      <c r="D65" s="41">
        <f t="shared" si="6"/>
        <v>26</v>
      </c>
      <c r="E65" s="42" t="str">
        <f t="shared" si="2"/>
        <v>MELILLA</v>
      </c>
      <c r="F65" s="42">
        <f t="shared" si="9"/>
        <v>5300</v>
      </c>
      <c r="G65" s="42">
        <f t="shared" si="8"/>
        <v>8602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132657</v>
      </c>
      <c r="C7" s="21">
        <v>90093</v>
      </c>
      <c r="D7" s="21">
        <v>613325</v>
      </c>
      <c r="E7" s="21">
        <v>503210</v>
      </c>
      <c r="F7" s="10">
        <f>((E7*100)/D7)-100</f>
        <v>-17.953776545876977</v>
      </c>
      <c r="G7" s="1"/>
      <c r="H7" s="1"/>
      <c r="I7" s="1"/>
    </row>
    <row r="8" spans="1:12" x14ac:dyDescent="0.25">
      <c r="A8" s="11" t="s">
        <v>45</v>
      </c>
      <c r="B8" s="22">
        <v>124160</v>
      </c>
      <c r="C8" s="22">
        <v>105811</v>
      </c>
      <c r="D8" s="22">
        <v>647534</v>
      </c>
      <c r="E8" s="22">
        <v>559193</v>
      </c>
      <c r="F8" s="13">
        <f t="shared" ref="F8:F35" si="0">((E8*100)/D8)-100</f>
        <v>-13.642681310942748</v>
      </c>
      <c r="G8" s="1"/>
      <c r="H8" s="1"/>
      <c r="I8" s="1"/>
    </row>
    <row r="9" spans="1:12" x14ac:dyDescent="0.25">
      <c r="A9" s="8" t="s">
        <v>46</v>
      </c>
      <c r="B9" s="21">
        <v>63263</v>
      </c>
      <c r="C9" s="21">
        <v>52182</v>
      </c>
      <c r="D9" s="21">
        <v>281573</v>
      </c>
      <c r="E9" s="21">
        <v>251008</v>
      </c>
      <c r="F9" s="10">
        <f t="shared" si="0"/>
        <v>-10.85508908879757</v>
      </c>
      <c r="G9" s="1"/>
      <c r="H9" s="1"/>
      <c r="I9" s="1"/>
    </row>
    <row r="10" spans="1:12" x14ac:dyDescent="0.25">
      <c r="A10" s="11" t="s">
        <v>47</v>
      </c>
      <c r="B10" s="22">
        <v>121982</v>
      </c>
      <c r="C10" s="22">
        <v>128381</v>
      </c>
      <c r="D10" s="22">
        <v>482585</v>
      </c>
      <c r="E10" s="22">
        <v>487385</v>
      </c>
      <c r="F10" s="13">
        <f t="shared" si="0"/>
        <v>0.99464343069097083</v>
      </c>
      <c r="G10" s="1"/>
      <c r="H10" s="1"/>
      <c r="I10" s="1"/>
    </row>
    <row r="11" spans="1:12" x14ac:dyDescent="0.25">
      <c r="A11" s="8" t="s">
        <v>48</v>
      </c>
      <c r="B11" s="21">
        <v>4664281</v>
      </c>
      <c r="C11" s="21">
        <v>5034717</v>
      </c>
      <c r="D11" s="21">
        <v>23613795</v>
      </c>
      <c r="E11" s="21">
        <v>23627747</v>
      </c>
      <c r="F11" s="10">
        <f t="shared" si="0"/>
        <v>5.9084107404174802E-2</v>
      </c>
      <c r="G11" s="1"/>
      <c r="H11" s="1"/>
      <c r="I11" s="1"/>
    </row>
    <row r="12" spans="1:12" x14ac:dyDescent="0.25">
      <c r="A12" s="11" t="s">
        <v>49</v>
      </c>
      <c r="B12" s="22">
        <v>152141</v>
      </c>
      <c r="C12" s="22">
        <v>146716</v>
      </c>
      <c r="D12" s="22">
        <v>735639</v>
      </c>
      <c r="E12" s="22">
        <v>772775</v>
      </c>
      <c r="F12" s="13">
        <f t="shared" si="0"/>
        <v>5.0481282259369067</v>
      </c>
      <c r="G12" s="1"/>
      <c r="H12" s="1"/>
      <c r="I12" s="1"/>
    </row>
    <row r="13" spans="1:12" x14ac:dyDescent="0.25">
      <c r="A13" s="8" t="s">
        <v>50</v>
      </c>
      <c r="B13" s="21">
        <v>827315</v>
      </c>
      <c r="C13" s="21">
        <v>862278</v>
      </c>
      <c r="D13" s="21">
        <v>3406374</v>
      </c>
      <c r="E13" s="21">
        <v>3468845</v>
      </c>
      <c r="F13" s="10">
        <f t="shared" si="0"/>
        <v>1.8339442468736564</v>
      </c>
      <c r="G13" s="1"/>
      <c r="H13" s="1"/>
      <c r="I13" s="1"/>
    </row>
    <row r="14" spans="1:12" x14ac:dyDescent="0.25">
      <c r="A14" s="11" t="s">
        <v>51</v>
      </c>
      <c r="B14" s="22">
        <v>2339526</v>
      </c>
      <c r="C14" s="22">
        <v>2253967</v>
      </c>
      <c r="D14" s="22">
        <v>10832769</v>
      </c>
      <c r="E14" s="22">
        <v>10590673</v>
      </c>
      <c r="F14" s="13">
        <f t="shared" si="0"/>
        <v>-2.2348487261197931</v>
      </c>
      <c r="G14" s="1"/>
      <c r="H14" s="1"/>
      <c r="I14" s="1"/>
    </row>
    <row r="15" spans="1:12" x14ac:dyDescent="0.25">
      <c r="A15" s="8" t="s">
        <v>52</v>
      </c>
      <c r="B15" s="21">
        <v>883568</v>
      </c>
      <c r="C15" s="21">
        <v>831675</v>
      </c>
      <c r="D15" s="21">
        <v>3945935</v>
      </c>
      <c r="E15" s="21">
        <v>3826435</v>
      </c>
      <c r="F15" s="10">
        <f t="shared" si="0"/>
        <v>-3.0284330583245804</v>
      </c>
      <c r="G15" s="1"/>
      <c r="H15" s="1"/>
      <c r="I15" s="1"/>
    </row>
    <row r="16" spans="1:12" x14ac:dyDescent="0.25">
      <c r="A16" s="11" t="s">
        <v>53</v>
      </c>
      <c r="B16" s="22">
        <v>80826</v>
      </c>
      <c r="C16" s="22">
        <v>77371</v>
      </c>
      <c r="D16" s="22">
        <v>377789</v>
      </c>
      <c r="E16" s="22">
        <v>419806</v>
      </c>
      <c r="F16" s="13">
        <f t="shared" si="0"/>
        <v>11.121816675445814</v>
      </c>
      <c r="G16" s="1"/>
      <c r="H16" s="1"/>
      <c r="I16" s="1"/>
    </row>
    <row r="17" spans="1:9" x14ac:dyDescent="0.25">
      <c r="A17" s="8" t="s">
        <v>54</v>
      </c>
      <c r="B17" s="21">
        <v>250302</v>
      </c>
      <c r="C17" s="21">
        <v>245635</v>
      </c>
      <c r="D17" s="21">
        <v>916203</v>
      </c>
      <c r="E17" s="21">
        <v>1157724</v>
      </c>
      <c r="F17" s="10">
        <f t="shared" si="0"/>
        <v>26.361079367782025</v>
      </c>
      <c r="G17" s="1"/>
      <c r="H17" s="1"/>
      <c r="I17" s="1"/>
    </row>
    <row r="18" spans="1:9" x14ac:dyDescent="0.25">
      <c r="A18" s="11" t="s">
        <v>55</v>
      </c>
      <c r="B18" s="22">
        <v>80407</v>
      </c>
      <c r="C18" s="22">
        <v>83095</v>
      </c>
      <c r="D18" s="22">
        <v>375104</v>
      </c>
      <c r="E18" s="22">
        <v>396383</v>
      </c>
      <c r="F18" s="13">
        <f t="shared" si="0"/>
        <v>5.6728267360518743</v>
      </c>
      <c r="G18" s="1"/>
      <c r="H18" s="1"/>
      <c r="I18" s="1"/>
    </row>
    <row r="19" spans="1:9" x14ac:dyDescent="0.25">
      <c r="A19" s="8" t="s">
        <v>56</v>
      </c>
      <c r="B19" s="21">
        <v>86721</v>
      </c>
      <c r="C19" s="21">
        <v>82440</v>
      </c>
      <c r="D19" s="21">
        <v>335166</v>
      </c>
      <c r="E19" s="21">
        <v>402443</v>
      </c>
      <c r="F19" s="10">
        <f t="shared" si="0"/>
        <v>20.072740075067287</v>
      </c>
      <c r="G19" s="1"/>
      <c r="H19" s="1"/>
      <c r="I19" s="1"/>
    </row>
    <row r="20" spans="1:9" x14ac:dyDescent="0.25">
      <c r="A20" s="11" t="s">
        <v>57</v>
      </c>
      <c r="B20" s="22">
        <v>184661</v>
      </c>
      <c r="C20" s="22">
        <v>167507</v>
      </c>
      <c r="D20" s="22">
        <v>744100</v>
      </c>
      <c r="E20" s="22">
        <v>840355</v>
      </c>
      <c r="F20" s="13">
        <f t="shared" si="0"/>
        <v>12.935761322402897</v>
      </c>
      <c r="G20" s="1"/>
      <c r="H20" s="1"/>
      <c r="I20" s="1"/>
    </row>
    <row r="21" spans="1:9" x14ac:dyDescent="0.25">
      <c r="A21" s="8" t="s">
        <v>58</v>
      </c>
      <c r="B21" s="21">
        <v>49323</v>
      </c>
      <c r="C21" s="21">
        <v>45281</v>
      </c>
      <c r="D21" s="21">
        <v>258680</v>
      </c>
      <c r="E21" s="21">
        <v>275519</v>
      </c>
      <c r="F21" s="10">
        <f t="shared" si="0"/>
        <v>6.5095871346837839</v>
      </c>
      <c r="G21" s="1"/>
      <c r="H21" s="1"/>
      <c r="I21" s="1"/>
    </row>
    <row r="22" spans="1:9" x14ac:dyDescent="0.25">
      <c r="A22" s="11" t="s">
        <v>59</v>
      </c>
      <c r="B22" s="22">
        <v>1559970</v>
      </c>
      <c r="C22" s="22">
        <v>1198158</v>
      </c>
      <c r="D22" s="22">
        <v>7408904</v>
      </c>
      <c r="E22" s="22">
        <v>6133864</v>
      </c>
      <c r="F22" s="13">
        <f t="shared" si="0"/>
        <v>-17.209562979895537</v>
      </c>
      <c r="G22" s="1"/>
      <c r="H22" s="1"/>
      <c r="I22" s="1"/>
    </row>
    <row r="23" spans="1:9" x14ac:dyDescent="0.25">
      <c r="A23" s="8" t="s">
        <v>60</v>
      </c>
      <c r="B23" s="21">
        <v>282059</v>
      </c>
      <c r="C23" s="21">
        <v>197109</v>
      </c>
      <c r="D23" s="21">
        <v>3046584</v>
      </c>
      <c r="E23" s="21">
        <v>511773</v>
      </c>
      <c r="F23" s="10">
        <f t="shared" si="0"/>
        <v>-83.201743329578306</v>
      </c>
      <c r="G23" s="1"/>
      <c r="H23" s="1"/>
      <c r="I23" s="1"/>
    </row>
    <row r="24" spans="1:9" x14ac:dyDescent="0.25">
      <c r="A24" s="11" t="s">
        <v>61</v>
      </c>
      <c r="B24" s="22">
        <v>95289</v>
      </c>
      <c r="C24" s="22">
        <v>99450</v>
      </c>
      <c r="D24" s="22">
        <v>420179</v>
      </c>
      <c r="E24" s="22">
        <v>429251</v>
      </c>
      <c r="F24" s="13">
        <f t="shared" si="0"/>
        <v>2.1590798207430595</v>
      </c>
      <c r="G24" s="1"/>
      <c r="H24" s="1"/>
      <c r="I24" s="1"/>
    </row>
    <row r="25" spans="1:9" x14ac:dyDescent="0.25">
      <c r="A25" s="8" t="s">
        <v>62</v>
      </c>
      <c r="B25" s="21">
        <v>79653</v>
      </c>
      <c r="C25" s="21">
        <v>79883</v>
      </c>
      <c r="D25" s="21">
        <v>348594</v>
      </c>
      <c r="E25" s="21">
        <v>367933</v>
      </c>
      <c r="F25" s="10">
        <f t="shared" si="0"/>
        <v>5.5477145332392439</v>
      </c>
      <c r="G25" s="1"/>
      <c r="H25" s="1"/>
      <c r="I25" s="1"/>
    </row>
    <row r="26" spans="1:9" x14ac:dyDescent="0.25">
      <c r="A26" s="11" t="s">
        <v>63</v>
      </c>
      <c r="B26" s="22">
        <v>26651</v>
      </c>
      <c r="C26" s="22">
        <v>23388</v>
      </c>
      <c r="D26" s="22">
        <v>104471</v>
      </c>
      <c r="E26" s="22">
        <v>119635</v>
      </c>
      <c r="F26" s="13">
        <f t="shared" si="0"/>
        <v>14.515032879937976</v>
      </c>
      <c r="G26" s="1"/>
      <c r="H26" s="1"/>
      <c r="I26" s="1"/>
    </row>
    <row r="27" spans="1:9" x14ac:dyDescent="0.25">
      <c r="A27" s="8" t="s">
        <v>64</v>
      </c>
      <c r="B27" s="21">
        <v>154799</v>
      </c>
      <c r="C27" s="21">
        <v>143185</v>
      </c>
      <c r="D27" s="21">
        <v>724081</v>
      </c>
      <c r="E27" s="21">
        <v>633852</v>
      </c>
      <c r="F27" s="10">
        <f t="shared" si="0"/>
        <v>-12.461174923799959</v>
      </c>
      <c r="G27" s="1"/>
      <c r="H27" s="1"/>
      <c r="I27" s="1"/>
    </row>
    <row r="28" spans="1:9" x14ac:dyDescent="0.25">
      <c r="A28" s="11" t="s">
        <v>65</v>
      </c>
      <c r="B28" s="22">
        <v>498022</v>
      </c>
      <c r="C28" s="22">
        <v>433220</v>
      </c>
      <c r="D28" s="22">
        <v>2399577</v>
      </c>
      <c r="E28" s="22">
        <v>2145067</v>
      </c>
      <c r="F28" s="13">
        <f t="shared" si="0"/>
        <v>-10.606452720625342</v>
      </c>
      <c r="G28" s="1"/>
      <c r="H28" s="1"/>
      <c r="I28" s="1"/>
    </row>
    <row r="29" spans="1:9" x14ac:dyDescent="0.25">
      <c r="A29" s="8" t="s">
        <v>66</v>
      </c>
      <c r="B29" s="21">
        <v>144116</v>
      </c>
      <c r="C29" s="21">
        <v>156478</v>
      </c>
      <c r="D29" s="21">
        <v>671735</v>
      </c>
      <c r="E29" s="21">
        <v>654403</v>
      </c>
      <c r="F29" s="10">
        <f t="shared" si="0"/>
        <v>-2.5801841499996243</v>
      </c>
      <c r="G29" s="1"/>
      <c r="H29" s="1"/>
      <c r="I29" s="1"/>
    </row>
    <row r="30" spans="1:9" x14ac:dyDescent="0.25">
      <c r="A30" s="11" t="s">
        <v>67</v>
      </c>
      <c r="B30" s="22">
        <v>212195</v>
      </c>
      <c r="C30" s="22">
        <v>221349</v>
      </c>
      <c r="D30" s="22">
        <v>987897</v>
      </c>
      <c r="E30" s="22">
        <v>918340</v>
      </c>
      <c r="F30" s="13">
        <f t="shared" si="0"/>
        <v>-7.0409162088760269</v>
      </c>
      <c r="G30" s="1"/>
      <c r="H30" s="1"/>
      <c r="I30" s="1"/>
    </row>
    <row r="31" spans="1:9" x14ac:dyDescent="0.25">
      <c r="A31" s="8" t="s">
        <v>68</v>
      </c>
      <c r="B31" s="21">
        <v>294098</v>
      </c>
      <c r="C31" s="21">
        <v>211003</v>
      </c>
      <c r="D31" s="21">
        <v>1424522</v>
      </c>
      <c r="E31" s="21">
        <v>1172469</v>
      </c>
      <c r="F31" s="10">
        <f t="shared" si="0"/>
        <v>-17.693865029813509</v>
      </c>
      <c r="G31" s="1"/>
      <c r="H31" s="1"/>
      <c r="I31" s="1"/>
    </row>
    <row r="32" spans="1:9" x14ac:dyDescent="0.25">
      <c r="A32" s="11" t="s">
        <v>69</v>
      </c>
      <c r="B32" s="22">
        <v>5327805</v>
      </c>
      <c r="C32" s="22">
        <v>5589537</v>
      </c>
      <c r="D32" s="22">
        <v>24524136</v>
      </c>
      <c r="E32" s="22">
        <v>25210752</v>
      </c>
      <c r="F32" s="13">
        <f t="shared" si="0"/>
        <v>2.7997561259650467</v>
      </c>
      <c r="G32" s="1"/>
      <c r="H32" s="1"/>
      <c r="I32" s="1"/>
    </row>
    <row r="33" spans="1:9" x14ac:dyDescent="0.25">
      <c r="A33" s="8" t="s">
        <v>70</v>
      </c>
      <c r="B33" s="21">
        <v>318793</v>
      </c>
      <c r="C33" s="21">
        <v>315493</v>
      </c>
      <c r="D33" s="21">
        <v>1398805</v>
      </c>
      <c r="E33" s="21">
        <v>1435809</v>
      </c>
      <c r="F33" s="10">
        <f t="shared" si="0"/>
        <v>2.6454008957645954</v>
      </c>
      <c r="G33" s="1"/>
      <c r="H33" s="1"/>
      <c r="I33" s="1"/>
    </row>
    <row r="34" spans="1:9" x14ac:dyDescent="0.25">
      <c r="A34" s="11" t="s">
        <v>71</v>
      </c>
      <c r="B34" s="22">
        <v>33961</v>
      </c>
      <c r="C34" s="22">
        <v>36986</v>
      </c>
      <c r="D34" s="22">
        <v>173356</v>
      </c>
      <c r="E34" s="22">
        <v>200567</v>
      </c>
      <c r="F34" s="13">
        <f t="shared" si="0"/>
        <v>15.696601213687444</v>
      </c>
      <c r="G34" s="1"/>
      <c r="H34" s="1"/>
      <c r="I34" s="1"/>
    </row>
    <row r="35" spans="1:9" x14ac:dyDescent="0.25">
      <c r="A35" s="14" t="s">
        <v>72</v>
      </c>
      <c r="B35" s="15">
        <f>SUM(B7:B34)</f>
        <v>19068544</v>
      </c>
      <c r="C35" s="15">
        <f t="shared" ref="C35:E35" si="1">SUM(C7:C34)</f>
        <v>18912388</v>
      </c>
      <c r="D35" s="15">
        <f t="shared" si="1"/>
        <v>91199412</v>
      </c>
      <c r="E35" s="15">
        <f t="shared" si="1"/>
        <v>87513216</v>
      </c>
      <c r="F35" s="16">
        <f t="shared" si="0"/>
        <v>-4.0419076386150437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503210</v>
      </c>
      <c r="C38" s="41">
        <f>D7</f>
        <v>613325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25210752</v>
      </c>
      <c r="G38" s="42">
        <f>LOOKUP(E38,$A$38:$A$65,$C$38:$C$65)</f>
        <v>24524136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559193</v>
      </c>
      <c r="C39" s="41">
        <f t="shared" ref="C39:C65" si="5">D8</f>
        <v>647534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23627747</v>
      </c>
      <c r="G39" s="42">
        <f t="shared" ref="G39:G65" si="8">LOOKUP(E39,$A$38:$A$65,$C$38:$C$65)</f>
        <v>23613795</v>
      </c>
    </row>
    <row r="40" spans="1:9" x14ac:dyDescent="0.25">
      <c r="A40" s="42" t="str">
        <f t="shared" si="3"/>
        <v>ALMERIA</v>
      </c>
      <c r="B40" s="41">
        <f t="shared" si="4"/>
        <v>251008</v>
      </c>
      <c r="C40" s="41">
        <f t="shared" si="5"/>
        <v>281573</v>
      </c>
      <c r="D40" s="41">
        <f t="shared" si="6"/>
        <v>26</v>
      </c>
      <c r="E40" s="42" t="str">
        <f t="shared" si="2"/>
        <v>BARCELONA</v>
      </c>
      <c r="F40" s="42">
        <f t="shared" si="7"/>
        <v>10590673</v>
      </c>
      <c r="G40" s="42">
        <f t="shared" si="8"/>
        <v>10832769</v>
      </c>
    </row>
    <row r="41" spans="1:9" x14ac:dyDescent="0.25">
      <c r="A41" s="42" t="str">
        <f t="shared" si="3"/>
        <v>AVILES</v>
      </c>
      <c r="B41" s="41">
        <f t="shared" si="4"/>
        <v>487385</v>
      </c>
      <c r="C41" s="41">
        <f t="shared" si="5"/>
        <v>482585</v>
      </c>
      <c r="D41" s="41">
        <f t="shared" si="6"/>
        <v>19</v>
      </c>
      <c r="E41" s="42" t="str">
        <f t="shared" si="2"/>
        <v>LAS PALMAS</v>
      </c>
      <c r="F41" s="42">
        <f t="shared" si="7"/>
        <v>6133864</v>
      </c>
      <c r="G41" s="42">
        <f t="shared" si="8"/>
        <v>7408904</v>
      </c>
    </row>
    <row r="42" spans="1:9" x14ac:dyDescent="0.25">
      <c r="A42" s="42" t="str">
        <f t="shared" si="3"/>
        <v>BAHIA DE ALGECIRAS</v>
      </c>
      <c r="B42" s="41">
        <f t="shared" si="4"/>
        <v>23627747</v>
      </c>
      <c r="C42" s="41">
        <f t="shared" si="5"/>
        <v>23613795</v>
      </c>
      <c r="D42" s="41">
        <f t="shared" si="6"/>
        <v>2</v>
      </c>
      <c r="E42" s="42" t="str">
        <f t="shared" si="2"/>
        <v>BILBAO</v>
      </c>
      <c r="F42" s="42">
        <f t="shared" si="7"/>
        <v>3826435</v>
      </c>
      <c r="G42" s="42">
        <f t="shared" si="8"/>
        <v>3945935</v>
      </c>
    </row>
    <row r="43" spans="1:9" x14ac:dyDescent="0.25">
      <c r="A43" s="42" t="str">
        <f t="shared" si="3"/>
        <v>BAHIA DE CADIZ</v>
      </c>
      <c r="B43" s="41">
        <f t="shared" si="4"/>
        <v>772775</v>
      </c>
      <c r="C43" s="41">
        <f t="shared" si="5"/>
        <v>735639</v>
      </c>
      <c r="D43" s="41">
        <f t="shared" si="6"/>
        <v>13</v>
      </c>
      <c r="E43" s="42" t="str">
        <f t="shared" si="2"/>
        <v>BALEARES</v>
      </c>
      <c r="F43" s="42">
        <f t="shared" si="7"/>
        <v>3468845</v>
      </c>
      <c r="G43" s="42">
        <f t="shared" si="8"/>
        <v>3406374</v>
      </c>
    </row>
    <row r="44" spans="1:9" x14ac:dyDescent="0.25">
      <c r="A44" s="42" t="str">
        <f t="shared" si="3"/>
        <v>BALEARES</v>
      </c>
      <c r="B44" s="41">
        <f t="shared" si="4"/>
        <v>3468845</v>
      </c>
      <c r="C44" s="41">
        <f t="shared" si="5"/>
        <v>3406374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2145067</v>
      </c>
      <c r="G44" s="42">
        <f t="shared" si="8"/>
        <v>2399577</v>
      </c>
    </row>
    <row r="45" spans="1:9" x14ac:dyDescent="0.25">
      <c r="A45" s="42" t="str">
        <f t="shared" si="3"/>
        <v>BARCELONA</v>
      </c>
      <c r="B45" s="41">
        <f t="shared" si="4"/>
        <v>10590673</v>
      </c>
      <c r="C45" s="41">
        <f t="shared" si="5"/>
        <v>10832769</v>
      </c>
      <c r="D45" s="41">
        <f t="shared" si="6"/>
        <v>3</v>
      </c>
      <c r="E45" s="42" t="str">
        <f t="shared" si="2"/>
        <v>VIGO</v>
      </c>
      <c r="F45" s="42">
        <f t="shared" si="7"/>
        <v>1435809</v>
      </c>
      <c r="G45" s="42">
        <f t="shared" si="8"/>
        <v>1398805</v>
      </c>
    </row>
    <row r="46" spans="1:9" x14ac:dyDescent="0.25">
      <c r="A46" s="42" t="str">
        <f t="shared" si="3"/>
        <v>BILBAO</v>
      </c>
      <c r="B46" s="41">
        <f t="shared" si="4"/>
        <v>3826435</v>
      </c>
      <c r="C46" s="41">
        <f t="shared" si="5"/>
        <v>3945935</v>
      </c>
      <c r="D46" s="41">
        <f t="shared" si="6"/>
        <v>5</v>
      </c>
      <c r="E46" s="42" t="str">
        <f t="shared" si="2"/>
        <v>TARRAGONA</v>
      </c>
      <c r="F46" s="42">
        <f t="shared" si="7"/>
        <v>1172469</v>
      </c>
      <c r="G46" s="42">
        <f t="shared" si="8"/>
        <v>1424522</v>
      </c>
    </row>
    <row r="47" spans="1:9" x14ac:dyDescent="0.25">
      <c r="A47" s="42" t="str">
        <f t="shared" si="3"/>
        <v>CARTAGENA</v>
      </c>
      <c r="B47" s="41">
        <f t="shared" si="4"/>
        <v>419806</v>
      </c>
      <c r="C47" s="41">
        <f t="shared" si="5"/>
        <v>377789</v>
      </c>
      <c r="D47" s="41">
        <f t="shared" si="6"/>
        <v>21</v>
      </c>
      <c r="E47" s="42" t="str">
        <f t="shared" si="2"/>
        <v>CASTELLON</v>
      </c>
      <c r="F47" s="42">
        <f t="shared" si="7"/>
        <v>1157724</v>
      </c>
      <c r="G47" s="42">
        <f t="shared" si="8"/>
        <v>916203</v>
      </c>
    </row>
    <row r="48" spans="1:9" x14ac:dyDescent="0.25">
      <c r="A48" s="42" t="str">
        <f t="shared" si="3"/>
        <v>CASTELLON</v>
      </c>
      <c r="B48" s="41">
        <f t="shared" si="4"/>
        <v>1157724</v>
      </c>
      <c r="C48" s="41">
        <f t="shared" si="5"/>
        <v>916203</v>
      </c>
      <c r="D48" s="41">
        <f t="shared" si="6"/>
        <v>10</v>
      </c>
      <c r="E48" s="42" t="str">
        <f t="shared" si="2"/>
        <v>SEVILLA</v>
      </c>
      <c r="F48" s="42">
        <f t="shared" si="7"/>
        <v>918340</v>
      </c>
      <c r="G48" s="42">
        <f t="shared" si="8"/>
        <v>987897</v>
      </c>
    </row>
    <row r="49" spans="1:7" x14ac:dyDescent="0.25">
      <c r="A49" s="42" t="str">
        <f t="shared" si="3"/>
        <v>CEUTA</v>
      </c>
      <c r="B49" s="41">
        <f t="shared" si="4"/>
        <v>396383</v>
      </c>
      <c r="C49" s="41">
        <f t="shared" si="5"/>
        <v>375104</v>
      </c>
      <c r="D49" s="41">
        <f t="shared" si="6"/>
        <v>23</v>
      </c>
      <c r="E49" s="42" t="str">
        <f t="shared" si="2"/>
        <v>GIJON</v>
      </c>
      <c r="F49" s="42">
        <f t="shared" si="7"/>
        <v>840355</v>
      </c>
      <c r="G49" s="42">
        <f t="shared" si="8"/>
        <v>744100</v>
      </c>
    </row>
    <row r="50" spans="1:7" x14ac:dyDescent="0.25">
      <c r="A50" s="42" t="str">
        <f t="shared" si="3"/>
        <v>FERROL-SAN CIBRAO</v>
      </c>
      <c r="B50" s="41">
        <f t="shared" si="4"/>
        <v>402443</v>
      </c>
      <c r="C50" s="41">
        <f t="shared" si="5"/>
        <v>335166</v>
      </c>
      <c r="D50" s="41">
        <f t="shared" si="6"/>
        <v>22</v>
      </c>
      <c r="E50" s="42" t="str">
        <f t="shared" si="2"/>
        <v>BAHIA DE CADIZ</v>
      </c>
      <c r="F50" s="42">
        <f t="shared" si="7"/>
        <v>772775</v>
      </c>
      <c r="G50" s="42">
        <f t="shared" si="8"/>
        <v>735639</v>
      </c>
    </row>
    <row r="51" spans="1:7" x14ac:dyDescent="0.25">
      <c r="A51" s="42" t="str">
        <f t="shared" si="3"/>
        <v>GIJON</v>
      </c>
      <c r="B51" s="41">
        <f t="shared" si="4"/>
        <v>840355</v>
      </c>
      <c r="C51" s="41">
        <f t="shared" si="5"/>
        <v>744100</v>
      </c>
      <c r="D51" s="41">
        <f t="shared" si="6"/>
        <v>12</v>
      </c>
      <c r="E51" s="42" t="str">
        <f t="shared" si="2"/>
        <v>SANTANDER</v>
      </c>
      <c r="F51" s="42">
        <f t="shared" si="7"/>
        <v>654403</v>
      </c>
      <c r="G51" s="42">
        <f t="shared" si="8"/>
        <v>671735</v>
      </c>
    </row>
    <row r="52" spans="1:7" x14ac:dyDescent="0.25">
      <c r="A52" s="42" t="str">
        <f t="shared" si="3"/>
        <v>HUELVA</v>
      </c>
      <c r="B52" s="41">
        <f t="shared" si="4"/>
        <v>275519</v>
      </c>
      <c r="C52" s="41">
        <f t="shared" si="5"/>
        <v>258680</v>
      </c>
      <c r="D52" s="41">
        <f t="shared" si="6"/>
        <v>25</v>
      </c>
      <c r="E52" s="42" t="str">
        <f t="shared" si="2"/>
        <v>PASAIA</v>
      </c>
      <c r="F52" s="42">
        <f t="shared" si="7"/>
        <v>633852</v>
      </c>
      <c r="G52" s="42">
        <f t="shared" si="8"/>
        <v>724081</v>
      </c>
    </row>
    <row r="53" spans="1:7" x14ac:dyDescent="0.25">
      <c r="A53" s="42" t="str">
        <f t="shared" si="3"/>
        <v>LAS PALMAS</v>
      </c>
      <c r="B53" s="41">
        <f t="shared" si="4"/>
        <v>6133864</v>
      </c>
      <c r="C53" s="41">
        <f t="shared" si="5"/>
        <v>7408904</v>
      </c>
      <c r="D53" s="41">
        <f t="shared" si="6"/>
        <v>4</v>
      </c>
      <c r="E53" s="42" t="str">
        <f t="shared" si="2"/>
        <v>ALICANTE</v>
      </c>
      <c r="F53" s="42">
        <f t="shared" si="7"/>
        <v>559193</v>
      </c>
      <c r="G53" s="42">
        <f t="shared" si="8"/>
        <v>647534</v>
      </c>
    </row>
    <row r="54" spans="1:7" x14ac:dyDescent="0.25">
      <c r="A54" s="42" t="str">
        <f t="shared" si="3"/>
        <v>MALAGA</v>
      </c>
      <c r="B54" s="41">
        <f t="shared" si="4"/>
        <v>511773</v>
      </c>
      <c r="C54" s="41">
        <f t="shared" si="5"/>
        <v>3046584</v>
      </c>
      <c r="D54" s="41">
        <f t="shared" si="6"/>
        <v>17</v>
      </c>
      <c r="E54" s="42" t="str">
        <f t="shared" si="2"/>
        <v>MALAGA</v>
      </c>
      <c r="F54" s="42">
        <f t="shared" si="7"/>
        <v>511773</v>
      </c>
      <c r="G54" s="42">
        <f t="shared" si="8"/>
        <v>3046584</v>
      </c>
    </row>
    <row r="55" spans="1:7" x14ac:dyDescent="0.25">
      <c r="A55" s="42" t="str">
        <f t="shared" si="3"/>
        <v>MARIN Y RIA DE PONTEVEDRA</v>
      </c>
      <c r="B55" s="41">
        <f t="shared" si="4"/>
        <v>429251</v>
      </c>
      <c r="C55" s="41">
        <f t="shared" si="5"/>
        <v>420179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503210</v>
      </c>
      <c r="G55" s="42">
        <f t="shared" si="8"/>
        <v>613325</v>
      </c>
    </row>
    <row r="56" spans="1:7" x14ac:dyDescent="0.25">
      <c r="A56" s="42" t="str">
        <f t="shared" si="3"/>
        <v>MELILLA</v>
      </c>
      <c r="B56" s="41">
        <f t="shared" si="4"/>
        <v>367933</v>
      </c>
      <c r="C56" s="41">
        <f t="shared" si="5"/>
        <v>348594</v>
      </c>
      <c r="D56" s="41">
        <f t="shared" si="6"/>
        <v>24</v>
      </c>
      <c r="E56" s="42" t="str">
        <f t="shared" si="2"/>
        <v>AVILES</v>
      </c>
      <c r="F56" s="42">
        <f t="shared" si="9"/>
        <v>487385</v>
      </c>
      <c r="G56" s="42">
        <f t="shared" si="8"/>
        <v>482585</v>
      </c>
    </row>
    <row r="57" spans="1:7" x14ac:dyDescent="0.25">
      <c r="A57" s="42" t="str">
        <f t="shared" si="3"/>
        <v>MOTRIL</v>
      </c>
      <c r="B57" s="41">
        <f t="shared" si="4"/>
        <v>119635</v>
      </c>
      <c r="C57" s="41">
        <f t="shared" si="5"/>
        <v>104471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429251</v>
      </c>
      <c r="G57" s="42">
        <f t="shared" si="8"/>
        <v>420179</v>
      </c>
    </row>
    <row r="58" spans="1:7" x14ac:dyDescent="0.25">
      <c r="A58" s="42" t="str">
        <f t="shared" si="3"/>
        <v>PASAIA</v>
      </c>
      <c r="B58" s="41">
        <f t="shared" si="4"/>
        <v>633852</v>
      </c>
      <c r="C58" s="41">
        <f t="shared" si="5"/>
        <v>724081</v>
      </c>
      <c r="D58" s="41">
        <f t="shared" si="6"/>
        <v>15</v>
      </c>
      <c r="E58" s="42" t="str">
        <f t="shared" si="2"/>
        <v>CARTAGENA</v>
      </c>
      <c r="F58" s="42">
        <f t="shared" si="9"/>
        <v>419806</v>
      </c>
      <c r="G58" s="42">
        <f t="shared" si="8"/>
        <v>377789</v>
      </c>
    </row>
    <row r="59" spans="1:7" x14ac:dyDescent="0.25">
      <c r="A59" s="42" t="str">
        <f t="shared" si="3"/>
        <v>SANTA CRUZ DE TENERIFE</v>
      </c>
      <c r="B59" s="41">
        <f t="shared" si="4"/>
        <v>2145067</v>
      </c>
      <c r="C59" s="41">
        <f t="shared" si="5"/>
        <v>2399577</v>
      </c>
      <c r="D59" s="41">
        <f t="shared" si="6"/>
        <v>7</v>
      </c>
      <c r="E59" s="42" t="str">
        <f t="shared" si="2"/>
        <v>FERROL-SAN CIBRAO</v>
      </c>
      <c r="F59" s="42">
        <f t="shared" si="9"/>
        <v>402443</v>
      </c>
      <c r="G59" s="42">
        <f t="shared" si="8"/>
        <v>335166</v>
      </c>
    </row>
    <row r="60" spans="1:7" x14ac:dyDescent="0.25">
      <c r="A60" s="42" t="str">
        <f t="shared" si="3"/>
        <v>SANTANDER</v>
      </c>
      <c r="B60" s="41">
        <f t="shared" si="4"/>
        <v>654403</v>
      </c>
      <c r="C60" s="41">
        <f t="shared" si="5"/>
        <v>671735</v>
      </c>
      <c r="D60" s="41">
        <f t="shared" si="6"/>
        <v>14</v>
      </c>
      <c r="E60" s="42" t="str">
        <f t="shared" si="2"/>
        <v>CEUTA</v>
      </c>
      <c r="F60" s="42">
        <f t="shared" si="9"/>
        <v>396383</v>
      </c>
      <c r="G60" s="42">
        <f t="shared" si="8"/>
        <v>375104</v>
      </c>
    </row>
    <row r="61" spans="1:7" x14ac:dyDescent="0.25">
      <c r="A61" s="42" t="str">
        <f t="shared" si="3"/>
        <v>SEVILLA</v>
      </c>
      <c r="B61" s="41">
        <f t="shared" si="4"/>
        <v>918340</v>
      </c>
      <c r="C61" s="41">
        <f t="shared" si="5"/>
        <v>987897</v>
      </c>
      <c r="D61" s="41">
        <f t="shared" si="6"/>
        <v>11</v>
      </c>
      <c r="E61" s="42" t="str">
        <f t="shared" si="2"/>
        <v>MELILLA</v>
      </c>
      <c r="F61" s="42">
        <f t="shared" si="9"/>
        <v>367933</v>
      </c>
      <c r="G61" s="42">
        <f t="shared" si="8"/>
        <v>348594</v>
      </c>
    </row>
    <row r="62" spans="1:7" x14ac:dyDescent="0.25">
      <c r="A62" s="42" t="str">
        <f t="shared" si="3"/>
        <v>TARRAGONA</v>
      </c>
      <c r="B62" s="41">
        <f t="shared" si="4"/>
        <v>1172469</v>
      </c>
      <c r="C62" s="41">
        <f t="shared" si="5"/>
        <v>1424522</v>
      </c>
      <c r="D62" s="41">
        <f t="shared" si="6"/>
        <v>9</v>
      </c>
      <c r="E62" s="42" t="str">
        <f t="shared" si="2"/>
        <v>HUELVA</v>
      </c>
      <c r="F62" s="42">
        <f t="shared" si="9"/>
        <v>275519</v>
      </c>
      <c r="G62" s="42">
        <f t="shared" si="8"/>
        <v>258680</v>
      </c>
    </row>
    <row r="63" spans="1:7" x14ac:dyDescent="0.25">
      <c r="A63" s="42" t="str">
        <f t="shared" si="3"/>
        <v>VALENCIA</v>
      </c>
      <c r="B63" s="41">
        <f t="shared" si="4"/>
        <v>25210752</v>
      </c>
      <c r="C63" s="41">
        <f t="shared" si="5"/>
        <v>24524136</v>
      </c>
      <c r="D63" s="41">
        <f t="shared" si="6"/>
        <v>1</v>
      </c>
      <c r="E63" s="42" t="str">
        <f t="shared" si="2"/>
        <v>ALMERIA</v>
      </c>
      <c r="F63" s="42">
        <f t="shared" si="9"/>
        <v>251008</v>
      </c>
      <c r="G63" s="42">
        <f t="shared" si="8"/>
        <v>281573</v>
      </c>
    </row>
    <row r="64" spans="1:7" x14ac:dyDescent="0.25">
      <c r="A64" s="42" t="str">
        <f t="shared" si="3"/>
        <v>VIGO</v>
      </c>
      <c r="B64" s="41">
        <f t="shared" si="4"/>
        <v>1435809</v>
      </c>
      <c r="C64" s="41">
        <f t="shared" si="5"/>
        <v>1398805</v>
      </c>
      <c r="D64" s="41">
        <f t="shared" si="6"/>
        <v>8</v>
      </c>
      <c r="E64" s="42" t="str">
        <f t="shared" si="2"/>
        <v>VILAGARCIA</v>
      </c>
      <c r="F64" s="42">
        <f t="shared" si="9"/>
        <v>200567</v>
      </c>
      <c r="G64" s="42">
        <f t="shared" si="8"/>
        <v>173356</v>
      </c>
    </row>
    <row r="65" spans="1:7" x14ac:dyDescent="0.25">
      <c r="A65" s="42" t="str">
        <f t="shared" si="3"/>
        <v>VILAGARCIA</v>
      </c>
      <c r="B65" s="41">
        <f t="shared" si="4"/>
        <v>200567</v>
      </c>
      <c r="C65" s="41">
        <f t="shared" si="5"/>
        <v>173356</v>
      </c>
      <c r="D65" s="41">
        <f t="shared" si="6"/>
        <v>27</v>
      </c>
      <c r="E65" s="42" t="str">
        <f t="shared" si="2"/>
        <v>MOTRIL</v>
      </c>
      <c r="F65" s="42">
        <f t="shared" si="9"/>
        <v>119635</v>
      </c>
      <c r="G65" s="42">
        <f t="shared" si="8"/>
        <v>104471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3921</v>
      </c>
      <c r="C7" s="23">
        <v>3836</v>
      </c>
      <c r="D7" s="23">
        <v>17732</v>
      </c>
      <c r="E7" s="23">
        <v>16893</v>
      </c>
      <c r="F7" s="10">
        <f>((E7*100)/D7)-100</f>
        <v>-4.7315587638168353</v>
      </c>
      <c r="G7" s="1"/>
      <c r="H7" s="1"/>
      <c r="I7" s="1"/>
    </row>
    <row r="8" spans="1:12" x14ac:dyDescent="0.25">
      <c r="A8" s="11" t="s">
        <v>45</v>
      </c>
      <c r="B8" s="24">
        <v>28</v>
      </c>
      <c r="C8" s="24">
        <v>29</v>
      </c>
      <c r="D8" s="24">
        <v>131</v>
      </c>
      <c r="E8" s="24">
        <v>123</v>
      </c>
      <c r="F8" s="13">
        <f t="shared" ref="F8:F35" si="0">((E8*100)/D8)-100</f>
        <v>-6.1068702290076402</v>
      </c>
      <c r="G8" s="1"/>
      <c r="H8" s="1"/>
      <c r="I8" s="1"/>
    </row>
    <row r="9" spans="1:12" x14ac:dyDescent="0.25">
      <c r="A9" s="8" t="s">
        <v>46</v>
      </c>
      <c r="B9" s="23">
        <v>768</v>
      </c>
      <c r="C9" s="23">
        <v>302</v>
      </c>
      <c r="D9" s="23">
        <v>2412</v>
      </c>
      <c r="E9" s="23">
        <v>1141</v>
      </c>
      <c r="F9" s="10">
        <f t="shared" si="0"/>
        <v>-52.694859038142617</v>
      </c>
      <c r="G9" s="1"/>
      <c r="H9" s="1"/>
      <c r="I9" s="1"/>
    </row>
    <row r="10" spans="1:12" x14ac:dyDescent="0.25">
      <c r="A10" s="11" t="s">
        <v>47</v>
      </c>
      <c r="B10" s="24">
        <v>737</v>
      </c>
      <c r="C10" s="24">
        <v>633</v>
      </c>
      <c r="D10" s="24">
        <v>6743</v>
      </c>
      <c r="E10" s="24">
        <v>7512</v>
      </c>
      <c r="F10" s="13">
        <f t="shared" si="0"/>
        <v>11.404419397894117</v>
      </c>
      <c r="G10" s="1"/>
      <c r="H10" s="1"/>
      <c r="I10" s="1"/>
    </row>
    <row r="11" spans="1:12" x14ac:dyDescent="0.25">
      <c r="A11" s="8" t="s">
        <v>48</v>
      </c>
      <c r="B11" s="23">
        <v>109</v>
      </c>
      <c r="C11" s="23">
        <v>55</v>
      </c>
      <c r="D11" s="23">
        <v>396</v>
      </c>
      <c r="E11" s="23">
        <v>120</v>
      </c>
      <c r="F11" s="10">
        <f t="shared" si="0"/>
        <v>-69.696969696969688</v>
      </c>
      <c r="G11" s="1"/>
      <c r="H11" s="1"/>
      <c r="I11" s="1"/>
    </row>
    <row r="12" spans="1:12" x14ac:dyDescent="0.25">
      <c r="A12" s="11" t="s">
        <v>49</v>
      </c>
      <c r="B12" s="24">
        <v>2083</v>
      </c>
      <c r="C12" s="24">
        <v>2212</v>
      </c>
      <c r="D12" s="24">
        <v>5922</v>
      </c>
      <c r="E12" s="24">
        <v>6751</v>
      </c>
      <c r="F12" s="13">
        <f t="shared" si="0"/>
        <v>13.998649105032086</v>
      </c>
      <c r="G12" s="1"/>
      <c r="H12" s="1"/>
      <c r="I12" s="1"/>
    </row>
    <row r="13" spans="1:12" x14ac:dyDescent="0.25">
      <c r="A13" s="8" t="s">
        <v>50</v>
      </c>
      <c r="B13" s="23">
        <v>49</v>
      </c>
      <c r="C13" s="23">
        <v>242</v>
      </c>
      <c r="D13" s="23">
        <v>1144</v>
      </c>
      <c r="E13" s="23">
        <v>1023</v>
      </c>
      <c r="F13" s="10">
        <f t="shared" si="0"/>
        <v>-10.57692307692308</v>
      </c>
      <c r="G13" s="1"/>
      <c r="H13" s="1"/>
      <c r="I13" s="1"/>
    </row>
    <row r="14" spans="1:12" x14ac:dyDescent="0.25">
      <c r="A14" s="11" t="s">
        <v>51</v>
      </c>
      <c r="B14" s="24">
        <v>0</v>
      </c>
      <c r="C14" s="24">
        <v>100</v>
      </c>
      <c r="D14" s="24">
        <v>925</v>
      </c>
      <c r="E14" s="24">
        <v>100</v>
      </c>
      <c r="F14" s="13">
        <f t="shared" si="0"/>
        <v>-89.189189189189193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52</v>
      </c>
      <c r="C16" s="24">
        <v>71</v>
      </c>
      <c r="D16" s="24">
        <v>224</v>
      </c>
      <c r="E16" s="24">
        <v>295</v>
      </c>
      <c r="F16" s="13">
        <f t="shared" si="0"/>
        <v>31.696428571428584</v>
      </c>
      <c r="G16" s="1"/>
      <c r="H16" s="1"/>
      <c r="I16" s="1"/>
    </row>
    <row r="17" spans="1:9" x14ac:dyDescent="0.25">
      <c r="A17" s="8" t="s">
        <v>54</v>
      </c>
      <c r="B17" s="23">
        <v>517</v>
      </c>
      <c r="C17" s="23">
        <v>541</v>
      </c>
      <c r="D17" s="23">
        <v>1757</v>
      </c>
      <c r="E17" s="23">
        <v>1427</v>
      </c>
      <c r="F17" s="10">
        <f t="shared" si="0"/>
        <v>-18.782014797951049</v>
      </c>
      <c r="G17" s="1"/>
      <c r="H17" s="1"/>
      <c r="I17" s="1"/>
    </row>
    <row r="18" spans="1:9" x14ac:dyDescent="0.25">
      <c r="A18" s="11" t="s">
        <v>55</v>
      </c>
      <c r="B18" s="24">
        <v>5</v>
      </c>
      <c r="C18" s="24">
        <v>0</v>
      </c>
      <c r="D18" s="24">
        <v>6</v>
      </c>
      <c r="E18" s="24">
        <v>1</v>
      </c>
      <c r="F18" s="13">
        <f t="shared" si="0"/>
        <v>-83.333333333333329</v>
      </c>
      <c r="G18" s="1"/>
      <c r="H18" s="1"/>
      <c r="I18" s="1"/>
    </row>
    <row r="19" spans="1:9" x14ac:dyDescent="0.25">
      <c r="A19" s="8" t="s">
        <v>56</v>
      </c>
      <c r="B19" s="23">
        <v>29</v>
      </c>
      <c r="C19" s="23">
        <v>22</v>
      </c>
      <c r="D19" s="23">
        <v>161</v>
      </c>
      <c r="E19" s="23">
        <v>127</v>
      </c>
      <c r="F19" s="10">
        <f t="shared" si="0"/>
        <v>-21.118012422360252</v>
      </c>
      <c r="G19" s="1"/>
      <c r="H19" s="1"/>
      <c r="I19" s="1"/>
    </row>
    <row r="20" spans="1:9" x14ac:dyDescent="0.25">
      <c r="A20" s="11" t="s">
        <v>57</v>
      </c>
      <c r="B20" s="24">
        <v>373</v>
      </c>
      <c r="C20" s="24">
        <v>345</v>
      </c>
      <c r="D20" s="24">
        <v>4893</v>
      </c>
      <c r="E20" s="24">
        <v>5799</v>
      </c>
      <c r="F20" s="13">
        <f t="shared" si="0"/>
        <v>18.516247700797052</v>
      </c>
      <c r="G20" s="1"/>
      <c r="H20" s="1"/>
      <c r="I20" s="1"/>
    </row>
    <row r="21" spans="1:9" x14ac:dyDescent="0.25">
      <c r="A21" s="8" t="s">
        <v>58</v>
      </c>
      <c r="B21" s="23">
        <v>160</v>
      </c>
      <c r="C21" s="23">
        <v>192</v>
      </c>
      <c r="D21" s="23">
        <v>910</v>
      </c>
      <c r="E21" s="23">
        <v>976</v>
      </c>
      <c r="F21" s="10">
        <f t="shared" si="0"/>
        <v>7.2527472527472554</v>
      </c>
      <c r="G21" s="1"/>
      <c r="H21" s="1"/>
      <c r="I21" s="1"/>
    </row>
    <row r="22" spans="1:9" x14ac:dyDescent="0.25">
      <c r="A22" s="11" t="s">
        <v>59</v>
      </c>
      <c r="B22" s="24">
        <v>41</v>
      </c>
      <c r="C22" s="24">
        <v>0</v>
      </c>
      <c r="D22" s="24">
        <v>50</v>
      </c>
      <c r="E22" s="24">
        <v>105</v>
      </c>
      <c r="F22" s="13">
        <f t="shared" si="0"/>
        <v>110</v>
      </c>
      <c r="G22" s="1"/>
      <c r="H22" s="1"/>
      <c r="I22" s="1"/>
    </row>
    <row r="23" spans="1:9" x14ac:dyDescent="0.25">
      <c r="A23" s="8" t="s">
        <v>60</v>
      </c>
      <c r="B23" s="23">
        <v>37</v>
      </c>
      <c r="C23" s="23">
        <v>36</v>
      </c>
      <c r="D23" s="23">
        <v>163</v>
      </c>
      <c r="E23" s="23">
        <v>150</v>
      </c>
      <c r="F23" s="10">
        <f t="shared" si="0"/>
        <v>-7.9754601226993884</v>
      </c>
      <c r="G23" s="1"/>
      <c r="H23" s="1"/>
      <c r="I23" s="1"/>
    </row>
    <row r="24" spans="1:9" x14ac:dyDescent="0.25">
      <c r="A24" s="11" t="s">
        <v>61</v>
      </c>
      <c r="B24" s="24">
        <v>169</v>
      </c>
      <c r="C24" s="24">
        <v>191</v>
      </c>
      <c r="D24" s="24">
        <v>804</v>
      </c>
      <c r="E24" s="24">
        <v>896</v>
      </c>
      <c r="F24" s="13">
        <f t="shared" si="0"/>
        <v>11.442786069651746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184</v>
      </c>
      <c r="C26" s="24">
        <v>179</v>
      </c>
      <c r="D26" s="24">
        <v>1109</v>
      </c>
      <c r="E26" s="24">
        <v>882</v>
      </c>
      <c r="F26" s="13">
        <f t="shared" si="0"/>
        <v>-20.468890892696123</v>
      </c>
      <c r="G26" s="1"/>
      <c r="H26" s="1"/>
      <c r="I26" s="1"/>
    </row>
    <row r="27" spans="1:9" x14ac:dyDescent="0.25">
      <c r="A27" s="8" t="s">
        <v>64</v>
      </c>
      <c r="B27" s="23">
        <v>2338</v>
      </c>
      <c r="C27" s="23">
        <v>1910</v>
      </c>
      <c r="D27" s="23">
        <v>12178</v>
      </c>
      <c r="E27" s="23">
        <v>11565</v>
      </c>
      <c r="F27" s="10">
        <f t="shared" si="0"/>
        <v>-5.0336672688454627</v>
      </c>
      <c r="G27" s="1"/>
      <c r="H27" s="1"/>
      <c r="I27" s="1"/>
    </row>
    <row r="28" spans="1:9" x14ac:dyDescent="0.25">
      <c r="A28" s="11" t="s">
        <v>65</v>
      </c>
      <c r="B28" s="24">
        <v>1040</v>
      </c>
      <c r="C28" s="24">
        <v>393</v>
      </c>
      <c r="D28" s="24">
        <v>2108</v>
      </c>
      <c r="E28" s="24">
        <v>1525</v>
      </c>
      <c r="F28" s="13">
        <f t="shared" si="0"/>
        <v>-27.656546489563567</v>
      </c>
      <c r="G28" s="1"/>
      <c r="H28" s="1"/>
      <c r="I28" s="1"/>
    </row>
    <row r="29" spans="1:9" x14ac:dyDescent="0.25">
      <c r="A29" s="8" t="s">
        <v>66</v>
      </c>
      <c r="B29" s="23">
        <v>273</v>
      </c>
      <c r="C29" s="23">
        <v>180</v>
      </c>
      <c r="D29" s="23">
        <v>3312</v>
      </c>
      <c r="E29" s="23">
        <v>2779</v>
      </c>
      <c r="F29" s="10">
        <f t="shared" si="0"/>
        <v>-16.09299516908213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221</v>
      </c>
      <c r="C31" s="23">
        <v>198</v>
      </c>
      <c r="D31" s="23">
        <v>781</v>
      </c>
      <c r="E31" s="23">
        <v>884</v>
      </c>
      <c r="F31" s="10">
        <f t="shared" si="0"/>
        <v>13.188220230473746</v>
      </c>
      <c r="G31" s="1"/>
      <c r="H31" s="1"/>
      <c r="I31" s="1"/>
    </row>
    <row r="32" spans="1:9" x14ac:dyDescent="0.25">
      <c r="A32" s="11" t="s">
        <v>69</v>
      </c>
      <c r="B32" s="24">
        <v>125</v>
      </c>
      <c r="C32" s="24">
        <v>88</v>
      </c>
      <c r="D32" s="24">
        <v>821</v>
      </c>
      <c r="E32" s="24">
        <v>385</v>
      </c>
      <c r="F32" s="13">
        <f t="shared" si="0"/>
        <v>-53.105968331303288</v>
      </c>
      <c r="G32" s="1"/>
      <c r="H32" s="1"/>
      <c r="I32" s="1"/>
    </row>
    <row r="33" spans="1:9" x14ac:dyDescent="0.25">
      <c r="A33" s="8" t="s">
        <v>70</v>
      </c>
      <c r="B33" s="23">
        <v>6259</v>
      </c>
      <c r="C33" s="23">
        <v>6153</v>
      </c>
      <c r="D33" s="23">
        <v>25896</v>
      </c>
      <c r="E33" s="23">
        <v>25153</v>
      </c>
      <c r="F33" s="10">
        <f t="shared" si="0"/>
        <v>-2.869168983626821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19518</v>
      </c>
      <c r="C35" s="15">
        <f t="shared" ref="C35:E35" si="1">SUM(C7:C34)</f>
        <v>17908</v>
      </c>
      <c r="D35" s="15">
        <f t="shared" si="1"/>
        <v>90578</v>
      </c>
      <c r="E35" s="15">
        <f t="shared" si="1"/>
        <v>86612</v>
      </c>
      <c r="F35" s="16">
        <f t="shared" si="0"/>
        <v>-4.3785466669610713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16893</v>
      </c>
      <c r="C38" s="41">
        <f>D7</f>
        <v>17732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25153</v>
      </c>
      <c r="G38" s="42">
        <f>LOOKUP(E38,$A$38:$A$65,$C$38:$C$65)</f>
        <v>25896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</v>
      </c>
      <c r="C39" s="41">
        <f t="shared" ref="C39:C65" si="5">D8</f>
        <v>131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16893</v>
      </c>
      <c r="G39" s="42">
        <f t="shared" ref="G39:G65" si="8">LOOKUP(E39,$A$38:$A$65,$C$38:$C$65)</f>
        <v>17732</v>
      </c>
    </row>
    <row r="40" spans="1:9" x14ac:dyDescent="0.25">
      <c r="A40" s="42" t="str">
        <f t="shared" si="3"/>
        <v>ALMERIA</v>
      </c>
      <c r="B40" s="41">
        <f t="shared" si="4"/>
        <v>1141</v>
      </c>
      <c r="C40" s="41">
        <f t="shared" si="5"/>
        <v>2412</v>
      </c>
      <c r="D40" s="41">
        <f t="shared" si="6"/>
        <v>10</v>
      </c>
      <c r="E40" s="42" t="str">
        <f t="shared" si="2"/>
        <v>PASAIA</v>
      </c>
      <c r="F40" s="42">
        <f t="shared" si="7"/>
        <v>11565</v>
      </c>
      <c r="G40" s="42">
        <f t="shared" si="8"/>
        <v>12178</v>
      </c>
    </row>
    <row r="41" spans="1:9" x14ac:dyDescent="0.25">
      <c r="A41" s="42" t="str">
        <f t="shared" si="3"/>
        <v>AVILES</v>
      </c>
      <c r="B41" s="41">
        <f t="shared" si="4"/>
        <v>7512</v>
      </c>
      <c r="C41" s="41">
        <f t="shared" si="5"/>
        <v>6743</v>
      </c>
      <c r="D41" s="41">
        <f t="shared" si="6"/>
        <v>4</v>
      </c>
      <c r="E41" s="42" t="str">
        <f t="shared" si="2"/>
        <v>AVILES</v>
      </c>
      <c r="F41" s="42">
        <f t="shared" si="7"/>
        <v>7512</v>
      </c>
      <c r="G41" s="42">
        <f t="shared" si="8"/>
        <v>6743</v>
      </c>
    </row>
    <row r="42" spans="1:9" x14ac:dyDescent="0.25">
      <c r="A42" s="42" t="str">
        <f t="shared" si="3"/>
        <v>BAHIA DE ALGECIRAS</v>
      </c>
      <c r="B42" s="41">
        <f t="shared" si="4"/>
        <v>120</v>
      </c>
      <c r="C42" s="41">
        <f t="shared" si="5"/>
        <v>396</v>
      </c>
      <c r="D42" s="41">
        <f t="shared" si="6"/>
        <v>21</v>
      </c>
      <c r="E42" s="42" t="str">
        <f t="shared" si="2"/>
        <v>BAHIA DE CADIZ</v>
      </c>
      <c r="F42" s="42">
        <f t="shared" si="7"/>
        <v>6751</v>
      </c>
      <c r="G42" s="42">
        <f t="shared" si="8"/>
        <v>5922</v>
      </c>
    </row>
    <row r="43" spans="1:9" x14ac:dyDescent="0.25">
      <c r="A43" s="42" t="str">
        <f t="shared" si="3"/>
        <v>BAHIA DE CADIZ</v>
      </c>
      <c r="B43" s="41">
        <f t="shared" si="4"/>
        <v>6751</v>
      </c>
      <c r="C43" s="41">
        <f t="shared" si="5"/>
        <v>5922</v>
      </c>
      <c r="D43" s="41">
        <f t="shared" si="6"/>
        <v>5</v>
      </c>
      <c r="E43" s="42" t="str">
        <f t="shared" si="2"/>
        <v>GIJON</v>
      </c>
      <c r="F43" s="42">
        <f t="shared" si="7"/>
        <v>5799</v>
      </c>
      <c r="G43" s="42">
        <f t="shared" si="8"/>
        <v>4893</v>
      </c>
    </row>
    <row r="44" spans="1:9" x14ac:dyDescent="0.25">
      <c r="A44" s="42" t="str">
        <f t="shared" si="3"/>
        <v>BALEARES</v>
      </c>
      <c r="B44" s="41">
        <f t="shared" si="4"/>
        <v>1023</v>
      </c>
      <c r="C44" s="41">
        <f t="shared" si="5"/>
        <v>1144</v>
      </c>
      <c r="D44" s="41">
        <f t="shared" si="6"/>
        <v>11</v>
      </c>
      <c r="E44" s="42" t="str">
        <f t="shared" si="2"/>
        <v>SANTANDER</v>
      </c>
      <c r="F44" s="42">
        <f t="shared" si="7"/>
        <v>2779</v>
      </c>
      <c r="G44" s="42">
        <f t="shared" si="8"/>
        <v>3312</v>
      </c>
    </row>
    <row r="45" spans="1:9" x14ac:dyDescent="0.25">
      <c r="A45" s="42" t="str">
        <f t="shared" si="3"/>
        <v>BARCELONA</v>
      </c>
      <c r="B45" s="41">
        <f t="shared" si="4"/>
        <v>100</v>
      </c>
      <c r="C45" s="41">
        <f t="shared" si="5"/>
        <v>925</v>
      </c>
      <c r="D45" s="41">
        <f t="shared" si="6"/>
        <v>23</v>
      </c>
      <c r="E45" s="42" t="str">
        <f t="shared" si="2"/>
        <v>SANTA CRUZ DE TENERIFE</v>
      </c>
      <c r="F45" s="42">
        <f t="shared" si="7"/>
        <v>1525</v>
      </c>
      <c r="G45" s="42">
        <f t="shared" si="8"/>
        <v>2108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1427</v>
      </c>
      <c r="G46" s="42">
        <f t="shared" si="8"/>
        <v>1757</v>
      </c>
    </row>
    <row r="47" spans="1:9" x14ac:dyDescent="0.25">
      <c r="A47" s="42" t="str">
        <f t="shared" si="3"/>
        <v>CARTAGENA</v>
      </c>
      <c r="B47" s="41">
        <f t="shared" si="4"/>
        <v>295</v>
      </c>
      <c r="C47" s="41">
        <f t="shared" si="5"/>
        <v>224</v>
      </c>
      <c r="D47" s="41">
        <f t="shared" si="6"/>
        <v>17</v>
      </c>
      <c r="E47" s="42" t="str">
        <f t="shared" si="2"/>
        <v>ALMERIA</v>
      </c>
      <c r="F47" s="42">
        <f t="shared" si="7"/>
        <v>1141</v>
      </c>
      <c r="G47" s="42">
        <f t="shared" si="8"/>
        <v>2412</v>
      </c>
    </row>
    <row r="48" spans="1:9" x14ac:dyDescent="0.25">
      <c r="A48" s="42" t="str">
        <f t="shared" si="3"/>
        <v>CASTELLON</v>
      </c>
      <c r="B48" s="41">
        <f t="shared" si="4"/>
        <v>1427</v>
      </c>
      <c r="C48" s="41">
        <f t="shared" si="5"/>
        <v>1757</v>
      </c>
      <c r="D48" s="41">
        <f t="shared" si="6"/>
        <v>9</v>
      </c>
      <c r="E48" s="42" t="str">
        <f t="shared" si="2"/>
        <v>BALEARES</v>
      </c>
      <c r="F48" s="42">
        <f t="shared" si="7"/>
        <v>1023</v>
      </c>
      <c r="G48" s="42">
        <f t="shared" si="8"/>
        <v>1144</v>
      </c>
    </row>
    <row r="49" spans="1:7" x14ac:dyDescent="0.25">
      <c r="A49" s="42" t="str">
        <f t="shared" si="3"/>
        <v>CEUTA</v>
      </c>
      <c r="B49" s="41">
        <f t="shared" si="4"/>
        <v>1</v>
      </c>
      <c r="C49" s="41">
        <f t="shared" si="5"/>
        <v>6</v>
      </c>
      <c r="D49" s="41">
        <f t="shared" si="6"/>
        <v>24</v>
      </c>
      <c r="E49" s="42" t="str">
        <f t="shared" si="2"/>
        <v>HUELVA</v>
      </c>
      <c r="F49" s="42">
        <f t="shared" si="7"/>
        <v>976</v>
      </c>
      <c r="G49" s="42">
        <f t="shared" si="8"/>
        <v>910</v>
      </c>
    </row>
    <row r="50" spans="1:7" x14ac:dyDescent="0.25">
      <c r="A50" s="42" t="str">
        <f t="shared" si="3"/>
        <v>FERROL-SAN CIBRAO</v>
      </c>
      <c r="B50" s="41">
        <f t="shared" si="4"/>
        <v>127</v>
      </c>
      <c r="C50" s="41">
        <f t="shared" si="5"/>
        <v>161</v>
      </c>
      <c r="D50" s="41">
        <f t="shared" si="6"/>
        <v>19</v>
      </c>
      <c r="E50" s="42" t="str">
        <f t="shared" si="2"/>
        <v>MARIN Y RIA DE PONTEVEDRA</v>
      </c>
      <c r="F50" s="42">
        <f t="shared" si="7"/>
        <v>896</v>
      </c>
      <c r="G50" s="42">
        <f t="shared" si="8"/>
        <v>804</v>
      </c>
    </row>
    <row r="51" spans="1:7" x14ac:dyDescent="0.25">
      <c r="A51" s="42" t="str">
        <f t="shared" si="3"/>
        <v>GIJON</v>
      </c>
      <c r="B51" s="41">
        <f t="shared" si="4"/>
        <v>5799</v>
      </c>
      <c r="C51" s="41">
        <f t="shared" si="5"/>
        <v>4893</v>
      </c>
      <c r="D51" s="41">
        <f t="shared" si="6"/>
        <v>6</v>
      </c>
      <c r="E51" s="42" t="str">
        <f t="shared" si="2"/>
        <v>TARRAGONA</v>
      </c>
      <c r="F51" s="42">
        <f t="shared" si="7"/>
        <v>884</v>
      </c>
      <c r="G51" s="42">
        <f t="shared" si="8"/>
        <v>781</v>
      </c>
    </row>
    <row r="52" spans="1:7" x14ac:dyDescent="0.25">
      <c r="A52" s="42" t="str">
        <f t="shared" si="3"/>
        <v>HUELVA</v>
      </c>
      <c r="B52" s="41">
        <f t="shared" si="4"/>
        <v>976</v>
      </c>
      <c r="C52" s="41">
        <f t="shared" si="5"/>
        <v>910</v>
      </c>
      <c r="D52" s="41">
        <f t="shared" si="6"/>
        <v>12</v>
      </c>
      <c r="E52" s="42" t="str">
        <f t="shared" si="2"/>
        <v>MOTRIL</v>
      </c>
      <c r="F52" s="42">
        <f t="shared" si="7"/>
        <v>882</v>
      </c>
      <c r="G52" s="42">
        <f t="shared" si="8"/>
        <v>1109</v>
      </c>
    </row>
    <row r="53" spans="1:7" x14ac:dyDescent="0.25">
      <c r="A53" s="42" t="str">
        <f t="shared" si="3"/>
        <v>LAS PALMAS</v>
      </c>
      <c r="B53" s="41">
        <f t="shared" si="4"/>
        <v>105</v>
      </c>
      <c r="C53" s="41">
        <f t="shared" si="5"/>
        <v>50</v>
      </c>
      <c r="D53" s="41">
        <f t="shared" si="6"/>
        <v>22</v>
      </c>
      <c r="E53" s="42" t="str">
        <f t="shared" si="2"/>
        <v>VALENCIA</v>
      </c>
      <c r="F53" s="42">
        <f t="shared" si="7"/>
        <v>385</v>
      </c>
      <c r="G53" s="42">
        <f t="shared" si="8"/>
        <v>821</v>
      </c>
    </row>
    <row r="54" spans="1:7" x14ac:dyDescent="0.25">
      <c r="A54" s="42" t="str">
        <f t="shared" si="3"/>
        <v>MALAGA</v>
      </c>
      <c r="B54" s="41">
        <f t="shared" si="4"/>
        <v>150</v>
      </c>
      <c r="C54" s="41">
        <f t="shared" si="5"/>
        <v>163</v>
      </c>
      <c r="D54" s="41">
        <f t="shared" si="6"/>
        <v>18</v>
      </c>
      <c r="E54" s="42" t="str">
        <f t="shared" si="2"/>
        <v>CARTAGENA</v>
      </c>
      <c r="F54" s="42">
        <f t="shared" si="7"/>
        <v>295</v>
      </c>
      <c r="G54" s="42">
        <f t="shared" si="8"/>
        <v>224</v>
      </c>
    </row>
    <row r="55" spans="1:7" x14ac:dyDescent="0.25">
      <c r="A55" s="42" t="str">
        <f t="shared" si="3"/>
        <v>MARIN Y RIA DE PONTEVEDRA</v>
      </c>
      <c r="B55" s="41">
        <f t="shared" si="4"/>
        <v>896</v>
      </c>
      <c r="C55" s="41">
        <f t="shared" si="5"/>
        <v>804</v>
      </c>
      <c r="D55" s="41">
        <f t="shared" si="6"/>
        <v>13</v>
      </c>
      <c r="E55" s="42" t="str">
        <f t="shared" si="2"/>
        <v>MALAGA</v>
      </c>
      <c r="F55" s="42">
        <f t="shared" ref="F55:F65" si="9">LOOKUP(E55,$A$38:$A$65,$B$38:$B$65)</f>
        <v>150</v>
      </c>
      <c r="G55" s="42">
        <f t="shared" si="8"/>
        <v>163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FERROL-SAN CIBRAO</v>
      </c>
      <c r="F56" s="42">
        <f t="shared" si="9"/>
        <v>127</v>
      </c>
      <c r="G56" s="42">
        <f t="shared" si="8"/>
        <v>161</v>
      </c>
    </row>
    <row r="57" spans="1:7" x14ac:dyDescent="0.25">
      <c r="A57" s="42" t="str">
        <f t="shared" si="3"/>
        <v>MOTRIL</v>
      </c>
      <c r="B57" s="41">
        <f t="shared" si="4"/>
        <v>882</v>
      </c>
      <c r="C57" s="41">
        <f t="shared" si="5"/>
        <v>1109</v>
      </c>
      <c r="D57" s="41">
        <f t="shared" si="6"/>
        <v>15</v>
      </c>
      <c r="E57" s="42" t="str">
        <f t="shared" si="2"/>
        <v>ALICANTE</v>
      </c>
      <c r="F57" s="42">
        <f t="shared" si="9"/>
        <v>123</v>
      </c>
      <c r="G57" s="42">
        <f t="shared" si="8"/>
        <v>131</v>
      </c>
    </row>
    <row r="58" spans="1:7" x14ac:dyDescent="0.25">
      <c r="A58" s="42" t="str">
        <f t="shared" si="3"/>
        <v>PASAIA</v>
      </c>
      <c r="B58" s="41">
        <f t="shared" si="4"/>
        <v>11565</v>
      </c>
      <c r="C58" s="41">
        <f t="shared" si="5"/>
        <v>12178</v>
      </c>
      <c r="D58" s="41">
        <f t="shared" si="6"/>
        <v>3</v>
      </c>
      <c r="E58" s="42" t="str">
        <f t="shared" si="2"/>
        <v>BAHIA DE ALGECIRAS</v>
      </c>
      <c r="F58" s="42">
        <f t="shared" si="9"/>
        <v>120</v>
      </c>
      <c r="G58" s="42">
        <f t="shared" si="8"/>
        <v>396</v>
      </c>
    </row>
    <row r="59" spans="1:7" x14ac:dyDescent="0.25">
      <c r="A59" s="42" t="str">
        <f t="shared" si="3"/>
        <v>SANTA CRUZ DE TENERIFE</v>
      </c>
      <c r="B59" s="41">
        <f t="shared" si="4"/>
        <v>1525</v>
      </c>
      <c r="C59" s="41">
        <f t="shared" si="5"/>
        <v>2108</v>
      </c>
      <c r="D59" s="41">
        <f t="shared" si="6"/>
        <v>8</v>
      </c>
      <c r="E59" s="42" t="str">
        <f t="shared" si="2"/>
        <v>LAS PALMAS</v>
      </c>
      <c r="F59" s="42">
        <f t="shared" si="9"/>
        <v>105</v>
      </c>
      <c r="G59" s="42">
        <f t="shared" si="8"/>
        <v>50</v>
      </c>
    </row>
    <row r="60" spans="1:7" x14ac:dyDescent="0.25">
      <c r="A60" s="42" t="str">
        <f t="shared" si="3"/>
        <v>SANTANDER</v>
      </c>
      <c r="B60" s="41">
        <f t="shared" si="4"/>
        <v>2779</v>
      </c>
      <c r="C60" s="41">
        <f t="shared" si="5"/>
        <v>3312</v>
      </c>
      <c r="D60" s="41">
        <f t="shared" si="6"/>
        <v>7</v>
      </c>
      <c r="E60" s="42" t="str">
        <f t="shared" si="2"/>
        <v>BARCELONA</v>
      </c>
      <c r="F60" s="42">
        <f t="shared" si="9"/>
        <v>100</v>
      </c>
      <c r="G60" s="42">
        <f t="shared" si="8"/>
        <v>925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</v>
      </c>
      <c r="G61" s="42">
        <f t="shared" si="8"/>
        <v>6</v>
      </c>
    </row>
    <row r="62" spans="1:7" x14ac:dyDescent="0.25">
      <c r="A62" s="42" t="str">
        <f t="shared" si="3"/>
        <v>TARRAGONA</v>
      </c>
      <c r="B62" s="41">
        <f t="shared" si="4"/>
        <v>884</v>
      </c>
      <c r="C62" s="41">
        <f t="shared" si="5"/>
        <v>781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385</v>
      </c>
      <c r="C63" s="41">
        <f t="shared" si="5"/>
        <v>821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25153</v>
      </c>
      <c r="C64" s="41">
        <f t="shared" si="5"/>
        <v>25896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4216</v>
      </c>
      <c r="C7" s="25">
        <v>3630</v>
      </c>
      <c r="D7" s="25">
        <v>20140</v>
      </c>
      <c r="E7" s="25">
        <v>18033</v>
      </c>
      <c r="F7" s="10">
        <f>((E7*100)/D7)-100</f>
        <v>-10.461767626613707</v>
      </c>
      <c r="G7" s="1"/>
      <c r="H7" s="1"/>
      <c r="I7" s="1"/>
    </row>
    <row r="8" spans="1:12" x14ac:dyDescent="0.25">
      <c r="A8" s="11" t="s">
        <v>45</v>
      </c>
      <c r="B8" s="26">
        <v>6468</v>
      </c>
      <c r="C8" s="26">
        <v>1301</v>
      </c>
      <c r="D8" s="26">
        <v>9742</v>
      </c>
      <c r="E8" s="26">
        <v>5518</v>
      </c>
      <c r="F8" s="13">
        <f t="shared" ref="F8:F35" si="0">((E8*100)/D8)-100</f>
        <v>-43.358653253951964</v>
      </c>
      <c r="G8" s="1"/>
      <c r="H8" s="1"/>
      <c r="I8" s="1"/>
    </row>
    <row r="9" spans="1:12" x14ac:dyDescent="0.25">
      <c r="A9" s="8" t="s">
        <v>46</v>
      </c>
      <c r="B9" s="25">
        <v>7786</v>
      </c>
      <c r="C9" s="25">
        <v>3490</v>
      </c>
      <c r="D9" s="25">
        <v>29589</v>
      </c>
      <c r="E9" s="25">
        <v>15621</v>
      </c>
      <c r="F9" s="10">
        <f t="shared" si="0"/>
        <v>-47.206732231572545</v>
      </c>
      <c r="G9" s="1"/>
      <c r="H9" s="1"/>
      <c r="I9" s="1"/>
    </row>
    <row r="10" spans="1:12" x14ac:dyDescent="0.25">
      <c r="A10" s="11" t="s">
        <v>47</v>
      </c>
      <c r="B10" s="26">
        <v>4058</v>
      </c>
      <c r="C10" s="26">
        <v>3352</v>
      </c>
      <c r="D10" s="26">
        <v>13721</v>
      </c>
      <c r="E10" s="26">
        <v>15483</v>
      </c>
      <c r="F10" s="13">
        <f t="shared" si="0"/>
        <v>12.841629618832442</v>
      </c>
      <c r="G10" s="1"/>
      <c r="H10" s="1"/>
      <c r="I10" s="1"/>
    </row>
    <row r="11" spans="1:12" x14ac:dyDescent="0.25">
      <c r="A11" s="8" t="s">
        <v>48</v>
      </c>
      <c r="B11" s="25">
        <v>249223</v>
      </c>
      <c r="C11" s="25">
        <v>209835</v>
      </c>
      <c r="D11" s="25">
        <v>1290154</v>
      </c>
      <c r="E11" s="25">
        <v>1072121</v>
      </c>
      <c r="F11" s="10">
        <f t="shared" si="0"/>
        <v>-16.899765454356611</v>
      </c>
      <c r="G11" s="1"/>
      <c r="H11" s="1"/>
      <c r="I11" s="1"/>
    </row>
    <row r="12" spans="1:12" x14ac:dyDescent="0.25">
      <c r="A12" s="11" t="s">
        <v>49</v>
      </c>
      <c r="B12" s="26">
        <v>12913</v>
      </c>
      <c r="C12" s="26">
        <v>10365</v>
      </c>
      <c r="D12" s="26">
        <v>42106</v>
      </c>
      <c r="E12" s="26">
        <v>34396</v>
      </c>
      <c r="F12" s="13">
        <f t="shared" si="0"/>
        <v>-18.310929558732724</v>
      </c>
      <c r="G12" s="1"/>
      <c r="H12" s="1"/>
      <c r="I12" s="1"/>
    </row>
    <row r="13" spans="1:12" x14ac:dyDescent="0.25">
      <c r="A13" s="8" t="s">
        <v>50</v>
      </c>
      <c r="B13" s="25">
        <v>22187</v>
      </c>
      <c r="C13" s="25">
        <v>35750</v>
      </c>
      <c r="D13" s="25">
        <v>51222</v>
      </c>
      <c r="E13" s="25">
        <v>80437</v>
      </c>
      <c r="F13" s="10">
        <f t="shared" si="0"/>
        <v>57.036039201905425</v>
      </c>
      <c r="G13" s="1"/>
      <c r="H13" s="1"/>
      <c r="I13" s="1"/>
    </row>
    <row r="14" spans="1:12" x14ac:dyDescent="0.25">
      <c r="A14" s="11" t="s">
        <v>51</v>
      </c>
      <c r="B14" s="26">
        <v>112765</v>
      </c>
      <c r="C14" s="26">
        <v>107233</v>
      </c>
      <c r="D14" s="26">
        <v>413450</v>
      </c>
      <c r="E14" s="26">
        <v>366289</v>
      </c>
      <c r="F14" s="13">
        <f t="shared" si="0"/>
        <v>-11.406699721852704</v>
      </c>
      <c r="G14" s="1"/>
      <c r="H14" s="1"/>
      <c r="I14" s="1"/>
    </row>
    <row r="15" spans="1:12" x14ac:dyDescent="0.25">
      <c r="A15" s="8" t="s">
        <v>52</v>
      </c>
      <c r="B15" s="25">
        <v>11115</v>
      </c>
      <c r="C15" s="25">
        <v>11000</v>
      </c>
      <c r="D15" s="25">
        <v>49562</v>
      </c>
      <c r="E15" s="25">
        <v>51475</v>
      </c>
      <c r="F15" s="10">
        <f t="shared" si="0"/>
        <v>3.859811952705698</v>
      </c>
      <c r="G15" s="1"/>
      <c r="H15" s="1"/>
      <c r="I15" s="1"/>
    </row>
    <row r="16" spans="1:12" x14ac:dyDescent="0.25">
      <c r="A16" s="11" t="s">
        <v>53</v>
      </c>
      <c r="B16" s="26">
        <v>5133</v>
      </c>
      <c r="C16" s="26">
        <v>5748</v>
      </c>
      <c r="D16" s="26">
        <v>21357</v>
      </c>
      <c r="E16" s="26">
        <v>20807</v>
      </c>
      <c r="F16" s="13">
        <f t="shared" si="0"/>
        <v>-2.5752680619937252</v>
      </c>
      <c r="G16" s="1"/>
      <c r="H16" s="1"/>
      <c r="I16" s="1"/>
    </row>
    <row r="17" spans="1:9" x14ac:dyDescent="0.25">
      <c r="A17" s="8" t="s">
        <v>54</v>
      </c>
      <c r="B17" s="25">
        <v>3468</v>
      </c>
      <c r="C17" s="25">
        <v>2720</v>
      </c>
      <c r="D17" s="25">
        <v>14027</v>
      </c>
      <c r="E17" s="25">
        <v>10558</v>
      </c>
      <c r="F17" s="10">
        <f t="shared" si="0"/>
        <v>-24.730876167391457</v>
      </c>
      <c r="G17" s="1"/>
      <c r="H17" s="1"/>
      <c r="I17" s="1"/>
    </row>
    <row r="18" spans="1:9" x14ac:dyDescent="0.25">
      <c r="A18" s="11" t="s">
        <v>55</v>
      </c>
      <c r="B18" s="26">
        <v>70557</v>
      </c>
      <c r="C18" s="26">
        <v>56800</v>
      </c>
      <c r="D18" s="26">
        <v>308384</v>
      </c>
      <c r="E18" s="26">
        <v>276691</v>
      </c>
      <c r="F18" s="13">
        <f t="shared" si="0"/>
        <v>-10.277122029677287</v>
      </c>
      <c r="G18" s="1"/>
      <c r="H18" s="1"/>
      <c r="I18" s="1"/>
    </row>
    <row r="19" spans="1:9" x14ac:dyDescent="0.25">
      <c r="A19" s="8" t="s">
        <v>56</v>
      </c>
      <c r="B19" s="25">
        <v>1337</v>
      </c>
      <c r="C19" s="25">
        <v>1106</v>
      </c>
      <c r="D19" s="25">
        <v>5045</v>
      </c>
      <c r="E19" s="25">
        <v>6662</v>
      </c>
      <c r="F19" s="10">
        <f t="shared" si="0"/>
        <v>32.05153617443014</v>
      </c>
      <c r="G19" s="1"/>
      <c r="H19" s="1"/>
      <c r="I19" s="1"/>
    </row>
    <row r="20" spans="1:9" x14ac:dyDescent="0.25">
      <c r="A20" s="11" t="s">
        <v>57</v>
      </c>
      <c r="B20" s="26">
        <v>7905</v>
      </c>
      <c r="C20" s="26">
        <v>5306</v>
      </c>
      <c r="D20" s="26">
        <v>40038</v>
      </c>
      <c r="E20" s="26">
        <v>38814</v>
      </c>
      <c r="F20" s="13">
        <f t="shared" si="0"/>
        <v>-3.0570957590289254</v>
      </c>
      <c r="G20" s="1"/>
      <c r="H20" s="1"/>
      <c r="I20" s="1"/>
    </row>
    <row r="21" spans="1:9" x14ac:dyDescent="0.25">
      <c r="A21" s="8" t="s">
        <v>58</v>
      </c>
      <c r="B21" s="25">
        <v>1993</v>
      </c>
      <c r="C21" s="25">
        <v>10613</v>
      </c>
      <c r="D21" s="25">
        <v>28071</v>
      </c>
      <c r="E21" s="25">
        <v>51670</v>
      </c>
      <c r="F21" s="10">
        <f t="shared" si="0"/>
        <v>84.068967974065771</v>
      </c>
      <c r="G21" s="1"/>
      <c r="H21" s="1"/>
      <c r="I21" s="1"/>
    </row>
    <row r="22" spans="1:9" x14ac:dyDescent="0.25">
      <c r="A22" s="11" t="s">
        <v>59</v>
      </c>
      <c r="B22" s="26">
        <v>192625</v>
      </c>
      <c r="C22" s="26">
        <v>210262</v>
      </c>
      <c r="D22" s="26">
        <v>1049564</v>
      </c>
      <c r="E22" s="26">
        <v>1049400</v>
      </c>
      <c r="F22" s="13">
        <f t="shared" si="0"/>
        <v>-1.5625535936820256E-2</v>
      </c>
      <c r="G22" s="1"/>
      <c r="H22" s="1"/>
      <c r="I22" s="1"/>
    </row>
    <row r="23" spans="1:9" x14ac:dyDescent="0.25">
      <c r="A23" s="8" t="s">
        <v>60</v>
      </c>
      <c r="B23" s="25">
        <v>8636</v>
      </c>
      <c r="C23" s="25">
        <v>7901</v>
      </c>
      <c r="D23" s="25">
        <v>33261</v>
      </c>
      <c r="E23" s="25">
        <v>29033</v>
      </c>
      <c r="F23" s="10">
        <f t="shared" si="0"/>
        <v>-12.711584137578541</v>
      </c>
      <c r="G23" s="1"/>
      <c r="H23" s="1"/>
      <c r="I23" s="1"/>
    </row>
    <row r="24" spans="1:9" x14ac:dyDescent="0.25">
      <c r="A24" s="11" t="s">
        <v>61</v>
      </c>
      <c r="B24" s="26">
        <v>2404</v>
      </c>
      <c r="C24" s="26">
        <v>771</v>
      </c>
      <c r="D24" s="26">
        <v>12101</v>
      </c>
      <c r="E24" s="26">
        <v>8679</v>
      </c>
      <c r="F24" s="13">
        <f t="shared" si="0"/>
        <v>-28.278654656639944</v>
      </c>
      <c r="G24" s="1"/>
      <c r="H24" s="1"/>
      <c r="I24" s="1"/>
    </row>
    <row r="25" spans="1:9" x14ac:dyDescent="0.25">
      <c r="A25" s="8" t="s">
        <v>62</v>
      </c>
      <c r="B25" s="25">
        <v>549</v>
      </c>
      <c r="C25" s="25">
        <v>612</v>
      </c>
      <c r="D25" s="25">
        <v>5805</v>
      </c>
      <c r="E25" s="25">
        <v>628</v>
      </c>
      <c r="F25" s="10">
        <f t="shared" si="0"/>
        <v>-89.181739879414295</v>
      </c>
      <c r="G25" s="1"/>
      <c r="H25" s="1"/>
      <c r="I25" s="1"/>
    </row>
    <row r="26" spans="1:9" x14ac:dyDescent="0.25">
      <c r="A26" s="11" t="s">
        <v>63</v>
      </c>
      <c r="B26" s="26">
        <v>2493</v>
      </c>
      <c r="C26" s="26">
        <v>2604</v>
      </c>
      <c r="D26" s="26">
        <v>9120</v>
      </c>
      <c r="E26" s="26">
        <v>12524</v>
      </c>
      <c r="F26" s="13">
        <f t="shared" si="0"/>
        <v>37.324561403508767</v>
      </c>
      <c r="G26" s="1"/>
      <c r="H26" s="1"/>
      <c r="I26" s="1"/>
    </row>
    <row r="27" spans="1:9" x14ac:dyDescent="0.25">
      <c r="A27" s="8" t="s">
        <v>64</v>
      </c>
      <c r="B27" s="25">
        <v>2702</v>
      </c>
      <c r="C27" s="25">
        <v>1888</v>
      </c>
      <c r="D27" s="25">
        <v>11482</v>
      </c>
      <c r="E27" s="25">
        <v>11538</v>
      </c>
      <c r="F27" s="10">
        <f t="shared" si="0"/>
        <v>0.48771990942344701</v>
      </c>
      <c r="G27" s="1"/>
      <c r="H27" s="1"/>
      <c r="I27" s="1"/>
    </row>
    <row r="28" spans="1:9" x14ac:dyDescent="0.25">
      <c r="A28" s="11" t="s">
        <v>65</v>
      </c>
      <c r="B28" s="26">
        <v>53568</v>
      </c>
      <c r="C28" s="26">
        <v>62389</v>
      </c>
      <c r="D28" s="26">
        <v>374779</v>
      </c>
      <c r="E28" s="26">
        <v>419907</v>
      </c>
      <c r="F28" s="13">
        <f t="shared" si="0"/>
        <v>12.041229631329401</v>
      </c>
      <c r="G28" s="1"/>
      <c r="H28" s="1"/>
      <c r="I28" s="1"/>
    </row>
    <row r="29" spans="1:9" x14ac:dyDescent="0.25">
      <c r="A29" s="8" t="s">
        <v>66</v>
      </c>
      <c r="B29" s="25">
        <v>3545</v>
      </c>
      <c r="C29" s="25">
        <v>3832</v>
      </c>
      <c r="D29" s="25">
        <v>19443</v>
      </c>
      <c r="E29" s="25">
        <v>17353</v>
      </c>
      <c r="F29" s="10">
        <f t="shared" si="0"/>
        <v>-10.749369953196521</v>
      </c>
      <c r="G29" s="1"/>
      <c r="H29" s="1"/>
      <c r="I29" s="1"/>
    </row>
    <row r="30" spans="1:9" x14ac:dyDescent="0.25">
      <c r="A30" s="11" t="s">
        <v>67</v>
      </c>
      <c r="B30" s="26">
        <v>1860</v>
      </c>
      <c r="C30" s="26">
        <v>1619</v>
      </c>
      <c r="D30" s="26">
        <v>8709</v>
      </c>
      <c r="E30" s="26">
        <v>7487</v>
      </c>
      <c r="F30" s="13">
        <f t="shared" si="0"/>
        <v>-14.031461706280865</v>
      </c>
      <c r="G30" s="1"/>
      <c r="H30" s="1"/>
      <c r="I30" s="1"/>
    </row>
    <row r="31" spans="1:9" x14ac:dyDescent="0.25">
      <c r="A31" s="8" t="s">
        <v>68</v>
      </c>
      <c r="B31" s="25">
        <v>11025</v>
      </c>
      <c r="C31" s="25">
        <v>4849</v>
      </c>
      <c r="D31" s="25">
        <v>55425</v>
      </c>
      <c r="E31" s="25">
        <v>32772</v>
      </c>
      <c r="F31" s="10">
        <f t="shared" si="0"/>
        <v>-40.871447902571042</v>
      </c>
      <c r="G31" s="1"/>
      <c r="H31" s="1"/>
      <c r="I31" s="1"/>
    </row>
    <row r="32" spans="1:9" x14ac:dyDescent="0.25">
      <c r="A32" s="11" t="s">
        <v>69</v>
      </c>
      <c r="B32" s="26">
        <v>48379</v>
      </c>
      <c r="C32" s="26">
        <v>48385</v>
      </c>
      <c r="D32" s="26">
        <v>197592</v>
      </c>
      <c r="E32" s="26">
        <v>202354</v>
      </c>
      <c r="F32" s="13">
        <f t="shared" si="0"/>
        <v>2.4100165998623453</v>
      </c>
      <c r="G32" s="1"/>
      <c r="H32" s="1"/>
      <c r="I32" s="1"/>
    </row>
    <row r="33" spans="1:9" x14ac:dyDescent="0.25">
      <c r="A33" s="8" t="s">
        <v>70</v>
      </c>
      <c r="B33" s="25">
        <v>22836</v>
      </c>
      <c r="C33" s="25">
        <v>19548</v>
      </c>
      <c r="D33" s="25">
        <v>112708</v>
      </c>
      <c r="E33" s="25">
        <v>88693</v>
      </c>
      <c r="F33" s="10">
        <f t="shared" si="0"/>
        <v>-21.307271888419635</v>
      </c>
      <c r="G33" s="1"/>
      <c r="H33" s="1"/>
      <c r="I33" s="1"/>
    </row>
    <row r="34" spans="1:9" x14ac:dyDescent="0.25">
      <c r="A34" s="11" t="s">
        <v>71</v>
      </c>
      <c r="B34" s="26">
        <v>456</v>
      </c>
      <c r="C34" s="26">
        <v>636</v>
      </c>
      <c r="D34" s="26">
        <v>2237</v>
      </c>
      <c r="E34" s="26">
        <v>1708</v>
      </c>
      <c r="F34" s="13">
        <f t="shared" si="0"/>
        <v>-23.647742512293249</v>
      </c>
      <c r="G34" s="1"/>
      <c r="H34" s="1"/>
      <c r="I34" s="1"/>
    </row>
    <row r="35" spans="1:9" x14ac:dyDescent="0.25">
      <c r="A35" s="14" t="s">
        <v>72</v>
      </c>
      <c r="B35" s="15">
        <f>SUM(B7:B34)</f>
        <v>872202</v>
      </c>
      <c r="C35" s="15">
        <f t="shared" ref="C35:E35" si="1">SUM(C7:C34)</f>
        <v>833545</v>
      </c>
      <c r="D35" s="15">
        <f t="shared" si="1"/>
        <v>4228834</v>
      </c>
      <c r="E35" s="15">
        <f t="shared" si="1"/>
        <v>3946651</v>
      </c>
      <c r="F35" s="16">
        <f t="shared" si="0"/>
        <v>-6.6728322748067228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18033</v>
      </c>
      <c r="C38" s="41">
        <f>D7</f>
        <v>20140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1072121</v>
      </c>
      <c r="G38" s="42">
        <f>LOOKUP(E38,$A$38:$A$65,$C$38:$C$65)</f>
        <v>1290154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5518</v>
      </c>
      <c r="C39" s="41">
        <f t="shared" ref="C39:C65" si="5">D8</f>
        <v>9742</v>
      </c>
      <c r="D39" s="41">
        <f t="shared" ref="D39:D65" si="6">_xlfn.RANK.EQ(B39,$B$38:$B$65)+COUNTIF($B$38:$B$65,B39)-1</f>
        <v>26</v>
      </c>
      <c r="E39" s="42" t="str">
        <f t="shared" si="2"/>
        <v>LAS PALMAS</v>
      </c>
      <c r="F39" s="42">
        <f t="shared" ref="F39:F54" si="7">LOOKUP(E39,$A$38:$A$65,$B$38:$B$65)</f>
        <v>1049400</v>
      </c>
      <c r="G39" s="42">
        <f t="shared" ref="G39:G65" si="8">LOOKUP(E39,$A$38:$A$65,$C$38:$C$65)</f>
        <v>1049564</v>
      </c>
    </row>
    <row r="40" spans="1:9" x14ac:dyDescent="0.25">
      <c r="A40" s="42" t="str">
        <f t="shared" si="3"/>
        <v>ALMERIA</v>
      </c>
      <c r="B40" s="41">
        <f t="shared" si="4"/>
        <v>15621</v>
      </c>
      <c r="C40" s="41">
        <f t="shared" si="5"/>
        <v>29589</v>
      </c>
      <c r="D40" s="41">
        <f t="shared" si="6"/>
        <v>18</v>
      </c>
      <c r="E40" s="42" t="str">
        <f t="shared" si="2"/>
        <v>SANTA CRUZ DE TENERIFE</v>
      </c>
      <c r="F40" s="42">
        <f t="shared" si="7"/>
        <v>419907</v>
      </c>
      <c r="G40" s="42">
        <f t="shared" si="8"/>
        <v>374779</v>
      </c>
    </row>
    <row r="41" spans="1:9" x14ac:dyDescent="0.25">
      <c r="A41" s="42" t="str">
        <f t="shared" si="3"/>
        <v>AVILES</v>
      </c>
      <c r="B41" s="41">
        <f t="shared" si="4"/>
        <v>15483</v>
      </c>
      <c r="C41" s="41">
        <f t="shared" si="5"/>
        <v>13721</v>
      </c>
      <c r="D41" s="41">
        <f t="shared" si="6"/>
        <v>19</v>
      </c>
      <c r="E41" s="42" t="str">
        <f t="shared" si="2"/>
        <v>BARCELONA</v>
      </c>
      <c r="F41" s="42">
        <f t="shared" si="7"/>
        <v>366289</v>
      </c>
      <c r="G41" s="42">
        <f t="shared" si="8"/>
        <v>413450</v>
      </c>
    </row>
    <row r="42" spans="1:9" x14ac:dyDescent="0.25">
      <c r="A42" s="42" t="str">
        <f t="shared" si="3"/>
        <v>BAHIA DE ALGECIRAS</v>
      </c>
      <c r="B42" s="41">
        <f t="shared" si="4"/>
        <v>1072121</v>
      </c>
      <c r="C42" s="41">
        <f t="shared" si="5"/>
        <v>1290154</v>
      </c>
      <c r="D42" s="41">
        <f t="shared" si="6"/>
        <v>1</v>
      </c>
      <c r="E42" s="42" t="str">
        <f t="shared" si="2"/>
        <v>CEUTA</v>
      </c>
      <c r="F42" s="42">
        <f t="shared" si="7"/>
        <v>276691</v>
      </c>
      <c r="G42" s="42">
        <f t="shared" si="8"/>
        <v>308384</v>
      </c>
    </row>
    <row r="43" spans="1:9" x14ac:dyDescent="0.25">
      <c r="A43" s="42" t="str">
        <f t="shared" si="3"/>
        <v>BAHIA DE CADIZ</v>
      </c>
      <c r="B43" s="41">
        <f t="shared" si="4"/>
        <v>34396</v>
      </c>
      <c r="C43" s="41">
        <f t="shared" si="5"/>
        <v>42106</v>
      </c>
      <c r="D43" s="41">
        <f t="shared" si="6"/>
        <v>12</v>
      </c>
      <c r="E43" s="42" t="str">
        <f t="shared" si="2"/>
        <v>VALENCIA</v>
      </c>
      <c r="F43" s="42">
        <f t="shared" si="7"/>
        <v>202354</v>
      </c>
      <c r="G43" s="42">
        <f t="shared" si="8"/>
        <v>197592</v>
      </c>
    </row>
    <row r="44" spans="1:9" x14ac:dyDescent="0.25">
      <c r="A44" s="42" t="str">
        <f t="shared" si="3"/>
        <v>BALEARES</v>
      </c>
      <c r="B44" s="41">
        <f t="shared" si="4"/>
        <v>80437</v>
      </c>
      <c r="C44" s="41">
        <f t="shared" si="5"/>
        <v>51222</v>
      </c>
      <c r="D44" s="41">
        <f t="shared" si="6"/>
        <v>8</v>
      </c>
      <c r="E44" s="42" t="str">
        <f t="shared" si="2"/>
        <v>VIGO</v>
      </c>
      <c r="F44" s="42">
        <f t="shared" si="7"/>
        <v>88693</v>
      </c>
      <c r="G44" s="42">
        <f t="shared" si="8"/>
        <v>112708</v>
      </c>
    </row>
    <row r="45" spans="1:9" x14ac:dyDescent="0.25">
      <c r="A45" s="42" t="str">
        <f t="shared" si="3"/>
        <v>BARCELONA</v>
      </c>
      <c r="B45" s="41">
        <f t="shared" si="4"/>
        <v>366289</v>
      </c>
      <c r="C45" s="41">
        <f t="shared" si="5"/>
        <v>413450</v>
      </c>
      <c r="D45" s="41">
        <f t="shared" si="6"/>
        <v>4</v>
      </c>
      <c r="E45" s="42" t="str">
        <f t="shared" si="2"/>
        <v>BALEARES</v>
      </c>
      <c r="F45" s="42">
        <f t="shared" si="7"/>
        <v>80437</v>
      </c>
      <c r="G45" s="42">
        <f t="shared" si="8"/>
        <v>51222</v>
      </c>
    </row>
    <row r="46" spans="1:9" x14ac:dyDescent="0.25">
      <c r="A46" s="42" t="str">
        <f t="shared" si="3"/>
        <v>BILBAO</v>
      </c>
      <c r="B46" s="41">
        <f t="shared" si="4"/>
        <v>51475</v>
      </c>
      <c r="C46" s="41">
        <f t="shared" si="5"/>
        <v>49562</v>
      </c>
      <c r="D46" s="41">
        <f t="shared" si="6"/>
        <v>10</v>
      </c>
      <c r="E46" s="42" t="str">
        <f t="shared" si="2"/>
        <v>HUELVA</v>
      </c>
      <c r="F46" s="42">
        <f t="shared" si="7"/>
        <v>51670</v>
      </c>
      <c r="G46" s="42">
        <f t="shared" si="8"/>
        <v>28071</v>
      </c>
    </row>
    <row r="47" spans="1:9" x14ac:dyDescent="0.25">
      <c r="A47" s="42" t="str">
        <f t="shared" si="3"/>
        <v>CARTAGENA</v>
      </c>
      <c r="B47" s="41">
        <f t="shared" si="4"/>
        <v>20807</v>
      </c>
      <c r="C47" s="41">
        <f t="shared" si="5"/>
        <v>21357</v>
      </c>
      <c r="D47" s="41">
        <f t="shared" si="6"/>
        <v>15</v>
      </c>
      <c r="E47" s="42" t="str">
        <f t="shared" si="2"/>
        <v>BILBAO</v>
      </c>
      <c r="F47" s="42">
        <f t="shared" si="7"/>
        <v>51475</v>
      </c>
      <c r="G47" s="42">
        <f t="shared" si="8"/>
        <v>49562</v>
      </c>
    </row>
    <row r="48" spans="1:9" x14ac:dyDescent="0.25">
      <c r="A48" s="42" t="str">
        <f t="shared" si="3"/>
        <v>CASTELLON</v>
      </c>
      <c r="B48" s="41">
        <f t="shared" si="4"/>
        <v>10558</v>
      </c>
      <c r="C48" s="41">
        <f t="shared" si="5"/>
        <v>14027</v>
      </c>
      <c r="D48" s="41">
        <f t="shared" si="6"/>
        <v>22</v>
      </c>
      <c r="E48" s="42" t="str">
        <f t="shared" si="2"/>
        <v>GIJON</v>
      </c>
      <c r="F48" s="42">
        <f t="shared" si="7"/>
        <v>38814</v>
      </c>
      <c r="G48" s="42">
        <f t="shared" si="8"/>
        <v>40038</v>
      </c>
    </row>
    <row r="49" spans="1:7" x14ac:dyDescent="0.25">
      <c r="A49" s="42" t="str">
        <f t="shared" si="3"/>
        <v>CEUTA</v>
      </c>
      <c r="B49" s="41">
        <f t="shared" si="4"/>
        <v>276691</v>
      </c>
      <c r="C49" s="41">
        <f t="shared" si="5"/>
        <v>308384</v>
      </c>
      <c r="D49" s="41">
        <f t="shared" si="6"/>
        <v>5</v>
      </c>
      <c r="E49" s="42" t="str">
        <f t="shared" si="2"/>
        <v>BAHIA DE CADIZ</v>
      </c>
      <c r="F49" s="42">
        <f t="shared" si="7"/>
        <v>34396</v>
      </c>
      <c r="G49" s="42">
        <f t="shared" si="8"/>
        <v>42106</v>
      </c>
    </row>
    <row r="50" spans="1:7" x14ac:dyDescent="0.25">
      <c r="A50" s="42" t="str">
        <f t="shared" si="3"/>
        <v>FERROL-SAN CIBRAO</v>
      </c>
      <c r="B50" s="41">
        <f t="shared" si="4"/>
        <v>6662</v>
      </c>
      <c r="C50" s="41">
        <f t="shared" si="5"/>
        <v>5045</v>
      </c>
      <c r="D50" s="41">
        <f t="shared" si="6"/>
        <v>25</v>
      </c>
      <c r="E50" s="42" t="str">
        <f t="shared" si="2"/>
        <v>TARRAGONA</v>
      </c>
      <c r="F50" s="42">
        <f t="shared" si="7"/>
        <v>32772</v>
      </c>
      <c r="G50" s="42">
        <f t="shared" si="8"/>
        <v>55425</v>
      </c>
    </row>
    <row r="51" spans="1:7" x14ac:dyDescent="0.25">
      <c r="A51" s="42" t="str">
        <f t="shared" si="3"/>
        <v>GIJON</v>
      </c>
      <c r="B51" s="41">
        <f t="shared" si="4"/>
        <v>38814</v>
      </c>
      <c r="C51" s="41">
        <f t="shared" si="5"/>
        <v>40038</v>
      </c>
      <c r="D51" s="41">
        <f t="shared" si="6"/>
        <v>11</v>
      </c>
      <c r="E51" s="42" t="str">
        <f t="shared" si="2"/>
        <v>MALAGA</v>
      </c>
      <c r="F51" s="42">
        <f t="shared" si="7"/>
        <v>29033</v>
      </c>
      <c r="G51" s="42">
        <f t="shared" si="8"/>
        <v>33261</v>
      </c>
    </row>
    <row r="52" spans="1:7" x14ac:dyDescent="0.25">
      <c r="A52" s="42" t="str">
        <f t="shared" si="3"/>
        <v>HUELVA</v>
      </c>
      <c r="B52" s="41">
        <f t="shared" si="4"/>
        <v>51670</v>
      </c>
      <c r="C52" s="41">
        <f t="shared" si="5"/>
        <v>28071</v>
      </c>
      <c r="D52" s="41">
        <f t="shared" si="6"/>
        <v>9</v>
      </c>
      <c r="E52" s="42" t="str">
        <f t="shared" si="2"/>
        <v>CARTAGENA</v>
      </c>
      <c r="F52" s="42">
        <f t="shared" si="7"/>
        <v>20807</v>
      </c>
      <c r="G52" s="42">
        <f t="shared" si="8"/>
        <v>21357</v>
      </c>
    </row>
    <row r="53" spans="1:7" x14ac:dyDescent="0.25">
      <c r="A53" s="42" t="str">
        <f t="shared" si="3"/>
        <v>LAS PALMAS</v>
      </c>
      <c r="B53" s="41">
        <f t="shared" si="4"/>
        <v>1049400</v>
      </c>
      <c r="C53" s="41">
        <f t="shared" si="5"/>
        <v>1049564</v>
      </c>
      <c r="D53" s="41">
        <f t="shared" si="6"/>
        <v>2</v>
      </c>
      <c r="E53" s="42" t="str">
        <f t="shared" si="2"/>
        <v>A CORUÑA</v>
      </c>
      <c r="F53" s="42">
        <f t="shared" si="7"/>
        <v>18033</v>
      </c>
      <c r="G53" s="42">
        <f t="shared" si="8"/>
        <v>20140</v>
      </c>
    </row>
    <row r="54" spans="1:7" x14ac:dyDescent="0.25">
      <c r="A54" s="42" t="str">
        <f t="shared" si="3"/>
        <v>MALAGA</v>
      </c>
      <c r="B54" s="41">
        <f t="shared" si="4"/>
        <v>29033</v>
      </c>
      <c r="C54" s="41">
        <f t="shared" si="5"/>
        <v>33261</v>
      </c>
      <c r="D54" s="41">
        <f t="shared" si="6"/>
        <v>14</v>
      </c>
      <c r="E54" s="42" t="str">
        <f t="shared" si="2"/>
        <v>SANTANDER</v>
      </c>
      <c r="F54" s="42">
        <f t="shared" si="7"/>
        <v>17353</v>
      </c>
      <c r="G54" s="42">
        <f t="shared" si="8"/>
        <v>19443</v>
      </c>
    </row>
    <row r="55" spans="1:7" x14ac:dyDescent="0.25">
      <c r="A55" s="42" t="str">
        <f t="shared" si="3"/>
        <v>MARIN Y RIA DE PONTEVEDRA</v>
      </c>
      <c r="B55" s="41">
        <f t="shared" si="4"/>
        <v>8679</v>
      </c>
      <c r="C55" s="41">
        <f t="shared" si="5"/>
        <v>12101</v>
      </c>
      <c r="D55" s="41">
        <f t="shared" si="6"/>
        <v>23</v>
      </c>
      <c r="E55" s="42" t="str">
        <f t="shared" si="2"/>
        <v>ALMERIA</v>
      </c>
      <c r="F55" s="42">
        <f t="shared" ref="F55:F65" si="9">LOOKUP(E55,$A$38:$A$65,$B$38:$B$65)</f>
        <v>15621</v>
      </c>
      <c r="G55" s="42">
        <f t="shared" si="8"/>
        <v>29589</v>
      </c>
    </row>
    <row r="56" spans="1:7" x14ac:dyDescent="0.25">
      <c r="A56" s="42" t="str">
        <f t="shared" si="3"/>
        <v>MELILLA</v>
      </c>
      <c r="B56" s="41">
        <f t="shared" si="4"/>
        <v>628</v>
      </c>
      <c r="C56" s="41">
        <f t="shared" si="5"/>
        <v>5805</v>
      </c>
      <c r="D56" s="41">
        <f t="shared" si="6"/>
        <v>28</v>
      </c>
      <c r="E56" s="42" t="str">
        <f t="shared" si="2"/>
        <v>AVILES</v>
      </c>
      <c r="F56" s="42">
        <f t="shared" si="9"/>
        <v>15483</v>
      </c>
      <c r="G56" s="42">
        <f t="shared" si="8"/>
        <v>13721</v>
      </c>
    </row>
    <row r="57" spans="1:7" x14ac:dyDescent="0.25">
      <c r="A57" s="42" t="str">
        <f t="shared" si="3"/>
        <v>MOTRIL</v>
      </c>
      <c r="B57" s="41">
        <f t="shared" si="4"/>
        <v>12524</v>
      </c>
      <c r="C57" s="41">
        <f t="shared" si="5"/>
        <v>9120</v>
      </c>
      <c r="D57" s="41">
        <f t="shared" si="6"/>
        <v>20</v>
      </c>
      <c r="E57" s="42" t="str">
        <f t="shared" si="2"/>
        <v>MOTRIL</v>
      </c>
      <c r="F57" s="42">
        <f t="shared" si="9"/>
        <v>12524</v>
      </c>
      <c r="G57" s="42">
        <f t="shared" si="8"/>
        <v>9120</v>
      </c>
    </row>
    <row r="58" spans="1:7" x14ac:dyDescent="0.25">
      <c r="A58" s="42" t="str">
        <f t="shared" si="3"/>
        <v>PASAIA</v>
      </c>
      <c r="B58" s="41">
        <f t="shared" si="4"/>
        <v>11538</v>
      </c>
      <c r="C58" s="41">
        <f t="shared" si="5"/>
        <v>11482</v>
      </c>
      <c r="D58" s="41">
        <f t="shared" si="6"/>
        <v>21</v>
      </c>
      <c r="E58" s="42" t="str">
        <f t="shared" si="2"/>
        <v>PASAIA</v>
      </c>
      <c r="F58" s="42">
        <f t="shared" si="9"/>
        <v>11538</v>
      </c>
      <c r="G58" s="42">
        <f t="shared" si="8"/>
        <v>11482</v>
      </c>
    </row>
    <row r="59" spans="1:7" x14ac:dyDescent="0.25">
      <c r="A59" s="42" t="str">
        <f t="shared" si="3"/>
        <v>SANTA CRUZ DE TENERIFE</v>
      </c>
      <c r="B59" s="41">
        <f t="shared" si="4"/>
        <v>419907</v>
      </c>
      <c r="C59" s="41">
        <f t="shared" si="5"/>
        <v>374779</v>
      </c>
      <c r="D59" s="41">
        <f t="shared" si="6"/>
        <v>3</v>
      </c>
      <c r="E59" s="42" t="str">
        <f t="shared" si="2"/>
        <v>CASTELLON</v>
      </c>
      <c r="F59" s="42">
        <f t="shared" si="9"/>
        <v>10558</v>
      </c>
      <c r="G59" s="42">
        <f t="shared" si="8"/>
        <v>14027</v>
      </c>
    </row>
    <row r="60" spans="1:7" x14ac:dyDescent="0.25">
      <c r="A60" s="42" t="str">
        <f t="shared" si="3"/>
        <v>SANTANDER</v>
      </c>
      <c r="B60" s="41">
        <f t="shared" si="4"/>
        <v>17353</v>
      </c>
      <c r="C60" s="41">
        <f t="shared" si="5"/>
        <v>19443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8679</v>
      </c>
      <c r="G60" s="42">
        <f t="shared" si="8"/>
        <v>12101</v>
      </c>
    </row>
    <row r="61" spans="1:7" x14ac:dyDescent="0.25">
      <c r="A61" s="42" t="str">
        <f t="shared" si="3"/>
        <v>SEVILLA</v>
      </c>
      <c r="B61" s="41">
        <f t="shared" si="4"/>
        <v>7487</v>
      </c>
      <c r="C61" s="41">
        <f t="shared" si="5"/>
        <v>8709</v>
      </c>
      <c r="D61" s="41">
        <f t="shared" si="6"/>
        <v>24</v>
      </c>
      <c r="E61" s="42" t="str">
        <f t="shared" si="2"/>
        <v>SEVILLA</v>
      </c>
      <c r="F61" s="42">
        <f t="shared" si="9"/>
        <v>7487</v>
      </c>
      <c r="G61" s="42">
        <f t="shared" si="8"/>
        <v>8709</v>
      </c>
    </row>
    <row r="62" spans="1:7" x14ac:dyDescent="0.25">
      <c r="A62" s="42" t="str">
        <f t="shared" si="3"/>
        <v>TARRAGONA</v>
      </c>
      <c r="B62" s="41">
        <f t="shared" si="4"/>
        <v>32772</v>
      </c>
      <c r="C62" s="41">
        <f t="shared" si="5"/>
        <v>55425</v>
      </c>
      <c r="D62" s="41">
        <f t="shared" si="6"/>
        <v>13</v>
      </c>
      <c r="E62" s="42" t="str">
        <f t="shared" si="2"/>
        <v>FERROL-SAN CIBRAO</v>
      </c>
      <c r="F62" s="42">
        <f t="shared" si="9"/>
        <v>6662</v>
      </c>
      <c r="G62" s="42">
        <f t="shared" si="8"/>
        <v>5045</v>
      </c>
    </row>
    <row r="63" spans="1:7" x14ac:dyDescent="0.25">
      <c r="A63" s="42" t="str">
        <f t="shared" si="3"/>
        <v>VALENCIA</v>
      </c>
      <c r="B63" s="41">
        <f t="shared" si="4"/>
        <v>202354</v>
      </c>
      <c r="C63" s="41">
        <f t="shared" si="5"/>
        <v>197592</v>
      </c>
      <c r="D63" s="41">
        <f t="shared" si="6"/>
        <v>6</v>
      </c>
      <c r="E63" s="42" t="str">
        <f t="shared" si="2"/>
        <v>ALICANTE</v>
      </c>
      <c r="F63" s="42">
        <f t="shared" si="9"/>
        <v>5518</v>
      </c>
      <c r="G63" s="42">
        <f t="shared" si="8"/>
        <v>9742</v>
      </c>
    </row>
    <row r="64" spans="1:7" x14ac:dyDescent="0.25">
      <c r="A64" s="42" t="str">
        <f t="shared" si="3"/>
        <v>VIGO</v>
      </c>
      <c r="B64" s="41">
        <f t="shared" si="4"/>
        <v>88693</v>
      </c>
      <c r="C64" s="41">
        <f t="shared" si="5"/>
        <v>112708</v>
      </c>
      <c r="D64" s="41">
        <f t="shared" si="6"/>
        <v>7</v>
      </c>
      <c r="E64" s="42" t="str">
        <f t="shared" si="2"/>
        <v>VILAGARCIA</v>
      </c>
      <c r="F64" s="42">
        <f t="shared" si="9"/>
        <v>1708</v>
      </c>
      <c r="G64" s="42">
        <f t="shared" si="8"/>
        <v>2237</v>
      </c>
    </row>
    <row r="65" spans="1:7" x14ac:dyDescent="0.25">
      <c r="A65" s="42" t="str">
        <f t="shared" si="3"/>
        <v>VILAGARCIA</v>
      </c>
      <c r="B65" s="41">
        <f t="shared" si="4"/>
        <v>1708</v>
      </c>
      <c r="C65" s="41">
        <f t="shared" si="5"/>
        <v>2237</v>
      </c>
      <c r="D65" s="41">
        <f t="shared" si="6"/>
        <v>27</v>
      </c>
      <c r="E65" s="42" t="str">
        <f t="shared" si="2"/>
        <v>MELILLA</v>
      </c>
      <c r="F65" s="42">
        <f t="shared" si="9"/>
        <v>628</v>
      </c>
      <c r="G65" s="42">
        <f t="shared" si="8"/>
        <v>5805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7504</v>
      </c>
      <c r="C8" s="28">
        <v>1237</v>
      </c>
      <c r="D8" s="28">
        <v>21031</v>
      </c>
      <c r="E8" s="28">
        <v>11138</v>
      </c>
      <c r="F8" s="13">
        <f t="shared" ref="F8:F35" si="0">((E8*100)/D8)-100</f>
        <v>-47.040083685987355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745</v>
      </c>
      <c r="D10" s="28">
        <v>422</v>
      </c>
      <c r="E10" s="28">
        <v>745</v>
      </c>
      <c r="F10" s="13">
        <f t="shared" si="0"/>
        <v>76.54028436018956</v>
      </c>
      <c r="G10" s="1"/>
      <c r="H10" s="1"/>
      <c r="I10" s="1"/>
    </row>
    <row r="11" spans="1:12" x14ac:dyDescent="0.25">
      <c r="A11" s="8" t="s">
        <v>48</v>
      </c>
      <c r="B11" s="27">
        <v>4035400</v>
      </c>
      <c r="C11" s="27">
        <v>4782355</v>
      </c>
      <c r="D11" s="27">
        <v>20169030</v>
      </c>
      <c r="E11" s="27">
        <v>22037371</v>
      </c>
      <c r="F11" s="10">
        <f t="shared" si="0"/>
        <v>9.2634152460480266</v>
      </c>
      <c r="G11" s="1"/>
      <c r="H11" s="1"/>
      <c r="I11" s="1"/>
    </row>
    <row r="12" spans="1:12" x14ac:dyDescent="0.25">
      <c r="A12" s="11" t="s">
        <v>49</v>
      </c>
      <c r="B12" s="28">
        <v>13206</v>
      </c>
      <c r="C12" s="28">
        <v>0</v>
      </c>
      <c r="D12" s="28">
        <v>35924</v>
      </c>
      <c r="E12" s="28">
        <v>28811</v>
      </c>
      <c r="F12" s="13">
        <f t="shared" si="0"/>
        <v>-19.800133615410317</v>
      </c>
      <c r="G12" s="1"/>
      <c r="H12" s="1"/>
      <c r="I12" s="1"/>
    </row>
    <row r="13" spans="1:12" x14ac:dyDescent="0.25">
      <c r="A13" s="8" t="s">
        <v>50</v>
      </c>
      <c r="B13" s="27">
        <v>7941</v>
      </c>
      <c r="C13" s="27">
        <v>2827</v>
      </c>
      <c r="D13" s="27">
        <v>36306</v>
      </c>
      <c r="E13" s="27">
        <v>5609</v>
      </c>
      <c r="F13" s="10">
        <f t="shared" si="0"/>
        <v>-84.550762959290481</v>
      </c>
      <c r="G13" s="1"/>
      <c r="H13" s="1"/>
      <c r="I13" s="1"/>
    </row>
    <row r="14" spans="1:12" x14ac:dyDescent="0.25">
      <c r="A14" s="11" t="s">
        <v>51</v>
      </c>
      <c r="B14" s="28">
        <v>489207</v>
      </c>
      <c r="C14" s="28">
        <v>527720</v>
      </c>
      <c r="D14" s="28">
        <v>2267046</v>
      </c>
      <c r="E14" s="28">
        <v>2320568</v>
      </c>
      <c r="F14" s="13">
        <f t="shared" si="0"/>
        <v>2.3608696074098248</v>
      </c>
      <c r="G14" s="1"/>
      <c r="H14" s="1"/>
      <c r="I14" s="1"/>
    </row>
    <row r="15" spans="1:12" x14ac:dyDescent="0.25">
      <c r="A15" s="8" t="s">
        <v>52</v>
      </c>
      <c r="B15" s="27">
        <v>77853</v>
      </c>
      <c r="C15" s="27">
        <v>451</v>
      </c>
      <c r="D15" s="27">
        <v>376125</v>
      </c>
      <c r="E15" s="27">
        <v>3623</v>
      </c>
      <c r="F15" s="10">
        <f t="shared" si="0"/>
        <v>-99.03675639747425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18544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789</v>
      </c>
      <c r="C17" s="27">
        <v>1313</v>
      </c>
      <c r="D17" s="27">
        <v>3180</v>
      </c>
      <c r="E17" s="27">
        <v>14100</v>
      </c>
      <c r="F17" s="10">
        <f t="shared" si="0"/>
        <v>343.39622641509436</v>
      </c>
      <c r="G17" s="1"/>
      <c r="H17" s="1"/>
      <c r="I17" s="1"/>
    </row>
    <row r="18" spans="1:9" x14ac:dyDescent="0.25">
      <c r="A18" s="11" t="s">
        <v>55</v>
      </c>
      <c r="B18" s="28">
        <v>250</v>
      </c>
      <c r="C18" s="28">
        <v>0</v>
      </c>
      <c r="D18" s="28">
        <v>13460</v>
      </c>
      <c r="E18" s="28">
        <v>3095</v>
      </c>
      <c r="F18" s="13">
        <f t="shared" si="0"/>
        <v>-77.00594353640416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15286</v>
      </c>
      <c r="C20" s="28">
        <v>36395</v>
      </c>
      <c r="D20" s="28">
        <v>196583</v>
      </c>
      <c r="E20" s="28">
        <v>115491</v>
      </c>
      <c r="F20" s="13">
        <f t="shared" si="0"/>
        <v>-41.250769395115547</v>
      </c>
      <c r="G20" s="1"/>
      <c r="H20" s="1"/>
      <c r="I20" s="1"/>
    </row>
    <row r="21" spans="1:9" x14ac:dyDescent="0.25">
      <c r="A21" s="8" t="s">
        <v>58</v>
      </c>
      <c r="B21" s="27">
        <v>84486</v>
      </c>
      <c r="C21" s="27">
        <v>200617</v>
      </c>
      <c r="D21" s="27">
        <v>707434</v>
      </c>
      <c r="E21" s="27">
        <v>569546</v>
      </c>
      <c r="F21" s="10">
        <f t="shared" si="0"/>
        <v>-19.491288233248611</v>
      </c>
      <c r="G21" s="1"/>
      <c r="H21" s="1"/>
      <c r="I21" s="1"/>
    </row>
    <row r="22" spans="1:9" x14ac:dyDescent="0.25">
      <c r="A22" s="11" t="s">
        <v>59</v>
      </c>
      <c r="B22" s="28">
        <v>1035216</v>
      </c>
      <c r="C22" s="28">
        <v>716366</v>
      </c>
      <c r="D22" s="28">
        <v>4788669</v>
      </c>
      <c r="E22" s="28">
        <v>3706795</v>
      </c>
      <c r="F22" s="13">
        <f t="shared" si="0"/>
        <v>-22.592373789042426</v>
      </c>
      <c r="G22" s="1"/>
      <c r="H22" s="1"/>
      <c r="I22" s="1"/>
    </row>
    <row r="23" spans="1:9" x14ac:dyDescent="0.25">
      <c r="A23" s="8" t="s">
        <v>60</v>
      </c>
      <c r="B23" s="27">
        <v>212958</v>
      </c>
      <c r="C23" s="27">
        <v>107955</v>
      </c>
      <c r="D23" s="27">
        <v>2704852</v>
      </c>
      <c r="E23" s="27">
        <v>201368</v>
      </c>
      <c r="F23" s="10">
        <f t="shared" si="0"/>
        <v>-92.555304319792725</v>
      </c>
      <c r="G23" s="1"/>
      <c r="H23" s="1"/>
      <c r="I23" s="1"/>
    </row>
    <row r="24" spans="1:9" x14ac:dyDescent="0.25">
      <c r="A24" s="11" t="s">
        <v>61</v>
      </c>
      <c r="B24" s="28">
        <v>2179</v>
      </c>
      <c r="C24" s="28">
        <v>1244</v>
      </c>
      <c r="D24" s="28">
        <v>9755</v>
      </c>
      <c r="E24" s="28">
        <v>13388</v>
      </c>
      <c r="F24" s="13">
        <f t="shared" si="0"/>
        <v>37.242439774474633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1733</v>
      </c>
      <c r="C27" s="27">
        <v>453</v>
      </c>
      <c r="D27" s="27">
        <v>7197</v>
      </c>
      <c r="E27" s="27">
        <v>4501</v>
      </c>
      <c r="F27" s="10">
        <f t="shared" si="0"/>
        <v>-37.460052799777685</v>
      </c>
      <c r="G27" s="1"/>
      <c r="H27" s="1"/>
      <c r="I27" s="1"/>
    </row>
    <row r="28" spans="1:9" x14ac:dyDescent="0.25">
      <c r="A28" s="11" t="s">
        <v>65</v>
      </c>
      <c r="B28" s="28">
        <v>21426</v>
      </c>
      <c r="C28" s="28">
        <v>2580</v>
      </c>
      <c r="D28" s="28">
        <v>71446</v>
      </c>
      <c r="E28" s="28">
        <v>18168</v>
      </c>
      <c r="F28" s="13">
        <f t="shared" si="0"/>
        <v>-74.571004674859338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23</v>
      </c>
      <c r="E29" s="27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467545</v>
      </c>
      <c r="C31" s="27">
        <v>264660</v>
      </c>
      <c r="D31" s="27">
        <v>2532697</v>
      </c>
      <c r="E31" s="27">
        <v>1157919</v>
      </c>
      <c r="F31" s="10">
        <f t="shared" si="0"/>
        <v>-54.281187208734401</v>
      </c>
      <c r="G31" s="1"/>
      <c r="H31" s="1"/>
      <c r="I31" s="1"/>
    </row>
    <row r="32" spans="1:9" x14ac:dyDescent="0.25">
      <c r="A32" s="11" t="s">
        <v>69</v>
      </c>
      <c r="B32" s="28">
        <v>2736234</v>
      </c>
      <c r="C32" s="28">
        <v>3064482</v>
      </c>
      <c r="D32" s="28">
        <v>13257801</v>
      </c>
      <c r="E32" s="28">
        <v>14303449</v>
      </c>
      <c r="F32" s="13">
        <f t="shared" si="0"/>
        <v>7.8870394871668452</v>
      </c>
      <c r="G32" s="1"/>
      <c r="H32" s="1"/>
      <c r="I32" s="1"/>
    </row>
    <row r="33" spans="1:9" x14ac:dyDescent="0.25">
      <c r="A33" s="8" t="s">
        <v>70</v>
      </c>
      <c r="B33" s="27">
        <v>28724</v>
      </c>
      <c r="C33" s="27">
        <v>21792</v>
      </c>
      <c r="D33" s="27">
        <v>126007</v>
      </c>
      <c r="E33" s="27">
        <v>122063</v>
      </c>
      <c r="F33" s="10">
        <f t="shared" si="0"/>
        <v>-3.129984842111952</v>
      </c>
      <c r="G33" s="1"/>
      <c r="H33" s="1"/>
      <c r="I33" s="1"/>
    </row>
    <row r="34" spans="1:9" x14ac:dyDescent="0.25">
      <c r="A34" s="11" t="s">
        <v>71</v>
      </c>
      <c r="B34" s="28">
        <v>3818</v>
      </c>
      <c r="C34" s="28">
        <v>3203</v>
      </c>
      <c r="D34" s="28">
        <v>23713</v>
      </c>
      <c r="E34" s="28">
        <v>22558</v>
      </c>
      <c r="F34" s="13">
        <f t="shared" si="0"/>
        <v>-4.8707460043014379</v>
      </c>
      <c r="G34" s="1"/>
      <c r="H34" s="1"/>
      <c r="I34" s="1"/>
    </row>
    <row r="35" spans="1:9" x14ac:dyDescent="0.25">
      <c r="A35" s="14" t="s">
        <v>72</v>
      </c>
      <c r="B35" s="15">
        <f>SUM(B7:B34)</f>
        <v>9241755</v>
      </c>
      <c r="C35" s="15">
        <f t="shared" ref="C35:E35" si="1">SUM(C7:C34)</f>
        <v>9736395</v>
      </c>
      <c r="D35" s="15">
        <f t="shared" si="1"/>
        <v>47367245</v>
      </c>
      <c r="E35" s="15">
        <f t="shared" si="1"/>
        <v>44660306</v>
      </c>
      <c r="F35" s="16">
        <f t="shared" si="0"/>
        <v>-5.7147908855581591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22037371</v>
      </c>
      <c r="G38" s="42">
        <f>LOOKUP(E38,$A$38:$A$65,$C$38:$C$65)</f>
        <v>20169030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11138</v>
      </c>
      <c r="C39" s="41">
        <f t="shared" ref="C39:C65" si="5">D8</f>
        <v>21031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14303449</v>
      </c>
      <c r="G39" s="42">
        <f t="shared" ref="G39:G65" si="8">LOOKUP(E39,$A$38:$A$65,$C$38:$C$65)</f>
        <v>13257801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3706795</v>
      </c>
      <c r="G40" s="42">
        <f t="shared" si="8"/>
        <v>4788669</v>
      </c>
    </row>
    <row r="41" spans="1:9" x14ac:dyDescent="0.25">
      <c r="A41" s="42" t="str">
        <f t="shared" si="3"/>
        <v>AVILES</v>
      </c>
      <c r="B41" s="41">
        <f t="shared" si="4"/>
        <v>745</v>
      </c>
      <c r="C41" s="41">
        <f t="shared" si="5"/>
        <v>422</v>
      </c>
      <c r="D41" s="41">
        <f t="shared" si="6"/>
        <v>20</v>
      </c>
      <c r="E41" s="42" t="str">
        <f t="shared" si="2"/>
        <v>BARCELONA</v>
      </c>
      <c r="F41" s="42">
        <f t="shared" si="7"/>
        <v>2320568</v>
      </c>
      <c r="G41" s="42">
        <f t="shared" si="8"/>
        <v>2267046</v>
      </c>
    </row>
    <row r="42" spans="1:9" x14ac:dyDescent="0.25">
      <c r="A42" s="42" t="str">
        <f t="shared" si="3"/>
        <v>BAHIA DE ALGECIRAS</v>
      </c>
      <c r="B42" s="41">
        <f t="shared" si="4"/>
        <v>22037371</v>
      </c>
      <c r="C42" s="41">
        <f t="shared" si="5"/>
        <v>20169030</v>
      </c>
      <c r="D42" s="41">
        <f t="shared" si="6"/>
        <v>1</v>
      </c>
      <c r="E42" s="42" t="str">
        <f t="shared" si="2"/>
        <v>TARRAGONA</v>
      </c>
      <c r="F42" s="42">
        <f t="shared" si="7"/>
        <v>1157919</v>
      </c>
      <c r="G42" s="42">
        <f t="shared" si="8"/>
        <v>2532697</v>
      </c>
    </row>
    <row r="43" spans="1:9" x14ac:dyDescent="0.25">
      <c r="A43" s="42" t="str">
        <f t="shared" si="3"/>
        <v>BAHIA DE CADIZ</v>
      </c>
      <c r="B43" s="41">
        <f t="shared" si="4"/>
        <v>28811</v>
      </c>
      <c r="C43" s="41">
        <f t="shared" si="5"/>
        <v>35924</v>
      </c>
      <c r="D43" s="41">
        <f t="shared" si="6"/>
        <v>10</v>
      </c>
      <c r="E43" s="42" t="str">
        <f t="shared" si="2"/>
        <v>HUELVA</v>
      </c>
      <c r="F43" s="42">
        <f t="shared" si="7"/>
        <v>569546</v>
      </c>
      <c r="G43" s="42">
        <f t="shared" si="8"/>
        <v>707434</v>
      </c>
    </row>
    <row r="44" spans="1:9" x14ac:dyDescent="0.25">
      <c r="A44" s="42" t="str">
        <f t="shared" si="3"/>
        <v>BALEARES</v>
      </c>
      <c r="B44" s="41">
        <f t="shared" si="4"/>
        <v>5609</v>
      </c>
      <c r="C44" s="41">
        <f t="shared" si="5"/>
        <v>36306</v>
      </c>
      <c r="D44" s="41">
        <f t="shared" si="6"/>
        <v>16</v>
      </c>
      <c r="E44" s="42" t="str">
        <f t="shared" si="2"/>
        <v>MALAGA</v>
      </c>
      <c r="F44" s="42">
        <f t="shared" si="7"/>
        <v>201368</v>
      </c>
      <c r="G44" s="42">
        <f t="shared" si="8"/>
        <v>2704852</v>
      </c>
    </row>
    <row r="45" spans="1:9" x14ac:dyDescent="0.25">
      <c r="A45" s="42" t="str">
        <f t="shared" si="3"/>
        <v>BARCELONA</v>
      </c>
      <c r="B45" s="41">
        <f t="shared" si="4"/>
        <v>2320568</v>
      </c>
      <c r="C45" s="41">
        <f t="shared" si="5"/>
        <v>2267046</v>
      </c>
      <c r="D45" s="41">
        <f t="shared" si="6"/>
        <v>4</v>
      </c>
      <c r="E45" s="42" t="str">
        <f t="shared" si="2"/>
        <v>VIGO</v>
      </c>
      <c r="F45" s="42">
        <f t="shared" si="7"/>
        <v>122063</v>
      </c>
      <c r="G45" s="42">
        <f t="shared" si="8"/>
        <v>126007</v>
      </c>
    </row>
    <row r="46" spans="1:9" x14ac:dyDescent="0.25">
      <c r="A46" s="42" t="str">
        <f t="shared" si="3"/>
        <v>BILBAO</v>
      </c>
      <c r="B46" s="41">
        <f t="shared" si="4"/>
        <v>3623</v>
      </c>
      <c r="C46" s="41">
        <f t="shared" si="5"/>
        <v>376125</v>
      </c>
      <c r="D46" s="41">
        <f t="shared" si="6"/>
        <v>18</v>
      </c>
      <c r="E46" s="42" t="str">
        <f t="shared" si="2"/>
        <v>GIJON</v>
      </c>
      <c r="F46" s="42">
        <f t="shared" si="7"/>
        <v>115491</v>
      </c>
      <c r="G46" s="42">
        <f t="shared" si="8"/>
        <v>196583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18544</v>
      </c>
      <c r="D47" s="41">
        <f t="shared" si="6"/>
        <v>28</v>
      </c>
      <c r="E47" s="42" t="str">
        <f t="shared" si="2"/>
        <v>BAHIA DE CADIZ</v>
      </c>
      <c r="F47" s="42">
        <f t="shared" si="7"/>
        <v>28811</v>
      </c>
      <c r="G47" s="42">
        <f t="shared" si="8"/>
        <v>35924</v>
      </c>
    </row>
    <row r="48" spans="1:9" x14ac:dyDescent="0.25">
      <c r="A48" s="42" t="str">
        <f t="shared" si="3"/>
        <v>CASTELLON</v>
      </c>
      <c r="B48" s="41">
        <f t="shared" si="4"/>
        <v>14100</v>
      </c>
      <c r="C48" s="41">
        <f t="shared" si="5"/>
        <v>3180</v>
      </c>
      <c r="D48" s="41">
        <f t="shared" si="6"/>
        <v>13</v>
      </c>
      <c r="E48" s="42" t="str">
        <f t="shared" si="2"/>
        <v>VILAGARCIA</v>
      </c>
      <c r="F48" s="42">
        <f t="shared" si="7"/>
        <v>22558</v>
      </c>
      <c r="G48" s="42">
        <f t="shared" si="8"/>
        <v>23713</v>
      </c>
    </row>
    <row r="49" spans="1:7" x14ac:dyDescent="0.25">
      <c r="A49" s="42" t="str">
        <f t="shared" si="3"/>
        <v>CEUTA</v>
      </c>
      <c r="B49" s="41">
        <f t="shared" si="4"/>
        <v>3095</v>
      </c>
      <c r="C49" s="41">
        <f t="shared" si="5"/>
        <v>13460</v>
      </c>
      <c r="D49" s="41">
        <f t="shared" si="6"/>
        <v>19</v>
      </c>
      <c r="E49" s="42" t="str">
        <f t="shared" si="2"/>
        <v>SANTA CRUZ DE TENERIFE</v>
      </c>
      <c r="F49" s="42">
        <f t="shared" si="7"/>
        <v>18168</v>
      </c>
      <c r="G49" s="42">
        <f t="shared" si="8"/>
        <v>71446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14100</v>
      </c>
      <c r="G50" s="42">
        <f t="shared" si="8"/>
        <v>3180</v>
      </c>
    </row>
    <row r="51" spans="1:7" x14ac:dyDescent="0.25">
      <c r="A51" s="42" t="str">
        <f t="shared" si="3"/>
        <v>GIJON</v>
      </c>
      <c r="B51" s="41">
        <f t="shared" si="4"/>
        <v>115491</v>
      </c>
      <c r="C51" s="41">
        <f t="shared" si="5"/>
        <v>196583</v>
      </c>
      <c r="D51" s="41">
        <f t="shared" si="6"/>
        <v>9</v>
      </c>
      <c r="E51" s="42" t="str">
        <f t="shared" si="2"/>
        <v>MARIN Y RIA DE PONTEVEDRA</v>
      </c>
      <c r="F51" s="42">
        <f t="shared" si="7"/>
        <v>13388</v>
      </c>
      <c r="G51" s="42">
        <f t="shared" si="8"/>
        <v>9755</v>
      </c>
    </row>
    <row r="52" spans="1:7" x14ac:dyDescent="0.25">
      <c r="A52" s="42" t="str">
        <f t="shared" si="3"/>
        <v>HUELVA</v>
      </c>
      <c r="B52" s="41">
        <f t="shared" si="4"/>
        <v>569546</v>
      </c>
      <c r="C52" s="41">
        <f t="shared" si="5"/>
        <v>707434</v>
      </c>
      <c r="D52" s="41">
        <f t="shared" si="6"/>
        <v>6</v>
      </c>
      <c r="E52" s="42" t="str">
        <f t="shared" si="2"/>
        <v>ALICANTE</v>
      </c>
      <c r="F52" s="42">
        <f t="shared" si="7"/>
        <v>11138</v>
      </c>
      <c r="G52" s="42">
        <f t="shared" si="8"/>
        <v>21031</v>
      </c>
    </row>
    <row r="53" spans="1:7" x14ac:dyDescent="0.25">
      <c r="A53" s="42" t="str">
        <f t="shared" si="3"/>
        <v>LAS PALMAS</v>
      </c>
      <c r="B53" s="41">
        <f t="shared" si="4"/>
        <v>3706795</v>
      </c>
      <c r="C53" s="41">
        <f t="shared" si="5"/>
        <v>4788669</v>
      </c>
      <c r="D53" s="41">
        <f t="shared" si="6"/>
        <v>3</v>
      </c>
      <c r="E53" s="42" t="str">
        <f t="shared" si="2"/>
        <v>BALEARES</v>
      </c>
      <c r="F53" s="42">
        <f t="shared" si="7"/>
        <v>5609</v>
      </c>
      <c r="G53" s="42">
        <f t="shared" si="8"/>
        <v>36306</v>
      </c>
    </row>
    <row r="54" spans="1:7" x14ac:dyDescent="0.25">
      <c r="A54" s="42" t="str">
        <f t="shared" si="3"/>
        <v>MALAGA</v>
      </c>
      <c r="B54" s="41">
        <f t="shared" si="4"/>
        <v>201368</v>
      </c>
      <c r="C54" s="41">
        <f t="shared" si="5"/>
        <v>2704852</v>
      </c>
      <c r="D54" s="41">
        <f t="shared" si="6"/>
        <v>7</v>
      </c>
      <c r="E54" s="42" t="str">
        <f t="shared" si="2"/>
        <v>PASAIA</v>
      </c>
      <c r="F54" s="42">
        <f t="shared" si="7"/>
        <v>4501</v>
      </c>
      <c r="G54" s="42">
        <f t="shared" si="8"/>
        <v>7197</v>
      </c>
    </row>
    <row r="55" spans="1:7" x14ac:dyDescent="0.25">
      <c r="A55" s="42" t="str">
        <f t="shared" si="3"/>
        <v>MARIN Y RIA DE PONTEVEDRA</v>
      </c>
      <c r="B55" s="41">
        <f t="shared" si="4"/>
        <v>13388</v>
      </c>
      <c r="C55" s="41">
        <f t="shared" si="5"/>
        <v>9755</v>
      </c>
      <c r="D55" s="41">
        <f t="shared" si="6"/>
        <v>14</v>
      </c>
      <c r="E55" s="42" t="str">
        <f t="shared" si="2"/>
        <v>BILBAO</v>
      </c>
      <c r="F55" s="42">
        <f t="shared" ref="F55:F65" si="9">LOOKUP(E55,$A$38:$A$65,$B$38:$B$65)</f>
        <v>3623</v>
      </c>
      <c r="G55" s="42">
        <f t="shared" si="8"/>
        <v>376125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3095</v>
      </c>
      <c r="G56" s="42">
        <f t="shared" si="8"/>
        <v>13460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9"/>
        <v>745</v>
      </c>
      <c r="G57" s="42">
        <f t="shared" si="8"/>
        <v>422</v>
      </c>
    </row>
    <row r="58" spans="1:7" x14ac:dyDescent="0.25">
      <c r="A58" s="42" t="str">
        <f t="shared" si="3"/>
        <v>PASAIA</v>
      </c>
      <c r="B58" s="41">
        <f t="shared" si="4"/>
        <v>4501</v>
      </c>
      <c r="C58" s="41">
        <f t="shared" si="5"/>
        <v>7197</v>
      </c>
      <c r="D58" s="41">
        <f t="shared" si="6"/>
        <v>17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18168</v>
      </c>
      <c r="C59" s="41">
        <f t="shared" si="5"/>
        <v>71446</v>
      </c>
      <c r="D59" s="41">
        <f t="shared" si="6"/>
        <v>12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23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1157919</v>
      </c>
      <c r="C62" s="41">
        <f t="shared" si="5"/>
        <v>2532697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14303449</v>
      </c>
      <c r="C63" s="41">
        <f t="shared" si="5"/>
        <v>13257801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122063</v>
      </c>
      <c r="C64" s="41">
        <f t="shared" si="5"/>
        <v>126007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22558</v>
      </c>
      <c r="C65" s="41">
        <f t="shared" si="5"/>
        <v>23713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7504</v>
      </c>
      <c r="C8" s="30">
        <v>1237</v>
      </c>
      <c r="D8" s="30">
        <v>21031</v>
      </c>
      <c r="E8" s="30">
        <v>9299</v>
      </c>
      <c r="F8" s="13">
        <f t="shared" ref="F8:F35" si="0">((E8*100)/D8)-100</f>
        <v>-55.78431838714279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4012938</v>
      </c>
      <c r="C11" s="29">
        <v>4152561</v>
      </c>
      <c r="D11" s="29">
        <v>19940996</v>
      </c>
      <c r="E11" s="29">
        <v>19114121</v>
      </c>
      <c r="F11" s="10">
        <f t="shared" si="0"/>
        <v>-4.1466083238771034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5127</v>
      </c>
      <c r="E12" s="30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4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394846</v>
      </c>
      <c r="C14" s="30">
        <v>231579</v>
      </c>
      <c r="D14" s="30">
        <v>1961061</v>
      </c>
      <c r="E14" s="30">
        <v>1437852</v>
      </c>
      <c r="F14" s="13">
        <f t="shared" si="0"/>
        <v>-26.679894200129425</v>
      </c>
      <c r="G14" s="1"/>
      <c r="H14" s="1"/>
      <c r="I14" s="1"/>
    </row>
    <row r="15" spans="1:12" x14ac:dyDescent="0.25">
      <c r="A15" s="8" t="s">
        <v>52</v>
      </c>
      <c r="B15" s="29">
        <v>1537</v>
      </c>
      <c r="C15" s="29">
        <v>451</v>
      </c>
      <c r="D15" s="29">
        <v>6841</v>
      </c>
      <c r="E15" s="29">
        <v>2888</v>
      </c>
      <c r="F15" s="10">
        <f t="shared" si="0"/>
        <v>-57.783949714953955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789</v>
      </c>
      <c r="C17" s="29">
        <v>1313</v>
      </c>
      <c r="D17" s="29">
        <v>3180</v>
      </c>
      <c r="E17" s="29">
        <v>13635</v>
      </c>
      <c r="F17" s="10">
        <f t="shared" si="0"/>
        <v>328.77358490566036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997710</v>
      </c>
      <c r="C22" s="30">
        <v>690859</v>
      </c>
      <c r="D22" s="30">
        <v>4590569</v>
      </c>
      <c r="E22" s="30">
        <v>3554814</v>
      </c>
      <c r="F22" s="13">
        <f t="shared" si="0"/>
        <v>-22.562671424827727</v>
      </c>
      <c r="G22" s="1"/>
      <c r="H22" s="1"/>
      <c r="I22" s="1"/>
    </row>
    <row r="23" spans="1:9" x14ac:dyDescent="0.25">
      <c r="A23" s="8" t="s">
        <v>60</v>
      </c>
      <c r="B23" s="29">
        <v>212958</v>
      </c>
      <c r="C23" s="29">
        <v>105927</v>
      </c>
      <c r="D23" s="29">
        <v>2704852</v>
      </c>
      <c r="E23" s="29">
        <v>199340</v>
      </c>
      <c r="F23" s="10">
        <f t="shared" si="0"/>
        <v>-92.630280695579643</v>
      </c>
      <c r="G23" s="1"/>
      <c r="H23" s="1"/>
      <c r="I23" s="1"/>
    </row>
    <row r="24" spans="1:9" x14ac:dyDescent="0.25">
      <c r="A24" s="11" t="s">
        <v>61</v>
      </c>
      <c r="B24" s="30">
        <v>2179</v>
      </c>
      <c r="C24" s="30">
        <v>1244</v>
      </c>
      <c r="D24" s="30">
        <v>9755</v>
      </c>
      <c r="E24" s="30">
        <v>13388</v>
      </c>
      <c r="F24" s="13">
        <f t="shared" si="0"/>
        <v>37.242439774474633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5809</v>
      </c>
      <c r="C28" s="30">
        <v>2286</v>
      </c>
      <c r="D28" s="30">
        <v>26266</v>
      </c>
      <c r="E28" s="30">
        <v>16925</v>
      </c>
      <c r="F28" s="13">
        <f t="shared" si="0"/>
        <v>-35.563085357496377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5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127288</v>
      </c>
      <c r="C31" s="29">
        <v>85779</v>
      </c>
      <c r="D31" s="29">
        <v>638760</v>
      </c>
      <c r="E31" s="29">
        <v>405434</v>
      </c>
      <c r="F31" s="10">
        <f t="shared" si="0"/>
        <v>-36.527960423320181</v>
      </c>
      <c r="G31" s="1"/>
      <c r="H31" s="1"/>
      <c r="I31" s="1"/>
    </row>
    <row r="32" spans="1:9" x14ac:dyDescent="0.25">
      <c r="A32" s="11" t="s">
        <v>69</v>
      </c>
      <c r="B32" s="30">
        <v>2711975</v>
      </c>
      <c r="C32" s="30">
        <v>3048421</v>
      </c>
      <c r="D32" s="30">
        <v>13168466</v>
      </c>
      <c r="E32" s="30">
        <v>14222893</v>
      </c>
      <c r="F32" s="13">
        <f t="shared" si="0"/>
        <v>8.0072120777013822</v>
      </c>
      <c r="G32" s="1"/>
      <c r="H32" s="1"/>
      <c r="I32" s="1"/>
    </row>
    <row r="33" spans="1:9" x14ac:dyDescent="0.25">
      <c r="A33" s="8" t="s">
        <v>70</v>
      </c>
      <c r="B33" s="29">
        <v>13123</v>
      </c>
      <c r="C33" s="29">
        <v>8029</v>
      </c>
      <c r="D33" s="29">
        <v>64624</v>
      </c>
      <c r="E33" s="29">
        <v>42757</v>
      </c>
      <c r="F33" s="10">
        <f t="shared" si="0"/>
        <v>-33.837274077742009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74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8488656</v>
      </c>
      <c r="C35" s="15">
        <f t="shared" ref="C35:E35" si="1">SUM(C7:C34)</f>
        <v>8329686</v>
      </c>
      <c r="D35" s="15">
        <f t="shared" si="1"/>
        <v>43141607</v>
      </c>
      <c r="E35" s="15">
        <f t="shared" si="1"/>
        <v>39033350</v>
      </c>
      <c r="F35" s="16">
        <f t="shared" si="0"/>
        <v>-9.5227259383267722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19114121</v>
      </c>
      <c r="G38" s="42">
        <f>LOOKUP(E38,$A$38:$A$65,$C$38:$C$65)</f>
        <v>19940996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9299</v>
      </c>
      <c r="C39" s="41">
        <f t="shared" ref="C39:C65" si="5">D8</f>
        <v>21031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14222893</v>
      </c>
      <c r="G39" s="42">
        <f t="shared" ref="G39:G65" si="8">LOOKUP(E39,$A$38:$A$65,$C$38:$C$65)</f>
        <v>13168466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3554814</v>
      </c>
      <c r="G40" s="42">
        <f t="shared" si="8"/>
        <v>4590569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1437852</v>
      </c>
      <c r="G41" s="42">
        <f t="shared" si="8"/>
        <v>1961061</v>
      </c>
    </row>
    <row r="42" spans="1:9" x14ac:dyDescent="0.25">
      <c r="A42" s="42" t="str">
        <f t="shared" si="3"/>
        <v>BAHIA DE ALGECIRAS</v>
      </c>
      <c r="B42" s="41">
        <f t="shared" si="4"/>
        <v>19114121</v>
      </c>
      <c r="C42" s="41">
        <f t="shared" si="5"/>
        <v>19940996</v>
      </c>
      <c r="D42" s="41">
        <f t="shared" si="6"/>
        <v>1</v>
      </c>
      <c r="E42" s="42" t="str">
        <f t="shared" si="2"/>
        <v>TARRAGONA</v>
      </c>
      <c r="F42" s="42">
        <f t="shared" si="7"/>
        <v>405434</v>
      </c>
      <c r="G42" s="42">
        <f t="shared" si="8"/>
        <v>638760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5127</v>
      </c>
      <c r="D43" s="41">
        <f t="shared" si="6"/>
        <v>28</v>
      </c>
      <c r="E43" s="42" t="str">
        <f t="shared" si="2"/>
        <v>MALAGA</v>
      </c>
      <c r="F43" s="42">
        <f t="shared" si="7"/>
        <v>199340</v>
      </c>
      <c r="G43" s="42">
        <f t="shared" si="8"/>
        <v>2704852</v>
      </c>
    </row>
    <row r="44" spans="1:9" x14ac:dyDescent="0.25">
      <c r="A44" s="42" t="str">
        <f t="shared" si="3"/>
        <v>BALEARES</v>
      </c>
      <c r="B44" s="41">
        <f t="shared" si="4"/>
        <v>4</v>
      </c>
      <c r="C44" s="41">
        <f t="shared" si="5"/>
        <v>0</v>
      </c>
      <c r="D44" s="41">
        <f t="shared" si="6"/>
        <v>13</v>
      </c>
      <c r="E44" s="42" t="str">
        <f t="shared" si="2"/>
        <v>VIGO</v>
      </c>
      <c r="F44" s="42">
        <f t="shared" si="7"/>
        <v>42757</v>
      </c>
      <c r="G44" s="42">
        <f t="shared" si="8"/>
        <v>64624</v>
      </c>
    </row>
    <row r="45" spans="1:9" x14ac:dyDescent="0.25">
      <c r="A45" s="42" t="str">
        <f t="shared" si="3"/>
        <v>BARCELONA</v>
      </c>
      <c r="B45" s="41">
        <f t="shared" si="4"/>
        <v>1437852</v>
      </c>
      <c r="C45" s="41">
        <f t="shared" si="5"/>
        <v>1961061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16925</v>
      </c>
      <c r="G45" s="42">
        <f t="shared" si="8"/>
        <v>26266</v>
      </c>
    </row>
    <row r="46" spans="1:9" x14ac:dyDescent="0.25">
      <c r="A46" s="42" t="str">
        <f t="shared" si="3"/>
        <v>BILBAO</v>
      </c>
      <c r="B46" s="41">
        <f t="shared" si="4"/>
        <v>2888</v>
      </c>
      <c r="C46" s="41">
        <f t="shared" si="5"/>
        <v>6841</v>
      </c>
      <c r="D46" s="41">
        <f t="shared" si="6"/>
        <v>12</v>
      </c>
      <c r="E46" s="42" t="str">
        <f t="shared" si="2"/>
        <v>CASTELLON</v>
      </c>
      <c r="F46" s="42">
        <f t="shared" si="7"/>
        <v>13635</v>
      </c>
      <c r="G46" s="42">
        <f t="shared" si="8"/>
        <v>3180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13388</v>
      </c>
      <c r="G47" s="42">
        <f t="shared" si="8"/>
        <v>9755</v>
      </c>
    </row>
    <row r="48" spans="1:9" x14ac:dyDescent="0.25">
      <c r="A48" s="42" t="str">
        <f t="shared" si="3"/>
        <v>CASTELLON</v>
      </c>
      <c r="B48" s="41">
        <f t="shared" si="4"/>
        <v>13635</v>
      </c>
      <c r="C48" s="41">
        <f t="shared" si="5"/>
        <v>3180</v>
      </c>
      <c r="D48" s="41">
        <f t="shared" si="6"/>
        <v>9</v>
      </c>
      <c r="E48" s="42" t="str">
        <f t="shared" si="2"/>
        <v>ALICANTE</v>
      </c>
      <c r="F48" s="42">
        <f t="shared" si="7"/>
        <v>9299</v>
      </c>
      <c r="G48" s="42">
        <f t="shared" si="8"/>
        <v>21031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2888</v>
      </c>
      <c r="G49" s="42">
        <f t="shared" si="8"/>
        <v>6841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3554814</v>
      </c>
      <c r="C53" s="41">
        <f t="shared" si="5"/>
        <v>4590569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199340</v>
      </c>
      <c r="C54" s="41">
        <f t="shared" si="5"/>
        <v>2704852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13388</v>
      </c>
      <c r="C55" s="41">
        <f t="shared" si="5"/>
        <v>9755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16925</v>
      </c>
      <c r="C59" s="41">
        <f t="shared" si="5"/>
        <v>26266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5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405434</v>
      </c>
      <c r="C62" s="41">
        <f t="shared" si="5"/>
        <v>638760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14222893</v>
      </c>
      <c r="C63" s="41">
        <f t="shared" si="5"/>
        <v>13168466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42757</v>
      </c>
      <c r="C64" s="41">
        <f t="shared" si="5"/>
        <v>64624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74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3286</v>
      </c>
      <c r="C7" s="31">
        <v>5063</v>
      </c>
      <c r="D7" s="31">
        <v>22255</v>
      </c>
      <c r="E7" s="31">
        <v>14734</v>
      </c>
      <c r="F7" s="10">
        <f>((E7*100)/D7)-100</f>
        <v>-33.794652886991685</v>
      </c>
      <c r="G7" s="1"/>
      <c r="H7" s="1"/>
      <c r="I7" s="1"/>
    </row>
    <row r="8" spans="1:12" x14ac:dyDescent="0.25">
      <c r="A8" s="11" t="s">
        <v>45</v>
      </c>
      <c r="B8" s="32">
        <v>110197</v>
      </c>
      <c r="C8" s="32">
        <v>92508</v>
      </c>
      <c r="D8" s="32">
        <v>581033</v>
      </c>
      <c r="E8" s="32">
        <v>486168</v>
      </c>
      <c r="F8" s="13">
        <f t="shared" ref="F8:F35" si="0">((E8*100)/D8)-100</f>
        <v>-16.326955611815507</v>
      </c>
      <c r="G8" s="1"/>
      <c r="H8" s="1"/>
      <c r="I8" s="1"/>
    </row>
    <row r="9" spans="1:12" x14ac:dyDescent="0.25">
      <c r="A9" s="8" t="s">
        <v>46</v>
      </c>
      <c r="B9" s="31">
        <v>6838</v>
      </c>
      <c r="C9" s="31">
        <v>5907</v>
      </c>
      <c r="D9" s="31">
        <v>30432</v>
      </c>
      <c r="E9" s="31">
        <v>27454</v>
      </c>
      <c r="F9" s="10">
        <f t="shared" si="0"/>
        <v>-9.7857518401682455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12</v>
      </c>
      <c r="D10" s="32">
        <v>17</v>
      </c>
      <c r="E10" s="32">
        <v>12</v>
      </c>
      <c r="F10" s="17">
        <f t="shared" si="0"/>
        <v>-29.411764705882348</v>
      </c>
      <c r="G10" s="1"/>
      <c r="H10" s="1"/>
      <c r="I10" s="1"/>
    </row>
    <row r="11" spans="1:12" x14ac:dyDescent="0.25">
      <c r="A11" s="8" t="s">
        <v>48</v>
      </c>
      <c r="B11" s="31">
        <v>4188673</v>
      </c>
      <c r="C11" s="31">
        <v>4350718</v>
      </c>
      <c r="D11" s="31">
        <v>21034980</v>
      </c>
      <c r="E11" s="31">
        <v>20376494</v>
      </c>
      <c r="F11" s="10">
        <f t="shared" si="0"/>
        <v>-3.1304332117263698</v>
      </c>
      <c r="G11" s="1"/>
      <c r="H11" s="1"/>
      <c r="I11" s="1"/>
    </row>
    <row r="12" spans="1:12" x14ac:dyDescent="0.25">
      <c r="A12" s="11" t="s">
        <v>49</v>
      </c>
      <c r="B12" s="32">
        <v>76550</v>
      </c>
      <c r="C12" s="32">
        <v>82170</v>
      </c>
      <c r="D12" s="32">
        <v>361862</v>
      </c>
      <c r="E12" s="32">
        <v>384207</v>
      </c>
      <c r="F12" s="13">
        <f t="shared" si="0"/>
        <v>6.1750059414915057</v>
      </c>
      <c r="G12" s="1"/>
      <c r="H12" s="1"/>
      <c r="I12" s="1"/>
    </row>
    <row r="13" spans="1:12" x14ac:dyDescent="0.25">
      <c r="A13" s="8" t="s">
        <v>50</v>
      </c>
      <c r="B13" s="31">
        <v>26792</v>
      </c>
      <c r="C13" s="31">
        <v>24598</v>
      </c>
      <c r="D13" s="31">
        <v>109192</v>
      </c>
      <c r="E13" s="31">
        <v>103475</v>
      </c>
      <c r="F13" s="10">
        <f t="shared" si="0"/>
        <v>-5.2357315554253034</v>
      </c>
      <c r="G13" s="1"/>
      <c r="H13" s="1"/>
      <c r="I13" s="1"/>
    </row>
    <row r="14" spans="1:12" x14ac:dyDescent="0.25">
      <c r="A14" s="11" t="s">
        <v>51</v>
      </c>
      <c r="B14" s="32">
        <v>1466672</v>
      </c>
      <c r="C14" s="32">
        <v>1332810</v>
      </c>
      <c r="D14" s="32">
        <v>7001549</v>
      </c>
      <c r="E14" s="32">
        <v>6779469</v>
      </c>
      <c r="F14" s="13">
        <f t="shared" si="0"/>
        <v>-3.1718695391548408</v>
      </c>
      <c r="G14" s="1"/>
      <c r="H14" s="1"/>
      <c r="I14" s="1"/>
    </row>
    <row r="15" spans="1:12" x14ac:dyDescent="0.25">
      <c r="A15" s="8" t="s">
        <v>52</v>
      </c>
      <c r="B15" s="31">
        <v>544760</v>
      </c>
      <c r="C15" s="31">
        <v>551185</v>
      </c>
      <c r="D15" s="31">
        <v>2538130</v>
      </c>
      <c r="E15" s="31">
        <v>2539744</v>
      </c>
      <c r="F15" s="10">
        <f t="shared" si="0"/>
        <v>6.3590123437336388E-2</v>
      </c>
      <c r="G15" s="1"/>
      <c r="H15" s="1"/>
      <c r="I15" s="1"/>
    </row>
    <row r="16" spans="1:12" x14ac:dyDescent="0.25">
      <c r="A16" s="11" t="s">
        <v>53</v>
      </c>
      <c r="B16" s="32">
        <v>75578</v>
      </c>
      <c r="C16" s="32">
        <v>70637</v>
      </c>
      <c r="D16" s="32">
        <v>337926</v>
      </c>
      <c r="E16" s="32">
        <v>370788</v>
      </c>
      <c r="F16" s="13">
        <f t="shared" si="0"/>
        <v>9.724614264661497</v>
      </c>
      <c r="G16" s="1"/>
      <c r="H16" s="1"/>
      <c r="I16" s="1"/>
    </row>
    <row r="17" spans="1:9" x14ac:dyDescent="0.25">
      <c r="A17" s="8" t="s">
        <v>54</v>
      </c>
      <c r="B17" s="31">
        <v>213084</v>
      </c>
      <c r="C17" s="31">
        <v>219651</v>
      </c>
      <c r="D17" s="31">
        <v>759957</v>
      </c>
      <c r="E17" s="31">
        <v>1029548</v>
      </c>
      <c r="F17" s="10">
        <f t="shared" si="0"/>
        <v>35.474507110270707</v>
      </c>
      <c r="G17" s="1"/>
      <c r="H17" s="1"/>
      <c r="I17" s="1"/>
    </row>
    <row r="18" spans="1:9" x14ac:dyDescent="0.25">
      <c r="A18" s="11" t="s">
        <v>55</v>
      </c>
      <c r="B18" s="32">
        <v>5973</v>
      </c>
      <c r="C18" s="32">
        <v>8815</v>
      </c>
      <c r="D18" s="32">
        <v>26714</v>
      </c>
      <c r="E18" s="32">
        <v>39429</v>
      </c>
      <c r="F18" s="13">
        <f t="shared" si="0"/>
        <v>47.596765740810071</v>
      </c>
      <c r="G18" s="1"/>
      <c r="H18" s="1"/>
      <c r="I18" s="1"/>
    </row>
    <row r="19" spans="1:9" x14ac:dyDescent="0.25">
      <c r="A19" s="8" t="s">
        <v>56</v>
      </c>
      <c r="B19" s="31">
        <v>318</v>
      </c>
      <c r="C19" s="31">
        <v>856</v>
      </c>
      <c r="D19" s="31">
        <v>2831</v>
      </c>
      <c r="E19" s="31">
        <v>4296</v>
      </c>
      <c r="F19" s="10">
        <f t="shared" si="0"/>
        <v>51.748498763687735</v>
      </c>
      <c r="G19" s="1"/>
      <c r="H19" s="1"/>
      <c r="I19" s="1"/>
    </row>
    <row r="20" spans="1:9" x14ac:dyDescent="0.25">
      <c r="A20" s="11" t="s">
        <v>57</v>
      </c>
      <c r="B20" s="32">
        <v>51046</v>
      </c>
      <c r="C20" s="32">
        <v>57154</v>
      </c>
      <c r="D20" s="32">
        <v>260565</v>
      </c>
      <c r="E20" s="32">
        <v>303299</v>
      </c>
      <c r="F20" s="13">
        <f t="shared" si="0"/>
        <v>16.400514267073476</v>
      </c>
      <c r="G20" s="1"/>
      <c r="H20" s="1"/>
      <c r="I20" s="1"/>
    </row>
    <row r="21" spans="1:9" x14ac:dyDescent="0.25">
      <c r="A21" s="8" t="s">
        <v>58</v>
      </c>
      <c r="B21" s="31">
        <v>778</v>
      </c>
      <c r="C21" s="31">
        <v>1369</v>
      </c>
      <c r="D21" s="31">
        <v>3956</v>
      </c>
      <c r="E21" s="31">
        <v>2624</v>
      </c>
      <c r="F21" s="10">
        <f t="shared" si="0"/>
        <v>-33.670374115267947</v>
      </c>
      <c r="G21" s="1"/>
      <c r="H21" s="1"/>
      <c r="I21" s="1"/>
    </row>
    <row r="22" spans="1:9" x14ac:dyDescent="0.25">
      <c r="A22" s="11" t="s">
        <v>59</v>
      </c>
      <c r="B22" s="32">
        <v>1264019</v>
      </c>
      <c r="C22" s="32">
        <v>953178</v>
      </c>
      <c r="D22" s="32">
        <v>5918866</v>
      </c>
      <c r="E22" s="32">
        <v>4816115</v>
      </c>
      <c r="F22" s="13">
        <f t="shared" si="0"/>
        <v>-18.631119542155545</v>
      </c>
      <c r="G22" s="1"/>
      <c r="H22" s="1"/>
      <c r="I22" s="1"/>
    </row>
    <row r="23" spans="1:9" x14ac:dyDescent="0.25">
      <c r="A23" s="8" t="s">
        <v>60</v>
      </c>
      <c r="B23" s="31">
        <v>244394</v>
      </c>
      <c r="C23" s="31">
        <v>133359</v>
      </c>
      <c r="D23" s="31">
        <v>2879852</v>
      </c>
      <c r="E23" s="31">
        <v>305544</v>
      </c>
      <c r="F23" s="10">
        <f t="shared" si="0"/>
        <v>-89.390288112027974</v>
      </c>
      <c r="G23" s="1"/>
      <c r="H23" s="1"/>
      <c r="I23" s="1"/>
    </row>
    <row r="24" spans="1:9" x14ac:dyDescent="0.25">
      <c r="A24" s="11" t="s">
        <v>61</v>
      </c>
      <c r="B24" s="32">
        <v>32650</v>
      </c>
      <c r="C24" s="32">
        <v>21253</v>
      </c>
      <c r="D24" s="32">
        <v>150709</v>
      </c>
      <c r="E24" s="32">
        <v>121572</v>
      </c>
      <c r="F24" s="13">
        <f t="shared" si="0"/>
        <v>-19.333284674438815</v>
      </c>
      <c r="G24" s="1"/>
      <c r="H24" s="1"/>
      <c r="I24" s="1"/>
    </row>
    <row r="25" spans="1:9" x14ac:dyDescent="0.25">
      <c r="A25" s="8" t="s">
        <v>62</v>
      </c>
      <c r="B25" s="31">
        <v>23829</v>
      </c>
      <c r="C25" s="31">
        <v>22232</v>
      </c>
      <c r="D25" s="31">
        <v>104754</v>
      </c>
      <c r="E25" s="31">
        <v>106023</v>
      </c>
      <c r="F25" s="10">
        <f t="shared" si="0"/>
        <v>1.2114095881780145</v>
      </c>
      <c r="G25" s="1"/>
      <c r="H25" s="1"/>
      <c r="I25" s="1"/>
    </row>
    <row r="26" spans="1:9" x14ac:dyDescent="0.25">
      <c r="A26" s="11" t="s">
        <v>63</v>
      </c>
      <c r="B26" s="32">
        <v>5369</v>
      </c>
      <c r="C26" s="32">
        <v>3347</v>
      </c>
      <c r="D26" s="32">
        <v>25037</v>
      </c>
      <c r="E26" s="32">
        <v>21455</v>
      </c>
      <c r="F26" s="13">
        <f t="shared" si="0"/>
        <v>-14.306825897671445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221662</v>
      </c>
      <c r="C28" s="32">
        <v>199351</v>
      </c>
      <c r="D28" s="32">
        <v>1058637</v>
      </c>
      <c r="E28" s="32">
        <v>977471</v>
      </c>
      <c r="F28" s="13">
        <f t="shared" si="0"/>
        <v>-7.6670284526235122</v>
      </c>
      <c r="G28" s="1"/>
      <c r="H28" s="1"/>
      <c r="I28" s="1"/>
    </row>
    <row r="29" spans="1:9" x14ac:dyDescent="0.25">
      <c r="A29" s="8" t="s">
        <v>66</v>
      </c>
      <c r="B29" s="31">
        <v>1632</v>
      </c>
      <c r="C29" s="31">
        <v>2034</v>
      </c>
      <c r="D29" s="31">
        <v>4720</v>
      </c>
      <c r="E29" s="31">
        <v>7125</v>
      </c>
      <c r="F29" s="10">
        <f t="shared" si="0"/>
        <v>50.953389830508485</v>
      </c>
      <c r="G29" s="1"/>
      <c r="H29" s="1"/>
      <c r="I29" s="1"/>
    </row>
    <row r="30" spans="1:9" x14ac:dyDescent="0.25">
      <c r="A30" s="11" t="s">
        <v>67</v>
      </c>
      <c r="B30" s="32">
        <v>104334</v>
      </c>
      <c r="C30" s="32">
        <v>85325</v>
      </c>
      <c r="D30" s="32">
        <v>510868</v>
      </c>
      <c r="E30" s="32">
        <v>423068</v>
      </c>
      <c r="F30" s="13">
        <f t="shared" si="0"/>
        <v>-17.186435635036844</v>
      </c>
      <c r="G30" s="1"/>
      <c r="H30" s="1"/>
      <c r="I30" s="1"/>
    </row>
    <row r="31" spans="1:9" x14ac:dyDescent="0.25">
      <c r="A31" s="8" t="s">
        <v>68</v>
      </c>
      <c r="B31" s="31">
        <v>191298</v>
      </c>
      <c r="C31" s="31">
        <v>144663</v>
      </c>
      <c r="D31" s="31">
        <v>947834</v>
      </c>
      <c r="E31" s="31">
        <v>695503</v>
      </c>
      <c r="F31" s="10">
        <f t="shared" si="0"/>
        <v>-26.621855725791647</v>
      </c>
      <c r="G31" s="1"/>
      <c r="H31" s="1"/>
      <c r="I31" s="1"/>
    </row>
    <row r="32" spans="1:9" x14ac:dyDescent="0.25">
      <c r="A32" s="11" t="s">
        <v>69</v>
      </c>
      <c r="B32" s="32">
        <v>4533502</v>
      </c>
      <c r="C32" s="32">
        <v>4855819</v>
      </c>
      <c r="D32" s="32">
        <v>21046588</v>
      </c>
      <c r="E32" s="32">
        <v>21937693</v>
      </c>
      <c r="F32" s="13">
        <f t="shared" si="0"/>
        <v>4.2339641941012047</v>
      </c>
      <c r="G32" s="1"/>
      <c r="H32" s="1"/>
      <c r="I32" s="1"/>
    </row>
    <row r="33" spans="1:9" x14ac:dyDescent="0.25">
      <c r="A33" s="8" t="s">
        <v>70</v>
      </c>
      <c r="B33" s="31">
        <v>213571</v>
      </c>
      <c r="C33" s="31">
        <v>208191</v>
      </c>
      <c r="D33" s="31">
        <v>944549</v>
      </c>
      <c r="E33" s="31">
        <v>973532</v>
      </c>
      <c r="F33" s="10">
        <f t="shared" si="0"/>
        <v>3.0684485399910386</v>
      </c>
      <c r="G33" s="1"/>
      <c r="H33" s="1"/>
      <c r="I33" s="1"/>
    </row>
    <row r="34" spans="1:9" x14ac:dyDescent="0.25">
      <c r="A34" s="11" t="s">
        <v>71</v>
      </c>
      <c r="B34" s="32">
        <v>17659</v>
      </c>
      <c r="C34" s="32">
        <v>21309</v>
      </c>
      <c r="D34" s="32">
        <v>93330</v>
      </c>
      <c r="E34" s="32">
        <v>104857</v>
      </c>
      <c r="F34" s="13">
        <f t="shared" si="0"/>
        <v>12.350798242794383</v>
      </c>
      <c r="G34" s="1"/>
      <c r="H34" s="1"/>
      <c r="I34" s="1"/>
    </row>
    <row r="35" spans="1:9" x14ac:dyDescent="0.25">
      <c r="A35" s="14" t="s">
        <v>72</v>
      </c>
      <c r="B35" s="15">
        <f>SUM(B7:B34)</f>
        <v>13624464</v>
      </c>
      <c r="C35" s="15">
        <f t="shared" ref="C35:E35" si="1">SUM(C7:C34)</f>
        <v>13453514</v>
      </c>
      <c r="D35" s="15">
        <f t="shared" si="1"/>
        <v>66757143</v>
      </c>
      <c r="E35" s="15">
        <f t="shared" si="1"/>
        <v>62951699</v>
      </c>
      <c r="F35" s="16">
        <f t="shared" si="0"/>
        <v>-5.7004296903478888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14734</v>
      </c>
      <c r="C38" s="41">
        <f>D7</f>
        <v>22255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21937693</v>
      </c>
      <c r="G38" s="42">
        <f>LOOKUP(E38,$A$38:$A$65,$C$38:$C$65)</f>
        <v>21046588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486168</v>
      </c>
      <c r="C39" s="41">
        <f t="shared" ref="C39:C65" si="5">D8</f>
        <v>581033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20376494</v>
      </c>
      <c r="G39" s="42">
        <f t="shared" ref="G39:G65" si="8">LOOKUP(E39,$A$38:$A$65,$C$38:$C$65)</f>
        <v>21034980</v>
      </c>
    </row>
    <row r="40" spans="1:9" x14ac:dyDescent="0.25">
      <c r="A40" s="42" t="str">
        <f t="shared" si="3"/>
        <v>ALMERIA</v>
      </c>
      <c r="B40" s="41">
        <f t="shared" si="4"/>
        <v>27454</v>
      </c>
      <c r="C40" s="41">
        <f t="shared" si="5"/>
        <v>30432</v>
      </c>
      <c r="D40" s="41">
        <f t="shared" si="6"/>
        <v>21</v>
      </c>
      <c r="E40" s="42" t="str">
        <f t="shared" si="2"/>
        <v>BARCELONA</v>
      </c>
      <c r="F40" s="42">
        <f t="shared" si="7"/>
        <v>6779469</v>
      </c>
      <c r="G40" s="42">
        <f t="shared" si="8"/>
        <v>7001549</v>
      </c>
    </row>
    <row r="41" spans="1:9" x14ac:dyDescent="0.25">
      <c r="A41" s="42" t="str">
        <f t="shared" si="3"/>
        <v>AVILES</v>
      </c>
      <c r="B41" s="41">
        <f t="shared" si="4"/>
        <v>12</v>
      </c>
      <c r="C41" s="41">
        <f t="shared" si="5"/>
        <v>17</v>
      </c>
      <c r="D41" s="41">
        <f t="shared" si="6"/>
        <v>27</v>
      </c>
      <c r="E41" s="42" t="str">
        <f t="shared" si="2"/>
        <v>LAS PALMAS</v>
      </c>
      <c r="F41" s="42">
        <f t="shared" si="7"/>
        <v>4816115</v>
      </c>
      <c r="G41" s="42">
        <f t="shared" si="8"/>
        <v>5918866</v>
      </c>
    </row>
    <row r="42" spans="1:9" x14ac:dyDescent="0.25">
      <c r="A42" s="42" t="str">
        <f t="shared" si="3"/>
        <v>BAHIA DE ALGECIRAS</v>
      </c>
      <c r="B42" s="41">
        <f t="shared" si="4"/>
        <v>20376494</v>
      </c>
      <c r="C42" s="41">
        <f t="shared" si="5"/>
        <v>21034980</v>
      </c>
      <c r="D42" s="41">
        <f t="shared" si="6"/>
        <v>2</v>
      </c>
      <c r="E42" s="42" t="str">
        <f t="shared" si="2"/>
        <v>BILBAO</v>
      </c>
      <c r="F42" s="42">
        <f t="shared" si="7"/>
        <v>2539744</v>
      </c>
      <c r="G42" s="42">
        <f t="shared" si="8"/>
        <v>2538130</v>
      </c>
    </row>
    <row r="43" spans="1:9" x14ac:dyDescent="0.25">
      <c r="A43" s="42" t="str">
        <f t="shared" si="3"/>
        <v>BAHIA DE CADIZ</v>
      </c>
      <c r="B43" s="41">
        <f t="shared" si="4"/>
        <v>384207</v>
      </c>
      <c r="C43" s="41">
        <f t="shared" si="5"/>
        <v>361862</v>
      </c>
      <c r="D43" s="41">
        <f t="shared" si="6"/>
        <v>12</v>
      </c>
      <c r="E43" s="42" t="str">
        <f t="shared" si="2"/>
        <v>CASTELLON</v>
      </c>
      <c r="F43" s="42">
        <f t="shared" si="7"/>
        <v>1029548</v>
      </c>
      <c r="G43" s="42">
        <f t="shared" si="8"/>
        <v>759957</v>
      </c>
    </row>
    <row r="44" spans="1:9" x14ac:dyDescent="0.25">
      <c r="A44" s="42" t="str">
        <f t="shared" si="3"/>
        <v>BALEARES</v>
      </c>
      <c r="B44" s="41">
        <f t="shared" si="4"/>
        <v>103475</v>
      </c>
      <c r="C44" s="41">
        <f t="shared" si="5"/>
        <v>109192</v>
      </c>
      <c r="D44" s="41">
        <f t="shared" si="6"/>
        <v>19</v>
      </c>
      <c r="E44" s="42" t="str">
        <f t="shared" si="2"/>
        <v>SANTA CRUZ DE TENERIFE</v>
      </c>
      <c r="F44" s="42">
        <f t="shared" si="7"/>
        <v>977471</v>
      </c>
      <c r="G44" s="42">
        <f t="shared" si="8"/>
        <v>1058637</v>
      </c>
    </row>
    <row r="45" spans="1:9" x14ac:dyDescent="0.25">
      <c r="A45" s="42" t="str">
        <f t="shared" si="3"/>
        <v>BARCELONA</v>
      </c>
      <c r="B45" s="41">
        <f t="shared" si="4"/>
        <v>6779469</v>
      </c>
      <c r="C45" s="41">
        <f t="shared" si="5"/>
        <v>7001549</v>
      </c>
      <c r="D45" s="41">
        <f t="shared" si="6"/>
        <v>3</v>
      </c>
      <c r="E45" s="42" t="str">
        <f t="shared" si="2"/>
        <v>VIGO</v>
      </c>
      <c r="F45" s="42">
        <f t="shared" si="7"/>
        <v>973532</v>
      </c>
      <c r="G45" s="42">
        <f t="shared" si="8"/>
        <v>944549</v>
      </c>
    </row>
    <row r="46" spans="1:9" x14ac:dyDescent="0.25">
      <c r="A46" s="42" t="str">
        <f t="shared" si="3"/>
        <v>BILBAO</v>
      </c>
      <c r="B46" s="41">
        <f t="shared" si="4"/>
        <v>2539744</v>
      </c>
      <c r="C46" s="41">
        <f t="shared" si="5"/>
        <v>2538130</v>
      </c>
      <c r="D46" s="41">
        <f t="shared" si="6"/>
        <v>5</v>
      </c>
      <c r="E46" s="42" t="str">
        <f t="shared" si="2"/>
        <v>TARRAGONA</v>
      </c>
      <c r="F46" s="42">
        <f t="shared" si="7"/>
        <v>695503</v>
      </c>
      <c r="G46" s="42">
        <f t="shared" si="8"/>
        <v>947834</v>
      </c>
    </row>
    <row r="47" spans="1:9" x14ac:dyDescent="0.25">
      <c r="A47" s="42" t="str">
        <f t="shared" si="3"/>
        <v>CARTAGENA</v>
      </c>
      <c r="B47" s="41">
        <f t="shared" si="4"/>
        <v>370788</v>
      </c>
      <c r="C47" s="41">
        <f t="shared" si="5"/>
        <v>337926</v>
      </c>
      <c r="D47" s="41">
        <f t="shared" si="6"/>
        <v>13</v>
      </c>
      <c r="E47" s="42" t="str">
        <f t="shared" si="2"/>
        <v>ALICANTE</v>
      </c>
      <c r="F47" s="42">
        <f t="shared" si="7"/>
        <v>486168</v>
      </c>
      <c r="G47" s="42">
        <f t="shared" si="8"/>
        <v>581033</v>
      </c>
    </row>
    <row r="48" spans="1:9" x14ac:dyDescent="0.25">
      <c r="A48" s="42" t="str">
        <f t="shared" si="3"/>
        <v>CASTELLON</v>
      </c>
      <c r="B48" s="41">
        <f t="shared" si="4"/>
        <v>1029548</v>
      </c>
      <c r="C48" s="41">
        <f t="shared" si="5"/>
        <v>759957</v>
      </c>
      <c r="D48" s="41">
        <f t="shared" si="6"/>
        <v>6</v>
      </c>
      <c r="E48" s="42" t="str">
        <f t="shared" si="2"/>
        <v>SEVILLA</v>
      </c>
      <c r="F48" s="42">
        <f t="shared" si="7"/>
        <v>423068</v>
      </c>
      <c r="G48" s="42">
        <f t="shared" si="8"/>
        <v>510868</v>
      </c>
    </row>
    <row r="49" spans="1:7" x14ac:dyDescent="0.25">
      <c r="A49" s="42" t="str">
        <f t="shared" si="3"/>
        <v>CEUTA</v>
      </c>
      <c r="B49" s="41">
        <f t="shared" si="4"/>
        <v>39429</v>
      </c>
      <c r="C49" s="41">
        <f t="shared" si="5"/>
        <v>26714</v>
      </c>
      <c r="D49" s="41">
        <f t="shared" si="6"/>
        <v>20</v>
      </c>
      <c r="E49" s="42" t="str">
        <f t="shared" si="2"/>
        <v>BAHIA DE CADIZ</v>
      </c>
      <c r="F49" s="42">
        <f t="shared" si="7"/>
        <v>384207</v>
      </c>
      <c r="G49" s="42">
        <f t="shared" si="8"/>
        <v>361862</v>
      </c>
    </row>
    <row r="50" spans="1:7" x14ac:dyDescent="0.25">
      <c r="A50" s="42" t="str">
        <f t="shared" si="3"/>
        <v>FERROL-SAN CIBRAO</v>
      </c>
      <c r="B50" s="41">
        <f t="shared" si="4"/>
        <v>4296</v>
      </c>
      <c r="C50" s="41">
        <f t="shared" si="5"/>
        <v>2831</v>
      </c>
      <c r="D50" s="41">
        <f t="shared" si="6"/>
        <v>25</v>
      </c>
      <c r="E50" s="42" t="str">
        <f t="shared" si="2"/>
        <v>CARTAGENA</v>
      </c>
      <c r="F50" s="42">
        <f t="shared" si="7"/>
        <v>370788</v>
      </c>
      <c r="G50" s="42">
        <f t="shared" si="8"/>
        <v>337926</v>
      </c>
    </row>
    <row r="51" spans="1:7" x14ac:dyDescent="0.25">
      <c r="A51" s="42" t="str">
        <f t="shared" si="3"/>
        <v>GIJON</v>
      </c>
      <c r="B51" s="41">
        <f t="shared" si="4"/>
        <v>303299</v>
      </c>
      <c r="C51" s="41">
        <f t="shared" si="5"/>
        <v>260565</v>
      </c>
      <c r="D51" s="41">
        <f t="shared" si="6"/>
        <v>15</v>
      </c>
      <c r="E51" s="42" t="str">
        <f t="shared" si="2"/>
        <v>MALAGA</v>
      </c>
      <c r="F51" s="42">
        <f t="shared" si="7"/>
        <v>305544</v>
      </c>
      <c r="G51" s="42">
        <f t="shared" si="8"/>
        <v>2879852</v>
      </c>
    </row>
    <row r="52" spans="1:7" x14ac:dyDescent="0.25">
      <c r="A52" s="42" t="str">
        <f t="shared" si="3"/>
        <v>HUELVA</v>
      </c>
      <c r="B52" s="41">
        <f t="shared" si="4"/>
        <v>2624</v>
      </c>
      <c r="C52" s="41">
        <f t="shared" si="5"/>
        <v>3956</v>
      </c>
      <c r="D52" s="41">
        <f t="shared" si="6"/>
        <v>26</v>
      </c>
      <c r="E52" s="42" t="str">
        <f t="shared" si="2"/>
        <v>GIJON</v>
      </c>
      <c r="F52" s="42">
        <f t="shared" si="7"/>
        <v>303299</v>
      </c>
      <c r="G52" s="42">
        <f t="shared" si="8"/>
        <v>260565</v>
      </c>
    </row>
    <row r="53" spans="1:7" x14ac:dyDescent="0.25">
      <c r="A53" s="42" t="str">
        <f t="shared" si="3"/>
        <v>LAS PALMAS</v>
      </c>
      <c r="B53" s="41">
        <f t="shared" si="4"/>
        <v>4816115</v>
      </c>
      <c r="C53" s="41">
        <f t="shared" si="5"/>
        <v>5918866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121572</v>
      </c>
      <c r="G53" s="42">
        <f t="shared" si="8"/>
        <v>150709</v>
      </c>
    </row>
    <row r="54" spans="1:7" x14ac:dyDescent="0.25">
      <c r="A54" s="42" t="str">
        <f t="shared" si="3"/>
        <v>MALAGA</v>
      </c>
      <c r="B54" s="41">
        <f t="shared" si="4"/>
        <v>305544</v>
      </c>
      <c r="C54" s="41">
        <f t="shared" si="5"/>
        <v>2879852</v>
      </c>
      <c r="D54" s="41">
        <f t="shared" si="6"/>
        <v>14</v>
      </c>
      <c r="E54" s="42" t="str">
        <f t="shared" si="2"/>
        <v>MELILLA</v>
      </c>
      <c r="F54" s="42">
        <f t="shared" si="7"/>
        <v>106023</v>
      </c>
      <c r="G54" s="42">
        <f t="shared" si="8"/>
        <v>104754</v>
      </c>
    </row>
    <row r="55" spans="1:7" x14ac:dyDescent="0.25">
      <c r="A55" s="42" t="str">
        <f t="shared" si="3"/>
        <v>MARIN Y RIA DE PONTEVEDRA</v>
      </c>
      <c r="B55" s="41">
        <f t="shared" si="4"/>
        <v>121572</v>
      </c>
      <c r="C55" s="41">
        <f t="shared" si="5"/>
        <v>150709</v>
      </c>
      <c r="D55" s="41">
        <f t="shared" si="6"/>
        <v>16</v>
      </c>
      <c r="E55" s="42" t="str">
        <f t="shared" si="2"/>
        <v>VILAGARCIA</v>
      </c>
      <c r="F55" s="42">
        <f t="shared" ref="F55:F65" si="9">LOOKUP(E55,$A$38:$A$65,$B$38:$B$65)</f>
        <v>104857</v>
      </c>
      <c r="G55" s="42">
        <f t="shared" si="8"/>
        <v>93330</v>
      </c>
    </row>
    <row r="56" spans="1:7" x14ac:dyDescent="0.25">
      <c r="A56" s="42" t="str">
        <f t="shared" si="3"/>
        <v>MELILLA</v>
      </c>
      <c r="B56" s="41">
        <f t="shared" si="4"/>
        <v>106023</v>
      </c>
      <c r="C56" s="41">
        <f t="shared" si="5"/>
        <v>104754</v>
      </c>
      <c r="D56" s="41">
        <f t="shared" si="6"/>
        <v>17</v>
      </c>
      <c r="E56" s="42" t="str">
        <f t="shared" si="2"/>
        <v>BALEARES</v>
      </c>
      <c r="F56" s="42">
        <f t="shared" si="9"/>
        <v>103475</v>
      </c>
      <c r="G56" s="42">
        <f t="shared" si="8"/>
        <v>109192</v>
      </c>
    </row>
    <row r="57" spans="1:7" x14ac:dyDescent="0.25">
      <c r="A57" s="42" t="str">
        <f t="shared" si="3"/>
        <v>MOTRIL</v>
      </c>
      <c r="B57" s="41">
        <f t="shared" si="4"/>
        <v>21455</v>
      </c>
      <c r="C57" s="41">
        <f t="shared" si="5"/>
        <v>25037</v>
      </c>
      <c r="D57" s="41">
        <f t="shared" si="6"/>
        <v>22</v>
      </c>
      <c r="E57" s="42" t="str">
        <f t="shared" si="2"/>
        <v>CEUTA</v>
      </c>
      <c r="F57" s="42">
        <f t="shared" si="9"/>
        <v>39429</v>
      </c>
      <c r="G57" s="42">
        <f t="shared" si="8"/>
        <v>26714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27454</v>
      </c>
      <c r="G58" s="42">
        <f t="shared" si="8"/>
        <v>30432</v>
      </c>
    </row>
    <row r="59" spans="1:7" x14ac:dyDescent="0.25">
      <c r="A59" s="42" t="str">
        <f t="shared" si="3"/>
        <v>SANTA CRUZ DE TENERIFE</v>
      </c>
      <c r="B59" s="41">
        <f t="shared" si="4"/>
        <v>977471</v>
      </c>
      <c r="C59" s="41">
        <f t="shared" si="5"/>
        <v>1058637</v>
      </c>
      <c r="D59" s="41">
        <f t="shared" si="6"/>
        <v>7</v>
      </c>
      <c r="E59" s="42" t="str">
        <f t="shared" si="2"/>
        <v>MOTRIL</v>
      </c>
      <c r="F59" s="42">
        <f t="shared" si="9"/>
        <v>21455</v>
      </c>
      <c r="G59" s="42">
        <f t="shared" si="8"/>
        <v>25037</v>
      </c>
    </row>
    <row r="60" spans="1:7" x14ac:dyDescent="0.25">
      <c r="A60" s="42" t="str">
        <f t="shared" si="3"/>
        <v>SANTANDER</v>
      </c>
      <c r="B60" s="41">
        <f t="shared" si="4"/>
        <v>7125</v>
      </c>
      <c r="C60" s="41">
        <f t="shared" si="5"/>
        <v>4720</v>
      </c>
      <c r="D60" s="41">
        <f t="shared" si="6"/>
        <v>24</v>
      </c>
      <c r="E60" s="42" t="str">
        <f t="shared" si="2"/>
        <v>A CORUÑA</v>
      </c>
      <c r="F60" s="42">
        <f t="shared" si="9"/>
        <v>14734</v>
      </c>
      <c r="G60" s="42">
        <f t="shared" si="8"/>
        <v>22255</v>
      </c>
    </row>
    <row r="61" spans="1:7" x14ac:dyDescent="0.25">
      <c r="A61" s="42" t="str">
        <f t="shared" si="3"/>
        <v>SEVILLA</v>
      </c>
      <c r="B61" s="41">
        <f t="shared" si="4"/>
        <v>423068</v>
      </c>
      <c r="C61" s="41">
        <f t="shared" si="5"/>
        <v>510868</v>
      </c>
      <c r="D61" s="41">
        <f t="shared" si="6"/>
        <v>11</v>
      </c>
      <c r="E61" s="42" t="str">
        <f t="shared" si="2"/>
        <v>SANTANDER</v>
      </c>
      <c r="F61" s="42">
        <f t="shared" si="9"/>
        <v>7125</v>
      </c>
      <c r="G61" s="42">
        <f t="shared" si="8"/>
        <v>4720</v>
      </c>
    </row>
    <row r="62" spans="1:7" x14ac:dyDescent="0.25">
      <c r="A62" s="42" t="str">
        <f t="shared" si="3"/>
        <v>TARRAGONA</v>
      </c>
      <c r="B62" s="41">
        <f t="shared" si="4"/>
        <v>695503</v>
      </c>
      <c r="C62" s="41">
        <f t="shared" si="5"/>
        <v>947834</v>
      </c>
      <c r="D62" s="41">
        <f t="shared" si="6"/>
        <v>9</v>
      </c>
      <c r="E62" s="42" t="str">
        <f t="shared" si="2"/>
        <v>FERROL-SAN CIBRAO</v>
      </c>
      <c r="F62" s="42">
        <f t="shared" si="9"/>
        <v>4296</v>
      </c>
      <c r="G62" s="42">
        <f t="shared" si="8"/>
        <v>2831</v>
      </c>
    </row>
    <row r="63" spans="1:7" x14ac:dyDescent="0.25">
      <c r="A63" s="42" t="str">
        <f t="shared" si="3"/>
        <v>VALENCIA</v>
      </c>
      <c r="B63" s="41">
        <f t="shared" si="4"/>
        <v>21937693</v>
      </c>
      <c r="C63" s="41">
        <f t="shared" si="5"/>
        <v>21046588</v>
      </c>
      <c r="D63" s="41">
        <f t="shared" si="6"/>
        <v>1</v>
      </c>
      <c r="E63" s="42" t="str">
        <f t="shared" si="2"/>
        <v>HUELVA</v>
      </c>
      <c r="F63" s="42">
        <f t="shared" si="9"/>
        <v>2624</v>
      </c>
      <c r="G63" s="42">
        <f t="shared" si="8"/>
        <v>3956</v>
      </c>
    </row>
    <row r="64" spans="1:7" x14ac:dyDescent="0.25">
      <c r="A64" s="42" t="str">
        <f t="shared" si="3"/>
        <v>VIGO</v>
      </c>
      <c r="B64" s="41">
        <f t="shared" si="4"/>
        <v>973532</v>
      </c>
      <c r="C64" s="41">
        <f t="shared" si="5"/>
        <v>944549</v>
      </c>
      <c r="D64" s="41">
        <f t="shared" si="6"/>
        <v>8</v>
      </c>
      <c r="E64" s="42" t="str">
        <f t="shared" si="2"/>
        <v>AVILES</v>
      </c>
      <c r="F64" s="42">
        <f t="shared" si="9"/>
        <v>12</v>
      </c>
      <c r="G64" s="42">
        <f t="shared" si="8"/>
        <v>17</v>
      </c>
    </row>
    <row r="65" spans="1:7" x14ac:dyDescent="0.25">
      <c r="A65" s="42" t="str">
        <f t="shared" si="3"/>
        <v>VILAGARCIA</v>
      </c>
      <c r="B65" s="41">
        <f t="shared" si="4"/>
        <v>104857</v>
      </c>
      <c r="C65" s="41">
        <f t="shared" si="5"/>
        <v>93330</v>
      </c>
      <c r="D65" s="41">
        <f t="shared" si="6"/>
        <v>18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2600</v>
      </c>
      <c r="D7" s="33">
        <v>0</v>
      </c>
      <c r="E7" s="33">
        <v>2600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4448</v>
      </c>
      <c r="C8" s="34">
        <v>6822</v>
      </c>
      <c r="D8" s="34">
        <v>15101</v>
      </c>
      <c r="E8" s="34">
        <v>38012</v>
      </c>
      <c r="F8" s="13">
        <f t="shared" ref="F8:F35" si="0">((E8*100)/D8)-100</f>
        <v>151.71842924309649</v>
      </c>
      <c r="G8" s="1"/>
      <c r="H8" s="1"/>
      <c r="I8" s="1"/>
    </row>
    <row r="9" spans="1:12" x14ac:dyDescent="0.25">
      <c r="A9" s="8" t="s">
        <v>46</v>
      </c>
      <c r="B9" s="33">
        <v>45559</v>
      </c>
      <c r="C9" s="33">
        <v>35780</v>
      </c>
      <c r="D9" s="33">
        <v>200071</v>
      </c>
      <c r="E9" s="33">
        <v>167306</v>
      </c>
      <c r="F9" s="10">
        <f t="shared" si="0"/>
        <v>-16.376686276371885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1054</v>
      </c>
      <c r="D10" s="34">
        <v>0</v>
      </c>
      <c r="E10" s="34">
        <v>1054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455424</v>
      </c>
      <c r="C11" s="33">
        <v>601493</v>
      </c>
      <c r="D11" s="33">
        <v>2452910</v>
      </c>
      <c r="E11" s="33">
        <v>2887276</v>
      </c>
      <c r="F11" s="10">
        <f t="shared" si="0"/>
        <v>17.708191494999824</v>
      </c>
      <c r="G11" s="1"/>
      <c r="H11" s="1"/>
      <c r="I11" s="1"/>
    </row>
    <row r="12" spans="1:12" x14ac:dyDescent="0.25">
      <c r="A12" s="11" t="s">
        <v>49</v>
      </c>
      <c r="B12" s="34">
        <v>72679</v>
      </c>
      <c r="C12" s="34">
        <v>54673</v>
      </c>
      <c r="D12" s="34">
        <v>382325</v>
      </c>
      <c r="E12" s="34">
        <v>334954</v>
      </c>
      <c r="F12" s="13">
        <f t="shared" si="0"/>
        <v>-12.390243902439025</v>
      </c>
      <c r="G12" s="1"/>
      <c r="H12" s="1"/>
      <c r="I12" s="1"/>
    </row>
    <row r="13" spans="1:12" x14ac:dyDescent="0.25">
      <c r="A13" s="8" t="s">
        <v>50</v>
      </c>
      <c r="B13" s="33">
        <v>814827</v>
      </c>
      <c r="C13" s="33">
        <v>850872</v>
      </c>
      <c r="D13" s="33">
        <v>3355145</v>
      </c>
      <c r="E13" s="33">
        <v>3388019</v>
      </c>
      <c r="F13" s="10">
        <f t="shared" si="0"/>
        <v>0.97980862228010324</v>
      </c>
      <c r="G13" s="1"/>
      <c r="H13" s="1"/>
      <c r="I13" s="1"/>
    </row>
    <row r="14" spans="1:12" x14ac:dyDescent="0.25">
      <c r="A14" s="11" t="s">
        <v>51</v>
      </c>
      <c r="B14" s="34">
        <v>883553</v>
      </c>
      <c r="C14" s="34">
        <v>906519</v>
      </c>
      <c r="D14" s="34">
        <v>3795741</v>
      </c>
      <c r="E14" s="34">
        <v>3743293</v>
      </c>
      <c r="F14" s="13">
        <f t="shared" si="0"/>
        <v>-1.3817591874682762</v>
      </c>
      <c r="G14" s="1"/>
      <c r="H14" s="1"/>
      <c r="I14" s="1"/>
    </row>
    <row r="15" spans="1:12" x14ac:dyDescent="0.25">
      <c r="A15" s="8" t="s">
        <v>52</v>
      </c>
      <c r="B15" s="33">
        <v>81863</v>
      </c>
      <c r="C15" s="33">
        <v>94596</v>
      </c>
      <c r="D15" s="33">
        <v>367869</v>
      </c>
      <c r="E15" s="33">
        <v>374241</v>
      </c>
      <c r="F15" s="10">
        <f t="shared" si="0"/>
        <v>1.7321383427252641</v>
      </c>
      <c r="G15" s="1"/>
      <c r="H15" s="1"/>
      <c r="I15" s="1"/>
    </row>
    <row r="16" spans="1:12" x14ac:dyDescent="0.25">
      <c r="A16" s="11" t="s">
        <v>53</v>
      </c>
      <c r="B16" s="34">
        <v>17</v>
      </c>
      <c r="C16" s="34">
        <v>0</v>
      </c>
      <c r="D16" s="34">
        <v>17</v>
      </c>
      <c r="E16" s="34">
        <v>4350</v>
      </c>
      <c r="F16" s="17">
        <f t="shared" si="0"/>
        <v>25488.235294117647</v>
      </c>
      <c r="G16" s="1"/>
      <c r="H16" s="1"/>
      <c r="I16" s="1"/>
    </row>
    <row r="17" spans="1:9" x14ac:dyDescent="0.25">
      <c r="A17" s="8" t="s">
        <v>54</v>
      </c>
      <c r="B17" s="33">
        <v>31944</v>
      </c>
      <c r="C17" s="33">
        <v>45186</v>
      </c>
      <c r="D17" s="33">
        <v>125276</v>
      </c>
      <c r="E17" s="33">
        <v>193189</v>
      </c>
      <c r="F17" s="10">
        <f t="shared" si="0"/>
        <v>54.210702768287632</v>
      </c>
      <c r="G17" s="1"/>
      <c r="H17" s="1"/>
      <c r="I17" s="1"/>
    </row>
    <row r="18" spans="1:9" x14ac:dyDescent="0.25">
      <c r="A18" s="11" t="s">
        <v>55</v>
      </c>
      <c r="B18" s="34">
        <v>79785</v>
      </c>
      <c r="C18" s="34">
        <v>80419</v>
      </c>
      <c r="D18" s="34">
        <v>370899</v>
      </c>
      <c r="E18" s="34">
        <v>387274</v>
      </c>
      <c r="F18" s="13">
        <f t="shared" si="0"/>
        <v>4.4149485439432254</v>
      </c>
      <c r="G18" s="1"/>
      <c r="H18" s="1"/>
      <c r="I18" s="1"/>
    </row>
    <row r="19" spans="1:9" x14ac:dyDescent="0.25">
      <c r="A19" s="8" t="s">
        <v>56</v>
      </c>
      <c r="B19" s="33">
        <v>7003</v>
      </c>
      <c r="C19" s="33">
        <v>4375</v>
      </c>
      <c r="D19" s="33">
        <v>28369</v>
      </c>
      <c r="E19" s="33">
        <v>21581</v>
      </c>
      <c r="F19" s="10">
        <f t="shared" si="0"/>
        <v>-23.927526525432697</v>
      </c>
      <c r="G19" s="1"/>
      <c r="H19" s="1"/>
      <c r="I19" s="1"/>
    </row>
    <row r="20" spans="1:9" x14ac:dyDescent="0.25">
      <c r="A20" s="11" t="s">
        <v>57</v>
      </c>
      <c r="B20" s="34">
        <v>56201</v>
      </c>
      <c r="C20" s="34">
        <v>56454</v>
      </c>
      <c r="D20" s="34">
        <v>244963</v>
      </c>
      <c r="E20" s="34">
        <v>282435</v>
      </c>
      <c r="F20" s="13">
        <f t="shared" si="0"/>
        <v>15.297004037344422</v>
      </c>
      <c r="G20" s="1"/>
      <c r="H20" s="1"/>
      <c r="I20" s="1"/>
    </row>
    <row r="21" spans="1:9" x14ac:dyDescent="0.25">
      <c r="A21" s="8" t="s">
        <v>58</v>
      </c>
      <c r="B21" s="33">
        <v>11507</v>
      </c>
      <c r="C21" s="33">
        <v>16793</v>
      </c>
      <c r="D21" s="33">
        <v>52242</v>
      </c>
      <c r="E21" s="33">
        <v>79567</v>
      </c>
      <c r="F21" s="10">
        <f t="shared" si="0"/>
        <v>52.304659086558701</v>
      </c>
      <c r="G21" s="1"/>
      <c r="H21" s="1"/>
      <c r="I21" s="1"/>
    </row>
    <row r="22" spans="1:9" x14ac:dyDescent="0.25">
      <c r="A22" s="11" t="s">
        <v>59</v>
      </c>
      <c r="B22" s="34">
        <v>224299</v>
      </c>
      <c r="C22" s="34">
        <v>217705</v>
      </c>
      <c r="D22" s="34">
        <v>1105779</v>
      </c>
      <c r="E22" s="34">
        <v>1053668</v>
      </c>
      <c r="F22" s="13">
        <f t="shared" si="0"/>
        <v>-4.7126053216781969</v>
      </c>
      <c r="G22" s="1"/>
      <c r="H22" s="1"/>
      <c r="I22" s="1"/>
    </row>
    <row r="23" spans="1:9" x14ac:dyDescent="0.25">
      <c r="A23" s="8" t="s">
        <v>60</v>
      </c>
      <c r="B23" s="33">
        <v>43075</v>
      </c>
      <c r="C23" s="33">
        <v>44735</v>
      </c>
      <c r="D23" s="33">
        <v>191463</v>
      </c>
      <c r="E23" s="33">
        <v>202166</v>
      </c>
      <c r="F23" s="10">
        <f t="shared" si="0"/>
        <v>5.5901140168074193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61207</v>
      </c>
      <c r="C25" s="33">
        <v>62881</v>
      </c>
      <c r="D25" s="33">
        <v>267822</v>
      </c>
      <c r="E25" s="33">
        <v>287008</v>
      </c>
      <c r="F25" s="10">
        <f t="shared" si="0"/>
        <v>7.1637132125068206</v>
      </c>
      <c r="G25" s="1"/>
      <c r="H25" s="1"/>
      <c r="I25" s="1"/>
    </row>
    <row r="26" spans="1:9" x14ac:dyDescent="0.25">
      <c r="A26" s="11" t="s">
        <v>63</v>
      </c>
      <c r="B26" s="34">
        <v>6704</v>
      </c>
      <c r="C26" s="34">
        <v>15337</v>
      </c>
      <c r="D26" s="34">
        <v>25452</v>
      </c>
      <c r="E26" s="34">
        <v>61038</v>
      </c>
      <c r="F26" s="13">
        <f t="shared" si="0"/>
        <v>139.81612446958982</v>
      </c>
      <c r="G26" s="1"/>
      <c r="H26" s="1"/>
      <c r="I26" s="1"/>
    </row>
    <row r="27" spans="1:9" x14ac:dyDescent="0.25">
      <c r="A27" s="8" t="s">
        <v>64</v>
      </c>
      <c r="B27" s="33">
        <v>42650</v>
      </c>
      <c r="C27" s="33">
        <v>46608</v>
      </c>
      <c r="D27" s="33">
        <v>224012</v>
      </c>
      <c r="E27" s="33">
        <v>212972</v>
      </c>
      <c r="F27" s="10">
        <f t="shared" si="0"/>
        <v>-4.9283074121029244</v>
      </c>
      <c r="G27" s="1"/>
      <c r="H27" s="1"/>
      <c r="I27" s="1"/>
    </row>
    <row r="28" spans="1:9" x14ac:dyDescent="0.25">
      <c r="A28" s="11" t="s">
        <v>65</v>
      </c>
      <c r="B28" s="34">
        <v>302129</v>
      </c>
      <c r="C28" s="34">
        <v>245012</v>
      </c>
      <c r="D28" s="34">
        <v>1445590</v>
      </c>
      <c r="E28" s="34">
        <v>1233232</v>
      </c>
      <c r="F28" s="13">
        <f t="shared" si="0"/>
        <v>-14.690057346827246</v>
      </c>
      <c r="G28" s="1"/>
      <c r="H28" s="1"/>
      <c r="I28" s="1"/>
    </row>
    <row r="29" spans="1:9" x14ac:dyDescent="0.25">
      <c r="A29" s="8" t="s">
        <v>66</v>
      </c>
      <c r="B29" s="33">
        <v>104302</v>
      </c>
      <c r="C29" s="33">
        <v>110623</v>
      </c>
      <c r="D29" s="33">
        <v>528465</v>
      </c>
      <c r="E29" s="33">
        <v>480899</v>
      </c>
      <c r="F29" s="10">
        <f t="shared" si="0"/>
        <v>-9.0007852932549923</v>
      </c>
      <c r="G29" s="1"/>
      <c r="H29" s="1"/>
      <c r="I29" s="1"/>
    </row>
    <row r="30" spans="1:9" x14ac:dyDescent="0.25">
      <c r="A30" s="11" t="s">
        <v>67</v>
      </c>
      <c r="B30" s="34">
        <v>19616</v>
      </c>
      <c r="C30" s="34">
        <v>18857</v>
      </c>
      <c r="D30" s="34">
        <v>86720</v>
      </c>
      <c r="E30" s="34">
        <v>86630</v>
      </c>
      <c r="F30" s="13">
        <f t="shared" si="0"/>
        <v>-0.1037822878228809</v>
      </c>
      <c r="G30" s="1"/>
      <c r="H30" s="1"/>
      <c r="I30" s="1"/>
    </row>
    <row r="31" spans="1:9" x14ac:dyDescent="0.25">
      <c r="A31" s="8" t="s">
        <v>68</v>
      </c>
      <c r="B31" s="33">
        <v>7253</v>
      </c>
      <c r="C31" s="33">
        <v>5583</v>
      </c>
      <c r="D31" s="33">
        <v>51207</v>
      </c>
      <c r="E31" s="33">
        <v>93577</v>
      </c>
      <c r="F31" s="10">
        <f t="shared" si="0"/>
        <v>82.742593786005813</v>
      </c>
      <c r="G31" s="1"/>
      <c r="H31" s="1"/>
      <c r="I31" s="1"/>
    </row>
    <row r="32" spans="1:9" x14ac:dyDescent="0.25">
      <c r="A32" s="11" t="s">
        <v>69</v>
      </c>
      <c r="B32" s="34">
        <v>570912</v>
      </c>
      <c r="C32" s="34">
        <v>547231</v>
      </c>
      <c r="D32" s="34">
        <v>2475090</v>
      </c>
      <c r="E32" s="34">
        <v>2412200</v>
      </c>
      <c r="F32" s="13">
        <f t="shared" si="0"/>
        <v>-2.5409177040026805</v>
      </c>
      <c r="G32" s="1"/>
      <c r="H32" s="1"/>
      <c r="I32" s="1"/>
    </row>
    <row r="33" spans="1:9" x14ac:dyDescent="0.25">
      <c r="A33" s="8" t="s">
        <v>70</v>
      </c>
      <c r="B33" s="33">
        <v>69357</v>
      </c>
      <c r="C33" s="33">
        <v>95315</v>
      </c>
      <c r="D33" s="33">
        <v>372611</v>
      </c>
      <c r="E33" s="33">
        <v>432236</v>
      </c>
      <c r="F33" s="10">
        <f t="shared" si="0"/>
        <v>16.001943045159692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3996314</v>
      </c>
      <c r="C35" s="15">
        <f t="shared" ref="C35:E35" si="1">SUM(C7:C34)</f>
        <v>4167523</v>
      </c>
      <c r="D35" s="15">
        <f t="shared" si="1"/>
        <v>18166139</v>
      </c>
      <c r="E35" s="15">
        <f t="shared" si="1"/>
        <v>18460777</v>
      </c>
      <c r="F35" s="16">
        <f t="shared" si="0"/>
        <v>1.6219076601802982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2600</v>
      </c>
      <c r="C38" s="41">
        <f>D7</f>
        <v>0</v>
      </c>
      <c r="D38" s="41">
        <f>_xlfn.RANK.EQ(B38,$B$38:$B$65)+COUNTIF($B$38:$B$65,B38)-1</f>
        <v>25</v>
      </c>
      <c r="E38" s="42" t="str">
        <f t="shared" ref="E38:E65" si="2">INDEX($A$38:$B$65,MATCH(ROW()-37,$D$38:$D$65,0),1)</f>
        <v>BARCELONA</v>
      </c>
      <c r="F38" s="42">
        <f>LOOKUP(E38,$A$38:$A$65,$B$38:$B$65)</f>
        <v>3743293</v>
      </c>
      <c r="G38" s="42">
        <f>LOOKUP(E38,$A$38:$A$65,$C$38:$C$65)</f>
        <v>3795741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38012</v>
      </c>
      <c r="C39" s="41">
        <f t="shared" ref="C39:C65" si="5">D8</f>
        <v>15101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3388019</v>
      </c>
      <c r="G39" s="42">
        <f t="shared" ref="G39:G65" si="8">LOOKUP(E39,$A$38:$A$65,$C$38:$C$65)</f>
        <v>3355145</v>
      </c>
    </row>
    <row r="40" spans="1:9" x14ac:dyDescent="0.25">
      <c r="A40" s="42" t="str">
        <f t="shared" si="3"/>
        <v>ALMERIA</v>
      </c>
      <c r="B40" s="41">
        <f t="shared" si="4"/>
        <v>167306</v>
      </c>
      <c r="C40" s="41">
        <f t="shared" si="5"/>
        <v>200071</v>
      </c>
      <c r="D40" s="41">
        <f t="shared" si="6"/>
        <v>17</v>
      </c>
      <c r="E40" s="42" t="str">
        <f t="shared" si="2"/>
        <v>BAHIA DE ALGECIRAS</v>
      </c>
      <c r="F40" s="42">
        <f t="shared" si="7"/>
        <v>2887276</v>
      </c>
      <c r="G40" s="42">
        <f t="shared" si="8"/>
        <v>2452910</v>
      </c>
    </row>
    <row r="41" spans="1:9" x14ac:dyDescent="0.25">
      <c r="A41" s="42" t="str">
        <f t="shared" si="3"/>
        <v>AVILES</v>
      </c>
      <c r="B41" s="41">
        <f t="shared" si="4"/>
        <v>1054</v>
      </c>
      <c r="C41" s="41">
        <f t="shared" si="5"/>
        <v>0</v>
      </c>
      <c r="D41" s="41">
        <f t="shared" si="6"/>
        <v>26</v>
      </c>
      <c r="E41" s="42" t="str">
        <f t="shared" si="2"/>
        <v>VALENCIA</v>
      </c>
      <c r="F41" s="42">
        <f t="shared" si="7"/>
        <v>2412200</v>
      </c>
      <c r="G41" s="42">
        <f t="shared" si="8"/>
        <v>2475090</v>
      </c>
    </row>
    <row r="42" spans="1:9" x14ac:dyDescent="0.25">
      <c r="A42" s="42" t="str">
        <f t="shared" si="3"/>
        <v>BAHIA DE ALGECIRAS</v>
      </c>
      <c r="B42" s="41">
        <f t="shared" si="4"/>
        <v>2887276</v>
      </c>
      <c r="C42" s="41">
        <f t="shared" si="5"/>
        <v>2452910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1233232</v>
      </c>
      <c r="G42" s="42">
        <f t="shared" si="8"/>
        <v>1445590</v>
      </c>
    </row>
    <row r="43" spans="1:9" x14ac:dyDescent="0.25">
      <c r="A43" s="42" t="str">
        <f t="shared" si="3"/>
        <v>BAHIA DE CADIZ</v>
      </c>
      <c r="B43" s="41">
        <f t="shared" si="4"/>
        <v>334954</v>
      </c>
      <c r="C43" s="41">
        <f t="shared" si="5"/>
        <v>382325</v>
      </c>
      <c r="D43" s="41">
        <f t="shared" si="6"/>
        <v>11</v>
      </c>
      <c r="E43" s="42" t="str">
        <f t="shared" si="2"/>
        <v>LAS PALMAS</v>
      </c>
      <c r="F43" s="42">
        <f t="shared" si="7"/>
        <v>1053668</v>
      </c>
      <c r="G43" s="42">
        <f t="shared" si="8"/>
        <v>1105779</v>
      </c>
    </row>
    <row r="44" spans="1:9" x14ac:dyDescent="0.25">
      <c r="A44" s="42" t="str">
        <f t="shared" si="3"/>
        <v>BALEARES</v>
      </c>
      <c r="B44" s="41">
        <f t="shared" si="4"/>
        <v>3388019</v>
      </c>
      <c r="C44" s="41">
        <f t="shared" si="5"/>
        <v>3355145</v>
      </c>
      <c r="D44" s="41">
        <f t="shared" si="6"/>
        <v>2</v>
      </c>
      <c r="E44" s="42" t="str">
        <f t="shared" si="2"/>
        <v>SANTANDER</v>
      </c>
      <c r="F44" s="42">
        <f t="shared" si="7"/>
        <v>480899</v>
      </c>
      <c r="G44" s="42">
        <f t="shared" si="8"/>
        <v>528465</v>
      </c>
    </row>
    <row r="45" spans="1:9" x14ac:dyDescent="0.25">
      <c r="A45" s="42" t="str">
        <f t="shared" si="3"/>
        <v>BARCELONA</v>
      </c>
      <c r="B45" s="41">
        <f t="shared" si="4"/>
        <v>3743293</v>
      </c>
      <c r="C45" s="41">
        <f t="shared" si="5"/>
        <v>3795741</v>
      </c>
      <c r="D45" s="41">
        <f t="shared" si="6"/>
        <v>1</v>
      </c>
      <c r="E45" s="42" t="str">
        <f t="shared" si="2"/>
        <v>VIGO</v>
      </c>
      <c r="F45" s="42">
        <f t="shared" si="7"/>
        <v>432236</v>
      </c>
      <c r="G45" s="42">
        <f t="shared" si="8"/>
        <v>372611</v>
      </c>
    </row>
    <row r="46" spans="1:9" x14ac:dyDescent="0.25">
      <c r="A46" s="42" t="str">
        <f t="shared" si="3"/>
        <v>BILBAO</v>
      </c>
      <c r="B46" s="41">
        <f t="shared" si="4"/>
        <v>374241</v>
      </c>
      <c r="C46" s="41">
        <f t="shared" si="5"/>
        <v>367869</v>
      </c>
      <c r="D46" s="41">
        <f t="shared" si="6"/>
        <v>10</v>
      </c>
      <c r="E46" s="42" t="str">
        <f t="shared" si="2"/>
        <v>CEUTA</v>
      </c>
      <c r="F46" s="42">
        <f t="shared" si="7"/>
        <v>387274</v>
      </c>
      <c r="G46" s="42">
        <f t="shared" si="8"/>
        <v>370899</v>
      </c>
    </row>
    <row r="47" spans="1:9" x14ac:dyDescent="0.25">
      <c r="A47" s="42" t="str">
        <f t="shared" si="3"/>
        <v>CARTAGENA</v>
      </c>
      <c r="B47" s="41">
        <f t="shared" si="4"/>
        <v>4350</v>
      </c>
      <c r="C47" s="41">
        <f t="shared" si="5"/>
        <v>17</v>
      </c>
      <c r="D47" s="41">
        <f t="shared" si="6"/>
        <v>24</v>
      </c>
      <c r="E47" s="42" t="str">
        <f t="shared" si="2"/>
        <v>BILBAO</v>
      </c>
      <c r="F47" s="42">
        <f t="shared" si="7"/>
        <v>374241</v>
      </c>
      <c r="G47" s="42">
        <f t="shared" si="8"/>
        <v>367869</v>
      </c>
    </row>
    <row r="48" spans="1:9" x14ac:dyDescent="0.25">
      <c r="A48" s="42" t="str">
        <f t="shared" si="3"/>
        <v>CASTELLON</v>
      </c>
      <c r="B48" s="41">
        <f t="shared" si="4"/>
        <v>193189</v>
      </c>
      <c r="C48" s="41">
        <f t="shared" si="5"/>
        <v>125276</v>
      </c>
      <c r="D48" s="41">
        <f t="shared" si="6"/>
        <v>16</v>
      </c>
      <c r="E48" s="42" t="str">
        <f t="shared" si="2"/>
        <v>BAHIA DE CADIZ</v>
      </c>
      <c r="F48" s="42">
        <f t="shared" si="7"/>
        <v>334954</v>
      </c>
      <c r="G48" s="42">
        <f t="shared" si="8"/>
        <v>382325</v>
      </c>
    </row>
    <row r="49" spans="1:7" x14ac:dyDescent="0.25">
      <c r="A49" s="42" t="str">
        <f t="shared" si="3"/>
        <v>CEUTA</v>
      </c>
      <c r="B49" s="41">
        <f t="shared" si="4"/>
        <v>387274</v>
      </c>
      <c r="C49" s="41">
        <f t="shared" si="5"/>
        <v>370899</v>
      </c>
      <c r="D49" s="41">
        <f t="shared" si="6"/>
        <v>9</v>
      </c>
      <c r="E49" s="42" t="str">
        <f t="shared" si="2"/>
        <v>MELILLA</v>
      </c>
      <c r="F49" s="42">
        <f t="shared" si="7"/>
        <v>287008</v>
      </c>
      <c r="G49" s="42">
        <f t="shared" si="8"/>
        <v>267822</v>
      </c>
    </row>
    <row r="50" spans="1:7" x14ac:dyDescent="0.25">
      <c r="A50" s="42" t="str">
        <f t="shared" si="3"/>
        <v>FERROL-SAN CIBRAO</v>
      </c>
      <c r="B50" s="41">
        <f t="shared" si="4"/>
        <v>21581</v>
      </c>
      <c r="C50" s="41">
        <f t="shared" si="5"/>
        <v>28369</v>
      </c>
      <c r="D50" s="41">
        <f t="shared" si="6"/>
        <v>23</v>
      </c>
      <c r="E50" s="42" t="str">
        <f t="shared" si="2"/>
        <v>GIJON</v>
      </c>
      <c r="F50" s="42">
        <f t="shared" si="7"/>
        <v>282435</v>
      </c>
      <c r="G50" s="42">
        <f t="shared" si="8"/>
        <v>244963</v>
      </c>
    </row>
    <row r="51" spans="1:7" x14ac:dyDescent="0.25">
      <c r="A51" s="42" t="str">
        <f t="shared" si="3"/>
        <v>GIJON</v>
      </c>
      <c r="B51" s="41">
        <f t="shared" si="4"/>
        <v>282435</v>
      </c>
      <c r="C51" s="41">
        <f t="shared" si="5"/>
        <v>244963</v>
      </c>
      <c r="D51" s="41">
        <f t="shared" si="6"/>
        <v>13</v>
      </c>
      <c r="E51" s="42" t="str">
        <f t="shared" si="2"/>
        <v>PASAIA</v>
      </c>
      <c r="F51" s="42">
        <f t="shared" si="7"/>
        <v>212972</v>
      </c>
      <c r="G51" s="42">
        <f t="shared" si="8"/>
        <v>224012</v>
      </c>
    </row>
    <row r="52" spans="1:7" x14ac:dyDescent="0.25">
      <c r="A52" s="42" t="str">
        <f t="shared" si="3"/>
        <v>HUELVA</v>
      </c>
      <c r="B52" s="41">
        <f t="shared" si="4"/>
        <v>79567</v>
      </c>
      <c r="C52" s="41">
        <f t="shared" si="5"/>
        <v>52242</v>
      </c>
      <c r="D52" s="41">
        <f t="shared" si="6"/>
        <v>20</v>
      </c>
      <c r="E52" s="42" t="str">
        <f t="shared" si="2"/>
        <v>MALAGA</v>
      </c>
      <c r="F52" s="42">
        <f t="shared" si="7"/>
        <v>202166</v>
      </c>
      <c r="G52" s="42">
        <f t="shared" si="8"/>
        <v>191463</v>
      </c>
    </row>
    <row r="53" spans="1:7" x14ac:dyDescent="0.25">
      <c r="A53" s="42" t="str">
        <f t="shared" si="3"/>
        <v>LAS PALMAS</v>
      </c>
      <c r="B53" s="41">
        <f t="shared" si="4"/>
        <v>1053668</v>
      </c>
      <c r="C53" s="41">
        <f t="shared" si="5"/>
        <v>1105779</v>
      </c>
      <c r="D53" s="41">
        <f t="shared" si="6"/>
        <v>6</v>
      </c>
      <c r="E53" s="42" t="str">
        <f t="shared" si="2"/>
        <v>CASTELLON</v>
      </c>
      <c r="F53" s="42">
        <f t="shared" si="7"/>
        <v>193189</v>
      </c>
      <c r="G53" s="42">
        <f t="shared" si="8"/>
        <v>125276</v>
      </c>
    </row>
    <row r="54" spans="1:7" x14ac:dyDescent="0.25">
      <c r="A54" s="42" t="str">
        <f t="shared" si="3"/>
        <v>MALAGA</v>
      </c>
      <c r="B54" s="41">
        <f t="shared" si="4"/>
        <v>202166</v>
      </c>
      <c r="C54" s="41">
        <f t="shared" si="5"/>
        <v>191463</v>
      </c>
      <c r="D54" s="41">
        <f t="shared" si="6"/>
        <v>15</v>
      </c>
      <c r="E54" s="42" t="str">
        <f t="shared" si="2"/>
        <v>ALMERIA</v>
      </c>
      <c r="F54" s="42">
        <f t="shared" si="7"/>
        <v>167306</v>
      </c>
      <c r="G54" s="42">
        <f t="shared" si="8"/>
        <v>200071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93577</v>
      </c>
      <c r="G55" s="42">
        <f t="shared" si="8"/>
        <v>51207</v>
      </c>
    </row>
    <row r="56" spans="1:7" x14ac:dyDescent="0.25">
      <c r="A56" s="42" t="str">
        <f t="shared" si="3"/>
        <v>MELILLA</v>
      </c>
      <c r="B56" s="41">
        <f t="shared" si="4"/>
        <v>287008</v>
      </c>
      <c r="C56" s="41">
        <f t="shared" si="5"/>
        <v>267822</v>
      </c>
      <c r="D56" s="41">
        <f t="shared" si="6"/>
        <v>12</v>
      </c>
      <c r="E56" s="42" t="str">
        <f t="shared" si="2"/>
        <v>SEVILLA</v>
      </c>
      <c r="F56" s="42">
        <f t="shared" si="9"/>
        <v>86630</v>
      </c>
      <c r="G56" s="42">
        <f t="shared" si="8"/>
        <v>86720</v>
      </c>
    </row>
    <row r="57" spans="1:7" x14ac:dyDescent="0.25">
      <c r="A57" s="42" t="str">
        <f t="shared" si="3"/>
        <v>MOTRIL</v>
      </c>
      <c r="B57" s="41">
        <f t="shared" si="4"/>
        <v>61038</v>
      </c>
      <c r="C57" s="41">
        <f t="shared" si="5"/>
        <v>25452</v>
      </c>
      <c r="D57" s="41">
        <f t="shared" si="6"/>
        <v>21</v>
      </c>
      <c r="E57" s="42" t="str">
        <f t="shared" si="2"/>
        <v>HUELVA</v>
      </c>
      <c r="F57" s="42">
        <f t="shared" si="9"/>
        <v>79567</v>
      </c>
      <c r="G57" s="42">
        <f t="shared" si="8"/>
        <v>52242</v>
      </c>
    </row>
    <row r="58" spans="1:7" x14ac:dyDescent="0.25">
      <c r="A58" s="42" t="str">
        <f t="shared" si="3"/>
        <v>PASAIA</v>
      </c>
      <c r="B58" s="41">
        <f t="shared" si="4"/>
        <v>212972</v>
      </c>
      <c r="C58" s="41">
        <f t="shared" si="5"/>
        <v>224012</v>
      </c>
      <c r="D58" s="41">
        <f t="shared" si="6"/>
        <v>14</v>
      </c>
      <c r="E58" s="42" t="str">
        <f t="shared" si="2"/>
        <v>MOTRIL</v>
      </c>
      <c r="F58" s="42">
        <f t="shared" si="9"/>
        <v>61038</v>
      </c>
      <c r="G58" s="42">
        <f t="shared" si="8"/>
        <v>25452</v>
      </c>
    </row>
    <row r="59" spans="1:7" x14ac:dyDescent="0.25">
      <c r="A59" s="42" t="str">
        <f t="shared" si="3"/>
        <v>SANTA CRUZ DE TENERIFE</v>
      </c>
      <c r="B59" s="41">
        <f t="shared" si="4"/>
        <v>1233232</v>
      </c>
      <c r="C59" s="41">
        <f t="shared" si="5"/>
        <v>1445590</v>
      </c>
      <c r="D59" s="41">
        <f t="shared" si="6"/>
        <v>5</v>
      </c>
      <c r="E59" s="42" t="str">
        <f t="shared" si="2"/>
        <v>ALICANTE</v>
      </c>
      <c r="F59" s="42">
        <f t="shared" si="9"/>
        <v>38012</v>
      </c>
      <c r="G59" s="42">
        <f t="shared" si="8"/>
        <v>15101</v>
      </c>
    </row>
    <row r="60" spans="1:7" x14ac:dyDescent="0.25">
      <c r="A60" s="42" t="str">
        <f t="shared" si="3"/>
        <v>SANTANDER</v>
      </c>
      <c r="B60" s="41">
        <f t="shared" si="4"/>
        <v>480899</v>
      </c>
      <c r="C60" s="41">
        <f t="shared" si="5"/>
        <v>528465</v>
      </c>
      <c r="D60" s="41">
        <f t="shared" si="6"/>
        <v>7</v>
      </c>
      <c r="E60" s="42" t="str">
        <f t="shared" si="2"/>
        <v>FERROL-SAN CIBRAO</v>
      </c>
      <c r="F60" s="42">
        <f t="shared" si="9"/>
        <v>21581</v>
      </c>
      <c r="G60" s="42">
        <f t="shared" si="8"/>
        <v>28369</v>
      </c>
    </row>
    <row r="61" spans="1:7" x14ac:dyDescent="0.25">
      <c r="A61" s="42" t="str">
        <f t="shared" si="3"/>
        <v>SEVILLA</v>
      </c>
      <c r="B61" s="41">
        <f t="shared" si="4"/>
        <v>86630</v>
      </c>
      <c r="C61" s="41">
        <f t="shared" si="5"/>
        <v>86720</v>
      </c>
      <c r="D61" s="41">
        <f t="shared" si="6"/>
        <v>19</v>
      </c>
      <c r="E61" s="42" t="str">
        <f t="shared" si="2"/>
        <v>CARTAGENA</v>
      </c>
      <c r="F61" s="42">
        <f t="shared" si="9"/>
        <v>4350</v>
      </c>
      <c r="G61" s="42">
        <f t="shared" si="8"/>
        <v>17</v>
      </c>
    </row>
    <row r="62" spans="1:7" x14ac:dyDescent="0.25">
      <c r="A62" s="42" t="str">
        <f t="shared" si="3"/>
        <v>TARRAGONA</v>
      </c>
      <c r="B62" s="41">
        <f t="shared" si="4"/>
        <v>93577</v>
      </c>
      <c r="C62" s="41">
        <f t="shared" si="5"/>
        <v>51207</v>
      </c>
      <c r="D62" s="41">
        <f t="shared" si="6"/>
        <v>18</v>
      </c>
      <c r="E62" s="42" t="str">
        <f t="shared" si="2"/>
        <v>A CORUÑA</v>
      </c>
      <c r="F62" s="42">
        <f t="shared" si="9"/>
        <v>2600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2412200</v>
      </c>
      <c r="C63" s="41">
        <f t="shared" si="5"/>
        <v>2475090</v>
      </c>
      <c r="D63" s="41">
        <f t="shared" si="6"/>
        <v>4</v>
      </c>
      <c r="E63" s="42" t="str">
        <f t="shared" si="2"/>
        <v>AVILES</v>
      </c>
      <c r="F63" s="42">
        <f t="shared" si="9"/>
        <v>1054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432236</v>
      </c>
      <c r="C64" s="41">
        <f t="shared" si="5"/>
        <v>372611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257</v>
      </c>
      <c r="C7" s="35">
        <v>615</v>
      </c>
      <c r="D7" s="35">
        <v>1929</v>
      </c>
      <c r="E7" s="35">
        <v>1544</v>
      </c>
      <c r="F7" s="10">
        <f>((E7*100)/D7)-100</f>
        <v>-19.958527734577501</v>
      </c>
      <c r="G7" s="1"/>
      <c r="H7" s="1"/>
      <c r="I7" s="1"/>
    </row>
    <row r="8" spans="1:12" x14ac:dyDescent="0.25">
      <c r="A8" s="11" t="s">
        <v>45</v>
      </c>
      <c r="B8" s="36">
        <v>13162</v>
      </c>
      <c r="C8" s="36">
        <v>11872</v>
      </c>
      <c r="D8" s="36">
        <v>69357</v>
      </c>
      <c r="E8" s="36">
        <v>61749</v>
      </c>
      <c r="F8" s="13">
        <f t="shared" ref="F8:F35" si="0">((E8*100)/D8)-100</f>
        <v>-10.969332583589249</v>
      </c>
      <c r="G8" s="1"/>
      <c r="H8" s="1"/>
      <c r="I8" s="1"/>
    </row>
    <row r="9" spans="1:12" x14ac:dyDescent="0.25">
      <c r="A9" s="8" t="s">
        <v>46</v>
      </c>
      <c r="B9" s="35">
        <v>654</v>
      </c>
      <c r="C9" s="35">
        <v>718</v>
      </c>
      <c r="D9" s="35">
        <v>2517.25</v>
      </c>
      <c r="E9" s="35">
        <v>2776</v>
      </c>
      <c r="F9" s="10">
        <f t="shared" si="0"/>
        <v>10.279074386731551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2</v>
      </c>
      <c r="D10" s="36">
        <v>2</v>
      </c>
      <c r="E10" s="36">
        <v>2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35">
        <v>309230</v>
      </c>
      <c r="C11" s="35">
        <v>357615</v>
      </c>
      <c r="D11" s="35">
        <v>1572591</v>
      </c>
      <c r="E11" s="35">
        <v>1691689</v>
      </c>
      <c r="F11" s="10">
        <f t="shared" si="0"/>
        <v>7.5733614143792067</v>
      </c>
      <c r="G11" s="1"/>
      <c r="H11" s="1"/>
      <c r="I11" s="1"/>
    </row>
    <row r="12" spans="1:12" x14ac:dyDescent="0.25">
      <c r="A12" s="11" t="s">
        <v>49</v>
      </c>
      <c r="B12" s="36">
        <v>7362</v>
      </c>
      <c r="C12" s="36">
        <v>7788.5</v>
      </c>
      <c r="D12" s="36">
        <v>36355.5</v>
      </c>
      <c r="E12" s="36">
        <v>38064</v>
      </c>
      <c r="F12" s="13">
        <f t="shared" si="0"/>
        <v>4.6994264966786261</v>
      </c>
      <c r="G12" s="1"/>
      <c r="H12" s="1"/>
      <c r="I12" s="1"/>
    </row>
    <row r="13" spans="1:12" x14ac:dyDescent="0.25">
      <c r="A13" s="8" t="s">
        <v>50</v>
      </c>
      <c r="B13" s="35">
        <v>5791</v>
      </c>
      <c r="C13" s="35">
        <v>5944</v>
      </c>
      <c r="D13" s="35">
        <v>22405</v>
      </c>
      <c r="E13" s="35">
        <v>25618</v>
      </c>
      <c r="F13" s="10">
        <f t="shared" si="0"/>
        <v>14.340548984601654</v>
      </c>
      <c r="G13" s="1"/>
      <c r="H13" s="1"/>
      <c r="I13" s="1"/>
    </row>
    <row r="14" spans="1:12" x14ac:dyDescent="0.25">
      <c r="A14" s="11" t="s">
        <v>51</v>
      </c>
      <c r="B14" s="36">
        <v>145848</v>
      </c>
      <c r="C14" s="36">
        <v>134123.5</v>
      </c>
      <c r="D14" s="36">
        <v>695130</v>
      </c>
      <c r="E14" s="36">
        <v>665940.5</v>
      </c>
      <c r="F14" s="13">
        <f t="shared" si="0"/>
        <v>-4.1991426064189454</v>
      </c>
      <c r="G14" s="1"/>
      <c r="H14" s="1"/>
      <c r="I14" s="1"/>
    </row>
    <row r="15" spans="1:12" x14ac:dyDescent="0.25">
      <c r="A15" s="8" t="s">
        <v>52</v>
      </c>
      <c r="B15" s="35">
        <v>50269.25</v>
      </c>
      <c r="C15" s="35">
        <v>53713</v>
      </c>
      <c r="D15" s="35">
        <v>243357.75</v>
      </c>
      <c r="E15" s="35">
        <v>247248.75</v>
      </c>
      <c r="F15" s="10">
        <f t="shared" si="0"/>
        <v>1.598880660262509</v>
      </c>
      <c r="G15" s="1"/>
      <c r="H15" s="1"/>
      <c r="I15" s="1"/>
    </row>
    <row r="16" spans="1:12" x14ac:dyDescent="0.25">
      <c r="A16" s="11" t="s">
        <v>53</v>
      </c>
      <c r="B16" s="36">
        <v>6052</v>
      </c>
      <c r="C16" s="36">
        <v>5976</v>
      </c>
      <c r="D16" s="36">
        <v>27417</v>
      </c>
      <c r="E16" s="36">
        <v>32001</v>
      </c>
      <c r="F16" s="13">
        <f t="shared" si="0"/>
        <v>16.719553561658827</v>
      </c>
      <c r="G16" s="1"/>
      <c r="H16" s="1"/>
      <c r="I16" s="1"/>
    </row>
    <row r="17" spans="1:9" x14ac:dyDescent="0.25">
      <c r="A17" s="8" t="s">
        <v>54</v>
      </c>
      <c r="B17" s="35">
        <v>16083</v>
      </c>
      <c r="C17" s="35">
        <v>15701</v>
      </c>
      <c r="D17" s="35">
        <v>57761</v>
      </c>
      <c r="E17" s="35">
        <v>74881</v>
      </c>
      <c r="F17" s="10">
        <f t="shared" si="0"/>
        <v>29.639376049583632</v>
      </c>
      <c r="G17" s="1"/>
      <c r="H17" s="1"/>
      <c r="I17" s="1"/>
    </row>
    <row r="18" spans="1:9" x14ac:dyDescent="0.25">
      <c r="A18" s="11" t="s">
        <v>55</v>
      </c>
      <c r="B18" s="36">
        <v>1428</v>
      </c>
      <c r="C18" s="36">
        <v>1612</v>
      </c>
      <c r="D18" s="36">
        <v>6175</v>
      </c>
      <c r="E18" s="36">
        <v>7980</v>
      </c>
      <c r="F18" s="13">
        <f t="shared" si="0"/>
        <v>29.230769230769226</v>
      </c>
      <c r="G18" s="1"/>
      <c r="H18" s="1"/>
      <c r="I18" s="1"/>
    </row>
    <row r="19" spans="1:9" x14ac:dyDescent="0.25">
      <c r="A19" s="8" t="s">
        <v>56</v>
      </c>
      <c r="B19" s="35">
        <v>54</v>
      </c>
      <c r="C19" s="35">
        <v>100</v>
      </c>
      <c r="D19" s="35">
        <v>271</v>
      </c>
      <c r="E19" s="35">
        <v>461</v>
      </c>
      <c r="F19" s="10">
        <f t="shared" si="0"/>
        <v>70.110701107011067</v>
      </c>
      <c r="G19" s="1"/>
      <c r="H19" s="1"/>
      <c r="I19" s="1"/>
    </row>
    <row r="20" spans="1:9" x14ac:dyDescent="0.25">
      <c r="A20" s="11" t="s">
        <v>57</v>
      </c>
      <c r="B20" s="36">
        <v>4106</v>
      </c>
      <c r="C20" s="36">
        <v>5206</v>
      </c>
      <c r="D20" s="36">
        <v>20257</v>
      </c>
      <c r="E20" s="36">
        <v>25148</v>
      </c>
      <c r="F20" s="13">
        <f t="shared" si="0"/>
        <v>24.144740089845484</v>
      </c>
      <c r="G20" s="1"/>
      <c r="H20" s="1"/>
      <c r="I20" s="1"/>
    </row>
    <row r="21" spans="1:9" x14ac:dyDescent="0.25">
      <c r="A21" s="8" t="s">
        <v>58</v>
      </c>
      <c r="B21" s="35">
        <v>133</v>
      </c>
      <c r="C21" s="35">
        <v>152</v>
      </c>
      <c r="D21" s="35">
        <v>890</v>
      </c>
      <c r="E21" s="35">
        <v>281</v>
      </c>
      <c r="F21" s="10">
        <f t="shared" si="0"/>
        <v>-68.426966292134836</v>
      </c>
      <c r="G21" s="1"/>
      <c r="H21" s="1"/>
      <c r="I21" s="1"/>
    </row>
    <row r="22" spans="1:9" x14ac:dyDescent="0.25">
      <c r="A22" s="11" t="s">
        <v>59</v>
      </c>
      <c r="B22" s="36">
        <v>105110</v>
      </c>
      <c r="C22" s="36">
        <v>83311</v>
      </c>
      <c r="D22" s="36">
        <v>509625</v>
      </c>
      <c r="E22" s="36">
        <v>433894</v>
      </c>
      <c r="F22" s="13">
        <f t="shared" si="0"/>
        <v>-14.860142261466763</v>
      </c>
      <c r="G22" s="1"/>
      <c r="H22" s="1"/>
      <c r="I22" s="1"/>
    </row>
    <row r="23" spans="1:9" x14ac:dyDescent="0.25">
      <c r="A23" s="8" t="s">
        <v>60</v>
      </c>
      <c r="B23" s="35">
        <v>22362</v>
      </c>
      <c r="C23" s="35">
        <v>26042</v>
      </c>
      <c r="D23" s="35">
        <v>223611</v>
      </c>
      <c r="E23" s="35">
        <v>67025</v>
      </c>
      <c r="F23" s="10">
        <f t="shared" si="0"/>
        <v>-70.026072062644502</v>
      </c>
      <c r="G23" s="1"/>
      <c r="H23" s="1"/>
      <c r="I23" s="1"/>
    </row>
    <row r="24" spans="1:9" x14ac:dyDescent="0.25">
      <c r="A24" s="11" t="s">
        <v>61</v>
      </c>
      <c r="B24" s="36">
        <v>3767</v>
      </c>
      <c r="C24" s="36">
        <v>2273</v>
      </c>
      <c r="D24" s="36">
        <v>16594</v>
      </c>
      <c r="E24" s="36">
        <v>13291</v>
      </c>
      <c r="F24" s="13">
        <f t="shared" si="0"/>
        <v>-19.904784861998309</v>
      </c>
      <c r="G24" s="1"/>
      <c r="H24" s="1"/>
      <c r="I24" s="1"/>
    </row>
    <row r="25" spans="1:9" x14ac:dyDescent="0.25">
      <c r="A25" s="8" t="s">
        <v>62</v>
      </c>
      <c r="B25" s="35">
        <v>3117</v>
      </c>
      <c r="C25" s="35">
        <v>3184</v>
      </c>
      <c r="D25" s="35">
        <v>13743</v>
      </c>
      <c r="E25" s="35">
        <v>14535</v>
      </c>
      <c r="F25" s="10">
        <f t="shared" si="0"/>
        <v>5.7629338572364048</v>
      </c>
      <c r="G25" s="1"/>
      <c r="H25" s="1"/>
      <c r="I25" s="1"/>
    </row>
    <row r="26" spans="1:9" x14ac:dyDescent="0.25">
      <c r="A26" s="11" t="s">
        <v>63</v>
      </c>
      <c r="B26" s="36">
        <v>733</v>
      </c>
      <c r="C26" s="36">
        <v>421</v>
      </c>
      <c r="D26" s="36">
        <v>3216</v>
      </c>
      <c r="E26" s="36">
        <v>2583</v>
      </c>
      <c r="F26" s="13">
        <f t="shared" si="0"/>
        <v>-19.682835820895519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28290</v>
      </c>
      <c r="C28" s="36">
        <v>25536</v>
      </c>
      <c r="D28" s="36">
        <v>134668</v>
      </c>
      <c r="E28" s="36">
        <v>123360</v>
      </c>
      <c r="F28" s="13">
        <f t="shared" si="0"/>
        <v>-8.3969465648854964</v>
      </c>
      <c r="G28" s="1"/>
      <c r="H28" s="1"/>
      <c r="I28" s="1"/>
    </row>
    <row r="29" spans="1:9" x14ac:dyDescent="0.25">
      <c r="A29" s="8" t="s">
        <v>66</v>
      </c>
      <c r="B29" s="35">
        <v>112</v>
      </c>
      <c r="C29" s="35">
        <v>138</v>
      </c>
      <c r="D29" s="35">
        <v>383</v>
      </c>
      <c r="E29" s="35">
        <v>565</v>
      </c>
      <c r="F29" s="10">
        <f t="shared" si="0"/>
        <v>47.519582245430797</v>
      </c>
      <c r="G29" s="1"/>
      <c r="H29" s="1"/>
      <c r="I29" s="1"/>
    </row>
    <row r="30" spans="1:9" x14ac:dyDescent="0.25">
      <c r="A30" s="11" t="s">
        <v>67</v>
      </c>
      <c r="B30" s="36">
        <v>12759</v>
      </c>
      <c r="C30" s="36">
        <v>11750</v>
      </c>
      <c r="D30" s="36">
        <v>64592</v>
      </c>
      <c r="E30" s="36">
        <v>55109</v>
      </c>
      <c r="F30" s="13">
        <f t="shared" si="0"/>
        <v>-14.681384691602673</v>
      </c>
      <c r="G30" s="1"/>
      <c r="H30" s="1"/>
      <c r="I30" s="1"/>
    </row>
    <row r="31" spans="1:9" x14ac:dyDescent="0.25">
      <c r="A31" s="8" t="s">
        <v>68</v>
      </c>
      <c r="B31" s="35">
        <v>16455</v>
      </c>
      <c r="C31" s="35">
        <v>13634</v>
      </c>
      <c r="D31" s="35">
        <v>86463</v>
      </c>
      <c r="E31" s="35">
        <v>64946</v>
      </c>
      <c r="F31" s="10">
        <f t="shared" si="0"/>
        <v>-24.885789297156009</v>
      </c>
      <c r="G31" s="1"/>
      <c r="H31" s="1"/>
      <c r="I31" s="1"/>
    </row>
    <row r="32" spans="1:9" x14ac:dyDescent="0.25">
      <c r="A32" s="11" t="s">
        <v>69</v>
      </c>
      <c r="B32" s="36">
        <v>388504</v>
      </c>
      <c r="C32" s="36">
        <v>415658</v>
      </c>
      <c r="D32" s="36">
        <v>1791631</v>
      </c>
      <c r="E32" s="36">
        <v>1870516</v>
      </c>
      <c r="F32" s="13">
        <f t="shared" si="0"/>
        <v>4.4029713707789142</v>
      </c>
      <c r="G32" s="1"/>
      <c r="H32" s="1"/>
      <c r="I32" s="1"/>
    </row>
    <row r="33" spans="1:9" x14ac:dyDescent="0.25">
      <c r="A33" s="8" t="s">
        <v>70</v>
      </c>
      <c r="B33" s="35">
        <v>18361</v>
      </c>
      <c r="C33" s="35">
        <v>18665</v>
      </c>
      <c r="D33" s="35">
        <v>83272.5</v>
      </c>
      <c r="E33" s="35">
        <v>81508</v>
      </c>
      <c r="F33" s="10">
        <f t="shared" si="0"/>
        <v>-2.1189468311867614</v>
      </c>
      <c r="G33" s="1"/>
      <c r="H33" s="1"/>
      <c r="I33" s="1"/>
    </row>
    <row r="34" spans="1:9" x14ac:dyDescent="0.25">
      <c r="A34" s="11" t="s">
        <v>71</v>
      </c>
      <c r="B34" s="36">
        <v>1833</v>
      </c>
      <c r="C34" s="36">
        <v>2551</v>
      </c>
      <c r="D34" s="36">
        <v>10597</v>
      </c>
      <c r="E34" s="36">
        <v>12775</v>
      </c>
      <c r="F34" s="13">
        <f t="shared" si="0"/>
        <v>20.552986694347453</v>
      </c>
      <c r="G34" s="1"/>
      <c r="H34" s="1"/>
      <c r="I34" s="1"/>
    </row>
    <row r="35" spans="1:9" x14ac:dyDescent="0.25">
      <c r="A35" s="14" t="s">
        <v>72</v>
      </c>
      <c r="B35" s="15">
        <f>SUM(B7:B34)</f>
        <v>1161832.25</v>
      </c>
      <c r="C35" s="15">
        <f t="shared" ref="C35:E35" si="1">SUM(C7:C34)</f>
        <v>1204301</v>
      </c>
      <c r="D35" s="15">
        <f t="shared" si="1"/>
        <v>5694811</v>
      </c>
      <c r="E35" s="15">
        <f t="shared" si="1"/>
        <v>5615490.25</v>
      </c>
      <c r="F35" s="16">
        <f t="shared" si="0"/>
        <v>-1.3928600966739708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1544</v>
      </c>
      <c r="C38" s="41">
        <f>D7</f>
        <v>1929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1870516</v>
      </c>
      <c r="G38" s="42">
        <f>LOOKUP(E38,$A$38:$A$65,$C$38:$C$65)</f>
        <v>1791631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61749</v>
      </c>
      <c r="C39" s="41">
        <f t="shared" ref="C39:C65" si="5">D8</f>
        <v>69357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1691689</v>
      </c>
      <c r="G39" s="42">
        <f t="shared" ref="G39:G65" si="8">LOOKUP(E39,$A$38:$A$65,$C$38:$C$65)</f>
        <v>1572591</v>
      </c>
    </row>
    <row r="40" spans="1:9" x14ac:dyDescent="0.25">
      <c r="A40" s="42" t="str">
        <f t="shared" si="3"/>
        <v>ALMERIA</v>
      </c>
      <c r="B40" s="41">
        <f t="shared" si="4"/>
        <v>2776</v>
      </c>
      <c r="C40" s="41">
        <f t="shared" si="5"/>
        <v>2517.25</v>
      </c>
      <c r="D40" s="41">
        <f t="shared" si="6"/>
        <v>21</v>
      </c>
      <c r="E40" s="42" t="str">
        <f t="shared" si="2"/>
        <v>BARCELONA</v>
      </c>
      <c r="F40" s="42">
        <f t="shared" si="7"/>
        <v>665940.5</v>
      </c>
      <c r="G40" s="42">
        <f t="shared" si="8"/>
        <v>695130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2</v>
      </c>
      <c r="D41" s="41">
        <f t="shared" si="6"/>
        <v>27</v>
      </c>
      <c r="E41" s="42" t="str">
        <f t="shared" si="2"/>
        <v>LAS PALMAS</v>
      </c>
      <c r="F41" s="42">
        <f t="shared" si="7"/>
        <v>433894</v>
      </c>
      <c r="G41" s="42">
        <f t="shared" si="8"/>
        <v>509625</v>
      </c>
    </row>
    <row r="42" spans="1:9" x14ac:dyDescent="0.25">
      <c r="A42" s="42" t="str">
        <f t="shared" si="3"/>
        <v>BAHIA DE ALGECIRAS</v>
      </c>
      <c r="B42" s="41">
        <f t="shared" si="4"/>
        <v>1691689</v>
      </c>
      <c r="C42" s="41">
        <f t="shared" si="5"/>
        <v>1572591</v>
      </c>
      <c r="D42" s="41">
        <f t="shared" si="6"/>
        <v>2</v>
      </c>
      <c r="E42" s="42" t="str">
        <f t="shared" si="2"/>
        <v>BILBAO</v>
      </c>
      <c r="F42" s="42">
        <f t="shared" si="7"/>
        <v>247248.75</v>
      </c>
      <c r="G42" s="42">
        <f t="shared" si="8"/>
        <v>243357.75</v>
      </c>
    </row>
    <row r="43" spans="1:9" x14ac:dyDescent="0.25">
      <c r="A43" s="42" t="str">
        <f t="shared" si="3"/>
        <v>BAHIA DE CADIZ</v>
      </c>
      <c r="B43" s="41">
        <f t="shared" si="4"/>
        <v>38064</v>
      </c>
      <c r="C43" s="41">
        <f t="shared" si="5"/>
        <v>36355.5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123360</v>
      </c>
      <c r="G43" s="42">
        <f t="shared" si="8"/>
        <v>134668</v>
      </c>
    </row>
    <row r="44" spans="1:9" x14ac:dyDescent="0.25">
      <c r="A44" s="42" t="str">
        <f t="shared" si="3"/>
        <v>BALEARES</v>
      </c>
      <c r="B44" s="41">
        <f t="shared" si="4"/>
        <v>25618</v>
      </c>
      <c r="C44" s="41">
        <f t="shared" si="5"/>
        <v>22405</v>
      </c>
      <c r="D44" s="41">
        <f t="shared" si="6"/>
        <v>15</v>
      </c>
      <c r="E44" s="42" t="str">
        <f t="shared" si="2"/>
        <v>VIGO</v>
      </c>
      <c r="F44" s="42">
        <f t="shared" si="7"/>
        <v>81508</v>
      </c>
      <c r="G44" s="42">
        <f t="shared" si="8"/>
        <v>83272.5</v>
      </c>
    </row>
    <row r="45" spans="1:9" x14ac:dyDescent="0.25">
      <c r="A45" s="42" t="str">
        <f t="shared" si="3"/>
        <v>BARCELONA</v>
      </c>
      <c r="B45" s="41">
        <f t="shared" si="4"/>
        <v>665940.5</v>
      </c>
      <c r="C45" s="41">
        <f t="shared" si="5"/>
        <v>695130</v>
      </c>
      <c r="D45" s="41">
        <f t="shared" si="6"/>
        <v>3</v>
      </c>
      <c r="E45" s="42" t="str">
        <f t="shared" si="2"/>
        <v>CASTELLON</v>
      </c>
      <c r="F45" s="42">
        <f t="shared" si="7"/>
        <v>74881</v>
      </c>
      <c r="G45" s="42">
        <f t="shared" si="8"/>
        <v>57761</v>
      </c>
    </row>
    <row r="46" spans="1:9" x14ac:dyDescent="0.25">
      <c r="A46" s="42" t="str">
        <f t="shared" si="3"/>
        <v>BILBAO</v>
      </c>
      <c r="B46" s="41">
        <f t="shared" si="4"/>
        <v>247248.75</v>
      </c>
      <c r="C46" s="41">
        <f t="shared" si="5"/>
        <v>243357.75</v>
      </c>
      <c r="D46" s="41">
        <f t="shared" si="6"/>
        <v>5</v>
      </c>
      <c r="E46" s="42" t="str">
        <f t="shared" si="2"/>
        <v>MALAGA</v>
      </c>
      <c r="F46" s="42">
        <f t="shared" si="7"/>
        <v>67025</v>
      </c>
      <c r="G46" s="42">
        <f t="shared" si="8"/>
        <v>223611</v>
      </c>
    </row>
    <row r="47" spans="1:9" x14ac:dyDescent="0.25">
      <c r="A47" s="42" t="str">
        <f t="shared" si="3"/>
        <v>CARTAGENA</v>
      </c>
      <c r="B47" s="41">
        <f t="shared" si="4"/>
        <v>32001</v>
      </c>
      <c r="C47" s="41">
        <f t="shared" si="5"/>
        <v>27417</v>
      </c>
      <c r="D47" s="41">
        <f t="shared" si="6"/>
        <v>14</v>
      </c>
      <c r="E47" s="42" t="str">
        <f t="shared" si="2"/>
        <v>TARRAGONA</v>
      </c>
      <c r="F47" s="42">
        <f t="shared" si="7"/>
        <v>64946</v>
      </c>
      <c r="G47" s="42">
        <f t="shared" si="8"/>
        <v>86463</v>
      </c>
    </row>
    <row r="48" spans="1:9" x14ac:dyDescent="0.25">
      <c r="A48" s="42" t="str">
        <f t="shared" si="3"/>
        <v>CASTELLON</v>
      </c>
      <c r="B48" s="41">
        <f t="shared" si="4"/>
        <v>74881</v>
      </c>
      <c r="C48" s="41">
        <f t="shared" si="5"/>
        <v>57761</v>
      </c>
      <c r="D48" s="41">
        <f t="shared" si="6"/>
        <v>8</v>
      </c>
      <c r="E48" s="42" t="str">
        <f t="shared" si="2"/>
        <v>ALICANTE</v>
      </c>
      <c r="F48" s="42">
        <f t="shared" si="7"/>
        <v>61749</v>
      </c>
      <c r="G48" s="42">
        <f t="shared" si="8"/>
        <v>69357</v>
      </c>
    </row>
    <row r="49" spans="1:7" x14ac:dyDescent="0.25">
      <c r="A49" s="42" t="str">
        <f t="shared" si="3"/>
        <v>CEUTA</v>
      </c>
      <c r="B49" s="41">
        <f t="shared" si="4"/>
        <v>7980</v>
      </c>
      <c r="C49" s="41">
        <f t="shared" si="5"/>
        <v>6175</v>
      </c>
      <c r="D49" s="41">
        <f t="shared" si="6"/>
        <v>20</v>
      </c>
      <c r="E49" s="42" t="str">
        <f t="shared" si="2"/>
        <v>SEVILLA</v>
      </c>
      <c r="F49" s="42">
        <f t="shared" si="7"/>
        <v>55109</v>
      </c>
      <c r="G49" s="42">
        <f t="shared" si="8"/>
        <v>64592</v>
      </c>
    </row>
    <row r="50" spans="1:7" x14ac:dyDescent="0.25">
      <c r="A50" s="42" t="str">
        <f t="shared" si="3"/>
        <v>FERROL-SAN CIBRAO</v>
      </c>
      <c r="B50" s="41">
        <f t="shared" si="4"/>
        <v>461</v>
      </c>
      <c r="C50" s="41">
        <f t="shared" si="5"/>
        <v>271</v>
      </c>
      <c r="D50" s="41">
        <f t="shared" si="6"/>
        <v>25</v>
      </c>
      <c r="E50" s="42" t="str">
        <f t="shared" si="2"/>
        <v>BAHIA DE CADIZ</v>
      </c>
      <c r="F50" s="42">
        <f t="shared" si="7"/>
        <v>38064</v>
      </c>
      <c r="G50" s="42">
        <f t="shared" si="8"/>
        <v>36355.5</v>
      </c>
    </row>
    <row r="51" spans="1:7" x14ac:dyDescent="0.25">
      <c r="A51" s="42" t="str">
        <f t="shared" si="3"/>
        <v>GIJON</v>
      </c>
      <c r="B51" s="41">
        <f t="shared" si="4"/>
        <v>25148</v>
      </c>
      <c r="C51" s="41">
        <f t="shared" si="5"/>
        <v>20257</v>
      </c>
      <c r="D51" s="41">
        <f t="shared" si="6"/>
        <v>16</v>
      </c>
      <c r="E51" s="42" t="str">
        <f t="shared" si="2"/>
        <v>CARTAGENA</v>
      </c>
      <c r="F51" s="42">
        <f t="shared" si="7"/>
        <v>32001</v>
      </c>
      <c r="G51" s="42">
        <f t="shared" si="8"/>
        <v>27417</v>
      </c>
    </row>
    <row r="52" spans="1:7" x14ac:dyDescent="0.25">
      <c r="A52" s="42" t="str">
        <f t="shared" si="3"/>
        <v>HUELVA</v>
      </c>
      <c r="B52" s="41">
        <f t="shared" si="4"/>
        <v>281</v>
      </c>
      <c r="C52" s="41">
        <f t="shared" si="5"/>
        <v>890</v>
      </c>
      <c r="D52" s="41">
        <f t="shared" si="6"/>
        <v>26</v>
      </c>
      <c r="E52" s="42" t="str">
        <f t="shared" si="2"/>
        <v>BALEARES</v>
      </c>
      <c r="F52" s="42">
        <f t="shared" si="7"/>
        <v>25618</v>
      </c>
      <c r="G52" s="42">
        <f t="shared" si="8"/>
        <v>22405</v>
      </c>
    </row>
    <row r="53" spans="1:7" x14ac:dyDescent="0.25">
      <c r="A53" s="42" t="str">
        <f t="shared" si="3"/>
        <v>LAS PALMAS</v>
      </c>
      <c r="B53" s="41">
        <f t="shared" si="4"/>
        <v>433894</v>
      </c>
      <c r="C53" s="41">
        <f t="shared" si="5"/>
        <v>509625</v>
      </c>
      <c r="D53" s="41">
        <f t="shared" si="6"/>
        <v>4</v>
      </c>
      <c r="E53" s="42" t="str">
        <f t="shared" si="2"/>
        <v>GIJON</v>
      </c>
      <c r="F53" s="42">
        <f t="shared" si="7"/>
        <v>25148</v>
      </c>
      <c r="G53" s="42">
        <f t="shared" si="8"/>
        <v>20257</v>
      </c>
    </row>
    <row r="54" spans="1:7" x14ac:dyDescent="0.25">
      <c r="A54" s="42" t="str">
        <f t="shared" si="3"/>
        <v>MALAGA</v>
      </c>
      <c r="B54" s="41">
        <f t="shared" si="4"/>
        <v>67025</v>
      </c>
      <c r="C54" s="41">
        <f t="shared" si="5"/>
        <v>223611</v>
      </c>
      <c r="D54" s="41">
        <f t="shared" si="6"/>
        <v>9</v>
      </c>
      <c r="E54" s="42" t="str">
        <f t="shared" si="2"/>
        <v>MELILLA</v>
      </c>
      <c r="F54" s="42">
        <f t="shared" si="7"/>
        <v>14535</v>
      </c>
      <c r="G54" s="42">
        <f t="shared" si="8"/>
        <v>13743</v>
      </c>
    </row>
    <row r="55" spans="1:7" x14ac:dyDescent="0.25">
      <c r="A55" s="42" t="str">
        <f t="shared" si="3"/>
        <v>MARIN Y RIA DE PONTEVEDRA</v>
      </c>
      <c r="B55" s="41">
        <f t="shared" si="4"/>
        <v>13291</v>
      </c>
      <c r="C55" s="41">
        <f t="shared" si="5"/>
        <v>16594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13291</v>
      </c>
      <c r="G55" s="42">
        <f t="shared" si="8"/>
        <v>16594</v>
      </c>
    </row>
    <row r="56" spans="1:7" x14ac:dyDescent="0.25">
      <c r="A56" s="42" t="str">
        <f t="shared" si="3"/>
        <v>MELILLA</v>
      </c>
      <c r="B56" s="41">
        <f t="shared" si="4"/>
        <v>14535</v>
      </c>
      <c r="C56" s="41">
        <f t="shared" si="5"/>
        <v>13743</v>
      </c>
      <c r="D56" s="41">
        <f t="shared" si="6"/>
        <v>17</v>
      </c>
      <c r="E56" s="42" t="str">
        <f t="shared" si="2"/>
        <v>VILAGARCIA</v>
      </c>
      <c r="F56" s="42">
        <f t="shared" si="9"/>
        <v>12775</v>
      </c>
      <c r="G56" s="42">
        <f t="shared" si="8"/>
        <v>10597</v>
      </c>
    </row>
    <row r="57" spans="1:7" x14ac:dyDescent="0.25">
      <c r="A57" s="42" t="str">
        <f t="shared" si="3"/>
        <v>MOTRIL</v>
      </c>
      <c r="B57" s="41">
        <f t="shared" si="4"/>
        <v>2583</v>
      </c>
      <c r="C57" s="41">
        <f t="shared" si="5"/>
        <v>3216</v>
      </c>
      <c r="D57" s="41">
        <f t="shared" si="6"/>
        <v>22</v>
      </c>
      <c r="E57" s="42" t="str">
        <f t="shared" si="2"/>
        <v>CEUTA</v>
      </c>
      <c r="F57" s="42">
        <f t="shared" si="9"/>
        <v>7980</v>
      </c>
      <c r="G57" s="42">
        <f t="shared" si="8"/>
        <v>6175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2776</v>
      </c>
      <c r="G58" s="42">
        <f t="shared" si="8"/>
        <v>2517.25</v>
      </c>
    </row>
    <row r="59" spans="1:7" x14ac:dyDescent="0.25">
      <c r="A59" s="42" t="str">
        <f t="shared" si="3"/>
        <v>SANTA CRUZ DE TENERIFE</v>
      </c>
      <c r="B59" s="41">
        <f t="shared" si="4"/>
        <v>123360</v>
      </c>
      <c r="C59" s="41">
        <f t="shared" si="5"/>
        <v>134668</v>
      </c>
      <c r="D59" s="41">
        <f t="shared" si="6"/>
        <v>6</v>
      </c>
      <c r="E59" s="42" t="str">
        <f t="shared" si="2"/>
        <v>MOTRIL</v>
      </c>
      <c r="F59" s="42">
        <f t="shared" si="9"/>
        <v>2583</v>
      </c>
      <c r="G59" s="42">
        <f t="shared" si="8"/>
        <v>3216</v>
      </c>
    </row>
    <row r="60" spans="1:7" x14ac:dyDescent="0.25">
      <c r="A60" s="42" t="str">
        <f t="shared" si="3"/>
        <v>SANTANDER</v>
      </c>
      <c r="B60" s="41">
        <f t="shared" si="4"/>
        <v>565</v>
      </c>
      <c r="C60" s="41">
        <f t="shared" si="5"/>
        <v>383</v>
      </c>
      <c r="D60" s="41">
        <f t="shared" si="6"/>
        <v>24</v>
      </c>
      <c r="E60" s="42" t="str">
        <f t="shared" si="2"/>
        <v>A CORUÑA</v>
      </c>
      <c r="F60" s="42">
        <f t="shared" si="9"/>
        <v>1544</v>
      </c>
      <c r="G60" s="42">
        <f t="shared" si="8"/>
        <v>1929</v>
      </c>
    </row>
    <row r="61" spans="1:7" x14ac:dyDescent="0.25">
      <c r="A61" s="42" t="str">
        <f t="shared" si="3"/>
        <v>SEVILLA</v>
      </c>
      <c r="B61" s="41">
        <f t="shared" si="4"/>
        <v>55109</v>
      </c>
      <c r="C61" s="41">
        <f t="shared" si="5"/>
        <v>64592</v>
      </c>
      <c r="D61" s="41">
        <f t="shared" si="6"/>
        <v>12</v>
      </c>
      <c r="E61" s="42" t="str">
        <f t="shared" si="2"/>
        <v>SANTANDER</v>
      </c>
      <c r="F61" s="42">
        <f t="shared" si="9"/>
        <v>565</v>
      </c>
      <c r="G61" s="42">
        <f t="shared" si="8"/>
        <v>383</v>
      </c>
    </row>
    <row r="62" spans="1:7" x14ac:dyDescent="0.25">
      <c r="A62" s="42" t="str">
        <f t="shared" si="3"/>
        <v>TARRAGONA</v>
      </c>
      <c r="B62" s="41">
        <f t="shared" si="4"/>
        <v>64946</v>
      </c>
      <c r="C62" s="41">
        <f t="shared" si="5"/>
        <v>86463</v>
      </c>
      <c r="D62" s="41">
        <f t="shared" si="6"/>
        <v>10</v>
      </c>
      <c r="E62" s="42" t="str">
        <f t="shared" si="2"/>
        <v>FERROL-SAN CIBRAO</v>
      </c>
      <c r="F62" s="42">
        <f t="shared" si="9"/>
        <v>461</v>
      </c>
      <c r="G62" s="42">
        <f t="shared" si="8"/>
        <v>271</v>
      </c>
    </row>
    <row r="63" spans="1:7" x14ac:dyDescent="0.25">
      <c r="A63" s="42" t="str">
        <f t="shared" si="3"/>
        <v>VALENCIA</v>
      </c>
      <c r="B63" s="41">
        <f t="shared" si="4"/>
        <v>1870516</v>
      </c>
      <c r="C63" s="41">
        <f t="shared" si="5"/>
        <v>1791631</v>
      </c>
      <c r="D63" s="41">
        <f t="shared" si="6"/>
        <v>1</v>
      </c>
      <c r="E63" s="42" t="str">
        <f t="shared" si="2"/>
        <v>HUELVA</v>
      </c>
      <c r="F63" s="42">
        <f t="shared" si="9"/>
        <v>281</v>
      </c>
      <c r="G63" s="42">
        <f t="shared" si="8"/>
        <v>890</v>
      </c>
    </row>
    <row r="64" spans="1:7" x14ac:dyDescent="0.25">
      <c r="A64" s="42" t="str">
        <f t="shared" si="3"/>
        <v>VIGO</v>
      </c>
      <c r="B64" s="41">
        <f t="shared" si="4"/>
        <v>81508</v>
      </c>
      <c r="C64" s="41">
        <f t="shared" si="5"/>
        <v>83272.5</v>
      </c>
      <c r="D64" s="41">
        <f t="shared" si="6"/>
        <v>7</v>
      </c>
      <c r="E64" s="42" t="str">
        <f t="shared" si="2"/>
        <v>AVILES</v>
      </c>
      <c r="F64" s="42">
        <f t="shared" si="9"/>
        <v>2</v>
      </c>
      <c r="G64" s="42">
        <f t="shared" si="8"/>
        <v>2</v>
      </c>
    </row>
    <row r="65" spans="1:7" x14ac:dyDescent="0.25">
      <c r="A65" s="42" t="str">
        <f t="shared" si="3"/>
        <v>VILAGARCIA</v>
      </c>
      <c r="B65" s="41">
        <f t="shared" si="4"/>
        <v>12775</v>
      </c>
      <c r="C65" s="41">
        <f t="shared" si="5"/>
        <v>10597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574</v>
      </c>
      <c r="C8" s="38">
        <v>92</v>
      </c>
      <c r="D8" s="38">
        <v>1180</v>
      </c>
      <c r="E8" s="38">
        <v>619</v>
      </c>
      <c r="F8" s="13">
        <f t="shared" ref="F8:F35" si="0">((E8*100)/D8)-100</f>
        <v>-47.542372881355931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291700</v>
      </c>
      <c r="C11" s="37">
        <v>335199</v>
      </c>
      <c r="D11" s="37">
        <v>1464388</v>
      </c>
      <c r="E11" s="37">
        <v>1554086</v>
      </c>
      <c r="F11" s="10">
        <f t="shared" si="0"/>
        <v>6.125289199310572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474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41455.5</v>
      </c>
      <c r="C14" s="38">
        <v>18562.5</v>
      </c>
      <c r="D14" s="38">
        <v>204646.5</v>
      </c>
      <c r="E14" s="38">
        <v>116180.5</v>
      </c>
      <c r="F14" s="13">
        <f t="shared" si="0"/>
        <v>-43.22868947184535</v>
      </c>
      <c r="G14" s="1"/>
      <c r="H14" s="1"/>
      <c r="I14" s="1"/>
    </row>
    <row r="15" spans="1:12" x14ac:dyDescent="0.25">
      <c r="A15" s="8" t="s">
        <v>52</v>
      </c>
      <c r="B15" s="37">
        <v>129</v>
      </c>
      <c r="C15" s="37">
        <v>43</v>
      </c>
      <c r="D15" s="37">
        <v>611.5</v>
      </c>
      <c r="E15" s="37">
        <v>229.25</v>
      </c>
      <c r="F15" s="10">
        <f t="shared" si="0"/>
        <v>-62.510220768601798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81</v>
      </c>
      <c r="C17" s="37">
        <v>114</v>
      </c>
      <c r="D17" s="37">
        <v>256</v>
      </c>
      <c r="E17" s="37">
        <v>996</v>
      </c>
      <c r="F17" s="10">
        <f t="shared" si="0"/>
        <v>289.0625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69911</v>
      </c>
      <c r="C22" s="38">
        <v>48646</v>
      </c>
      <c r="D22" s="38">
        <v>332865</v>
      </c>
      <c r="E22" s="38">
        <v>267635</v>
      </c>
      <c r="F22" s="13">
        <f t="shared" si="0"/>
        <v>-19.596533129046307</v>
      </c>
      <c r="G22" s="1"/>
      <c r="H22" s="1"/>
      <c r="I22" s="1"/>
    </row>
    <row r="23" spans="1:9" x14ac:dyDescent="0.25">
      <c r="A23" s="8" t="s">
        <v>60</v>
      </c>
      <c r="B23" s="37">
        <v>19000</v>
      </c>
      <c r="C23" s="37">
        <v>22784</v>
      </c>
      <c r="D23" s="37">
        <v>207823</v>
      </c>
      <c r="E23" s="37">
        <v>54372</v>
      </c>
      <c r="F23" s="10">
        <f t="shared" si="0"/>
        <v>-73.837351977403841</v>
      </c>
      <c r="G23" s="1"/>
      <c r="H23" s="1"/>
      <c r="I23" s="1"/>
    </row>
    <row r="24" spans="1:9" x14ac:dyDescent="0.25">
      <c r="A24" s="11" t="s">
        <v>61</v>
      </c>
      <c r="B24" s="38">
        <v>278</v>
      </c>
      <c r="C24" s="38">
        <v>58</v>
      </c>
      <c r="D24" s="38">
        <v>1190</v>
      </c>
      <c r="E24" s="38">
        <v>1324</v>
      </c>
      <c r="F24" s="13">
        <f t="shared" si="0"/>
        <v>11.260504201680675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446</v>
      </c>
      <c r="C28" s="38">
        <v>182</v>
      </c>
      <c r="D28" s="38">
        <v>1880</v>
      </c>
      <c r="E28" s="38">
        <v>1287</v>
      </c>
      <c r="F28" s="13">
        <f t="shared" si="0"/>
        <v>-31.542553191489361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2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9673</v>
      </c>
      <c r="C31" s="37">
        <v>7065</v>
      </c>
      <c r="D31" s="37">
        <v>49286</v>
      </c>
      <c r="E31" s="37">
        <v>32925</v>
      </c>
      <c r="F31" s="10">
        <f t="shared" si="0"/>
        <v>-33.196039443249603</v>
      </c>
      <c r="G31" s="1"/>
      <c r="H31" s="1"/>
      <c r="I31" s="1"/>
    </row>
    <row r="32" spans="1:9" x14ac:dyDescent="0.25">
      <c r="A32" s="11" t="s">
        <v>69</v>
      </c>
      <c r="B32" s="38">
        <v>185953</v>
      </c>
      <c r="C32" s="38">
        <v>204048</v>
      </c>
      <c r="D32" s="38">
        <v>901033</v>
      </c>
      <c r="E32" s="38">
        <v>957573</v>
      </c>
      <c r="F32" s="13">
        <f t="shared" si="0"/>
        <v>6.2750198938329618</v>
      </c>
      <c r="G32" s="1"/>
      <c r="H32" s="1"/>
      <c r="I32" s="1"/>
    </row>
    <row r="33" spans="1:9" x14ac:dyDescent="0.25">
      <c r="A33" s="8" t="s">
        <v>70</v>
      </c>
      <c r="B33" s="37">
        <v>742</v>
      </c>
      <c r="C33" s="37">
        <v>436</v>
      </c>
      <c r="D33" s="37">
        <v>3656</v>
      </c>
      <c r="E33" s="37">
        <v>2616</v>
      </c>
      <c r="F33" s="10">
        <f t="shared" si="0"/>
        <v>-28.446389496717728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26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619942.5</v>
      </c>
      <c r="C35" s="15">
        <f t="shared" ref="C35:E35" si="1">SUM(C7:C34)</f>
        <v>637229.5</v>
      </c>
      <c r="D35" s="15">
        <f t="shared" si="1"/>
        <v>3169317</v>
      </c>
      <c r="E35" s="15">
        <f t="shared" si="1"/>
        <v>2989844.75</v>
      </c>
      <c r="F35" s="16">
        <f t="shared" si="0"/>
        <v>-5.6628052668761057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1554086</v>
      </c>
      <c r="G38" s="42">
        <f>LOOKUP(E38,$A$38:$A$65,$C$38:$C$65)</f>
        <v>1464388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619</v>
      </c>
      <c r="C39" s="41">
        <f t="shared" ref="C39:C65" si="5">D8</f>
        <v>1180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957573</v>
      </c>
      <c r="G39" s="42">
        <f t="shared" ref="G39:G65" si="8">LOOKUP(E39,$A$38:$A$65,$C$38:$C$65)</f>
        <v>901033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267635</v>
      </c>
      <c r="G40" s="42">
        <f t="shared" si="8"/>
        <v>332865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116180.5</v>
      </c>
      <c r="G41" s="42">
        <f t="shared" si="8"/>
        <v>204646.5</v>
      </c>
    </row>
    <row r="42" spans="1:9" x14ac:dyDescent="0.25">
      <c r="A42" s="42" t="str">
        <f t="shared" si="3"/>
        <v>BAHIA DE ALGECIRAS</v>
      </c>
      <c r="B42" s="41">
        <f t="shared" si="4"/>
        <v>1554086</v>
      </c>
      <c r="C42" s="41">
        <f t="shared" si="5"/>
        <v>1464388</v>
      </c>
      <c r="D42" s="41">
        <f t="shared" si="6"/>
        <v>1</v>
      </c>
      <c r="E42" s="42" t="str">
        <f t="shared" si="2"/>
        <v>MALAGA</v>
      </c>
      <c r="F42" s="42">
        <f t="shared" si="7"/>
        <v>54372</v>
      </c>
      <c r="G42" s="42">
        <f t="shared" si="8"/>
        <v>207823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474</v>
      </c>
      <c r="D43" s="41">
        <f t="shared" si="6"/>
        <v>28</v>
      </c>
      <c r="E43" s="42" t="str">
        <f t="shared" si="2"/>
        <v>TARRAGONA</v>
      </c>
      <c r="F43" s="42">
        <f t="shared" si="7"/>
        <v>32925</v>
      </c>
      <c r="G43" s="42">
        <f t="shared" si="8"/>
        <v>49286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0</v>
      </c>
      <c r="D44" s="41">
        <f t="shared" si="6"/>
        <v>13</v>
      </c>
      <c r="E44" s="42" t="str">
        <f t="shared" si="2"/>
        <v>VIGO</v>
      </c>
      <c r="F44" s="42">
        <f t="shared" si="7"/>
        <v>2616</v>
      </c>
      <c r="G44" s="42">
        <f t="shared" si="8"/>
        <v>3656</v>
      </c>
    </row>
    <row r="45" spans="1:9" x14ac:dyDescent="0.25">
      <c r="A45" s="42" t="str">
        <f t="shared" si="3"/>
        <v>BARCELONA</v>
      </c>
      <c r="B45" s="41">
        <f t="shared" si="4"/>
        <v>116180.5</v>
      </c>
      <c r="C45" s="41">
        <f t="shared" si="5"/>
        <v>204646.5</v>
      </c>
      <c r="D45" s="41">
        <f t="shared" si="6"/>
        <v>4</v>
      </c>
      <c r="E45" s="42" t="str">
        <f t="shared" si="2"/>
        <v>MARIN Y RIA DE PONTEVEDRA</v>
      </c>
      <c r="F45" s="42">
        <f t="shared" si="7"/>
        <v>1324</v>
      </c>
      <c r="G45" s="42">
        <f t="shared" si="8"/>
        <v>1190</v>
      </c>
    </row>
    <row r="46" spans="1:9" x14ac:dyDescent="0.25">
      <c r="A46" s="42" t="str">
        <f t="shared" si="3"/>
        <v>BILBAO</v>
      </c>
      <c r="B46" s="41">
        <f t="shared" si="4"/>
        <v>229.25</v>
      </c>
      <c r="C46" s="41">
        <f t="shared" si="5"/>
        <v>611.5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1287</v>
      </c>
      <c r="G46" s="42">
        <f t="shared" si="8"/>
        <v>1880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996</v>
      </c>
      <c r="G47" s="42">
        <f t="shared" si="8"/>
        <v>256</v>
      </c>
    </row>
    <row r="48" spans="1:9" x14ac:dyDescent="0.25">
      <c r="A48" s="42" t="str">
        <f t="shared" si="3"/>
        <v>CASTELLON</v>
      </c>
      <c r="B48" s="41">
        <f t="shared" si="4"/>
        <v>996</v>
      </c>
      <c r="C48" s="41">
        <f t="shared" si="5"/>
        <v>256</v>
      </c>
      <c r="D48" s="41">
        <f t="shared" si="6"/>
        <v>10</v>
      </c>
      <c r="E48" s="42" t="str">
        <f t="shared" si="2"/>
        <v>ALICANTE</v>
      </c>
      <c r="F48" s="42">
        <f t="shared" si="7"/>
        <v>619</v>
      </c>
      <c r="G48" s="42">
        <f t="shared" si="8"/>
        <v>1180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229.25</v>
      </c>
      <c r="G49" s="42">
        <f t="shared" si="8"/>
        <v>611.5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267635</v>
      </c>
      <c r="C53" s="41">
        <f t="shared" si="5"/>
        <v>332865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54372</v>
      </c>
      <c r="C54" s="41">
        <f t="shared" si="5"/>
        <v>207823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1324</v>
      </c>
      <c r="C55" s="41">
        <f t="shared" si="5"/>
        <v>1190</v>
      </c>
      <c r="D55" s="41">
        <f t="shared" si="6"/>
        <v>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1287</v>
      </c>
      <c r="C59" s="41">
        <f t="shared" si="5"/>
        <v>1880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32925</v>
      </c>
      <c r="C62" s="41">
        <f t="shared" si="5"/>
        <v>49286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957573</v>
      </c>
      <c r="C63" s="41">
        <f t="shared" si="5"/>
        <v>901033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2616</v>
      </c>
      <c r="C64" s="41">
        <f t="shared" si="5"/>
        <v>3656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26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">
        <v>40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102</v>
      </c>
      <c r="D7" s="9">
        <v>0</v>
      </c>
      <c r="E7" s="9">
        <v>247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9791</v>
      </c>
      <c r="C8" s="12">
        <v>9538</v>
      </c>
      <c r="D8" s="12">
        <v>49977</v>
      </c>
      <c r="E8" s="12">
        <v>48913</v>
      </c>
      <c r="F8" s="13">
        <f t="shared" ref="F8:F35" si="0">((E8*100)/D8)-100</f>
        <v>-2.1289793304920295</v>
      </c>
      <c r="G8" s="1"/>
      <c r="H8" s="1"/>
      <c r="I8" s="1"/>
    </row>
    <row r="9" spans="1:12" x14ac:dyDescent="0.25">
      <c r="A9" s="8" t="s">
        <v>46</v>
      </c>
      <c r="B9" s="9">
        <v>425</v>
      </c>
      <c r="C9" s="9">
        <v>217</v>
      </c>
      <c r="D9" s="9">
        <v>1938.25</v>
      </c>
      <c r="E9" s="9">
        <v>1775</v>
      </c>
      <c r="F9" s="10">
        <f t="shared" si="0"/>
        <v>-8.4225461111827684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2237</v>
      </c>
      <c r="C11" s="9">
        <v>0</v>
      </c>
      <c r="D11" s="9">
        <v>9598</v>
      </c>
      <c r="E11" s="9">
        <v>361</v>
      </c>
      <c r="F11" s="10">
        <f t="shared" si="0"/>
        <v>-96.238799749947901</v>
      </c>
      <c r="G11" s="1"/>
      <c r="H11" s="1"/>
      <c r="I11" s="1"/>
    </row>
    <row r="12" spans="1:12" x14ac:dyDescent="0.25">
      <c r="A12" s="11" t="s">
        <v>49</v>
      </c>
      <c r="B12" s="12">
        <v>2219</v>
      </c>
      <c r="C12" s="12">
        <v>1992</v>
      </c>
      <c r="D12" s="12">
        <v>14182.5</v>
      </c>
      <c r="E12" s="12">
        <v>13980</v>
      </c>
      <c r="F12" s="13">
        <f t="shared" si="0"/>
        <v>-1.4278159703860354</v>
      </c>
      <c r="G12" s="1"/>
      <c r="H12" s="1"/>
      <c r="I12" s="1"/>
    </row>
    <row r="13" spans="1:12" x14ac:dyDescent="0.25">
      <c r="A13" s="8" t="s">
        <v>50</v>
      </c>
      <c r="B13" s="9">
        <v>5791</v>
      </c>
      <c r="C13" s="9">
        <v>5944</v>
      </c>
      <c r="D13" s="9">
        <v>22403</v>
      </c>
      <c r="E13" s="9">
        <v>25591</v>
      </c>
      <c r="F13" s="10">
        <f t="shared" si="0"/>
        <v>14.230237021827435</v>
      </c>
      <c r="G13" s="1"/>
      <c r="H13" s="1"/>
      <c r="I13" s="1"/>
    </row>
    <row r="14" spans="1:12" x14ac:dyDescent="0.25">
      <c r="A14" s="11" t="s">
        <v>51</v>
      </c>
      <c r="B14" s="12">
        <v>14387</v>
      </c>
      <c r="C14" s="12">
        <v>14907.5</v>
      </c>
      <c r="D14" s="12">
        <v>66576</v>
      </c>
      <c r="E14" s="12">
        <v>65585</v>
      </c>
      <c r="F14" s="13">
        <f t="shared" si="0"/>
        <v>-1.4885243931747141</v>
      </c>
      <c r="G14" s="1"/>
      <c r="H14" s="1"/>
      <c r="I14" s="1"/>
    </row>
    <row r="15" spans="1:12" x14ac:dyDescent="0.25">
      <c r="A15" s="8" t="s">
        <v>52</v>
      </c>
      <c r="B15" s="9">
        <v>4682</v>
      </c>
      <c r="C15" s="9">
        <v>6160</v>
      </c>
      <c r="D15" s="9">
        <v>26289.25</v>
      </c>
      <c r="E15" s="9">
        <v>27251.25</v>
      </c>
      <c r="F15" s="10">
        <f t="shared" si="0"/>
        <v>3.6592903943627135</v>
      </c>
      <c r="G15" s="1"/>
      <c r="H15" s="1"/>
      <c r="I15" s="1"/>
    </row>
    <row r="16" spans="1:12" x14ac:dyDescent="0.25">
      <c r="A16" s="11" t="s">
        <v>53</v>
      </c>
      <c r="B16" s="12">
        <v>1655</v>
      </c>
      <c r="C16" s="12">
        <v>1511</v>
      </c>
      <c r="D16" s="12">
        <v>7324</v>
      </c>
      <c r="E16" s="12">
        <v>7891</v>
      </c>
      <c r="F16" s="13">
        <f t="shared" si="0"/>
        <v>7.741671217913705</v>
      </c>
      <c r="G16" s="1"/>
      <c r="H16" s="1"/>
      <c r="I16" s="1"/>
    </row>
    <row r="17" spans="1:9" x14ac:dyDescent="0.25">
      <c r="A17" s="8" t="s">
        <v>54</v>
      </c>
      <c r="B17" s="9">
        <v>65</v>
      </c>
      <c r="C17" s="9">
        <v>14</v>
      </c>
      <c r="D17" s="9">
        <v>2996</v>
      </c>
      <c r="E17" s="9">
        <v>910</v>
      </c>
      <c r="F17" s="10">
        <f t="shared" si="0"/>
        <v>-69.626168224299064</v>
      </c>
      <c r="G17" s="1"/>
      <c r="H17" s="1"/>
      <c r="I17" s="1"/>
    </row>
    <row r="18" spans="1:9" x14ac:dyDescent="0.25">
      <c r="A18" s="11" t="s">
        <v>55</v>
      </c>
      <c r="B18" s="12">
        <v>1428</v>
      </c>
      <c r="C18" s="12">
        <v>1611</v>
      </c>
      <c r="D18" s="12">
        <v>6050</v>
      </c>
      <c r="E18" s="12">
        <v>7966</v>
      </c>
      <c r="F18" s="13">
        <f t="shared" si="0"/>
        <v>31.669421487603302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896</v>
      </c>
      <c r="C20" s="12">
        <v>1215</v>
      </c>
      <c r="D20" s="12">
        <v>3609</v>
      </c>
      <c r="E20" s="12">
        <v>4389</v>
      </c>
      <c r="F20" s="13">
        <f t="shared" si="0"/>
        <v>21.612635078969248</v>
      </c>
      <c r="G20" s="1"/>
      <c r="H20" s="1"/>
      <c r="I20" s="1"/>
    </row>
    <row r="21" spans="1:9" x14ac:dyDescent="0.25">
      <c r="A21" s="8" t="s">
        <v>58</v>
      </c>
      <c r="B21" s="9">
        <v>131</v>
      </c>
      <c r="C21" s="9">
        <v>152</v>
      </c>
      <c r="D21" s="9">
        <v>645</v>
      </c>
      <c r="E21" s="9">
        <v>281</v>
      </c>
      <c r="F21" s="10">
        <f t="shared" si="0"/>
        <v>-56.434108527131784</v>
      </c>
      <c r="G21" s="1"/>
      <c r="H21" s="1"/>
      <c r="I21" s="1"/>
    </row>
    <row r="22" spans="1:9" x14ac:dyDescent="0.25">
      <c r="A22" s="11" t="s">
        <v>59</v>
      </c>
      <c r="B22" s="12">
        <v>28131</v>
      </c>
      <c r="C22" s="12">
        <v>28143</v>
      </c>
      <c r="D22" s="12">
        <v>141891</v>
      </c>
      <c r="E22" s="12">
        <v>134357</v>
      </c>
      <c r="F22" s="13">
        <f t="shared" si="0"/>
        <v>-5.3097095657934545</v>
      </c>
      <c r="G22" s="1"/>
      <c r="H22" s="1"/>
      <c r="I22" s="1"/>
    </row>
    <row r="23" spans="1:9" x14ac:dyDescent="0.25">
      <c r="A23" s="8" t="s">
        <v>60</v>
      </c>
      <c r="B23" s="9">
        <v>1050</v>
      </c>
      <c r="C23" s="9">
        <v>1191</v>
      </c>
      <c r="D23" s="9">
        <v>6026</v>
      </c>
      <c r="E23" s="9">
        <v>5598</v>
      </c>
      <c r="F23" s="10">
        <f t="shared" si="0"/>
        <v>-7.1025555924327932</v>
      </c>
      <c r="G23" s="1"/>
      <c r="H23" s="1"/>
      <c r="I23" s="1"/>
    </row>
    <row r="24" spans="1:9" x14ac:dyDescent="0.25">
      <c r="A24" s="11" t="s">
        <v>61</v>
      </c>
      <c r="B24" s="12">
        <v>458</v>
      </c>
      <c r="C24" s="12">
        <v>732</v>
      </c>
      <c r="D24" s="12">
        <v>2162</v>
      </c>
      <c r="E24" s="12">
        <v>2631</v>
      </c>
      <c r="F24" s="13">
        <f t="shared" si="0"/>
        <v>21.692876965772427</v>
      </c>
      <c r="G24" s="1"/>
      <c r="H24" s="1"/>
      <c r="I24" s="1"/>
    </row>
    <row r="25" spans="1:9" x14ac:dyDescent="0.25">
      <c r="A25" s="8" t="s">
        <v>62</v>
      </c>
      <c r="B25" s="9">
        <v>1757</v>
      </c>
      <c r="C25" s="9">
        <v>2267</v>
      </c>
      <c r="D25" s="9">
        <v>8389</v>
      </c>
      <c r="E25" s="9">
        <v>7916</v>
      </c>
      <c r="F25" s="10">
        <f t="shared" si="0"/>
        <v>-5.6383359160805782</v>
      </c>
      <c r="G25" s="1"/>
      <c r="H25" s="1"/>
      <c r="I25" s="1"/>
    </row>
    <row r="26" spans="1:9" x14ac:dyDescent="0.25">
      <c r="A26" s="11" t="s">
        <v>63</v>
      </c>
      <c r="B26" s="12">
        <v>298</v>
      </c>
      <c r="C26" s="12">
        <v>18</v>
      </c>
      <c r="D26" s="12">
        <v>1204</v>
      </c>
      <c r="E26" s="12">
        <v>384</v>
      </c>
      <c r="F26" s="13">
        <f t="shared" si="0"/>
        <v>-68.106312292358808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24436</v>
      </c>
      <c r="C28" s="12">
        <v>23041</v>
      </c>
      <c r="D28" s="12">
        <v>116794</v>
      </c>
      <c r="E28" s="12">
        <v>109149</v>
      </c>
      <c r="F28" s="13">
        <f t="shared" si="0"/>
        <v>-6.5457129647070929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10475</v>
      </c>
      <c r="C30" s="12">
        <v>10346</v>
      </c>
      <c r="D30" s="12">
        <v>55486</v>
      </c>
      <c r="E30" s="12">
        <v>50021</v>
      </c>
      <c r="F30" s="13">
        <f t="shared" si="0"/>
        <v>-9.8493313628663088</v>
      </c>
      <c r="G30" s="1"/>
      <c r="H30" s="1"/>
      <c r="I30" s="1"/>
    </row>
    <row r="31" spans="1:9" x14ac:dyDescent="0.25">
      <c r="A31" s="8" t="s">
        <v>68</v>
      </c>
      <c r="B31" s="9">
        <v>1902</v>
      </c>
      <c r="C31" s="9">
        <v>1154</v>
      </c>
      <c r="D31" s="9">
        <v>9394</v>
      </c>
      <c r="E31" s="9">
        <v>7488</v>
      </c>
      <c r="F31" s="10">
        <f t="shared" si="0"/>
        <v>-20.28954651905471</v>
      </c>
      <c r="G31" s="1"/>
      <c r="H31" s="1"/>
      <c r="I31" s="1"/>
    </row>
    <row r="32" spans="1:9" x14ac:dyDescent="0.25">
      <c r="A32" s="11" t="s">
        <v>69</v>
      </c>
      <c r="B32" s="12">
        <v>11642</v>
      </c>
      <c r="C32" s="12">
        <v>10927</v>
      </c>
      <c r="D32" s="12">
        <v>57727</v>
      </c>
      <c r="E32" s="12">
        <v>54506</v>
      </c>
      <c r="F32" s="13">
        <f t="shared" si="0"/>
        <v>-5.5797114002113375</v>
      </c>
      <c r="G32" s="1"/>
      <c r="H32" s="1"/>
      <c r="I32" s="1"/>
    </row>
    <row r="33" spans="1:9" x14ac:dyDescent="0.25">
      <c r="A33" s="8" t="s">
        <v>70</v>
      </c>
      <c r="B33" s="9">
        <v>1940</v>
      </c>
      <c r="C33" s="9">
        <v>2328</v>
      </c>
      <c r="D33" s="9">
        <v>9322</v>
      </c>
      <c r="E33" s="9">
        <v>9398</v>
      </c>
      <c r="F33" s="10">
        <f t="shared" si="0"/>
        <v>0.81527569191160865</v>
      </c>
      <c r="G33" s="1"/>
      <c r="H33" s="1"/>
      <c r="I33" s="1"/>
    </row>
    <row r="34" spans="1:9" x14ac:dyDescent="0.25">
      <c r="A34" s="11" t="s">
        <v>71</v>
      </c>
      <c r="B34" s="12">
        <v>1726</v>
      </c>
      <c r="C34" s="12">
        <v>2459</v>
      </c>
      <c r="D34" s="12">
        <v>10124</v>
      </c>
      <c r="E34" s="12">
        <v>12405</v>
      </c>
      <c r="F34" s="13">
        <f t="shared" si="0"/>
        <v>22.530620308178584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127522</v>
      </c>
      <c r="C35" s="15">
        <f t="shared" ref="C35:E35" si="1">SUM(C7:C34)</f>
        <v>125969.5</v>
      </c>
      <c r="D35" s="15">
        <f t="shared" si="1"/>
        <v>630107</v>
      </c>
      <c r="E35" s="15">
        <f t="shared" si="1"/>
        <v>599033.25</v>
      </c>
      <c r="F35" s="16">
        <f t="shared" si="0"/>
        <v>-4.9315036969911432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247</v>
      </c>
      <c r="C38" s="41">
        <f>D7</f>
        <v>0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134357</v>
      </c>
      <c r="G38" s="42">
        <f>LOOKUP(E38,$A$38:$A$65,$C$38:$C$65)</f>
        <v>141891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48913</v>
      </c>
      <c r="C39" s="41">
        <f t="shared" ref="C39:C65" si="5">D8</f>
        <v>49977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109149</v>
      </c>
      <c r="G39" s="42">
        <f t="shared" ref="G39:G65" si="8">LOOKUP(E39,$A$38:$A$65,$C$38:$C$65)</f>
        <v>116794</v>
      </c>
    </row>
    <row r="40" spans="1:9" x14ac:dyDescent="0.25">
      <c r="A40" s="42" t="str">
        <f t="shared" si="3"/>
        <v>ALMERIA</v>
      </c>
      <c r="B40" s="41">
        <f t="shared" si="4"/>
        <v>1775</v>
      </c>
      <c r="C40" s="41">
        <f t="shared" si="5"/>
        <v>1938.25</v>
      </c>
      <c r="D40" s="41">
        <f t="shared" si="6"/>
        <v>19</v>
      </c>
      <c r="E40" s="42" t="str">
        <f t="shared" si="2"/>
        <v>BARCELONA</v>
      </c>
      <c r="F40" s="42">
        <f t="shared" si="7"/>
        <v>65585</v>
      </c>
      <c r="G40" s="42">
        <f t="shared" si="8"/>
        <v>66576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54506</v>
      </c>
      <c r="G41" s="42">
        <f t="shared" si="8"/>
        <v>57727</v>
      </c>
    </row>
    <row r="42" spans="1:9" x14ac:dyDescent="0.25">
      <c r="A42" s="42" t="str">
        <f t="shared" si="3"/>
        <v>BAHIA DE ALGECIRAS</v>
      </c>
      <c r="B42" s="41">
        <f t="shared" si="4"/>
        <v>361</v>
      </c>
      <c r="C42" s="41">
        <f t="shared" si="5"/>
        <v>9598</v>
      </c>
      <c r="D42" s="41">
        <f t="shared" si="6"/>
        <v>22</v>
      </c>
      <c r="E42" s="42" t="str">
        <f t="shared" si="2"/>
        <v>SEVILLA</v>
      </c>
      <c r="F42" s="42">
        <f t="shared" si="7"/>
        <v>50021</v>
      </c>
      <c r="G42" s="42">
        <f t="shared" si="8"/>
        <v>55486</v>
      </c>
    </row>
    <row r="43" spans="1:9" x14ac:dyDescent="0.25">
      <c r="A43" s="42" t="str">
        <f t="shared" si="3"/>
        <v>BAHIA DE CADIZ</v>
      </c>
      <c r="B43" s="41">
        <f t="shared" si="4"/>
        <v>13980</v>
      </c>
      <c r="C43" s="41">
        <f t="shared" si="5"/>
        <v>14182.5</v>
      </c>
      <c r="D43" s="41">
        <f t="shared" si="6"/>
        <v>9</v>
      </c>
      <c r="E43" s="42" t="str">
        <f t="shared" si="2"/>
        <v>ALICANTE</v>
      </c>
      <c r="F43" s="42">
        <f t="shared" si="7"/>
        <v>48913</v>
      </c>
      <c r="G43" s="42">
        <f t="shared" si="8"/>
        <v>49977</v>
      </c>
    </row>
    <row r="44" spans="1:9" x14ac:dyDescent="0.25">
      <c r="A44" s="42" t="str">
        <f t="shared" si="3"/>
        <v>BALEARES</v>
      </c>
      <c r="B44" s="41">
        <f t="shared" si="4"/>
        <v>25591</v>
      </c>
      <c r="C44" s="41">
        <f t="shared" si="5"/>
        <v>22403</v>
      </c>
      <c r="D44" s="41">
        <f t="shared" si="6"/>
        <v>8</v>
      </c>
      <c r="E44" s="42" t="str">
        <f t="shared" si="2"/>
        <v>BILBAO</v>
      </c>
      <c r="F44" s="42">
        <f t="shared" si="7"/>
        <v>27251.25</v>
      </c>
      <c r="G44" s="42">
        <f t="shared" si="8"/>
        <v>26289.25</v>
      </c>
    </row>
    <row r="45" spans="1:9" x14ac:dyDescent="0.25">
      <c r="A45" s="42" t="str">
        <f t="shared" si="3"/>
        <v>BARCELONA</v>
      </c>
      <c r="B45" s="41">
        <f t="shared" si="4"/>
        <v>65585</v>
      </c>
      <c r="C45" s="41">
        <f t="shared" si="5"/>
        <v>66576</v>
      </c>
      <c r="D45" s="41">
        <f t="shared" si="6"/>
        <v>3</v>
      </c>
      <c r="E45" s="42" t="str">
        <f t="shared" si="2"/>
        <v>BALEARES</v>
      </c>
      <c r="F45" s="42">
        <f t="shared" si="7"/>
        <v>25591</v>
      </c>
      <c r="G45" s="42">
        <f t="shared" si="8"/>
        <v>22403</v>
      </c>
    </row>
    <row r="46" spans="1:9" x14ac:dyDescent="0.25">
      <c r="A46" s="42" t="str">
        <f t="shared" si="3"/>
        <v>BILBAO</v>
      </c>
      <c r="B46" s="41">
        <f t="shared" si="4"/>
        <v>27251.25</v>
      </c>
      <c r="C46" s="41">
        <f t="shared" si="5"/>
        <v>26289.25</v>
      </c>
      <c r="D46" s="41">
        <f t="shared" si="6"/>
        <v>7</v>
      </c>
      <c r="E46" s="42" t="str">
        <f t="shared" si="2"/>
        <v>BAHIA DE CADIZ</v>
      </c>
      <c r="F46" s="42">
        <f t="shared" si="7"/>
        <v>13980</v>
      </c>
      <c r="G46" s="42">
        <f t="shared" si="8"/>
        <v>14182.5</v>
      </c>
    </row>
    <row r="47" spans="1:9" x14ac:dyDescent="0.25">
      <c r="A47" s="42" t="str">
        <f t="shared" si="3"/>
        <v>CARTAGENA</v>
      </c>
      <c r="B47" s="41">
        <f t="shared" si="4"/>
        <v>7891</v>
      </c>
      <c r="C47" s="41">
        <f t="shared" si="5"/>
        <v>7324</v>
      </c>
      <c r="D47" s="41">
        <f t="shared" si="6"/>
        <v>14</v>
      </c>
      <c r="E47" s="42" t="str">
        <f t="shared" si="2"/>
        <v>VILAGARCIA</v>
      </c>
      <c r="F47" s="42">
        <f t="shared" si="7"/>
        <v>12405</v>
      </c>
      <c r="G47" s="42">
        <f t="shared" si="8"/>
        <v>10124</v>
      </c>
    </row>
    <row r="48" spans="1:9" x14ac:dyDescent="0.25">
      <c r="A48" s="42" t="str">
        <f t="shared" si="3"/>
        <v>CASTELLON</v>
      </c>
      <c r="B48" s="41">
        <f t="shared" si="4"/>
        <v>910</v>
      </c>
      <c r="C48" s="41">
        <f t="shared" si="5"/>
        <v>2996</v>
      </c>
      <c r="D48" s="41">
        <f t="shared" si="6"/>
        <v>20</v>
      </c>
      <c r="E48" s="42" t="str">
        <f t="shared" si="2"/>
        <v>VIGO</v>
      </c>
      <c r="F48" s="42">
        <f t="shared" si="7"/>
        <v>9398</v>
      </c>
      <c r="G48" s="42">
        <f t="shared" si="8"/>
        <v>9322</v>
      </c>
    </row>
    <row r="49" spans="1:7" x14ac:dyDescent="0.25">
      <c r="A49" s="42" t="str">
        <f t="shared" si="3"/>
        <v>CEUTA</v>
      </c>
      <c r="B49" s="41">
        <f t="shared" si="4"/>
        <v>7966</v>
      </c>
      <c r="C49" s="41">
        <f t="shared" si="5"/>
        <v>6050</v>
      </c>
      <c r="D49" s="41">
        <f t="shared" si="6"/>
        <v>12</v>
      </c>
      <c r="E49" s="42" t="str">
        <f t="shared" si="2"/>
        <v>CEUTA</v>
      </c>
      <c r="F49" s="42">
        <f t="shared" si="7"/>
        <v>7966</v>
      </c>
      <c r="G49" s="42">
        <f t="shared" si="8"/>
        <v>6050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25</v>
      </c>
      <c r="E50" s="42" t="str">
        <f t="shared" si="2"/>
        <v>MELILLA</v>
      </c>
      <c r="F50" s="42">
        <f t="shared" si="7"/>
        <v>7916</v>
      </c>
      <c r="G50" s="42">
        <f t="shared" si="8"/>
        <v>8389</v>
      </c>
    </row>
    <row r="51" spans="1:7" x14ac:dyDescent="0.25">
      <c r="A51" s="42" t="str">
        <f t="shared" si="3"/>
        <v>GIJON</v>
      </c>
      <c r="B51" s="41">
        <f t="shared" si="4"/>
        <v>4389</v>
      </c>
      <c r="C51" s="41">
        <f t="shared" si="5"/>
        <v>3609</v>
      </c>
      <c r="D51" s="41">
        <f t="shared" si="6"/>
        <v>17</v>
      </c>
      <c r="E51" s="42" t="str">
        <f t="shared" si="2"/>
        <v>CARTAGENA</v>
      </c>
      <c r="F51" s="42">
        <f t="shared" si="7"/>
        <v>7891</v>
      </c>
      <c r="G51" s="42">
        <f t="shared" si="8"/>
        <v>7324</v>
      </c>
    </row>
    <row r="52" spans="1:7" x14ac:dyDescent="0.25">
      <c r="A52" s="42" t="str">
        <f t="shared" si="3"/>
        <v>HUELVA</v>
      </c>
      <c r="B52" s="41">
        <f t="shared" si="4"/>
        <v>281</v>
      </c>
      <c r="C52" s="41">
        <f t="shared" si="5"/>
        <v>645</v>
      </c>
      <c r="D52" s="41">
        <f t="shared" si="6"/>
        <v>23</v>
      </c>
      <c r="E52" s="42" t="str">
        <f t="shared" si="2"/>
        <v>TARRAGONA</v>
      </c>
      <c r="F52" s="42">
        <f t="shared" si="7"/>
        <v>7488</v>
      </c>
      <c r="G52" s="42">
        <f t="shared" si="8"/>
        <v>9394</v>
      </c>
    </row>
    <row r="53" spans="1:7" x14ac:dyDescent="0.25">
      <c r="A53" s="42" t="str">
        <f t="shared" si="3"/>
        <v>LAS PALMAS</v>
      </c>
      <c r="B53" s="41">
        <f t="shared" si="4"/>
        <v>134357</v>
      </c>
      <c r="C53" s="41">
        <f t="shared" si="5"/>
        <v>141891</v>
      </c>
      <c r="D53" s="41">
        <f t="shared" si="6"/>
        <v>1</v>
      </c>
      <c r="E53" s="42" t="str">
        <f t="shared" si="2"/>
        <v>MALAGA</v>
      </c>
      <c r="F53" s="42">
        <f t="shared" si="7"/>
        <v>5598</v>
      </c>
      <c r="G53" s="42">
        <f t="shared" si="8"/>
        <v>6026</v>
      </c>
    </row>
    <row r="54" spans="1:7" x14ac:dyDescent="0.25">
      <c r="A54" s="42" t="str">
        <f t="shared" si="3"/>
        <v>MALAGA</v>
      </c>
      <c r="B54" s="41">
        <f t="shared" si="4"/>
        <v>5598</v>
      </c>
      <c r="C54" s="41">
        <f t="shared" si="5"/>
        <v>6026</v>
      </c>
      <c r="D54" s="41">
        <f t="shared" si="6"/>
        <v>16</v>
      </c>
      <c r="E54" s="42" t="str">
        <f t="shared" si="2"/>
        <v>GIJON</v>
      </c>
      <c r="F54" s="42">
        <f t="shared" si="7"/>
        <v>4389</v>
      </c>
      <c r="G54" s="42">
        <f t="shared" si="8"/>
        <v>3609</v>
      </c>
    </row>
    <row r="55" spans="1:7" x14ac:dyDescent="0.25">
      <c r="A55" s="42" t="str">
        <f t="shared" si="3"/>
        <v>MARIN Y RIA DE PONTEVEDRA</v>
      </c>
      <c r="B55" s="41">
        <f t="shared" si="4"/>
        <v>2631</v>
      </c>
      <c r="C55" s="41">
        <f t="shared" si="5"/>
        <v>2162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2631</v>
      </c>
      <c r="G55" s="42">
        <f t="shared" si="8"/>
        <v>2162</v>
      </c>
    </row>
    <row r="56" spans="1:7" x14ac:dyDescent="0.25">
      <c r="A56" s="42" t="str">
        <f t="shared" si="3"/>
        <v>MELILLA</v>
      </c>
      <c r="B56" s="41">
        <f t="shared" si="4"/>
        <v>7916</v>
      </c>
      <c r="C56" s="41">
        <f t="shared" si="5"/>
        <v>8389</v>
      </c>
      <c r="D56" s="41">
        <f t="shared" si="6"/>
        <v>13</v>
      </c>
      <c r="E56" s="42" t="str">
        <f t="shared" si="2"/>
        <v>ALMERIA</v>
      </c>
      <c r="F56" s="42">
        <f t="shared" si="7"/>
        <v>1775</v>
      </c>
      <c r="G56" s="42">
        <f t="shared" si="8"/>
        <v>1938.25</v>
      </c>
    </row>
    <row r="57" spans="1:7" x14ac:dyDescent="0.25">
      <c r="A57" s="42" t="str">
        <f t="shared" si="3"/>
        <v>MOTRIL</v>
      </c>
      <c r="B57" s="41">
        <f t="shared" si="4"/>
        <v>384</v>
      </c>
      <c r="C57" s="41">
        <f t="shared" si="5"/>
        <v>1204</v>
      </c>
      <c r="D57" s="41">
        <f t="shared" si="6"/>
        <v>21</v>
      </c>
      <c r="E57" s="42" t="str">
        <f t="shared" si="2"/>
        <v>CASTELLON</v>
      </c>
      <c r="F57" s="42">
        <f t="shared" si="7"/>
        <v>910</v>
      </c>
      <c r="G57" s="42">
        <f t="shared" si="8"/>
        <v>2996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384</v>
      </c>
      <c r="G58" s="42">
        <f t="shared" si="8"/>
        <v>1204</v>
      </c>
    </row>
    <row r="59" spans="1:7" x14ac:dyDescent="0.25">
      <c r="A59" s="42" t="str">
        <f t="shared" si="3"/>
        <v>SANTA CRUZ DE TENERIFE</v>
      </c>
      <c r="B59" s="41">
        <f t="shared" si="4"/>
        <v>109149</v>
      </c>
      <c r="C59" s="41">
        <f t="shared" si="5"/>
        <v>116794</v>
      </c>
      <c r="D59" s="41">
        <f t="shared" si="6"/>
        <v>2</v>
      </c>
      <c r="E59" s="42" t="str">
        <f t="shared" si="2"/>
        <v>BAHIA DE ALGECIRAS</v>
      </c>
      <c r="F59" s="42">
        <f t="shared" si="7"/>
        <v>361</v>
      </c>
      <c r="G59" s="42">
        <f t="shared" si="8"/>
        <v>9598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281</v>
      </c>
      <c r="G60" s="42">
        <f t="shared" si="8"/>
        <v>645</v>
      </c>
    </row>
    <row r="61" spans="1:7" x14ac:dyDescent="0.25">
      <c r="A61" s="42" t="str">
        <f t="shared" si="3"/>
        <v>SEVILLA</v>
      </c>
      <c r="B61" s="41">
        <f t="shared" si="4"/>
        <v>50021</v>
      </c>
      <c r="C61" s="41">
        <f t="shared" si="5"/>
        <v>55486</v>
      </c>
      <c r="D61" s="41">
        <f t="shared" si="6"/>
        <v>5</v>
      </c>
      <c r="E61" s="42" t="str">
        <f t="shared" si="2"/>
        <v>A CORUÑA</v>
      </c>
      <c r="F61" s="42">
        <f t="shared" si="7"/>
        <v>247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7488</v>
      </c>
      <c r="C62" s="41">
        <f t="shared" si="5"/>
        <v>9394</v>
      </c>
      <c r="D62" s="41">
        <f t="shared" si="6"/>
        <v>15</v>
      </c>
      <c r="E62" s="42" t="str">
        <f t="shared" si="2"/>
        <v>FERROL-SAN CIBRAO</v>
      </c>
      <c r="F62" s="42">
        <f t="shared" si="7"/>
        <v>40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54506</v>
      </c>
      <c r="C63" s="41">
        <f t="shared" si="5"/>
        <v>57727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9398</v>
      </c>
      <c r="C64" s="41">
        <f t="shared" si="5"/>
        <v>9322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12405</v>
      </c>
      <c r="C65" s="41">
        <f t="shared" si="5"/>
        <v>10124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I45" sqref="I4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">
        <v>40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257</v>
      </c>
      <c r="C7" s="9">
        <v>513</v>
      </c>
      <c r="D7" s="9">
        <v>1929</v>
      </c>
      <c r="E7" s="9">
        <v>1297</v>
      </c>
      <c r="F7" s="10">
        <f>((E7*100)/D7)-100</f>
        <v>-32.76308968377397</v>
      </c>
      <c r="G7" s="1"/>
      <c r="H7" s="1"/>
      <c r="I7" s="1"/>
    </row>
    <row r="8" spans="1:12" x14ac:dyDescent="0.25">
      <c r="A8" s="11" t="s">
        <v>45</v>
      </c>
      <c r="B8" s="12">
        <v>2797</v>
      </c>
      <c r="C8" s="12">
        <v>2242</v>
      </c>
      <c r="D8" s="12">
        <v>18200</v>
      </c>
      <c r="E8" s="12">
        <v>12217</v>
      </c>
      <c r="F8" s="13">
        <f t="shared" ref="F8:F35" si="0">((E8*100)/D8)-100</f>
        <v>-32.873626373626379</v>
      </c>
      <c r="G8" s="1"/>
      <c r="H8" s="1"/>
      <c r="I8" s="1"/>
    </row>
    <row r="9" spans="1:12" x14ac:dyDescent="0.25">
      <c r="A9" s="8" t="s">
        <v>46</v>
      </c>
      <c r="B9" s="9">
        <v>229</v>
      </c>
      <c r="C9" s="9">
        <v>501</v>
      </c>
      <c r="D9" s="9">
        <v>579</v>
      </c>
      <c r="E9" s="9">
        <v>1001</v>
      </c>
      <c r="F9" s="10">
        <f t="shared" si="0"/>
        <v>72.88428324697756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2</v>
      </c>
      <c r="D10" s="12">
        <v>2</v>
      </c>
      <c r="E10" s="12">
        <v>2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9">
        <v>15293</v>
      </c>
      <c r="C11" s="9">
        <v>22416</v>
      </c>
      <c r="D11" s="9">
        <v>98605</v>
      </c>
      <c r="E11" s="9">
        <v>137242</v>
      </c>
      <c r="F11" s="10">
        <f t="shared" si="0"/>
        <v>39.183611378733332</v>
      </c>
      <c r="G11" s="1"/>
      <c r="H11" s="1"/>
      <c r="I11" s="1"/>
    </row>
    <row r="12" spans="1:12" x14ac:dyDescent="0.25">
      <c r="A12" s="11" t="s">
        <v>49</v>
      </c>
      <c r="B12" s="12">
        <v>5143</v>
      </c>
      <c r="C12" s="12">
        <v>5796.5</v>
      </c>
      <c r="D12" s="12">
        <v>21699</v>
      </c>
      <c r="E12" s="12">
        <v>24084</v>
      </c>
      <c r="F12" s="13">
        <f t="shared" si="0"/>
        <v>10.991289921194522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25</v>
      </c>
      <c r="F13" s="10">
        <f t="shared" si="0"/>
        <v>1150</v>
      </c>
      <c r="G13" s="1"/>
      <c r="H13" s="1"/>
      <c r="I13" s="1"/>
    </row>
    <row r="14" spans="1:12" x14ac:dyDescent="0.25">
      <c r="A14" s="11" t="s">
        <v>51</v>
      </c>
      <c r="B14" s="12">
        <v>90005.5</v>
      </c>
      <c r="C14" s="12">
        <v>100653.5</v>
      </c>
      <c r="D14" s="12">
        <v>423838.5</v>
      </c>
      <c r="E14" s="12">
        <v>484166</v>
      </c>
      <c r="F14" s="13">
        <f t="shared" si="0"/>
        <v>14.233605488883143</v>
      </c>
      <c r="G14" s="1"/>
      <c r="H14" s="1"/>
      <c r="I14" s="1"/>
    </row>
    <row r="15" spans="1:12" x14ac:dyDescent="0.25">
      <c r="A15" s="8" t="s">
        <v>52</v>
      </c>
      <c r="B15" s="9">
        <v>45458.25</v>
      </c>
      <c r="C15" s="9">
        <v>47510</v>
      </c>
      <c r="D15" s="9">
        <v>216457</v>
      </c>
      <c r="E15" s="9">
        <v>219768.25</v>
      </c>
      <c r="F15" s="10">
        <f t="shared" si="0"/>
        <v>1.52974955764887</v>
      </c>
      <c r="G15" s="1"/>
      <c r="H15" s="1"/>
      <c r="I15" s="1"/>
    </row>
    <row r="16" spans="1:12" x14ac:dyDescent="0.25">
      <c r="A16" s="11" t="s">
        <v>53</v>
      </c>
      <c r="B16" s="12">
        <v>4397</v>
      </c>
      <c r="C16" s="12">
        <v>4465</v>
      </c>
      <c r="D16" s="12">
        <v>20093</v>
      </c>
      <c r="E16" s="12">
        <v>24110</v>
      </c>
      <c r="F16" s="13">
        <f t="shared" si="0"/>
        <v>19.992037027820629</v>
      </c>
      <c r="G16" s="1"/>
      <c r="H16" s="1"/>
      <c r="I16" s="1"/>
    </row>
    <row r="17" spans="1:9" x14ac:dyDescent="0.25">
      <c r="A17" s="8" t="s">
        <v>54</v>
      </c>
      <c r="B17" s="9">
        <v>15937</v>
      </c>
      <c r="C17" s="9">
        <v>15573</v>
      </c>
      <c r="D17" s="9">
        <v>54509</v>
      </c>
      <c r="E17" s="9">
        <v>72975</v>
      </c>
      <c r="F17" s="10">
        <f t="shared" si="0"/>
        <v>33.87697444458712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1</v>
      </c>
      <c r="D18" s="12">
        <v>125</v>
      </c>
      <c r="E18" s="12">
        <v>14</v>
      </c>
      <c r="F18" s="13">
        <f t="shared" si="0"/>
        <v>-88.8</v>
      </c>
      <c r="G18" s="1"/>
      <c r="H18" s="1"/>
      <c r="I18" s="1"/>
    </row>
    <row r="19" spans="1:9" x14ac:dyDescent="0.25">
      <c r="A19" s="8" t="s">
        <v>56</v>
      </c>
      <c r="B19" s="9">
        <v>54</v>
      </c>
      <c r="C19" s="9">
        <v>100</v>
      </c>
      <c r="D19" s="9">
        <v>271</v>
      </c>
      <c r="E19" s="9">
        <v>421</v>
      </c>
      <c r="F19" s="10">
        <f t="shared" si="0"/>
        <v>55.350553505535061</v>
      </c>
      <c r="G19" s="1"/>
      <c r="H19" s="1"/>
      <c r="I19" s="1"/>
    </row>
    <row r="20" spans="1:9" x14ac:dyDescent="0.25">
      <c r="A20" s="11" t="s">
        <v>57</v>
      </c>
      <c r="B20" s="12">
        <v>3210</v>
      </c>
      <c r="C20" s="12">
        <v>3991</v>
      </c>
      <c r="D20" s="12">
        <v>16648</v>
      </c>
      <c r="E20" s="12">
        <v>20759</v>
      </c>
      <c r="F20" s="13">
        <f t="shared" si="0"/>
        <v>24.693656895723208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243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7046</v>
      </c>
      <c r="C22" s="12">
        <v>6522</v>
      </c>
      <c r="D22" s="12">
        <v>34636</v>
      </c>
      <c r="E22" s="12">
        <v>31901</v>
      </c>
      <c r="F22" s="13">
        <f t="shared" si="0"/>
        <v>-7.896408361242635</v>
      </c>
      <c r="G22" s="1"/>
      <c r="H22" s="1"/>
      <c r="I22" s="1"/>
    </row>
    <row r="23" spans="1:9" x14ac:dyDescent="0.25">
      <c r="A23" s="8" t="s">
        <v>60</v>
      </c>
      <c r="B23" s="9">
        <v>2312</v>
      </c>
      <c r="C23" s="9">
        <v>2067</v>
      </c>
      <c r="D23" s="9">
        <v>9762</v>
      </c>
      <c r="E23" s="9">
        <v>7055</v>
      </c>
      <c r="F23" s="10">
        <f t="shared" si="0"/>
        <v>-27.729973366113498</v>
      </c>
      <c r="G23" s="1"/>
      <c r="H23" s="1"/>
      <c r="I23" s="1"/>
    </row>
    <row r="24" spans="1:9" x14ac:dyDescent="0.25">
      <c r="A24" s="11" t="s">
        <v>61</v>
      </c>
      <c r="B24" s="12">
        <v>3031</v>
      </c>
      <c r="C24" s="12">
        <v>1483</v>
      </c>
      <c r="D24" s="12">
        <v>13242</v>
      </c>
      <c r="E24" s="12">
        <v>9336</v>
      </c>
      <c r="F24" s="13">
        <f t="shared" si="0"/>
        <v>-29.497054825555054</v>
      </c>
      <c r="G24" s="1"/>
      <c r="H24" s="1"/>
      <c r="I24" s="1"/>
    </row>
    <row r="25" spans="1:9" x14ac:dyDescent="0.25">
      <c r="A25" s="8" t="s">
        <v>62</v>
      </c>
      <c r="B25" s="9">
        <v>1360</v>
      </c>
      <c r="C25" s="9">
        <v>917</v>
      </c>
      <c r="D25" s="9">
        <v>5354</v>
      </c>
      <c r="E25" s="9">
        <v>6619</v>
      </c>
      <c r="F25" s="10">
        <f t="shared" si="0"/>
        <v>23.627194620844222</v>
      </c>
      <c r="G25" s="1"/>
      <c r="H25" s="1"/>
      <c r="I25" s="1"/>
    </row>
    <row r="26" spans="1:9" x14ac:dyDescent="0.25">
      <c r="A26" s="11" t="s">
        <v>63</v>
      </c>
      <c r="B26" s="12">
        <v>435</v>
      </c>
      <c r="C26" s="12">
        <v>403</v>
      </c>
      <c r="D26" s="12">
        <v>2012</v>
      </c>
      <c r="E26" s="12">
        <v>2199</v>
      </c>
      <c r="F26" s="13">
        <f t="shared" si="0"/>
        <v>9.2942345924453349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3408</v>
      </c>
      <c r="C28" s="12">
        <v>2313</v>
      </c>
      <c r="D28" s="12">
        <v>15994</v>
      </c>
      <c r="E28" s="12">
        <v>12924</v>
      </c>
      <c r="F28" s="13">
        <f t="shared" si="0"/>
        <v>-19.194698011754411</v>
      </c>
      <c r="G28" s="1"/>
      <c r="H28" s="1"/>
      <c r="I28" s="1"/>
    </row>
    <row r="29" spans="1:9" x14ac:dyDescent="0.25">
      <c r="A29" s="8" t="s">
        <v>66</v>
      </c>
      <c r="B29" s="9">
        <v>112</v>
      </c>
      <c r="C29" s="9">
        <v>138</v>
      </c>
      <c r="D29" s="9">
        <v>381</v>
      </c>
      <c r="E29" s="9">
        <v>565</v>
      </c>
      <c r="F29" s="10">
        <f t="shared" si="0"/>
        <v>48.293963254593166</v>
      </c>
      <c r="G29" s="1"/>
      <c r="H29" s="1"/>
      <c r="I29" s="1"/>
    </row>
    <row r="30" spans="1:9" x14ac:dyDescent="0.25">
      <c r="A30" s="11" t="s">
        <v>67</v>
      </c>
      <c r="B30" s="12">
        <v>2284</v>
      </c>
      <c r="C30" s="12">
        <v>1404</v>
      </c>
      <c r="D30" s="12">
        <v>9106</v>
      </c>
      <c r="E30" s="12">
        <v>5088</v>
      </c>
      <c r="F30" s="13">
        <f t="shared" si="0"/>
        <v>-44.124752910169121</v>
      </c>
      <c r="G30" s="1"/>
      <c r="H30" s="1"/>
      <c r="I30" s="1"/>
    </row>
    <row r="31" spans="1:9" x14ac:dyDescent="0.25">
      <c r="A31" s="8" t="s">
        <v>68</v>
      </c>
      <c r="B31" s="9">
        <v>4880</v>
      </c>
      <c r="C31" s="9">
        <v>5415</v>
      </c>
      <c r="D31" s="9">
        <v>27783</v>
      </c>
      <c r="E31" s="9">
        <v>24533</v>
      </c>
      <c r="F31" s="10">
        <f t="shared" si="0"/>
        <v>-11.697800813447074</v>
      </c>
      <c r="G31" s="1"/>
      <c r="H31" s="1"/>
      <c r="I31" s="1"/>
    </row>
    <row r="32" spans="1:9" x14ac:dyDescent="0.25">
      <c r="A32" s="11" t="s">
        <v>69</v>
      </c>
      <c r="B32" s="12">
        <v>190909</v>
      </c>
      <c r="C32" s="12">
        <v>200683</v>
      </c>
      <c r="D32" s="12">
        <v>832871</v>
      </c>
      <c r="E32" s="12">
        <v>858437</v>
      </c>
      <c r="F32" s="13">
        <f t="shared" si="0"/>
        <v>3.0696230268552966</v>
      </c>
      <c r="G32" s="1"/>
      <c r="H32" s="1"/>
      <c r="I32" s="1"/>
    </row>
    <row r="33" spans="1:9" x14ac:dyDescent="0.25">
      <c r="A33" s="8" t="s">
        <v>70</v>
      </c>
      <c r="B33" s="9">
        <v>15679</v>
      </c>
      <c r="C33" s="9">
        <v>15901</v>
      </c>
      <c r="D33" s="9">
        <v>70294.5</v>
      </c>
      <c r="E33" s="9">
        <v>69494</v>
      </c>
      <c r="F33" s="10">
        <f t="shared" si="0"/>
        <v>-1.1387804166755586</v>
      </c>
      <c r="G33" s="1"/>
      <c r="H33" s="1"/>
      <c r="I33" s="1"/>
    </row>
    <row r="34" spans="1:9" x14ac:dyDescent="0.25">
      <c r="A34" s="11" t="s">
        <v>71</v>
      </c>
      <c r="B34" s="12">
        <v>107</v>
      </c>
      <c r="C34" s="12">
        <v>92</v>
      </c>
      <c r="D34" s="12">
        <v>447</v>
      </c>
      <c r="E34" s="12">
        <v>370</v>
      </c>
      <c r="F34" s="13">
        <f t="shared" si="0"/>
        <v>-17.225950782997757</v>
      </c>
      <c r="G34" s="1"/>
      <c r="H34" s="1"/>
      <c r="I34" s="1"/>
    </row>
    <row r="35" spans="1:9" x14ac:dyDescent="0.25">
      <c r="A35" s="14" t="s">
        <v>72</v>
      </c>
      <c r="B35" s="15">
        <f>SUM(B7:B34)</f>
        <v>414343.75</v>
      </c>
      <c r="C35" s="15">
        <f t="shared" ref="C35:E35" si="1">SUM(C7:C34)</f>
        <v>441102</v>
      </c>
      <c r="D35" s="15">
        <f t="shared" si="1"/>
        <v>1895083</v>
      </c>
      <c r="E35" s="15">
        <f t="shared" si="1"/>
        <v>2026602.25</v>
      </c>
      <c r="F35" s="16">
        <f t="shared" si="0"/>
        <v>6.9400258458336594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1297</v>
      </c>
      <c r="C38" s="41">
        <f>D7</f>
        <v>1929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858437</v>
      </c>
      <c r="G38" s="42">
        <f>LOOKUP(E38,$A$38:$A$65,$C$38:$C$65)</f>
        <v>832871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12217</v>
      </c>
      <c r="C39" s="41">
        <f t="shared" ref="C39:C65" si="5">D8</f>
        <v>18200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484166</v>
      </c>
      <c r="G39" s="42">
        <f t="shared" ref="G39:G65" si="8">LOOKUP(E39,$A$38:$A$65,$C$38:$C$65)</f>
        <v>423838.5</v>
      </c>
    </row>
    <row r="40" spans="1:9" x14ac:dyDescent="0.25">
      <c r="A40" s="42" t="str">
        <f t="shared" si="3"/>
        <v>ALMERIA</v>
      </c>
      <c r="B40" s="41">
        <f t="shared" si="4"/>
        <v>1001</v>
      </c>
      <c r="C40" s="41">
        <f t="shared" si="5"/>
        <v>579</v>
      </c>
      <c r="D40" s="41">
        <f t="shared" si="6"/>
        <v>20</v>
      </c>
      <c r="E40" s="42" t="str">
        <f t="shared" si="2"/>
        <v>BILBAO</v>
      </c>
      <c r="F40" s="42">
        <f t="shared" si="7"/>
        <v>219768.25</v>
      </c>
      <c r="G40" s="42">
        <f t="shared" si="8"/>
        <v>216457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2</v>
      </c>
      <c r="D41" s="41">
        <f t="shared" si="6"/>
        <v>26</v>
      </c>
      <c r="E41" s="42" t="str">
        <f t="shared" si="2"/>
        <v>BAHIA DE ALGECIRAS</v>
      </c>
      <c r="F41" s="42">
        <f t="shared" si="7"/>
        <v>137242</v>
      </c>
      <c r="G41" s="42">
        <f t="shared" si="8"/>
        <v>98605</v>
      </c>
    </row>
    <row r="42" spans="1:9" x14ac:dyDescent="0.25">
      <c r="A42" s="42" t="str">
        <f t="shared" si="3"/>
        <v>BAHIA DE ALGECIRAS</v>
      </c>
      <c r="B42" s="41">
        <f t="shared" si="4"/>
        <v>137242</v>
      </c>
      <c r="C42" s="41">
        <f t="shared" si="5"/>
        <v>98605</v>
      </c>
      <c r="D42" s="41">
        <f t="shared" si="6"/>
        <v>4</v>
      </c>
      <c r="E42" s="42" t="str">
        <f t="shared" si="2"/>
        <v>CASTELLON</v>
      </c>
      <c r="F42" s="42">
        <f t="shared" si="7"/>
        <v>72975</v>
      </c>
      <c r="G42" s="42">
        <f t="shared" si="8"/>
        <v>54509</v>
      </c>
    </row>
    <row r="43" spans="1:9" x14ac:dyDescent="0.25">
      <c r="A43" s="42" t="str">
        <f t="shared" si="3"/>
        <v>BAHIA DE CADIZ</v>
      </c>
      <c r="B43" s="41">
        <f t="shared" si="4"/>
        <v>24084</v>
      </c>
      <c r="C43" s="41">
        <f t="shared" si="5"/>
        <v>21699</v>
      </c>
      <c r="D43" s="41">
        <f t="shared" si="6"/>
        <v>10</v>
      </c>
      <c r="E43" s="42" t="str">
        <f t="shared" si="2"/>
        <v>VIGO</v>
      </c>
      <c r="F43" s="42">
        <f t="shared" si="7"/>
        <v>69494</v>
      </c>
      <c r="G43" s="42">
        <f t="shared" si="8"/>
        <v>70294.5</v>
      </c>
    </row>
    <row r="44" spans="1:9" x14ac:dyDescent="0.25">
      <c r="A44" s="42" t="str">
        <f t="shared" si="3"/>
        <v>BALEARES</v>
      </c>
      <c r="B44" s="41">
        <f t="shared" si="4"/>
        <v>25</v>
      </c>
      <c r="C44" s="41">
        <f t="shared" si="5"/>
        <v>2</v>
      </c>
      <c r="D44" s="41">
        <f t="shared" si="6"/>
        <v>24</v>
      </c>
      <c r="E44" s="42" t="str">
        <f t="shared" si="2"/>
        <v>LAS PALMAS</v>
      </c>
      <c r="F44" s="42">
        <f t="shared" si="7"/>
        <v>31901</v>
      </c>
      <c r="G44" s="42">
        <f t="shared" si="8"/>
        <v>34636</v>
      </c>
    </row>
    <row r="45" spans="1:9" x14ac:dyDescent="0.25">
      <c r="A45" s="42" t="str">
        <f t="shared" si="3"/>
        <v>BARCELONA</v>
      </c>
      <c r="B45" s="41">
        <f t="shared" si="4"/>
        <v>484166</v>
      </c>
      <c r="C45" s="41">
        <f t="shared" si="5"/>
        <v>423838.5</v>
      </c>
      <c r="D45" s="41">
        <f t="shared" si="6"/>
        <v>2</v>
      </c>
      <c r="E45" s="42" t="str">
        <f t="shared" si="2"/>
        <v>TARRAGONA</v>
      </c>
      <c r="F45" s="42">
        <f t="shared" si="7"/>
        <v>24533</v>
      </c>
      <c r="G45" s="42">
        <f t="shared" si="8"/>
        <v>27783</v>
      </c>
    </row>
    <row r="46" spans="1:9" x14ac:dyDescent="0.25">
      <c r="A46" s="42" t="str">
        <f t="shared" si="3"/>
        <v>BILBAO</v>
      </c>
      <c r="B46" s="41">
        <f t="shared" si="4"/>
        <v>219768.25</v>
      </c>
      <c r="C46" s="41">
        <f t="shared" si="5"/>
        <v>216457</v>
      </c>
      <c r="D46" s="41">
        <f t="shared" si="6"/>
        <v>3</v>
      </c>
      <c r="E46" s="42" t="str">
        <f t="shared" si="2"/>
        <v>CARTAGENA</v>
      </c>
      <c r="F46" s="42">
        <f t="shared" si="7"/>
        <v>24110</v>
      </c>
      <c r="G46" s="42">
        <f t="shared" si="8"/>
        <v>20093</v>
      </c>
    </row>
    <row r="47" spans="1:9" x14ac:dyDescent="0.25">
      <c r="A47" s="42" t="str">
        <f t="shared" si="3"/>
        <v>CARTAGENA</v>
      </c>
      <c r="B47" s="41">
        <f t="shared" si="4"/>
        <v>24110</v>
      </c>
      <c r="C47" s="41">
        <f t="shared" si="5"/>
        <v>20093</v>
      </c>
      <c r="D47" s="41">
        <f t="shared" si="6"/>
        <v>9</v>
      </c>
      <c r="E47" s="42" t="str">
        <f t="shared" si="2"/>
        <v>BAHIA DE CADIZ</v>
      </c>
      <c r="F47" s="42">
        <f t="shared" si="7"/>
        <v>24084</v>
      </c>
      <c r="G47" s="42">
        <f t="shared" si="8"/>
        <v>21699</v>
      </c>
    </row>
    <row r="48" spans="1:9" x14ac:dyDescent="0.25">
      <c r="A48" s="42" t="str">
        <f t="shared" si="3"/>
        <v>CASTELLON</v>
      </c>
      <c r="B48" s="41">
        <f t="shared" si="4"/>
        <v>72975</v>
      </c>
      <c r="C48" s="41">
        <f t="shared" si="5"/>
        <v>54509</v>
      </c>
      <c r="D48" s="41">
        <f t="shared" si="6"/>
        <v>5</v>
      </c>
      <c r="E48" s="42" t="str">
        <f t="shared" si="2"/>
        <v>GIJON</v>
      </c>
      <c r="F48" s="42">
        <f t="shared" si="7"/>
        <v>20759</v>
      </c>
      <c r="G48" s="42">
        <f t="shared" si="8"/>
        <v>16648</v>
      </c>
    </row>
    <row r="49" spans="1:7" x14ac:dyDescent="0.25">
      <c r="A49" s="42" t="str">
        <f t="shared" si="3"/>
        <v>CEUTA</v>
      </c>
      <c r="B49" s="41">
        <f t="shared" si="4"/>
        <v>14</v>
      </c>
      <c r="C49" s="41">
        <f t="shared" si="5"/>
        <v>125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12924</v>
      </c>
      <c r="G49" s="42">
        <f t="shared" si="8"/>
        <v>15994</v>
      </c>
    </row>
    <row r="50" spans="1:7" x14ac:dyDescent="0.25">
      <c r="A50" s="42" t="str">
        <f t="shared" si="3"/>
        <v>FERROL-SAN CIBRAO</v>
      </c>
      <c r="B50" s="41">
        <f t="shared" si="4"/>
        <v>421</v>
      </c>
      <c r="C50" s="41">
        <f t="shared" si="5"/>
        <v>271</v>
      </c>
      <c r="D50" s="41">
        <f t="shared" si="6"/>
        <v>22</v>
      </c>
      <c r="E50" s="42" t="str">
        <f t="shared" si="2"/>
        <v>ALICANTE</v>
      </c>
      <c r="F50" s="42">
        <f t="shared" si="7"/>
        <v>12217</v>
      </c>
      <c r="G50" s="42">
        <f t="shared" si="8"/>
        <v>18200</v>
      </c>
    </row>
    <row r="51" spans="1:7" x14ac:dyDescent="0.25">
      <c r="A51" s="42" t="str">
        <f t="shared" si="3"/>
        <v>GIJON</v>
      </c>
      <c r="B51" s="41">
        <f t="shared" si="4"/>
        <v>20759</v>
      </c>
      <c r="C51" s="41">
        <f t="shared" si="5"/>
        <v>16648</v>
      </c>
      <c r="D51" s="41">
        <f t="shared" si="6"/>
        <v>11</v>
      </c>
      <c r="E51" s="42" t="str">
        <f t="shared" si="2"/>
        <v>MARIN Y RIA DE PONTEVEDRA</v>
      </c>
      <c r="F51" s="42">
        <f t="shared" si="7"/>
        <v>9336</v>
      </c>
      <c r="G51" s="42">
        <f t="shared" si="8"/>
        <v>13242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243</v>
      </c>
      <c r="D52" s="41">
        <f t="shared" si="6"/>
        <v>28</v>
      </c>
      <c r="E52" s="42" t="str">
        <f t="shared" si="2"/>
        <v>MALAGA</v>
      </c>
      <c r="F52" s="42">
        <f t="shared" si="7"/>
        <v>7055</v>
      </c>
      <c r="G52" s="42">
        <f t="shared" si="8"/>
        <v>9762</v>
      </c>
    </row>
    <row r="53" spans="1:7" x14ac:dyDescent="0.25">
      <c r="A53" s="42" t="str">
        <f t="shared" si="3"/>
        <v>LAS PALMAS</v>
      </c>
      <c r="B53" s="41">
        <f t="shared" si="4"/>
        <v>31901</v>
      </c>
      <c r="C53" s="41">
        <f t="shared" si="5"/>
        <v>34636</v>
      </c>
      <c r="D53" s="41">
        <f t="shared" si="6"/>
        <v>7</v>
      </c>
      <c r="E53" s="42" t="str">
        <f t="shared" si="2"/>
        <v>MELILLA</v>
      </c>
      <c r="F53" s="42">
        <f t="shared" si="7"/>
        <v>6619</v>
      </c>
      <c r="G53" s="42">
        <f t="shared" si="8"/>
        <v>5354</v>
      </c>
    </row>
    <row r="54" spans="1:7" x14ac:dyDescent="0.25">
      <c r="A54" s="42" t="str">
        <f t="shared" si="3"/>
        <v>MALAGA</v>
      </c>
      <c r="B54" s="41">
        <f t="shared" si="4"/>
        <v>7055</v>
      </c>
      <c r="C54" s="41">
        <f t="shared" si="5"/>
        <v>9762</v>
      </c>
      <c r="D54" s="41">
        <f t="shared" si="6"/>
        <v>15</v>
      </c>
      <c r="E54" s="42" t="str">
        <f t="shared" si="2"/>
        <v>SEVILLA</v>
      </c>
      <c r="F54" s="42">
        <f t="shared" si="7"/>
        <v>5088</v>
      </c>
      <c r="G54" s="42">
        <f t="shared" si="8"/>
        <v>9106</v>
      </c>
    </row>
    <row r="55" spans="1:7" x14ac:dyDescent="0.25">
      <c r="A55" s="42" t="str">
        <f t="shared" si="3"/>
        <v>MARIN Y RIA DE PONTEVEDRA</v>
      </c>
      <c r="B55" s="41">
        <f t="shared" si="4"/>
        <v>9336</v>
      </c>
      <c r="C55" s="41">
        <f t="shared" si="5"/>
        <v>13242</v>
      </c>
      <c r="D55" s="41">
        <f t="shared" si="6"/>
        <v>14</v>
      </c>
      <c r="E55" s="42" t="str">
        <f t="shared" si="2"/>
        <v>MOTRIL</v>
      </c>
      <c r="F55" s="42">
        <f t="shared" si="7"/>
        <v>2199</v>
      </c>
      <c r="G55" s="42">
        <f t="shared" si="8"/>
        <v>2012</v>
      </c>
    </row>
    <row r="56" spans="1:7" x14ac:dyDescent="0.25">
      <c r="A56" s="42" t="str">
        <f t="shared" si="3"/>
        <v>MELILLA</v>
      </c>
      <c r="B56" s="41">
        <f t="shared" si="4"/>
        <v>6619</v>
      </c>
      <c r="C56" s="41">
        <f t="shared" si="5"/>
        <v>5354</v>
      </c>
      <c r="D56" s="41">
        <f t="shared" si="6"/>
        <v>16</v>
      </c>
      <c r="E56" s="42" t="str">
        <f t="shared" si="2"/>
        <v>A CORUÑA</v>
      </c>
      <c r="F56" s="42">
        <f t="shared" si="7"/>
        <v>1297</v>
      </c>
      <c r="G56" s="42">
        <f t="shared" si="8"/>
        <v>1929</v>
      </c>
    </row>
    <row r="57" spans="1:7" x14ac:dyDescent="0.25">
      <c r="A57" s="42" t="str">
        <f t="shared" si="3"/>
        <v>MOTRIL</v>
      </c>
      <c r="B57" s="41">
        <f t="shared" si="4"/>
        <v>2199</v>
      </c>
      <c r="C57" s="41">
        <f t="shared" si="5"/>
        <v>2012</v>
      </c>
      <c r="D57" s="41">
        <f t="shared" si="6"/>
        <v>18</v>
      </c>
      <c r="E57" s="42" t="str">
        <f t="shared" si="2"/>
        <v>ALMERIA</v>
      </c>
      <c r="F57" s="42">
        <f t="shared" si="7"/>
        <v>1001</v>
      </c>
      <c r="G57" s="42">
        <f t="shared" si="8"/>
        <v>579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565</v>
      </c>
      <c r="G58" s="42">
        <f t="shared" si="8"/>
        <v>381</v>
      </c>
    </row>
    <row r="59" spans="1:7" x14ac:dyDescent="0.25">
      <c r="A59" s="42" t="str">
        <f t="shared" si="3"/>
        <v>SANTA CRUZ DE TENERIFE</v>
      </c>
      <c r="B59" s="41">
        <f t="shared" si="4"/>
        <v>12924</v>
      </c>
      <c r="C59" s="41">
        <f t="shared" si="5"/>
        <v>15994</v>
      </c>
      <c r="D59" s="41">
        <f t="shared" si="6"/>
        <v>12</v>
      </c>
      <c r="E59" s="42" t="str">
        <f t="shared" si="2"/>
        <v>FERROL-SAN CIBRAO</v>
      </c>
      <c r="F59" s="42">
        <f t="shared" si="7"/>
        <v>421</v>
      </c>
      <c r="G59" s="42">
        <f t="shared" si="8"/>
        <v>271</v>
      </c>
    </row>
    <row r="60" spans="1:7" x14ac:dyDescent="0.25">
      <c r="A60" s="42" t="str">
        <f t="shared" si="3"/>
        <v>SANTANDER</v>
      </c>
      <c r="B60" s="41">
        <f t="shared" si="4"/>
        <v>565</v>
      </c>
      <c r="C60" s="41">
        <f t="shared" si="5"/>
        <v>381</v>
      </c>
      <c r="D60" s="41">
        <f t="shared" si="6"/>
        <v>21</v>
      </c>
      <c r="E60" s="42" t="str">
        <f t="shared" si="2"/>
        <v>VILAGARCIA</v>
      </c>
      <c r="F60" s="42">
        <f t="shared" si="7"/>
        <v>370</v>
      </c>
      <c r="G60" s="42">
        <f t="shared" si="8"/>
        <v>447</v>
      </c>
    </row>
    <row r="61" spans="1:7" x14ac:dyDescent="0.25">
      <c r="A61" s="42" t="str">
        <f t="shared" si="3"/>
        <v>SEVILLA</v>
      </c>
      <c r="B61" s="41">
        <f t="shared" si="4"/>
        <v>5088</v>
      </c>
      <c r="C61" s="41">
        <f t="shared" si="5"/>
        <v>9106</v>
      </c>
      <c r="D61" s="41">
        <f t="shared" si="6"/>
        <v>17</v>
      </c>
      <c r="E61" s="42" t="str">
        <f t="shared" si="2"/>
        <v>BALEARES</v>
      </c>
      <c r="F61" s="42">
        <f t="shared" si="7"/>
        <v>25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24533</v>
      </c>
      <c r="C62" s="41">
        <f t="shared" si="5"/>
        <v>27783</v>
      </c>
      <c r="D62" s="41">
        <f t="shared" si="6"/>
        <v>8</v>
      </c>
      <c r="E62" s="42" t="str">
        <f t="shared" si="2"/>
        <v>CEUTA</v>
      </c>
      <c r="F62" s="42">
        <f t="shared" si="7"/>
        <v>14</v>
      </c>
      <c r="G62" s="42">
        <f t="shared" si="8"/>
        <v>125</v>
      </c>
    </row>
    <row r="63" spans="1:7" x14ac:dyDescent="0.25">
      <c r="A63" s="42" t="str">
        <f t="shared" si="3"/>
        <v>VALENCIA</v>
      </c>
      <c r="B63" s="41">
        <f t="shared" si="4"/>
        <v>858437</v>
      </c>
      <c r="C63" s="41">
        <f t="shared" si="5"/>
        <v>832871</v>
      </c>
      <c r="D63" s="41">
        <f t="shared" si="6"/>
        <v>1</v>
      </c>
      <c r="E63" s="42" t="str">
        <f t="shared" si="2"/>
        <v>AVILES</v>
      </c>
      <c r="F63" s="42">
        <f t="shared" si="7"/>
        <v>2</v>
      </c>
      <c r="G63" s="42">
        <f t="shared" si="8"/>
        <v>2</v>
      </c>
    </row>
    <row r="64" spans="1:7" x14ac:dyDescent="0.25">
      <c r="A64" s="42" t="str">
        <f t="shared" si="3"/>
        <v>VIGO</v>
      </c>
      <c r="B64" s="41">
        <f t="shared" si="4"/>
        <v>69494</v>
      </c>
      <c r="C64" s="41">
        <f t="shared" si="5"/>
        <v>70294.5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370</v>
      </c>
      <c r="C65" s="41">
        <f t="shared" si="5"/>
        <v>447</v>
      </c>
      <c r="D65" s="41">
        <f t="shared" si="6"/>
        <v>23</v>
      </c>
      <c r="E65" s="42" t="str">
        <f t="shared" si="2"/>
        <v>HUELVA</v>
      </c>
      <c r="F65" s="42">
        <f t="shared" si="7"/>
        <v>0</v>
      </c>
      <c r="G65" s="42">
        <f t="shared" si="8"/>
        <v>243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Mayo</v>
      </c>
      <c r="C5" s="68"/>
      <c r="D5" s="67" t="s">
        <v>40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257</v>
      </c>
      <c r="C7" s="9">
        <v>615</v>
      </c>
      <c r="D7" s="9">
        <v>1929</v>
      </c>
      <c r="E7" s="9">
        <v>1544</v>
      </c>
      <c r="F7" s="10">
        <f>((E7*100)/D7)-100</f>
        <v>-19.958527734577501</v>
      </c>
      <c r="G7" s="1"/>
      <c r="H7" s="1"/>
      <c r="I7" s="1"/>
    </row>
    <row r="8" spans="1:12" x14ac:dyDescent="0.25">
      <c r="A8" s="11" t="s">
        <v>45</v>
      </c>
      <c r="B8" s="12">
        <v>12588</v>
      </c>
      <c r="C8" s="12">
        <v>11780</v>
      </c>
      <c r="D8" s="12">
        <v>68177</v>
      </c>
      <c r="E8" s="12">
        <v>61130</v>
      </c>
      <c r="F8" s="13">
        <f t="shared" ref="F8:F35" si="0">((E8*100)/D8)-100</f>
        <v>-10.336330434017341</v>
      </c>
      <c r="G8" s="1"/>
      <c r="H8" s="1"/>
      <c r="I8" s="1"/>
    </row>
    <row r="9" spans="1:12" x14ac:dyDescent="0.25">
      <c r="A9" s="8" t="s">
        <v>46</v>
      </c>
      <c r="B9" s="9">
        <v>654</v>
      </c>
      <c r="C9" s="9">
        <v>718</v>
      </c>
      <c r="D9" s="9">
        <v>2517.25</v>
      </c>
      <c r="E9" s="9">
        <v>2776</v>
      </c>
      <c r="F9" s="10">
        <f t="shared" si="0"/>
        <v>10.279074386731551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2</v>
      </c>
      <c r="D10" s="12">
        <v>2</v>
      </c>
      <c r="E10" s="12">
        <v>2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9">
        <v>17530</v>
      </c>
      <c r="C11" s="9">
        <v>22416</v>
      </c>
      <c r="D11" s="9">
        <v>108203</v>
      </c>
      <c r="E11" s="9">
        <v>137603</v>
      </c>
      <c r="F11" s="10">
        <f t="shared" si="0"/>
        <v>27.171150522628764</v>
      </c>
      <c r="G11" s="1"/>
      <c r="H11" s="1"/>
      <c r="I11" s="1"/>
    </row>
    <row r="12" spans="1:12" x14ac:dyDescent="0.25">
      <c r="A12" s="11" t="s">
        <v>49</v>
      </c>
      <c r="B12" s="12">
        <v>7362</v>
      </c>
      <c r="C12" s="12">
        <v>7788.5</v>
      </c>
      <c r="D12" s="12">
        <v>35881.5</v>
      </c>
      <c r="E12" s="12">
        <v>38064</v>
      </c>
      <c r="F12" s="13">
        <f t="shared" si="0"/>
        <v>6.082521633710968</v>
      </c>
      <c r="G12" s="1"/>
      <c r="H12" s="1"/>
      <c r="I12" s="1"/>
    </row>
    <row r="13" spans="1:12" x14ac:dyDescent="0.25">
      <c r="A13" s="8" t="s">
        <v>50</v>
      </c>
      <c r="B13" s="9">
        <v>5791</v>
      </c>
      <c r="C13" s="9">
        <v>5944</v>
      </c>
      <c r="D13" s="9">
        <v>22405</v>
      </c>
      <c r="E13" s="9">
        <v>25616</v>
      </c>
      <c r="F13" s="10">
        <f t="shared" si="0"/>
        <v>14.331622405713006</v>
      </c>
      <c r="G13" s="1"/>
      <c r="H13" s="1"/>
      <c r="I13" s="1"/>
    </row>
    <row r="14" spans="1:12" x14ac:dyDescent="0.25">
      <c r="A14" s="11" t="s">
        <v>51</v>
      </c>
      <c r="B14" s="12">
        <v>104392.5</v>
      </c>
      <c r="C14" s="12">
        <v>115561</v>
      </c>
      <c r="D14" s="12">
        <v>490483.5</v>
      </c>
      <c r="E14" s="12">
        <v>549760</v>
      </c>
      <c r="F14" s="13">
        <f t="shared" si="0"/>
        <v>12.085319893533622</v>
      </c>
      <c r="G14" s="1"/>
      <c r="H14" s="1"/>
      <c r="I14" s="1"/>
    </row>
    <row r="15" spans="1:12" x14ac:dyDescent="0.25">
      <c r="A15" s="8" t="s">
        <v>52</v>
      </c>
      <c r="B15" s="9">
        <v>50140.25</v>
      </c>
      <c r="C15" s="9">
        <v>53670</v>
      </c>
      <c r="D15" s="9">
        <v>242746.25</v>
      </c>
      <c r="E15" s="9">
        <v>247019.5</v>
      </c>
      <c r="F15" s="10">
        <f t="shared" si="0"/>
        <v>1.7603773487746963</v>
      </c>
      <c r="G15" s="1"/>
      <c r="H15" s="1"/>
      <c r="I15" s="1"/>
    </row>
    <row r="16" spans="1:12" x14ac:dyDescent="0.25">
      <c r="A16" s="11" t="s">
        <v>53</v>
      </c>
      <c r="B16" s="12">
        <v>6052</v>
      </c>
      <c r="C16" s="12">
        <v>5976</v>
      </c>
      <c r="D16" s="12">
        <v>27417</v>
      </c>
      <c r="E16" s="12">
        <v>32001</v>
      </c>
      <c r="F16" s="13">
        <f t="shared" si="0"/>
        <v>16.719553561658827</v>
      </c>
      <c r="G16" s="1"/>
      <c r="H16" s="1"/>
      <c r="I16" s="1"/>
    </row>
    <row r="17" spans="1:9" x14ac:dyDescent="0.25">
      <c r="A17" s="8" t="s">
        <v>54</v>
      </c>
      <c r="B17" s="9">
        <v>16002</v>
      </c>
      <c r="C17" s="9">
        <v>15587</v>
      </c>
      <c r="D17" s="9">
        <v>57505</v>
      </c>
      <c r="E17" s="9">
        <v>73885</v>
      </c>
      <c r="F17" s="10">
        <f t="shared" si="0"/>
        <v>28.484479610468668</v>
      </c>
      <c r="G17" s="1"/>
      <c r="H17" s="1"/>
      <c r="I17" s="1"/>
    </row>
    <row r="18" spans="1:9" x14ac:dyDescent="0.25">
      <c r="A18" s="11" t="s">
        <v>55</v>
      </c>
      <c r="B18" s="12">
        <v>1428</v>
      </c>
      <c r="C18" s="12">
        <v>1612</v>
      </c>
      <c r="D18" s="12">
        <v>6175</v>
      </c>
      <c r="E18" s="12">
        <v>7980</v>
      </c>
      <c r="F18" s="13">
        <f t="shared" si="0"/>
        <v>29.230769230769226</v>
      </c>
      <c r="G18" s="1"/>
      <c r="H18" s="1"/>
      <c r="I18" s="1"/>
    </row>
    <row r="19" spans="1:9" x14ac:dyDescent="0.25">
      <c r="A19" s="8" t="s">
        <v>56</v>
      </c>
      <c r="B19" s="9">
        <v>54</v>
      </c>
      <c r="C19" s="9">
        <v>100</v>
      </c>
      <c r="D19" s="9">
        <v>271</v>
      </c>
      <c r="E19" s="9">
        <v>461</v>
      </c>
      <c r="F19" s="10">
        <f t="shared" si="0"/>
        <v>70.110701107011067</v>
      </c>
      <c r="G19" s="1"/>
      <c r="H19" s="1"/>
      <c r="I19" s="1"/>
    </row>
    <row r="20" spans="1:9" x14ac:dyDescent="0.25">
      <c r="A20" s="11" t="s">
        <v>57</v>
      </c>
      <c r="B20" s="12">
        <v>4106</v>
      </c>
      <c r="C20" s="12">
        <v>5206</v>
      </c>
      <c r="D20" s="12">
        <v>20257</v>
      </c>
      <c r="E20" s="12">
        <v>25148</v>
      </c>
      <c r="F20" s="13">
        <f t="shared" si="0"/>
        <v>24.144740089845484</v>
      </c>
      <c r="G20" s="1"/>
      <c r="H20" s="1"/>
      <c r="I20" s="1"/>
    </row>
    <row r="21" spans="1:9" x14ac:dyDescent="0.25">
      <c r="A21" s="8" t="s">
        <v>58</v>
      </c>
      <c r="B21" s="9">
        <v>133</v>
      </c>
      <c r="C21" s="9">
        <v>152</v>
      </c>
      <c r="D21" s="9">
        <v>890</v>
      </c>
      <c r="E21" s="9">
        <v>281</v>
      </c>
      <c r="F21" s="10">
        <f t="shared" si="0"/>
        <v>-68.426966292134836</v>
      </c>
      <c r="G21" s="1"/>
      <c r="H21" s="1"/>
      <c r="I21" s="1"/>
    </row>
    <row r="22" spans="1:9" x14ac:dyDescent="0.25">
      <c r="A22" s="11" t="s">
        <v>59</v>
      </c>
      <c r="B22" s="12">
        <v>35199</v>
      </c>
      <c r="C22" s="12">
        <v>34665</v>
      </c>
      <c r="D22" s="12">
        <v>176760</v>
      </c>
      <c r="E22" s="12">
        <v>166259</v>
      </c>
      <c r="F22" s="13">
        <f t="shared" si="0"/>
        <v>-5.9408237157727939</v>
      </c>
      <c r="G22" s="1"/>
      <c r="H22" s="1"/>
      <c r="I22" s="1"/>
    </row>
    <row r="23" spans="1:9" x14ac:dyDescent="0.25">
      <c r="A23" s="8" t="s">
        <v>60</v>
      </c>
      <c r="B23" s="9">
        <v>3362</v>
      </c>
      <c r="C23" s="9">
        <v>3258</v>
      </c>
      <c r="D23" s="9">
        <v>15788</v>
      </c>
      <c r="E23" s="9">
        <v>12653</v>
      </c>
      <c r="F23" s="10">
        <f t="shared" si="0"/>
        <v>-19.856853306308594</v>
      </c>
      <c r="G23" s="1"/>
      <c r="H23" s="1"/>
      <c r="I23" s="1"/>
    </row>
    <row r="24" spans="1:9" x14ac:dyDescent="0.25">
      <c r="A24" s="11" t="s">
        <v>61</v>
      </c>
      <c r="B24" s="12">
        <v>3489</v>
      </c>
      <c r="C24" s="12">
        <v>2215</v>
      </c>
      <c r="D24" s="12">
        <v>15404</v>
      </c>
      <c r="E24" s="12">
        <v>11967</v>
      </c>
      <c r="F24" s="13">
        <f t="shared" si="0"/>
        <v>-22.312386393144635</v>
      </c>
      <c r="G24" s="1"/>
      <c r="H24" s="1"/>
      <c r="I24" s="1"/>
    </row>
    <row r="25" spans="1:9" x14ac:dyDescent="0.25">
      <c r="A25" s="8" t="s">
        <v>62</v>
      </c>
      <c r="B25" s="9">
        <v>3117</v>
      </c>
      <c r="C25" s="9">
        <v>3184</v>
      </c>
      <c r="D25" s="9">
        <v>13743</v>
      </c>
      <c r="E25" s="9">
        <v>14535</v>
      </c>
      <c r="F25" s="10">
        <f t="shared" si="0"/>
        <v>5.7629338572364048</v>
      </c>
      <c r="G25" s="1"/>
      <c r="H25" s="1"/>
      <c r="I25" s="1"/>
    </row>
    <row r="26" spans="1:9" x14ac:dyDescent="0.25">
      <c r="A26" s="11" t="s">
        <v>63</v>
      </c>
      <c r="B26" s="12">
        <v>733</v>
      </c>
      <c r="C26" s="12">
        <v>421</v>
      </c>
      <c r="D26" s="12">
        <v>3216</v>
      </c>
      <c r="E26" s="12">
        <v>2583</v>
      </c>
      <c r="F26" s="13">
        <f t="shared" si="0"/>
        <v>-19.682835820895519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27844</v>
      </c>
      <c r="C28" s="12">
        <v>25354</v>
      </c>
      <c r="D28" s="12">
        <v>132788</v>
      </c>
      <c r="E28" s="12">
        <v>122073</v>
      </c>
      <c r="F28" s="13">
        <f t="shared" si="0"/>
        <v>-8.0692532457752151</v>
      </c>
      <c r="G28" s="1"/>
      <c r="H28" s="1"/>
      <c r="I28" s="1"/>
    </row>
    <row r="29" spans="1:9" x14ac:dyDescent="0.25">
      <c r="A29" s="8" t="s">
        <v>66</v>
      </c>
      <c r="B29" s="9">
        <v>112</v>
      </c>
      <c r="C29" s="9">
        <v>138</v>
      </c>
      <c r="D29" s="9">
        <v>381</v>
      </c>
      <c r="E29" s="9">
        <v>565</v>
      </c>
      <c r="F29" s="10">
        <f t="shared" si="0"/>
        <v>48.293963254593166</v>
      </c>
      <c r="G29" s="1"/>
      <c r="H29" s="1"/>
      <c r="I29" s="1"/>
    </row>
    <row r="30" spans="1:9" x14ac:dyDescent="0.25">
      <c r="A30" s="11" t="s">
        <v>67</v>
      </c>
      <c r="B30" s="12">
        <v>12759</v>
      </c>
      <c r="C30" s="12">
        <v>11750</v>
      </c>
      <c r="D30" s="12">
        <v>64592</v>
      </c>
      <c r="E30" s="12">
        <v>55109</v>
      </c>
      <c r="F30" s="13">
        <f t="shared" si="0"/>
        <v>-14.681384691602673</v>
      </c>
      <c r="G30" s="1"/>
      <c r="H30" s="1"/>
      <c r="I30" s="1"/>
    </row>
    <row r="31" spans="1:9" x14ac:dyDescent="0.25">
      <c r="A31" s="8" t="s">
        <v>68</v>
      </c>
      <c r="B31" s="9">
        <v>6782</v>
      </c>
      <c r="C31" s="9">
        <v>6569</v>
      </c>
      <c r="D31" s="9">
        <v>37177</v>
      </c>
      <c r="E31" s="9">
        <v>32021</v>
      </c>
      <c r="F31" s="10">
        <f t="shared" si="0"/>
        <v>-13.868789843182611</v>
      </c>
      <c r="G31" s="1"/>
      <c r="H31" s="1"/>
      <c r="I31" s="1"/>
    </row>
    <row r="32" spans="1:9" x14ac:dyDescent="0.25">
      <c r="A32" s="11" t="s">
        <v>69</v>
      </c>
      <c r="B32" s="12">
        <v>202551</v>
      </c>
      <c r="C32" s="12">
        <v>211610</v>
      </c>
      <c r="D32" s="12">
        <v>890598</v>
      </c>
      <c r="E32" s="12">
        <v>912943</v>
      </c>
      <c r="F32" s="13">
        <f t="shared" si="0"/>
        <v>2.5089883426641393</v>
      </c>
      <c r="G32" s="1"/>
      <c r="H32" s="1"/>
      <c r="I32" s="1"/>
    </row>
    <row r="33" spans="1:9" x14ac:dyDescent="0.25">
      <c r="A33" s="8" t="s">
        <v>70</v>
      </c>
      <c r="B33" s="9">
        <v>17619</v>
      </c>
      <c r="C33" s="9">
        <v>18229</v>
      </c>
      <c r="D33" s="9">
        <v>79616.5</v>
      </c>
      <c r="E33" s="9">
        <v>78892</v>
      </c>
      <c r="F33" s="10">
        <f t="shared" si="0"/>
        <v>-0.90998725138634029</v>
      </c>
      <c r="G33" s="1"/>
      <c r="H33" s="1"/>
      <c r="I33" s="1"/>
    </row>
    <row r="34" spans="1:9" x14ac:dyDescent="0.25">
      <c r="A34" s="11" t="s">
        <v>71</v>
      </c>
      <c r="B34" s="12">
        <v>1833</v>
      </c>
      <c r="C34" s="12">
        <v>2551</v>
      </c>
      <c r="D34" s="12">
        <v>10571</v>
      </c>
      <c r="E34" s="12">
        <v>12775</v>
      </c>
      <c r="F34" s="13">
        <f t="shared" si="0"/>
        <v>20.849493898401292</v>
      </c>
      <c r="G34" s="1"/>
      <c r="H34" s="1"/>
      <c r="I34" s="1"/>
    </row>
    <row r="35" spans="1:9" x14ac:dyDescent="0.25">
      <c r="A35" s="14" t="s">
        <v>72</v>
      </c>
      <c r="B35" s="15">
        <f>SUM(B7:B34)</f>
        <v>541889.75</v>
      </c>
      <c r="C35" s="15">
        <f t="shared" ref="C35:E35" si="1">SUM(C7:C34)</f>
        <v>567071.5</v>
      </c>
      <c r="D35" s="15">
        <f t="shared" si="1"/>
        <v>2525494</v>
      </c>
      <c r="E35" s="15">
        <f t="shared" si="1"/>
        <v>2625645.5</v>
      </c>
      <c r="F35" s="16">
        <f t="shared" si="0"/>
        <v>3.9656201915348106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1544</v>
      </c>
      <c r="C38" s="41">
        <f>D7</f>
        <v>1929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912943</v>
      </c>
      <c r="G38" s="42">
        <f>LOOKUP(E38,$A$38:$A$65,$C$38:$C$65)</f>
        <v>890598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61130</v>
      </c>
      <c r="C39" s="41">
        <f t="shared" ref="C39:C65" si="5">D8</f>
        <v>68177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549760</v>
      </c>
      <c r="G39" s="42">
        <f t="shared" ref="G39:G65" si="8">LOOKUP(E39,$A$38:$A$65,$C$38:$C$65)</f>
        <v>490483.5</v>
      </c>
    </row>
    <row r="40" spans="1:9" x14ac:dyDescent="0.25">
      <c r="A40" s="42" t="str">
        <f t="shared" si="3"/>
        <v>ALMERIA</v>
      </c>
      <c r="B40" s="41">
        <f t="shared" si="4"/>
        <v>2776</v>
      </c>
      <c r="C40" s="41">
        <f t="shared" si="5"/>
        <v>2517.25</v>
      </c>
      <c r="D40" s="41">
        <f t="shared" si="6"/>
        <v>21</v>
      </c>
      <c r="E40" s="42" t="str">
        <f t="shared" si="2"/>
        <v>BILBAO</v>
      </c>
      <c r="F40" s="42">
        <f t="shared" si="7"/>
        <v>247019.5</v>
      </c>
      <c r="G40" s="42">
        <f t="shared" si="8"/>
        <v>242746.25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2</v>
      </c>
      <c r="D41" s="41">
        <f t="shared" si="6"/>
        <v>27</v>
      </c>
      <c r="E41" s="42" t="str">
        <f t="shared" si="2"/>
        <v>LAS PALMAS</v>
      </c>
      <c r="F41" s="42">
        <f t="shared" si="7"/>
        <v>166259</v>
      </c>
      <c r="G41" s="42">
        <f t="shared" si="8"/>
        <v>176760</v>
      </c>
    </row>
    <row r="42" spans="1:9" x14ac:dyDescent="0.25">
      <c r="A42" s="42" t="str">
        <f t="shared" si="3"/>
        <v>BAHIA DE ALGECIRAS</v>
      </c>
      <c r="B42" s="41">
        <f t="shared" si="4"/>
        <v>137603</v>
      </c>
      <c r="C42" s="41">
        <f t="shared" si="5"/>
        <v>108203</v>
      </c>
      <c r="D42" s="41">
        <f t="shared" si="6"/>
        <v>5</v>
      </c>
      <c r="E42" s="42" t="str">
        <f t="shared" si="2"/>
        <v>BAHIA DE ALGECIRAS</v>
      </c>
      <c r="F42" s="42">
        <f t="shared" si="7"/>
        <v>137603</v>
      </c>
      <c r="G42" s="42">
        <f t="shared" si="8"/>
        <v>108203</v>
      </c>
    </row>
    <row r="43" spans="1:9" x14ac:dyDescent="0.25">
      <c r="A43" s="42" t="str">
        <f t="shared" si="3"/>
        <v>BAHIA DE CADIZ</v>
      </c>
      <c r="B43" s="41">
        <f t="shared" si="4"/>
        <v>38064</v>
      </c>
      <c r="C43" s="41">
        <f t="shared" si="5"/>
        <v>35881.5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122073</v>
      </c>
      <c r="G43" s="42">
        <f t="shared" si="8"/>
        <v>132788</v>
      </c>
    </row>
    <row r="44" spans="1:9" x14ac:dyDescent="0.25">
      <c r="A44" s="42" t="str">
        <f t="shared" si="3"/>
        <v>BALEARES</v>
      </c>
      <c r="B44" s="41">
        <f t="shared" si="4"/>
        <v>25616</v>
      </c>
      <c r="C44" s="41">
        <f t="shared" si="5"/>
        <v>22405</v>
      </c>
      <c r="D44" s="41">
        <f t="shared" si="6"/>
        <v>14</v>
      </c>
      <c r="E44" s="42" t="str">
        <f t="shared" si="2"/>
        <v>VIGO</v>
      </c>
      <c r="F44" s="42">
        <f t="shared" si="7"/>
        <v>78892</v>
      </c>
      <c r="G44" s="42">
        <f t="shared" si="8"/>
        <v>79616.5</v>
      </c>
    </row>
    <row r="45" spans="1:9" x14ac:dyDescent="0.25">
      <c r="A45" s="42" t="str">
        <f t="shared" si="3"/>
        <v>BARCELONA</v>
      </c>
      <c r="B45" s="41">
        <f t="shared" si="4"/>
        <v>549760</v>
      </c>
      <c r="C45" s="41">
        <f t="shared" si="5"/>
        <v>490483.5</v>
      </c>
      <c r="D45" s="41">
        <f t="shared" si="6"/>
        <v>2</v>
      </c>
      <c r="E45" s="42" t="str">
        <f t="shared" si="2"/>
        <v>CASTELLON</v>
      </c>
      <c r="F45" s="42">
        <f t="shared" si="7"/>
        <v>73885</v>
      </c>
      <c r="G45" s="42">
        <f t="shared" si="8"/>
        <v>57505</v>
      </c>
    </row>
    <row r="46" spans="1:9" x14ac:dyDescent="0.25">
      <c r="A46" s="42" t="str">
        <f t="shared" si="3"/>
        <v>BILBAO</v>
      </c>
      <c r="B46" s="41">
        <f t="shared" si="4"/>
        <v>247019.5</v>
      </c>
      <c r="C46" s="41">
        <f t="shared" si="5"/>
        <v>242746.25</v>
      </c>
      <c r="D46" s="41">
        <f t="shared" si="6"/>
        <v>3</v>
      </c>
      <c r="E46" s="42" t="str">
        <f t="shared" si="2"/>
        <v>ALICANTE</v>
      </c>
      <c r="F46" s="42">
        <f t="shared" si="7"/>
        <v>61130</v>
      </c>
      <c r="G46" s="42">
        <f t="shared" si="8"/>
        <v>68177</v>
      </c>
    </row>
    <row r="47" spans="1:9" x14ac:dyDescent="0.25">
      <c r="A47" s="42" t="str">
        <f t="shared" si="3"/>
        <v>CARTAGENA</v>
      </c>
      <c r="B47" s="41">
        <f t="shared" si="4"/>
        <v>32001</v>
      </c>
      <c r="C47" s="41">
        <f t="shared" si="5"/>
        <v>27417</v>
      </c>
      <c r="D47" s="41">
        <f t="shared" si="6"/>
        <v>13</v>
      </c>
      <c r="E47" s="42" t="str">
        <f t="shared" si="2"/>
        <v>SEVILLA</v>
      </c>
      <c r="F47" s="42">
        <f t="shared" si="7"/>
        <v>55109</v>
      </c>
      <c r="G47" s="42">
        <f t="shared" si="8"/>
        <v>64592</v>
      </c>
    </row>
    <row r="48" spans="1:9" x14ac:dyDescent="0.25">
      <c r="A48" s="42" t="str">
        <f t="shared" si="3"/>
        <v>CASTELLON</v>
      </c>
      <c r="B48" s="41">
        <f t="shared" si="4"/>
        <v>73885</v>
      </c>
      <c r="C48" s="41">
        <f t="shared" si="5"/>
        <v>57505</v>
      </c>
      <c r="D48" s="41">
        <f t="shared" si="6"/>
        <v>8</v>
      </c>
      <c r="E48" s="42" t="str">
        <f t="shared" si="2"/>
        <v>BAHIA DE CADIZ</v>
      </c>
      <c r="F48" s="42">
        <f t="shared" si="7"/>
        <v>38064</v>
      </c>
      <c r="G48" s="42">
        <f t="shared" si="8"/>
        <v>35881.5</v>
      </c>
    </row>
    <row r="49" spans="1:7" x14ac:dyDescent="0.25">
      <c r="A49" s="42" t="str">
        <f t="shared" si="3"/>
        <v>CEUTA</v>
      </c>
      <c r="B49" s="41">
        <f t="shared" si="4"/>
        <v>7980</v>
      </c>
      <c r="C49" s="41">
        <f t="shared" si="5"/>
        <v>6175</v>
      </c>
      <c r="D49" s="41">
        <f t="shared" si="6"/>
        <v>20</v>
      </c>
      <c r="E49" s="42" t="str">
        <f t="shared" si="2"/>
        <v>TARRAGONA</v>
      </c>
      <c r="F49" s="42">
        <f t="shared" si="7"/>
        <v>32021</v>
      </c>
      <c r="G49" s="42">
        <f t="shared" si="8"/>
        <v>37177</v>
      </c>
    </row>
    <row r="50" spans="1:7" x14ac:dyDescent="0.25">
      <c r="A50" s="42" t="str">
        <f t="shared" si="3"/>
        <v>FERROL-SAN CIBRAO</v>
      </c>
      <c r="B50" s="41">
        <f t="shared" si="4"/>
        <v>461</v>
      </c>
      <c r="C50" s="41">
        <f t="shared" si="5"/>
        <v>271</v>
      </c>
      <c r="D50" s="41">
        <f t="shared" si="6"/>
        <v>25</v>
      </c>
      <c r="E50" s="42" t="str">
        <f t="shared" si="2"/>
        <v>CARTAGENA</v>
      </c>
      <c r="F50" s="42">
        <f t="shared" si="7"/>
        <v>32001</v>
      </c>
      <c r="G50" s="42">
        <f t="shared" si="8"/>
        <v>27417</v>
      </c>
    </row>
    <row r="51" spans="1:7" x14ac:dyDescent="0.25">
      <c r="A51" s="42" t="str">
        <f t="shared" si="3"/>
        <v>GIJON</v>
      </c>
      <c r="B51" s="41">
        <f t="shared" si="4"/>
        <v>25148</v>
      </c>
      <c r="C51" s="41">
        <f t="shared" si="5"/>
        <v>20257</v>
      </c>
      <c r="D51" s="41">
        <f t="shared" si="6"/>
        <v>15</v>
      </c>
      <c r="E51" s="42" t="str">
        <f t="shared" si="2"/>
        <v>BALEARES</v>
      </c>
      <c r="F51" s="42">
        <f t="shared" si="7"/>
        <v>25616</v>
      </c>
      <c r="G51" s="42">
        <f t="shared" si="8"/>
        <v>22405</v>
      </c>
    </row>
    <row r="52" spans="1:7" x14ac:dyDescent="0.25">
      <c r="A52" s="42" t="str">
        <f t="shared" si="3"/>
        <v>HUELVA</v>
      </c>
      <c r="B52" s="41">
        <f t="shared" si="4"/>
        <v>281</v>
      </c>
      <c r="C52" s="41">
        <f t="shared" si="5"/>
        <v>890</v>
      </c>
      <c r="D52" s="41">
        <f t="shared" si="6"/>
        <v>26</v>
      </c>
      <c r="E52" s="42" t="str">
        <f t="shared" si="2"/>
        <v>GIJON</v>
      </c>
      <c r="F52" s="42">
        <f t="shared" si="7"/>
        <v>25148</v>
      </c>
      <c r="G52" s="42">
        <f t="shared" si="8"/>
        <v>20257</v>
      </c>
    </row>
    <row r="53" spans="1:7" x14ac:dyDescent="0.25">
      <c r="A53" s="42" t="str">
        <f t="shared" si="3"/>
        <v>LAS PALMAS</v>
      </c>
      <c r="B53" s="41">
        <f t="shared" si="4"/>
        <v>166259</v>
      </c>
      <c r="C53" s="41">
        <f t="shared" si="5"/>
        <v>176760</v>
      </c>
      <c r="D53" s="41">
        <f t="shared" si="6"/>
        <v>4</v>
      </c>
      <c r="E53" s="42" t="str">
        <f t="shared" si="2"/>
        <v>MELILLA</v>
      </c>
      <c r="F53" s="42">
        <f t="shared" si="7"/>
        <v>14535</v>
      </c>
      <c r="G53" s="42">
        <f t="shared" si="8"/>
        <v>13743</v>
      </c>
    </row>
    <row r="54" spans="1:7" x14ac:dyDescent="0.25">
      <c r="A54" s="42" t="str">
        <f t="shared" si="3"/>
        <v>MALAGA</v>
      </c>
      <c r="B54" s="41">
        <f t="shared" si="4"/>
        <v>12653</v>
      </c>
      <c r="C54" s="41">
        <f t="shared" si="5"/>
        <v>15788</v>
      </c>
      <c r="D54" s="41">
        <f t="shared" si="6"/>
        <v>18</v>
      </c>
      <c r="E54" s="42" t="str">
        <f t="shared" si="2"/>
        <v>VILAGARCIA</v>
      </c>
      <c r="F54" s="42">
        <f t="shared" si="7"/>
        <v>12775</v>
      </c>
      <c r="G54" s="42">
        <f t="shared" si="8"/>
        <v>10571</v>
      </c>
    </row>
    <row r="55" spans="1:7" x14ac:dyDescent="0.25">
      <c r="A55" s="42" t="str">
        <f t="shared" si="3"/>
        <v>MARIN Y RIA DE PONTEVEDRA</v>
      </c>
      <c r="B55" s="41">
        <f t="shared" si="4"/>
        <v>11967</v>
      </c>
      <c r="C55" s="41">
        <f t="shared" si="5"/>
        <v>15404</v>
      </c>
      <c r="D55" s="41">
        <f t="shared" si="6"/>
        <v>19</v>
      </c>
      <c r="E55" s="42" t="str">
        <f t="shared" si="2"/>
        <v>MALAGA</v>
      </c>
      <c r="F55" s="42">
        <f t="shared" si="7"/>
        <v>12653</v>
      </c>
      <c r="G55" s="42">
        <f t="shared" si="8"/>
        <v>15788</v>
      </c>
    </row>
    <row r="56" spans="1:7" x14ac:dyDescent="0.25">
      <c r="A56" s="42" t="str">
        <f t="shared" si="3"/>
        <v>MELILLA</v>
      </c>
      <c r="B56" s="41">
        <f t="shared" si="4"/>
        <v>14535</v>
      </c>
      <c r="C56" s="41">
        <f t="shared" si="5"/>
        <v>13743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11967</v>
      </c>
      <c r="G56" s="42">
        <f t="shared" si="8"/>
        <v>15404</v>
      </c>
    </row>
    <row r="57" spans="1:7" x14ac:dyDescent="0.25">
      <c r="A57" s="42" t="str">
        <f t="shared" si="3"/>
        <v>MOTRIL</v>
      </c>
      <c r="B57" s="41">
        <f t="shared" si="4"/>
        <v>2583</v>
      </c>
      <c r="C57" s="41">
        <f t="shared" si="5"/>
        <v>3216</v>
      </c>
      <c r="D57" s="41">
        <f t="shared" si="6"/>
        <v>22</v>
      </c>
      <c r="E57" s="42" t="str">
        <f t="shared" si="2"/>
        <v>CEUTA</v>
      </c>
      <c r="F57" s="42">
        <f t="shared" si="7"/>
        <v>7980</v>
      </c>
      <c r="G57" s="42">
        <f t="shared" si="8"/>
        <v>6175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2776</v>
      </c>
      <c r="G58" s="42">
        <f t="shared" si="8"/>
        <v>2517.25</v>
      </c>
    </row>
    <row r="59" spans="1:7" x14ac:dyDescent="0.25">
      <c r="A59" s="42" t="str">
        <f t="shared" si="3"/>
        <v>SANTA CRUZ DE TENERIFE</v>
      </c>
      <c r="B59" s="41">
        <f t="shared" si="4"/>
        <v>122073</v>
      </c>
      <c r="C59" s="41">
        <f t="shared" si="5"/>
        <v>132788</v>
      </c>
      <c r="D59" s="41">
        <f t="shared" si="6"/>
        <v>6</v>
      </c>
      <c r="E59" s="42" t="str">
        <f t="shared" si="2"/>
        <v>MOTRIL</v>
      </c>
      <c r="F59" s="42">
        <f t="shared" si="7"/>
        <v>2583</v>
      </c>
      <c r="G59" s="42">
        <f t="shared" si="8"/>
        <v>3216</v>
      </c>
    </row>
    <row r="60" spans="1:7" x14ac:dyDescent="0.25">
      <c r="A60" s="42" t="str">
        <f t="shared" si="3"/>
        <v>SANTANDER</v>
      </c>
      <c r="B60" s="41">
        <f t="shared" si="4"/>
        <v>565</v>
      </c>
      <c r="C60" s="41">
        <f t="shared" si="5"/>
        <v>381</v>
      </c>
      <c r="D60" s="41">
        <f t="shared" si="6"/>
        <v>24</v>
      </c>
      <c r="E60" s="42" t="str">
        <f t="shared" si="2"/>
        <v>A CORUÑA</v>
      </c>
      <c r="F60" s="42">
        <f t="shared" si="7"/>
        <v>1544</v>
      </c>
      <c r="G60" s="42">
        <f t="shared" si="8"/>
        <v>1929</v>
      </c>
    </row>
    <row r="61" spans="1:7" x14ac:dyDescent="0.25">
      <c r="A61" s="42" t="str">
        <f t="shared" si="3"/>
        <v>SEVILLA</v>
      </c>
      <c r="B61" s="41">
        <f t="shared" si="4"/>
        <v>55109</v>
      </c>
      <c r="C61" s="41">
        <f t="shared" si="5"/>
        <v>64592</v>
      </c>
      <c r="D61" s="41">
        <f t="shared" si="6"/>
        <v>10</v>
      </c>
      <c r="E61" s="42" t="str">
        <f t="shared" si="2"/>
        <v>SANTANDER</v>
      </c>
      <c r="F61" s="42">
        <f t="shared" si="7"/>
        <v>565</v>
      </c>
      <c r="G61" s="42">
        <f t="shared" si="8"/>
        <v>381</v>
      </c>
    </row>
    <row r="62" spans="1:7" x14ac:dyDescent="0.25">
      <c r="A62" s="42" t="str">
        <f t="shared" si="3"/>
        <v>TARRAGONA</v>
      </c>
      <c r="B62" s="41">
        <f t="shared" si="4"/>
        <v>32021</v>
      </c>
      <c r="C62" s="41">
        <f t="shared" si="5"/>
        <v>37177</v>
      </c>
      <c r="D62" s="41">
        <f t="shared" si="6"/>
        <v>12</v>
      </c>
      <c r="E62" s="42" t="str">
        <f t="shared" si="2"/>
        <v>FERROL-SAN CIBRAO</v>
      </c>
      <c r="F62" s="42">
        <f t="shared" si="7"/>
        <v>461</v>
      </c>
      <c r="G62" s="42">
        <f t="shared" si="8"/>
        <v>271</v>
      </c>
    </row>
    <row r="63" spans="1:7" x14ac:dyDescent="0.25">
      <c r="A63" s="42" t="str">
        <f t="shared" si="3"/>
        <v>VALENCIA</v>
      </c>
      <c r="B63" s="41">
        <f t="shared" si="4"/>
        <v>912943</v>
      </c>
      <c r="C63" s="41">
        <f t="shared" si="5"/>
        <v>890598</v>
      </c>
      <c r="D63" s="41">
        <f t="shared" si="6"/>
        <v>1</v>
      </c>
      <c r="E63" s="42" t="str">
        <f t="shared" si="2"/>
        <v>HUELVA</v>
      </c>
      <c r="F63" s="42">
        <f t="shared" si="7"/>
        <v>281</v>
      </c>
      <c r="G63" s="42">
        <f t="shared" si="8"/>
        <v>890</v>
      </c>
    </row>
    <row r="64" spans="1:7" x14ac:dyDescent="0.25">
      <c r="A64" s="42" t="str">
        <f t="shared" si="3"/>
        <v>VIGO</v>
      </c>
      <c r="B64" s="41">
        <f t="shared" si="4"/>
        <v>78892</v>
      </c>
      <c r="C64" s="41">
        <f t="shared" si="5"/>
        <v>79616.5</v>
      </c>
      <c r="D64" s="41">
        <f t="shared" si="6"/>
        <v>7</v>
      </c>
      <c r="E64" s="42" t="str">
        <f t="shared" si="2"/>
        <v>AVILES</v>
      </c>
      <c r="F64" s="42">
        <f t="shared" si="7"/>
        <v>2</v>
      </c>
      <c r="G64" s="42">
        <f t="shared" si="8"/>
        <v>2</v>
      </c>
    </row>
    <row r="65" spans="1:7" x14ac:dyDescent="0.25">
      <c r="A65" s="42" t="str">
        <f t="shared" si="3"/>
        <v>VILAGARCIA</v>
      </c>
      <c r="B65" s="41">
        <f t="shared" si="4"/>
        <v>12775</v>
      </c>
      <c r="C65" s="41">
        <f t="shared" si="5"/>
        <v>10571</v>
      </c>
      <c r="D65" s="41">
        <f t="shared" si="6"/>
        <v>17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14398</v>
      </c>
      <c r="C7" s="9">
        <v>26325</v>
      </c>
      <c r="D7" s="9">
        <v>63426</v>
      </c>
      <c r="E7" s="9">
        <v>51252</v>
      </c>
      <c r="F7" s="10">
        <f>((E7*100)/D7)-100</f>
        <v>-19.1940213792451</v>
      </c>
      <c r="G7" s="1"/>
      <c r="H7" s="1"/>
      <c r="I7" s="1"/>
    </row>
    <row r="8" spans="1:12" x14ac:dyDescent="0.25">
      <c r="A8" s="11" t="s">
        <v>45</v>
      </c>
      <c r="B8" s="12">
        <v>29321</v>
      </c>
      <c r="C8" s="12">
        <v>17739</v>
      </c>
      <c r="D8" s="12">
        <v>81599</v>
      </c>
      <c r="E8" s="12">
        <v>64940</v>
      </c>
      <c r="F8" s="13">
        <f t="shared" ref="F8:F35" si="0">((E8*100)/D8)-100</f>
        <v>-20.415691368766772</v>
      </c>
      <c r="G8" s="1"/>
      <c r="H8" s="1"/>
      <c r="I8" s="1"/>
    </row>
    <row r="9" spans="1:12" x14ac:dyDescent="0.25">
      <c r="A9" s="8" t="s">
        <v>46</v>
      </c>
      <c r="B9" s="9">
        <v>40629</v>
      </c>
      <c r="C9" s="9">
        <v>33778</v>
      </c>
      <c r="D9" s="9">
        <v>202175</v>
      </c>
      <c r="E9" s="9">
        <v>171669</v>
      </c>
      <c r="F9" s="10">
        <f t="shared" si="0"/>
        <v>-15.088908124149867</v>
      </c>
      <c r="G9" s="1"/>
      <c r="H9" s="1"/>
      <c r="I9" s="1"/>
    </row>
    <row r="10" spans="1:12" x14ac:dyDescent="0.25">
      <c r="A10" s="11" t="s">
        <v>47</v>
      </c>
      <c r="B10" s="12">
        <v>902</v>
      </c>
      <c r="C10" s="12">
        <v>0</v>
      </c>
      <c r="D10" s="12">
        <v>902</v>
      </c>
      <c r="E10" s="12">
        <v>655</v>
      </c>
      <c r="F10" s="17">
        <f t="shared" si="0"/>
        <v>-27.383592017738366</v>
      </c>
      <c r="G10" s="1"/>
      <c r="H10" s="1"/>
      <c r="I10" s="1"/>
    </row>
    <row r="11" spans="1:12" x14ac:dyDescent="0.25">
      <c r="A11" s="8" t="s">
        <v>48</v>
      </c>
      <c r="B11" s="9">
        <v>316045</v>
      </c>
      <c r="C11" s="9">
        <v>334309</v>
      </c>
      <c r="D11" s="9">
        <v>1561053</v>
      </c>
      <c r="E11" s="9">
        <v>1658842</v>
      </c>
      <c r="F11" s="10">
        <f t="shared" si="0"/>
        <v>6.2642972403883732</v>
      </c>
      <c r="G11" s="1"/>
      <c r="H11" s="1"/>
      <c r="I11" s="1"/>
    </row>
    <row r="12" spans="1:12" x14ac:dyDescent="0.25">
      <c r="A12" s="11" t="s">
        <v>49</v>
      </c>
      <c r="B12" s="12">
        <v>44370</v>
      </c>
      <c r="C12" s="12">
        <v>40003</v>
      </c>
      <c r="D12" s="12">
        <v>131017</v>
      </c>
      <c r="E12" s="12">
        <v>145450</v>
      </c>
      <c r="F12" s="13">
        <f t="shared" si="0"/>
        <v>11.016127678087571</v>
      </c>
      <c r="G12" s="1"/>
      <c r="H12" s="1"/>
      <c r="I12" s="1"/>
    </row>
    <row r="13" spans="1:12" x14ac:dyDescent="0.25">
      <c r="A13" s="8" t="s">
        <v>50</v>
      </c>
      <c r="B13" s="9">
        <v>438807</v>
      </c>
      <c r="C13" s="9">
        <v>532148</v>
      </c>
      <c r="D13" s="9">
        <v>1238028</v>
      </c>
      <c r="E13" s="9">
        <v>1394275</v>
      </c>
      <c r="F13" s="10">
        <f t="shared" si="0"/>
        <v>12.620635397583897</v>
      </c>
      <c r="G13" s="1"/>
      <c r="H13" s="1"/>
      <c r="I13" s="1"/>
    </row>
    <row r="14" spans="1:12" x14ac:dyDescent="0.25">
      <c r="A14" s="11" t="s">
        <v>51</v>
      </c>
      <c r="B14" s="12">
        <v>337597</v>
      </c>
      <c r="C14" s="12">
        <v>373763</v>
      </c>
      <c r="D14" s="12">
        <v>938005</v>
      </c>
      <c r="E14" s="12">
        <v>1033009</v>
      </c>
      <c r="F14" s="13">
        <f t="shared" si="0"/>
        <v>10.128304220126765</v>
      </c>
      <c r="G14" s="1"/>
      <c r="H14" s="1"/>
      <c r="I14" s="1"/>
    </row>
    <row r="15" spans="1:12" x14ac:dyDescent="0.25">
      <c r="A15" s="8" t="s">
        <v>52</v>
      </c>
      <c r="B15" s="9">
        <v>11919</v>
      </c>
      <c r="C15" s="9">
        <v>16306</v>
      </c>
      <c r="D15" s="9">
        <v>28933</v>
      </c>
      <c r="E15" s="9">
        <v>36590</v>
      </c>
      <c r="F15" s="10">
        <f t="shared" si="0"/>
        <v>26.464590605882563</v>
      </c>
      <c r="G15" s="1"/>
      <c r="H15" s="1"/>
      <c r="I15" s="1"/>
    </row>
    <row r="16" spans="1:12" x14ac:dyDescent="0.25">
      <c r="A16" s="11" t="s">
        <v>53</v>
      </c>
      <c r="B16" s="12">
        <v>11942</v>
      </c>
      <c r="C16" s="12">
        <v>22075</v>
      </c>
      <c r="D16" s="12">
        <v>25826</v>
      </c>
      <c r="E16" s="12">
        <v>31774</v>
      </c>
      <c r="F16" s="13">
        <f t="shared" si="0"/>
        <v>23.031053976612711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143272</v>
      </c>
      <c r="C18" s="12">
        <v>146174</v>
      </c>
      <c r="D18" s="12">
        <v>696887</v>
      </c>
      <c r="E18" s="12">
        <v>698453</v>
      </c>
      <c r="F18" s="13">
        <f t="shared" si="0"/>
        <v>0.22471361928117517</v>
      </c>
      <c r="G18" s="1"/>
      <c r="H18" s="1"/>
      <c r="I18" s="1"/>
    </row>
    <row r="19" spans="1:9" x14ac:dyDescent="0.25">
      <c r="A19" s="8" t="s">
        <v>56</v>
      </c>
      <c r="B19" s="9">
        <v>1192</v>
      </c>
      <c r="C19" s="9">
        <v>2035</v>
      </c>
      <c r="D19" s="9">
        <v>2107</v>
      </c>
      <c r="E19" s="9">
        <v>3130</v>
      </c>
      <c r="F19" s="10">
        <f t="shared" si="0"/>
        <v>48.552444233507345</v>
      </c>
      <c r="G19" s="1"/>
      <c r="H19" s="1"/>
      <c r="I19" s="1"/>
    </row>
    <row r="20" spans="1:9" x14ac:dyDescent="0.25">
      <c r="A20" s="11" t="s">
        <v>57</v>
      </c>
      <c r="B20" s="12">
        <v>6925</v>
      </c>
      <c r="C20" s="12">
        <v>8926</v>
      </c>
      <c r="D20" s="12">
        <v>17960</v>
      </c>
      <c r="E20" s="12">
        <v>21282</v>
      </c>
      <c r="F20" s="13">
        <f t="shared" si="0"/>
        <v>18.496659242761694</v>
      </c>
      <c r="G20" s="1"/>
      <c r="H20" s="1"/>
      <c r="I20" s="1"/>
    </row>
    <row r="21" spans="1:9" x14ac:dyDescent="0.25">
      <c r="A21" s="8" t="s">
        <v>58</v>
      </c>
      <c r="B21" s="9">
        <v>1867</v>
      </c>
      <c r="C21" s="9">
        <v>2340</v>
      </c>
      <c r="D21" s="9">
        <v>7743</v>
      </c>
      <c r="E21" s="9">
        <v>9044</v>
      </c>
      <c r="F21" s="10">
        <f t="shared" si="0"/>
        <v>16.802273020792981</v>
      </c>
      <c r="G21" s="1"/>
      <c r="H21" s="1"/>
      <c r="I21" s="1"/>
    </row>
    <row r="22" spans="1:9" x14ac:dyDescent="0.25">
      <c r="A22" s="11" t="s">
        <v>59</v>
      </c>
      <c r="B22" s="12">
        <v>86755</v>
      </c>
      <c r="C22" s="12">
        <v>132267</v>
      </c>
      <c r="D22" s="12">
        <v>774765</v>
      </c>
      <c r="E22" s="12">
        <v>823641</v>
      </c>
      <c r="F22" s="13">
        <f t="shared" si="0"/>
        <v>6.3084935432034257</v>
      </c>
      <c r="G22" s="1"/>
      <c r="H22" s="1"/>
      <c r="I22" s="1"/>
    </row>
    <row r="23" spans="1:9" x14ac:dyDescent="0.25">
      <c r="A23" s="8" t="s">
        <v>60</v>
      </c>
      <c r="B23" s="9">
        <v>74594</v>
      </c>
      <c r="C23" s="9">
        <v>45459</v>
      </c>
      <c r="D23" s="9">
        <v>317669</v>
      </c>
      <c r="E23" s="9">
        <v>235639</v>
      </c>
      <c r="F23" s="10">
        <f t="shared" si="0"/>
        <v>-25.822475595667186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48771</v>
      </c>
      <c r="C25" s="9">
        <v>42787</v>
      </c>
      <c r="D25" s="9">
        <v>241804</v>
      </c>
      <c r="E25" s="9">
        <v>217571</v>
      </c>
      <c r="F25" s="10">
        <f t="shared" si="0"/>
        <v>-10.021753155448209</v>
      </c>
      <c r="G25" s="1"/>
      <c r="H25" s="1"/>
      <c r="I25" s="1"/>
    </row>
    <row r="26" spans="1:9" x14ac:dyDescent="0.25">
      <c r="A26" s="11" t="s">
        <v>63</v>
      </c>
      <c r="B26" s="12">
        <v>15675</v>
      </c>
      <c r="C26" s="12">
        <v>16031</v>
      </c>
      <c r="D26" s="12">
        <v>59538</v>
      </c>
      <c r="E26" s="12">
        <v>76444</v>
      </c>
      <c r="F26" s="13">
        <f t="shared" si="0"/>
        <v>28.395310557962972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303589</v>
      </c>
      <c r="C28" s="12">
        <v>370146</v>
      </c>
      <c r="D28" s="12">
        <v>1960224</v>
      </c>
      <c r="E28" s="12">
        <v>2083782</v>
      </c>
      <c r="F28" s="13">
        <f t="shared" si="0"/>
        <v>6.3032592193545298</v>
      </c>
      <c r="G28" s="1"/>
      <c r="H28" s="1"/>
      <c r="I28" s="1"/>
    </row>
    <row r="29" spans="1:9" x14ac:dyDescent="0.25">
      <c r="A29" s="8" t="s">
        <v>66</v>
      </c>
      <c r="B29" s="9">
        <v>18967</v>
      </c>
      <c r="C29" s="9">
        <v>20078</v>
      </c>
      <c r="D29" s="9">
        <v>66099</v>
      </c>
      <c r="E29" s="9">
        <v>56108</v>
      </c>
      <c r="F29" s="10">
        <f t="shared" si="0"/>
        <v>-15.115205978910424</v>
      </c>
      <c r="G29" s="1"/>
      <c r="H29" s="1"/>
      <c r="I29" s="1"/>
    </row>
    <row r="30" spans="1:9" x14ac:dyDescent="0.25">
      <c r="A30" s="11" t="s">
        <v>67</v>
      </c>
      <c r="B30" s="12">
        <v>1334</v>
      </c>
      <c r="C30" s="12">
        <v>1936</v>
      </c>
      <c r="D30" s="12">
        <v>5302</v>
      </c>
      <c r="E30" s="12">
        <v>7508</v>
      </c>
      <c r="F30" s="13">
        <f t="shared" si="0"/>
        <v>41.606940777065262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78</v>
      </c>
      <c r="D31" s="9">
        <v>0</v>
      </c>
      <c r="E31" s="9">
        <v>78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78747</v>
      </c>
      <c r="C32" s="12">
        <v>77770</v>
      </c>
      <c r="D32" s="12">
        <v>220130</v>
      </c>
      <c r="E32" s="12">
        <v>222158</v>
      </c>
      <c r="F32" s="13">
        <f t="shared" si="0"/>
        <v>0.92127379275882504</v>
      </c>
      <c r="G32" s="1"/>
      <c r="H32" s="1"/>
      <c r="I32" s="1"/>
    </row>
    <row r="33" spans="1:9" x14ac:dyDescent="0.25">
      <c r="A33" s="8" t="s">
        <v>70</v>
      </c>
      <c r="B33" s="9">
        <v>26681</v>
      </c>
      <c r="C33" s="9">
        <v>22197</v>
      </c>
      <c r="D33" s="9">
        <v>91177</v>
      </c>
      <c r="E33" s="9">
        <v>42901</v>
      </c>
      <c r="F33" s="10">
        <f t="shared" si="0"/>
        <v>-52.947563530276277</v>
      </c>
      <c r="G33" s="1"/>
      <c r="H33" s="1"/>
      <c r="I33" s="1"/>
    </row>
    <row r="34" spans="1:9" x14ac:dyDescent="0.25">
      <c r="A34" s="11" t="s">
        <v>71</v>
      </c>
      <c r="B34" s="12">
        <v>290</v>
      </c>
      <c r="C34" s="12">
        <v>1021</v>
      </c>
      <c r="D34" s="12">
        <v>754</v>
      </c>
      <c r="E34" s="12">
        <v>1021</v>
      </c>
      <c r="F34" s="13">
        <f t="shared" si="0"/>
        <v>35.411140583554385</v>
      </c>
      <c r="G34" s="1"/>
      <c r="H34" s="1"/>
      <c r="I34" s="1"/>
    </row>
    <row r="35" spans="1:9" x14ac:dyDescent="0.25">
      <c r="A35" s="14" t="s">
        <v>72</v>
      </c>
      <c r="B35" s="15">
        <f>SUM(B7:B34)</f>
        <v>2054589</v>
      </c>
      <c r="C35" s="15">
        <f t="shared" ref="C35:E35" si="1">SUM(C7:C34)</f>
        <v>2285691</v>
      </c>
      <c r="D35" s="15">
        <f t="shared" si="1"/>
        <v>8733632</v>
      </c>
      <c r="E35" s="15">
        <f t="shared" si="1"/>
        <v>9087541</v>
      </c>
      <c r="F35" s="16">
        <f t="shared" si="0"/>
        <v>4.0522545488520763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51252</v>
      </c>
      <c r="C38" s="41">
        <f>D7</f>
        <v>63426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2083782</v>
      </c>
      <c r="G38" s="42">
        <f>LOOKUP(E38,$A$38:$A$65,$C$38:$C$65)</f>
        <v>1960224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64940</v>
      </c>
      <c r="C39" s="41">
        <f t="shared" ref="C39:C65" si="5">D8</f>
        <v>81599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1658842</v>
      </c>
      <c r="G39" s="42">
        <f t="shared" ref="G39:G65" si="8">LOOKUP(E39,$A$38:$A$65,$C$38:$C$65)</f>
        <v>1561053</v>
      </c>
    </row>
    <row r="40" spans="1:9" x14ac:dyDescent="0.25">
      <c r="A40" s="42" t="str">
        <f t="shared" si="3"/>
        <v>ALMERIA</v>
      </c>
      <c r="B40" s="41">
        <f t="shared" si="4"/>
        <v>171669</v>
      </c>
      <c r="C40" s="41">
        <f t="shared" si="5"/>
        <v>202175</v>
      </c>
      <c r="D40" s="41">
        <f t="shared" si="6"/>
        <v>10</v>
      </c>
      <c r="E40" s="42" t="str">
        <f t="shared" si="2"/>
        <v>BALEARES</v>
      </c>
      <c r="F40" s="42">
        <f t="shared" si="7"/>
        <v>1394275</v>
      </c>
      <c r="G40" s="42">
        <f t="shared" si="8"/>
        <v>1238028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902</v>
      </c>
      <c r="D41" s="41">
        <f t="shared" si="6"/>
        <v>24</v>
      </c>
      <c r="E41" s="42" t="str">
        <f t="shared" si="2"/>
        <v>BARCELONA</v>
      </c>
      <c r="F41" s="42">
        <f t="shared" si="7"/>
        <v>1033009</v>
      </c>
      <c r="G41" s="42">
        <f t="shared" si="8"/>
        <v>938005</v>
      </c>
    </row>
    <row r="42" spans="1:9" x14ac:dyDescent="0.25">
      <c r="A42" s="42" t="str">
        <f t="shared" si="3"/>
        <v>BAHIA DE ALGECIRAS</v>
      </c>
      <c r="B42" s="41">
        <f t="shared" si="4"/>
        <v>1658842</v>
      </c>
      <c r="C42" s="41">
        <f t="shared" si="5"/>
        <v>1561053</v>
      </c>
      <c r="D42" s="41">
        <f t="shared" si="6"/>
        <v>2</v>
      </c>
      <c r="E42" s="42" t="str">
        <f t="shared" si="2"/>
        <v>LAS PALMAS</v>
      </c>
      <c r="F42" s="42">
        <f t="shared" si="7"/>
        <v>823641</v>
      </c>
      <c r="G42" s="42">
        <f t="shared" si="8"/>
        <v>774765</v>
      </c>
    </row>
    <row r="43" spans="1:9" x14ac:dyDescent="0.25">
      <c r="A43" s="42" t="str">
        <f t="shared" si="3"/>
        <v>BAHIA DE CADIZ</v>
      </c>
      <c r="B43" s="41">
        <f t="shared" si="4"/>
        <v>145450</v>
      </c>
      <c r="C43" s="41">
        <f t="shared" si="5"/>
        <v>131017</v>
      </c>
      <c r="D43" s="41">
        <f t="shared" si="6"/>
        <v>11</v>
      </c>
      <c r="E43" s="42" t="str">
        <f t="shared" si="2"/>
        <v>CEUTA</v>
      </c>
      <c r="F43" s="42">
        <f t="shared" si="7"/>
        <v>698453</v>
      </c>
      <c r="G43" s="42">
        <f t="shared" si="8"/>
        <v>696887</v>
      </c>
    </row>
    <row r="44" spans="1:9" x14ac:dyDescent="0.25">
      <c r="A44" s="42" t="str">
        <f t="shared" si="3"/>
        <v>BALEARES</v>
      </c>
      <c r="B44" s="41">
        <f t="shared" si="4"/>
        <v>1394275</v>
      </c>
      <c r="C44" s="41">
        <f t="shared" si="5"/>
        <v>1238028</v>
      </c>
      <c r="D44" s="41">
        <f t="shared" si="6"/>
        <v>3</v>
      </c>
      <c r="E44" s="42" t="str">
        <f t="shared" si="2"/>
        <v>MALAGA</v>
      </c>
      <c r="F44" s="42">
        <f t="shared" si="7"/>
        <v>235639</v>
      </c>
      <c r="G44" s="42">
        <f t="shared" si="8"/>
        <v>317669</v>
      </c>
    </row>
    <row r="45" spans="1:9" x14ac:dyDescent="0.25">
      <c r="A45" s="42" t="str">
        <f t="shared" si="3"/>
        <v>BARCELONA</v>
      </c>
      <c r="B45" s="41">
        <f t="shared" si="4"/>
        <v>1033009</v>
      </c>
      <c r="C45" s="41">
        <f t="shared" si="5"/>
        <v>938005</v>
      </c>
      <c r="D45" s="41">
        <f t="shared" si="6"/>
        <v>4</v>
      </c>
      <c r="E45" s="42" t="str">
        <f t="shared" si="2"/>
        <v>VALENCIA</v>
      </c>
      <c r="F45" s="42">
        <f t="shared" si="7"/>
        <v>222158</v>
      </c>
      <c r="G45" s="42">
        <f t="shared" si="8"/>
        <v>220130</v>
      </c>
    </row>
    <row r="46" spans="1:9" x14ac:dyDescent="0.25">
      <c r="A46" s="42" t="str">
        <f t="shared" si="3"/>
        <v>BILBAO</v>
      </c>
      <c r="B46" s="41">
        <f t="shared" si="4"/>
        <v>36590</v>
      </c>
      <c r="C46" s="41">
        <f t="shared" si="5"/>
        <v>28933</v>
      </c>
      <c r="D46" s="41">
        <f t="shared" si="6"/>
        <v>17</v>
      </c>
      <c r="E46" s="42" t="str">
        <f t="shared" si="2"/>
        <v>MELILLA</v>
      </c>
      <c r="F46" s="42">
        <f t="shared" si="7"/>
        <v>217571</v>
      </c>
      <c r="G46" s="42">
        <f t="shared" si="8"/>
        <v>241804</v>
      </c>
    </row>
    <row r="47" spans="1:9" x14ac:dyDescent="0.25">
      <c r="A47" s="42" t="str">
        <f t="shared" si="3"/>
        <v>CARTAGENA</v>
      </c>
      <c r="B47" s="41">
        <f t="shared" si="4"/>
        <v>31774</v>
      </c>
      <c r="C47" s="41">
        <f t="shared" si="5"/>
        <v>25826</v>
      </c>
      <c r="D47" s="41">
        <f t="shared" si="6"/>
        <v>18</v>
      </c>
      <c r="E47" s="42" t="str">
        <f t="shared" si="2"/>
        <v>ALMERIA</v>
      </c>
      <c r="F47" s="42">
        <f t="shared" si="7"/>
        <v>171669</v>
      </c>
      <c r="G47" s="42">
        <f t="shared" si="8"/>
        <v>202175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25</v>
      </c>
      <c r="E48" s="42" t="str">
        <f t="shared" si="2"/>
        <v>BAHIA DE CADIZ</v>
      </c>
      <c r="F48" s="42">
        <f t="shared" si="7"/>
        <v>145450</v>
      </c>
      <c r="G48" s="42">
        <f t="shared" si="8"/>
        <v>131017</v>
      </c>
    </row>
    <row r="49" spans="1:7" x14ac:dyDescent="0.25">
      <c r="A49" s="42" t="str">
        <f t="shared" si="3"/>
        <v>CEUTA</v>
      </c>
      <c r="B49" s="41">
        <f t="shared" si="4"/>
        <v>698453</v>
      </c>
      <c r="C49" s="41">
        <f t="shared" si="5"/>
        <v>696887</v>
      </c>
      <c r="D49" s="41">
        <f t="shared" si="6"/>
        <v>6</v>
      </c>
      <c r="E49" s="42" t="str">
        <f t="shared" si="2"/>
        <v>MOTRIL</v>
      </c>
      <c r="F49" s="42">
        <f t="shared" si="7"/>
        <v>76444</v>
      </c>
      <c r="G49" s="42">
        <f t="shared" si="8"/>
        <v>59538</v>
      </c>
    </row>
    <row r="50" spans="1:7" x14ac:dyDescent="0.25">
      <c r="A50" s="42" t="str">
        <f t="shared" si="3"/>
        <v>FERROL-SAN CIBRAO</v>
      </c>
      <c r="B50" s="41">
        <f t="shared" si="4"/>
        <v>3130</v>
      </c>
      <c r="C50" s="41">
        <f t="shared" si="5"/>
        <v>2107</v>
      </c>
      <c r="D50" s="41">
        <f t="shared" si="6"/>
        <v>22</v>
      </c>
      <c r="E50" s="42" t="str">
        <f t="shared" si="2"/>
        <v>ALICANTE</v>
      </c>
      <c r="F50" s="42">
        <f t="shared" si="7"/>
        <v>64940</v>
      </c>
      <c r="G50" s="42">
        <f t="shared" si="8"/>
        <v>81599</v>
      </c>
    </row>
    <row r="51" spans="1:7" x14ac:dyDescent="0.25">
      <c r="A51" s="42" t="str">
        <f t="shared" si="3"/>
        <v>GIJON</v>
      </c>
      <c r="B51" s="41">
        <f t="shared" si="4"/>
        <v>21282</v>
      </c>
      <c r="C51" s="41">
        <f t="shared" si="5"/>
        <v>17960</v>
      </c>
      <c r="D51" s="41">
        <f t="shared" si="6"/>
        <v>19</v>
      </c>
      <c r="E51" s="42" t="str">
        <f t="shared" si="2"/>
        <v>SANTANDER</v>
      </c>
      <c r="F51" s="42">
        <f t="shared" si="7"/>
        <v>56108</v>
      </c>
      <c r="G51" s="42">
        <f t="shared" si="8"/>
        <v>66099</v>
      </c>
    </row>
    <row r="52" spans="1:7" x14ac:dyDescent="0.25">
      <c r="A52" s="42" t="str">
        <f t="shared" si="3"/>
        <v>HUELVA</v>
      </c>
      <c r="B52" s="41">
        <f t="shared" si="4"/>
        <v>9044</v>
      </c>
      <c r="C52" s="41">
        <f t="shared" si="5"/>
        <v>7743</v>
      </c>
      <c r="D52" s="41">
        <f t="shared" si="6"/>
        <v>20</v>
      </c>
      <c r="E52" s="42" t="str">
        <f t="shared" si="2"/>
        <v>A CORUÑA</v>
      </c>
      <c r="F52" s="42">
        <f t="shared" si="7"/>
        <v>51252</v>
      </c>
      <c r="G52" s="42">
        <f t="shared" si="8"/>
        <v>63426</v>
      </c>
    </row>
    <row r="53" spans="1:7" x14ac:dyDescent="0.25">
      <c r="A53" s="42" t="str">
        <f t="shared" si="3"/>
        <v>LAS PALMAS</v>
      </c>
      <c r="B53" s="41">
        <f t="shared" si="4"/>
        <v>823641</v>
      </c>
      <c r="C53" s="41">
        <f t="shared" si="5"/>
        <v>774765</v>
      </c>
      <c r="D53" s="41">
        <f t="shared" si="6"/>
        <v>5</v>
      </c>
      <c r="E53" s="42" t="str">
        <f t="shared" si="2"/>
        <v>VIGO</v>
      </c>
      <c r="F53" s="42">
        <f t="shared" si="7"/>
        <v>42901</v>
      </c>
      <c r="G53" s="42">
        <f t="shared" si="8"/>
        <v>91177</v>
      </c>
    </row>
    <row r="54" spans="1:7" x14ac:dyDescent="0.25">
      <c r="A54" s="42" t="str">
        <f t="shared" si="3"/>
        <v>MALAGA</v>
      </c>
      <c r="B54" s="41">
        <f t="shared" si="4"/>
        <v>235639</v>
      </c>
      <c r="C54" s="41">
        <f t="shared" si="5"/>
        <v>317669</v>
      </c>
      <c r="D54" s="41">
        <f t="shared" si="6"/>
        <v>7</v>
      </c>
      <c r="E54" s="42" t="str">
        <f t="shared" si="2"/>
        <v>BILBAO</v>
      </c>
      <c r="F54" s="42">
        <f t="shared" si="7"/>
        <v>36590</v>
      </c>
      <c r="G54" s="42">
        <f t="shared" si="8"/>
        <v>28933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31774</v>
      </c>
      <c r="G55" s="42">
        <f t="shared" si="8"/>
        <v>25826</v>
      </c>
    </row>
    <row r="56" spans="1:7" x14ac:dyDescent="0.25">
      <c r="A56" s="42" t="str">
        <f t="shared" si="3"/>
        <v>MELILLA</v>
      </c>
      <c r="B56" s="41">
        <f t="shared" si="4"/>
        <v>217571</v>
      </c>
      <c r="C56" s="41">
        <f t="shared" si="5"/>
        <v>241804</v>
      </c>
      <c r="D56" s="41">
        <f t="shared" si="6"/>
        <v>9</v>
      </c>
      <c r="E56" s="42" t="str">
        <f t="shared" si="2"/>
        <v>GIJON</v>
      </c>
      <c r="F56" s="42">
        <f t="shared" si="9"/>
        <v>21282</v>
      </c>
      <c r="G56" s="42">
        <f t="shared" si="8"/>
        <v>17960</v>
      </c>
    </row>
    <row r="57" spans="1:7" x14ac:dyDescent="0.25">
      <c r="A57" s="42" t="str">
        <f t="shared" si="3"/>
        <v>MOTRIL</v>
      </c>
      <c r="B57" s="41">
        <f t="shared" si="4"/>
        <v>76444</v>
      </c>
      <c r="C57" s="41">
        <f t="shared" si="5"/>
        <v>59538</v>
      </c>
      <c r="D57" s="41">
        <f t="shared" si="6"/>
        <v>12</v>
      </c>
      <c r="E57" s="42" t="str">
        <f t="shared" si="2"/>
        <v>HUELVA</v>
      </c>
      <c r="F57" s="42">
        <f t="shared" si="9"/>
        <v>9044</v>
      </c>
      <c r="G57" s="42">
        <f t="shared" si="8"/>
        <v>7743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7508</v>
      </c>
      <c r="G58" s="42">
        <f t="shared" si="8"/>
        <v>5302</v>
      </c>
    </row>
    <row r="59" spans="1:7" x14ac:dyDescent="0.25">
      <c r="A59" s="42" t="str">
        <f t="shared" si="3"/>
        <v>SANTA CRUZ DE TENERIFE</v>
      </c>
      <c r="B59" s="41">
        <f t="shared" si="4"/>
        <v>2083782</v>
      </c>
      <c r="C59" s="41">
        <f t="shared" si="5"/>
        <v>1960224</v>
      </c>
      <c r="D59" s="41">
        <f t="shared" si="6"/>
        <v>1</v>
      </c>
      <c r="E59" s="42" t="str">
        <f t="shared" si="2"/>
        <v>FERROL-SAN CIBRAO</v>
      </c>
      <c r="F59" s="42">
        <f t="shared" si="9"/>
        <v>3130</v>
      </c>
      <c r="G59" s="42">
        <f t="shared" si="8"/>
        <v>2107</v>
      </c>
    </row>
    <row r="60" spans="1:7" x14ac:dyDescent="0.25">
      <c r="A60" s="42" t="str">
        <f t="shared" si="3"/>
        <v>SANTANDER</v>
      </c>
      <c r="B60" s="41">
        <f t="shared" si="4"/>
        <v>56108</v>
      </c>
      <c r="C60" s="41">
        <f t="shared" si="5"/>
        <v>66099</v>
      </c>
      <c r="D60" s="41">
        <f t="shared" si="6"/>
        <v>14</v>
      </c>
      <c r="E60" s="42" t="str">
        <f t="shared" si="2"/>
        <v>VILAGARCIA</v>
      </c>
      <c r="F60" s="42">
        <f t="shared" si="9"/>
        <v>1021</v>
      </c>
      <c r="G60" s="42">
        <f t="shared" si="8"/>
        <v>754</v>
      </c>
    </row>
    <row r="61" spans="1:7" x14ac:dyDescent="0.25">
      <c r="A61" s="42" t="str">
        <f t="shared" si="3"/>
        <v>SEVILLA</v>
      </c>
      <c r="B61" s="41">
        <f t="shared" si="4"/>
        <v>7508</v>
      </c>
      <c r="C61" s="41">
        <f t="shared" si="5"/>
        <v>5302</v>
      </c>
      <c r="D61" s="41">
        <f t="shared" si="6"/>
        <v>21</v>
      </c>
      <c r="E61" s="42" t="str">
        <f t="shared" si="2"/>
        <v>AVILES</v>
      </c>
      <c r="F61" s="42">
        <f t="shared" si="9"/>
        <v>655</v>
      </c>
      <c r="G61" s="42">
        <f t="shared" si="8"/>
        <v>902</v>
      </c>
    </row>
    <row r="62" spans="1:7" x14ac:dyDescent="0.25">
      <c r="A62" s="42" t="str">
        <f t="shared" si="3"/>
        <v>TARRAGONA</v>
      </c>
      <c r="B62" s="41">
        <f t="shared" si="4"/>
        <v>78</v>
      </c>
      <c r="C62" s="41">
        <f t="shared" si="5"/>
        <v>0</v>
      </c>
      <c r="D62" s="41">
        <f t="shared" si="6"/>
        <v>26</v>
      </c>
      <c r="E62" s="42" t="str">
        <f t="shared" si="2"/>
        <v>CASTELLON</v>
      </c>
      <c r="F62" s="42">
        <f t="shared" si="9"/>
        <v>325</v>
      </c>
      <c r="G62" s="42">
        <f t="shared" si="8"/>
        <v>509</v>
      </c>
    </row>
    <row r="63" spans="1:7" x14ac:dyDescent="0.25">
      <c r="A63" s="42" t="str">
        <f t="shared" si="3"/>
        <v>VALENCIA</v>
      </c>
      <c r="B63" s="41">
        <f t="shared" si="4"/>
        <v>222158</v>
      </c>
      <c r="C63" s="41">
        <f t="shared" si="5"/>
        <v>220130</v>
      </c>
      <c r="D63" s="41">
        <f t="shared" si="6"/>
        <v>8</v>
      </c>
      <c r="E63" s="42" t="str">
        <f t="shared" si="2"/>
        <v>TARRAGONA</v>
      </c>
      <c r="F63" s="42">
        <f t="shared" si="9"/>
        <v>78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42901</v>
      </c>
      <c r="C64" s="41">
        <f t="shared" si="5"/>
        <v>91177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1021</v>
      </c>
      <c r="C65" s="41">
        <f t="shared" si="5"/>
        <v>754</v>
      </c>
      <c r="D65" s="41">
        <f t="shared" si="6"/>
        <v>23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14398</v>
      </c>
      <c r="C7" s="9">
        <v>26325</v>
      </c>
      <c r="D7" s="9">
        <v>63426</v>
      </c>
      <c r="E7" s="9">
        <v>51252</v>
      </c>
      <c r="F7" s="10">
        <f>((E7*100)/D7)-100</f>
        <v>-19.1940213792451</v>
      </c>
      <c r="G7" s="1"/>
      <c r="H7" s="1"/>
      <c r="I7" s="1"/>
    </row>
    <row r="8" spans="1:12" x14ac:dyDescent="0.25">
      <c r="A8" s="11" t="s">
        <v>45</v>
      </c>
      <c r="B8" s="12">
        <v>18237</v>
      </c>
      <c r="C8" s="12">
        <v>8292</v>
      </c>
      <c r="D8" s="12">
        <v>27785</v>
      </c>
      <c r="E8" s="12">
        <v>16383</v>
      </c>
      <c r="F8" s="13">
        <f t="shared" ref="F8:F35" si="0">((E8*100)/D8)-100</f>
        <v>-41.036530502069461</v>
      </c>
      <c r="G8" s="1"/>
      <c r="H8" s="1"/>
      <c r="I8" s="1"/>
    </row>
    <row r="9" spans="1:12" x14ac:dyDescent="0.25">
      <c r="A9" s="8" t="s">
        <v>46</v>
      </c>
      <c r="B9" s="9">
        <v>6813</v>
      </c>
      <c r="C9" s="9">
        <v>776</v>
      </c>
      <c r="D9" s="9">
        <v>8319</v>
      </c>
      <c r="E9" s="9">
        <v>5944</v>
      </c>
      <c r="F9" s="10">
        <f t="shared" si="0"/>
        <v>-28.54910445967063</v>
      </c>
      <c r="G9" s="1"/>
      <c r="H9" s="1"/>
      <c r="I9" s="1"/>
    </row>
    <row r="10" spans="1:12" x14ac:dyDescent="0.25">
      <c r="A10" s="11" t="s">
        <v>47</v>
      </c>
      <c r="B10" s="12">
        <v>902</v>
      </c>
      <c r="C10" s="12">
        <v>0</v>
      </c>
      <c r="D10" s="12">
        <v>902</v>
      </c>
      <c r="E10" s="12">
        <v>655</v>
      </c>
      <c r="F10" s="17">
        <f t="shared" si="0"/>
        <v>-27.383592017738366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42794</v>
      </c>
      <c r="C12" s="12">
        <v>38570</v>
      </c>
      <c r="D12" s="12">
        <v>122654</v>
      </c>
      <c r="E12" s="12">
        <v>137968</v>
      </c>
      <c r="F12" s="13">
        <f t="shared" si="0"/>
        <v>12.485528396954038</v>
      </c>
      <c r="G12" s="1"/>
      <c r="H12" s="1"/>
      <c r="I12" s="1"/>
    </row>
    <row r="13" spans="1:12" x14ac:dyDescent="0.25">
      <c r="A13" s="8" t="s">
        <v>50</v>
      </c>
      <c r="B13" s="9">
        <v>136570</v>
      </c>
      <c r="C13" s="9">
        <v>176988</v>
      </c>
      <c r="D13" s="9">
        <v>237093</v>
      </c>
      <c r="E13" s="9">
        <v>388071</v>
      </c>
      <c r="F13" s="10">
        <f t="shared" si="0"/>
        <v>63.678809581050473</v>
      </c>
      <c r="G13" s="1"/>
      <c r="H13" s="1"/>
      <c r="I13" s="1"/>
    </row>
    <row r="14" spans="1:12" x14ac:dyDescent="0.25">
      <c r="A14" s="11" t="s">
        <v>51</v>
      </c>
      <c r="B14" s="12">
        <v>267077</v>
      </c>
      <c r="C14" s="12">
        <v>302864</v>
      </c>
      <c r="D14" s="12">
        <v>628891</v>
      </c>
      <c r="E14" s="12">
        <v>749140</v>
      </c>
      <c r="F14" s="13">
        <f t="shared" si="0"/>
        <v>19.120801537945368</v>
      </c>
      <c r="G14" s="1"/>
      <c r="H14" s="1"/>
      <c r="I14" s="1"/>
    </row>
    <row r="15" spans="1:12" x14ac:dyDescent="0.25">
      <c r="A15" s="8" t="s">
        <v>52</v>
      </c>
      <c r="B15" s="9">
        <v>4401</v>
      </c>
      <c r="C15" s="9">
        <v>7097</v>
      </c>
      <c r="D15" s="9">
        <v>7817</v>
      </c>
      <c r="E15" s="9">
        <v>7270</v>
      </c>
      <c r="F15" s="10">
        <f t="shared" si="0"/>
        <v>-6.9975694000255828</v>
      </c>
      <c r="G15" s="1"/>
      <c r="H15" s="1"/>
      <c r="I15" s="1"/>
    </row>
    <row r="16" spans="1:12" x14ac:dyDescent="0.25">
      <c r="A16" s="11" t="s">
        <v>53</v>
      </c>
      <c r="B16" s="12">
        <v>11942</v>
      </c>
      <c r="C16" s="12">
        <v>22075</v>
      </c>
      <c r="D16" s="12">
        <v>25826</v>
      </c>
      <c r="E16" s="12">
        <v>31774</v>
      </c>
      <c r="F16" s="13">
        <f t="shared" si="0"/>
        <v>23.031053976612711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1170</v>
      </c>
      <c r="C18" s="12">
        <v>1485</v>
      </c>
      <c r="D18" s="12">
        <v>2607</v>
      </c>
      <c r="E18" s="12">
        <v>1485</v>
      </c>
      <c r="F18" s="13">
        <f t="shared" si="0"/>
        <v>-43.037974683544306</v>
      </c>
      <c r="G18" s="1"/>
      <c r="H18" s="1"/>
      <c r="I18" s="1"/>
    </row>
    <row r="19" spans="1:9" x14ac:dyDescent="0.25">
      <c r="A19" s="8" t="s">
        <v>56</v>
      </c>
      <c r="B19" s="9">
        <v>1192</v>
      </c>
      <c r="C19" s="9">
        <v>2035</v>
      </c>
      <c r="D19" s="9">
        <v>2107</v>
      </c>
      <c r="E19" s="9">
        <v>3130</v>
      </c>
      <c r="F19" s="10">
        <f t="shared" si="0"/>
        <v>48.552444233507345</v>
      </c>
      <c r="G19" s="1"/>
      <c r="H19" s="1"/>
      <c r="I19" s="1"/>
    </row>
    <row r="20" spans="1:9" x14ac:dyDescent="0.25">
      <c r="A20" s="11" t="s">
        <v>57</v>
      </c>
      <c r="B20" s="12">
        <v>2200</v>
      </c>
      <c r="C20" s="12">
        <v>4277</v>
      </c>
      <c r="D20" s="12">
        <v>2200</v>
      </c>
      <c r="E20" s="12">
        <v>4660</v>
      </c>
      <c r="F20" s="13">
        <f t="shared" si="0"/>
        <v>111.81818181818181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18152</v>
      </c>
      <c r="C22" s="12">
        <v>31616</v>
      </c>
      <c r="D22" s="12">
        <v>451939</v>
      </c>
      <c r="E22" s="12">
        <v>354876</v>
      </c>
      <c r="F22" s="13">
        <f t="shared" si="0"/>
        <v>-21.477013490758708</v>
      </c>
      <c r="G22" s="1"/>
      <c r="H22" s="1"/>
      <c r="I22" s="1"/>
    </row>
    <row r="23" spans="1:9" x14ac:dyDescent="0.25">
      <c r="A23" s="8" t="s">
        <v>60</v>
      </c>
      <c r="B23" s="9">
        <v>60495</v>
      </c>
      <c r="C23" s="9">
        <v>30984</v>
      </c>
      <c r="D23" s="9">
        <v>233548</v>
      </c>
      <c r="E23" s="9">
        <v>160268</v>
      </c>
      <c r="F23" s="10">
        <f t="shared" si="0"/>
        <v>-31.376847585935224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341</v>
      </c>
      <c r="D25" s="9">
        <v>560</v>
      </c>
      <c r="E25" s="9">
        <v>679</v>
      </c>
      <c r="F25" s="10">
        <f t="shared" si="0"/>
        <v>21.25</v>
      </c>
      <c r="G25" s="1"/>
      <c r="H25" s="1"/>
      <c r="I25" s="1"/>
    </row>
    <row r="26" spans="1:9" x14ac:dyDescent="0.25">
      <c r="A26" s="11" t="s">
        <v>63</v>
      </c>
      <c r="B26" s="12">
        <v>97</v>
      </c>
      <c r="C26" s="12">
        <v>2064</v>
      </c>
      <c r="D26" s="12">
        <v>981</v>
      </c>
      <c r="E26" s="12">
        <v>5491</v>
      </c>
      <c r="F26" s="13">
        <f t="shared" si="0"/>
        <v>459.73496432212028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23464</v>
      </c>
      <c r="C28" s="12">
        <v>31584</v>
      </c>
      <c r="D28" s="12">
        <v>448518</v>
      </c>
      <c r="E28" s="12">
        <v>411512</v>
      </c>
      <c r="F28" s="13">
        <f t="shared" si="0"/>
        <v>-8.2507279529472584</v>
      </c>
      <c r="G28" s="1"/>
      <c r="H28" s="1"/>
      <c r="I28" s="1"/>
    </row>
    <row r="29" spans="1:9" x14ac:dyDescent="0.25">
      <c r="A29" s="8" t="s">
        <v>66</v>
      </c>
      <c r="B29" s="9">
        <v>1337</v>
      </c>
      <c r="C29" s="9">
        <v>2742</v>
      </c>
      <c r="D29" s="9">
        <v>5055</v>
      </c>
      <c r="E29" s="9">
        <v>5080</v>
      </c>
      <c r="F29" s="10">
        <f t="shared" si="0"/>
        <v>0.49455984174085188</v>
      </c>
      <c r="G29" s="1"/>
      <c r="H29" s="1"/>
      <c r="I29" s="1"/>
    </row>
    <row r="30" spans="1:9" x14ac:dyDescent="0.25">
      <c r="A30" s="11" t="s">
        <v>67</v>
      </c>
      <c r="B30" s="12">
        <v>1334</v>
      </c>
      <c r="C30" s="12">
        <v>1936</v>
      </c>
      <c r="D30" s="12">
        <v>5302</v>
      </c>
      <c r="E30" s="12">
        <v>7508</v>
      </c>
      <c r="F30" s="13">
        <f t="shared" si="0"/>
        <v>41.606940777065262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60114</v>
      </c>
      <c r="C32" s="12">
        <v>57717</v>
      </c>
      <c r="D32" s="12">
        <v>131315</v>
      </c>
      <c r="E32" s="12">
        <v>135580</v>
      </c>
      <c r="F32" s="13">
        <f t="shared" si="0"/>
        <v>3.2479153181281646</v>
      </c>
      <c r="G32" s="1"/>
      <c r="H32" s="1"/>
      <c r="I32" s="1"/>
    </row>
    <row r="33" spans="1:9" x14ac:dyDescent="0.25">
      <c r="A33" s="8" t="s">
        <v>70</v>
      </c>
      <c r="B33" s="9">
        <v>26681</v>
      </c>
      <c r="C33" s="9">
        <v>22197</v>
      </c>
      <c r="D33" s="9">
        <v>91177</v>
      </c>
      <c r="E33" s="9">
        <v>42901</v>
      </c>
      <c r="F33" s="10">
        <f t="shared" si="0"/>
        <v>-52.947563530276277</v>
      </c>
      <c r="G33" s="1"/>
      <c r="H33" s="1"/>
      <c r="I33" s="1"/>
    </row>
    <row r="34" spans="1:9" x14ac:dyDescent="0.25">
      <c r="A34" s="11" t="s">
        <v>71</v>
      </c>
      <c r="B34" s="12">
        <v>290</v>
      </c>
      <c r="C34" s="12">
        <v>1021</v>
      </c>
      <c r="D34" s="12">
        <v>754</v>
      </c>
      <c r="E34" s="12">
        <v>1021</v>
      </c>
      <c r="F34" s="13">
        <f t="shared" si="0"/>
        <v>35.411140583554385</v>
      </c>
      <c r="G34" s="1"/>
      <c r="H34" s="1"/>
      <c r="I34" s="1"/>
    </row>
    <row r="35" spans="1:9" x14ac:dyDescent="0.25">
      <c r="A35" s="14" t="s">
        <v>72</v>
      </c>
      <c r="B35" s="15">
        <f>SUM(B7:B34)</f>
        <v>699660</v>
      </c>
      <c r="C35" s="15">
        <f t="shared" ref="C35:E35" si="1">SUM(C7:C34)</f>
        <v>772986</v>
      </c>
      <c r="D35" s="15">
        <f t="shared" si="1"/>
        <v>2499285</v>
      </c>
      <c r="E35" s="15">
        <f t="shared" si="1"/>
        <v>2522973</v>
      </c>
      <c r="F35" s="16">
        <f t="shared" si="0"/>
        <v>0.94779106824552173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51252</v>
      </c>
      <c r="C38" s="41">
        <f>D7</f>
        <v>63426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BARCELONA</v>
      </c>
      <c r="F38" s="42">
        <f>LOOKUP(E38,$A$38:$A$65,$B$38:$B$65)</f>
        <v>749140</v>
      </c>
      <c r="G38" s="42">
        <f>LOOKUP(E38,$A$38:$A$65,$C$38:$C$65)</f>
        <v>628891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16383</v>
      </c>
      <c r="C39" s="41">
        <f t="shared" ref="C39:C65" si="5">D8</f>
        <v>27785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411512</v>
      </c>
      <c r="G39" s="42">
        <f t="shared" ref="G39:G65" si="8">LOOKUP(E39,$A$38:$A$65,$C$38:$C$65)</f>
        <v>448518</v>
      </c>
    </row>
    <row r="40" spans="1:9" x14ac:dyDescent="0.25">
      <c r="A40" s="42" t="str">
        <f t="shared" si="3"/>
        <v>ALMERIA</v>
      </c>
      <c r="B40" s="41">
        <f t="shared" si="4"/>
        <v>5944</v>
      </c>
      <c r="C40" s="41">
        <f t="shared" si="5"/>
        <v>8319</v>
      </c>
      <c r="D40" s="41">
        <f t="shared" si="6"/>
        <v>14</v>
      </c>
      <c r="E40" s="42" t="str">
        <f t="shared" si="2"/>
        <v>BALEARES</v>
      </c>
      <c r="F40" s="42">
        <f t="shared" si="7"/>
        <v>388071</v>
      </c>
      <c r="G40" s="42">
        <f t="shared" si="8"/>
        <v>237093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902</v>
      </c>
      <c r="D41" s="41">
        <f t="shared" si="6"/>
        <v>22</v>
      </c>
      <c r="E41" s="42" t="str">
        <f t="shared" si="2"/>
        <v>LAS PALMAS</v>
      </c>
      <c r="F41" s="42">
        <f t="shared" si="7"/>
        <v>354876</v>
      </c>
      <c r="G41" s="42">
        <f t="shared" si="8"/>
        <v>451939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160268</v>
      </c>
      <c r="G42" s="42">
        <f t="shared" si="8"/>
        <v>233548</v>
      </c>
    </row>
    <row r="43" spans="1:9" x14ac:dyDescent="0.25">
      <c r="A43" s="42" t="str">
        <f t="shared" si="3"/>
        <v>BAHIA DE CADIZ</v>
      </c>
      <c r="B43" s="41">
        <f t="shared" si="4"/>
        <v>137968</v>
      </c>
      <c r="C43" s="41">
        <f t="shared" si="5"/>
        <v>122654</v>
      </c>
      <c r="D43" s="41">
        <f t="shared" si="6"/>
        <v>6</v>
      </c>
      <c r="E43" s="42" t="str">
        <f t="shared" si="2"/>
        <v>BAHIA DE CADIZ</v>
      </c>
      <c r="F43" s="42">
        <f t="shared" si="7"/>
        <v>137968</v>
      </c>
      <c r="G43" s="42">
        <f t="shared" si="8"/>
        <v>122654</v>
      </c>
    </row>
    <row r="44" spans="1:9" x14ac:dyDescent="0.25">
      <c r="A44" s="42" t="str">
        <f t="shared" si="3"/>
        <v>BALEARES</v>
      </c>
      <c r="B44" s="41">
        <f t="shared" si="4"/>
        <v>388071</v>
      </c>
      <c r="C44" s="41">
        <f t="shared" si="5"/>
        <v>237093</v>
      </c>
      <c r="D44" s="41">
        <f t="shared" si="6"/>
        <v>3</v>
      </c>
      <c r="E44" s="42" t="str">
        <f t="shared" si="2"/>
        <v>VALENCIA</v>
      </c>
      <c r="F44" s="42">
        <f t="shared" si="7"/>
        <v>135580</v>
      </c>
      <c r="G44" s="42">
        <f t="shared" si="8"/>
        <v>131315</v>
      </c>
    </row>
    <row r="45" spans="1:9" x14ac:dyDescent="0.25">
      <c r="A45" s="42" t="str">
        <f t="shared" si="3"/>
        <v>BARCELONA</v>
      </c>
      <c r="B45" s="41">
        <f t="shared" si="4"/>
        <v>749140</v>
      </c>
      <c r="C45" s="41">
        <f t="shared" si="5"/>
        <v>628891</v>
      </c>
      <c r="D45" s="41">
        <f t="shared" si="6"/>
        <v>1</v>
      </c>
      <c r="E45" s="42" t="str">
        <f t="shared" si="2"/>
        <v>A CORUÑA</v>
      </c>
      <c r="F45" s="42">
        <f t="shared" si="7"/>
        <v>51252</v>
      </c>
      <c r="G45" s="42">
        <f t="shared" si="8"/>
        <v>63426</v>
      </c>
    </row>
    <row r="46" spans="1:9" x14ac:dyDescent="0.25">
      <c r="A46" s="42" t="str">
        <f t="shared" si="3"/>
        <v>BILBAO</v>
      </c>
      <c r="B46" s="41">
        <f t="shared" si="4"/>
        <v>7270</v>
      </c>
      <c r="C46" s="41">
        <f t="shared" si="5"/>
        <v>7817</v>
      </c>
      <c r="D46" s="41">
        <f t="shared" si="6"/>
        <v>13</v>
      </c>
      <c r="E46" s="42" t="str">
        <f t="shared" si="2"/>
        <v>VIGO</v>
      </c>
      <c r="F46" s="42">
        <f t="shared" si="7"/>
        <v>42901</v>
      </c>
      <c r="G46" s="42">
        <f t="shared" si="8"/>
        <v>91177</v>
      </c>
    </row>
    <row r="47" spans="1:9" x14ac:dyDescent="0.25">
      <c r="A47" s="42" t="str">
        <f t="shared" si="3"/>
        <v>CARTAGENA</v>
      </c>
      <c r="B47" s="41">
        <f t="shared" si="4"/>
        <v>31774</v>
      </c>
      <c r="C47" s="41">
        <f t="shared" si="5"/>
        <v>25826</v>
      </c>
      <c r="D47" s="41">
        <f t="shared" si="6"/>
        <v>10</v>
      </c>
      <c r="E47" s="42" t="str">
        <f t="shared" si="2"/>
        <v>CARTAGENA</v>
      </c>
      <c r="F47" s="42">
        <f t="shared" si="7"/>
        <v>31774</v>
      </c>
      <c r="G47" s="42">
        <f t="shared" si="8"/>
        <v>25826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23</v>
      </c>
      <c r="E48" s="42" t="str">
        <f t="shared" si="2"/>
        <v>ALICANTE</v>
      </c>
      <c r="F48" s="42">
        <f t="shared" si="7"/>
        <v>16383</v>
      </c>
      <c r="G48" s="42">
        <f t="shared" si="8"/>
        <v>27785</v>
      </c>
    </row>
    <row r="49" spans="1:7" x14ac:dyDescent="0.25">
      <c r="A49" s="42" t="str">
        <f t="shared" si="3"/>
        <v>CEUTA</v>
      </c>
      <c r="B49" s="41">
        <f t="shared" si="4"/>
        <v>1485</v>
      </c>
      <c r="C49" s="41">
        <f t="shared" si="5"/>
        <v>2607</v>
      </c>
      <c r="D49" s="41">
        <f t="shared" si="6"/>
        <v>19</v>
      </c>
      <c r="E49" s="42" t="str">
        <f t="shared" si="2"/>
        <v>SEVILLA</v>
      </c>
      <c r="F49" s="42">
        <f t="shared" si="7"/>
        <v>7508</v>
      </c>
      <c r="G49" s="42">
        <f t="shared" si="8"/>
        <v>5302</v>
      </c>
    </row>
    <row r="50" spans="1:7" x14ac:dyDescent="0.25">
      <c r="A50" s="42" t="str">
        <f t="shared" si="3"/>
        <v>FERROL-SAN CIBRAO</v>
      </c>
      <c r="B50" s="41">
        <f t="shared" si="4"/>
        <v>3130</v>
      </c>
      <c r="C50" s="41">
        <f t="shared" si="5"/>
        <v>2107</v>
      </c>
      <c r="D50" s="41">
        <f t="shared" si="6"/>
        <v>18</v>
      </c>
      <c r="E50" s="42" t="str">
        <f t="shared" si="2"/>
        <v>BILBAO</v>
      </c>
      <c r="F50" s="42">
        <f t="shared" si="7"/>
        <v>7270</v>
      </c>
      <c r="G50" s="42">
        <f t="shared" si="8"/>
        <v>7817</v>
      </c>
    </row>
    <row r="51" spans="1:7" x14ac:dyDescent="0.25">
      <c r="A51" s="42" t="str">
        <f t="shared" si="3"/>
        <v>GIJON</v>
      </c>
      <c r="B51" s="41">
        <f t="shared" si="4"/>
        <v>4660</v>
      </c>
      <c r="C51" s="41">
        <f t="shared" si="5"/>
        <v>2200</v>
      </c>
      <c r="D51" s="41">
        <f t="shared" si="6"/>
        <v>17</v>
      </c>
      <c r="E51" s="42" t="str">
        <f t="shared" si="2"/>
        <v>ALMERIA</v>
      </c>
      <c r="F51" s="42">
        <f t="shared" si="7"/>
        <v>5944</v>
      </c>
      <c r="G51" s="42">
        <f t="shared" si="8"/>
        <v>8319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5491</v>
      </c>
      <c r="G52" s="42">
        <f t="shared" si="8"/>
        <v>981</v>
      </c>
    </row>
    <row r="53" spans="1:7" x14ac:dyDescent="0.25">
      <c r="A53" s="42" t="str">
        <f t="shared" si="3"/>
        <v>LAS PALMAS</v>
      </c>
      <c r="B53" s="41">
        <f t="shared" si="4"/>
        <v>354876</v>
      </c>
      <c r="C53" s="41">
        <f t="shared" si="5"/>
        <v>451939</v>
      </c>
      <c r="D53" s="41">
        <f t="shared" si="6"/>
        <v>4</v>
      </c>
      <c r="E53" s="42" t="str">
        <f t="shared" si="2"/>
        <v>SANTANDER</v>
      </c>
      <c r="F53" s="42">
        <f t="shared" si="7"/>
        <v>5080</v>
      </c>
      <c r="G53" s="42">
        <f t="shared" si="8"/>
        <v>5055</v>
      </c>
    </row>
    <row r="54" spans="1:7" x14ac:dyDescent="0.25">
      <c r="A54" s="42" t="str">
        <f t="shared" si="3"/>
        <v>MALAGA</v>
      </c>
      <c r="B54" s="41">
        <f t="shared" si="4"/>
        <v>160268</v>
      </c>
      <c r="C54" s="41">
        <f t="shared" si="5"/>
        <v>233548</v>
      </c>
      <c r="D54" s="41">
        <f t="shared" si="6"/>
        <v>5</v>
      </c>
      <c r="E54" s="42" t="str">
        <f t="shared" si="2"/>
        <v>GIJON</v>
      </c>
      <c r="F54" s="42">
        <f t="shared" si="7"/>
        <v>4660</v>
      </c>
      <c r="G54" s="42">
        <f t="shared" si="8"/>
        <v>2200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3130</v>
      </c>
      <c r="G55" s="42">
        <f t="shared" si="8"/>
        <v>2107</v>
      </c>
    </row>
    <row r="56" spans="1:7" x14ac:dyDescent="0.25">
      <c r="A56" s="42" t="str">
        <f t="shared" si="3"/>
        <v>MELILLA</v>
      </c>
      <c r="B56" s="41">
        <f t="shared" si="4"/>
        <v>679</v>
      </c>
      <c r="C56" s="41">
        <f t="shared" si="5"/>
        <v>560</v>
      </c>
      <c r="D56" s="41">
        <f t="shared" si="6"/>
        <v>21</v>
      </c>
      <c r="E56" s="42" t="str">
        <f t="shared" si="2"/>
        <v>CEUTA</v>
      </c>
      <c r="F56" s="42">
        <f t="shared" si="9"/>
        <v>1485</v>
      </c>
      <c r="G56" s="42">
        <f t="shared" si="8"/>
        <v>2607</v>
      </c>
    </row>
    <row r="57" spans="1:7" x14ac:dyDescent="0.25">
      <c r="A57" s="42" t="str">
        <f t="shared" si="3"/>
        <v>MOTRIL</v>
      </c>
      <c r="B57" s="41">
        <f t="shared" si="4"/>
        <v>5491</v>
      </c>
      <c r="C57" s="41">
        <f t="shared" si="5"/>
        <v>981</v>
      </c>
      <c r="D57" s="41">
        <f t="shared" si="6"/>
        <v>15</v>
      </c>
      <c r="E57" s="42" t="str">
        <f t="shared" si="2"/>
        <v>VILAGARCIA</v>
      </c>
      <c r="F57" s="42">
        <f t="shared" si="9"/>
        <v>1021</v>
      </c>
      <c r="G57" s="42">
        <f t="shared" si="8"/>
        <v>754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679</v>
      </c>
      <c r="G58" s="42">
        <f t="shared" si="8"/>
        <v>560</v>
      </c>
    </row>
    <row r="59" spans="1:7" x14ac:dyDescent="0.25">
      <c r="A59" s="42" t="str">
        <f t="shared" si="3"/>
        <v>SANTA CRUZ DE TENERIFE</v>
      </c>
      <c r="B59" s="41">
        <f t="shared" si="4"/>
        <v>411512</v>
      </c>
      <c r="C59" s="41">
        <f t="shared" si="5"/>
        <v>448518</v>
      </c>
      <c r="D59" s="41">
        <f t="shared" si="6"/>
        <v>2</v>
      </c>
      <c r="E59" s="42" t="str">
        <f t="shared" si="2"/>
        <v>AVILES</v>
      </c>
      <c r="F59" s="42">
        <f t="shared" si="9"/>
        <v>655</v>
      </c>
      <c r="G59" s="42">
        <f t="shared" si="8"/>
        <v>902</v>
      </c>
    </row>
    <row r="60" spans="1:7" x14ac:dyDescent="0.25">
      <c r="A60" s="42" t="str">
        <f t="shared" si="3"/>
        <v>SANTANDER</v>
      </c>
      <c r="B60" s="41">
        <f t="shared" si="4"/>
        <v>5080</v>
      </c>
      <c r="C60" s="41">
        <f t="shared" si="5"/>
        <v>5055</v>
      </c>
      <c r="D60" s="41">
        <f t="shared" si="6"/>
        <v>16</v>
      </c>
      <c r="E60" s="42" t="str">
        <f t="shared" si="2"/>
        <v>CASTELLON</v>
      </c>
      <c r="F60" s="42">
        <f t="shared" si="9"/>
        <v>325</v>
      </c>
      <c r="G60" s="42">
        <f t="shared" si="8"/>
        <v>509</v>
      </c>
    </row>
    <row r="61" spans="1:7" x14ac:dyDescent="0.25">
      <c r="A61" s="42" t="str">
        <f t="shared" si="3"/>
        <v>SEVILLA</v>
      </c>
      <c r="B61" s="41">
        <f t="shared" si="4"/>
        <v>7508</v>
      </c>
      <c r="C61" s="41">
        <f t="shared" si="5"/>
        <v>5302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135580</v>
      </c>
      <c r="C63" s="41">
        <f t="shared" si="5"/>
        <v>131315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42901</v>
      </c>
      <c r="C64" s="41">
        <f t="shared" si="5"/>
        <v>91177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1021</v>
      </c>
      <c r="C65" s="41">
        <f t="shared" si="5"/>
        <v>754</v>
      </c>
      <c r="D65" s="41">
        <f t="shared" si="6"/>
        <v>20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3097</v>
      </c>
      <c r="C8" s="12">
        <v>2680</v>
      </c>
      <c r="D8" s="12">
        <v>14889</v>
      </c>
      <c r="E8" s="12">
        <v>13430</v>
      </c>
      <c r="F8" s="13">
        <f t="shared" ref="F8:F35" si="0">((E8*100)/D8)-100</f>
        <v>-9.7991806031298267</v>
      </c>
      <c r="G8" s="1"/>
      <c r="H8" s="1"/>
      <c r="I8" s="1"/>
    </row>
    <row r="9" spans="1:12" x14ac:dyDescent="0.25">
      <c r="A9" s="8" t="s">
        <v>46</v>
      </c>
      <c r="B9" s="9">
        <v>6599</v>
      </c>
      <c r="C9" s="9">
        <v>8110</v>
      </c>
      <c r="D9" s="9">
        <v>43573</v>
      </c>
      <c r="E9" s="9">
        <v>37610</v>
      </c>
      <c r="F9" s="10">
        <f t="shared" si="0"/>
        <v>-13.685080210221926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67565</v>
      </c>
      <c r="C11" s="9">
        <v>70420</v>
      </c>
      <c r="D11" s="9">
        <v>354798</v>
      </c>
      <c r="E11" s="9">
        <v>369908</v>
      </c>
      <c r="F11" s="10">
        <f t="shared" si="0"/>
        <v>4.258761323344558</v>
      </c>
      <c r="G11" s="1"/>
      <c r="H11" s="1"/>
      <c r="I11" s="1"/>
    </row>
    <row r="12" spans="1:12" x14ac:dyDescent="0.25">
      <c r="A12" s="11" t="s">
        <v>49</v>
      </c>
      <c r="B12" s="12">
        <v>868</v>
      </c>
      <c r="C12" s="12">
        <v>813</v>
      </c>
      <c r="D12" s="12">
        <v>4457</v>
      </c>
      <c r="E12" s="12">
        <v>4133</v>
      </c>
      <c r="F12" s="13">
        <f t="shared" si="0"/>
        <v>-7.2694637648642555</v>
      </c>
      <c r="G12" s="1"/>
      <c r="H12" s="1"/>
      <c r="I12" s="1"/>
    </row>
    <row r="13" spans="1:12" x14ac:dyDescent="0.25">
      <c r="A13" s="8" t="s">
        <v>50</v>
      </c>
      <c r="B13" s="9">
        <v>24904</v>
      </c>
      <c r="C13" s="9">
        <v>29778</v>
      </c>
      <c r="D13" s="9">
        <v>102503</v>
      </c>
      <c r="E13" s="9">
        <v>106523</v>
      </c>
      <c r="F13" s="10">
        <f t="shared" si="0"/>
        <v>3.9218364340555922</v>
      </c>
      <c r="G13" s="1"/>
      <c r="H13" s="1"/>
      <c r="I13" s="1"/>
    </row>
    <row r="14" spans="1:12" x14ac:dyDescent="0.25">
      <c r="A14" s="11" t="s">
        <v>51</v>
      </c>
      <c r="B14" s="12">
        <v>18186</v>
      </c>
      <c r="C14" s="12">
        <v>17736</v>
      </c>
      <c r="D14" s="12">
        <v>73170</v>
      </c>
      <c r="E14" s="12">
        <v>63602</v>
      </c>
      <c r="F14" s="13">
        <f t="shared" si="0"/>
        <v>-13.076397430640966</v>
      </c>
      <c r="G14" s="1"/>
      <c r="H14" s="1"/>
      <c r="I14" s="1"/>
    </row>
    <row r="15" spans="1:12" x14ac:dyDescent="0.25">
      <c r="A15" s="8" t="s">
        <v>52</v>
      </c>
      <c r="B15" s="9">
        <v>3504</v>
      </c>
      <c r="C15" s="9">
        <v>4285</v>
      </c>
      <c r="D15" s="9">
        <v>9291</v>
      </c>
      <c r="E15" s="9">
        <v>13053</v>
      </c>
      <c r="F15" s="10">
        <f t="shared" si="0"/>
        <v>40.49079754601226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26944</v>
      </c>
      <c r="C18" s="12">
        <v>27257</v>
      </c>
      <c r="D18" s="12">
        <v>135537</v>
      </c>
      <c r="E18" s="12">
        <v>136096</v>
      </c>
      <c r="F18" s="13">
        <f t="shared" si="0"/>
        <v>0.41243350524210598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1301</v>
      </c>
      <c r="C20" s="12">
        <v>553</v>
      </c>
      <c r="D20" s="12">
        <v>3795</v>
      </c>
      <c r="E20" s="12">
        <v>1787</v>
      </c>
      <c r="F20" s="13">
        <f t="shared" si="0"/>
        <v>-52.911725955204219</v>
      </c>
      <c r="G20" s="1"/>
      <c r="H20" s="1"/>
      <c r="I20" s="1"/>
    </row>
    <row r="21" spans="1:9" x14ac:dyDescent="0.25">
      <c r="A21" s="8" t="s">
        <v>58</v>
      </c>
      <c r="B21" s="9">
        <v>1074</v>
      </c>
      <c r="C21" s="9">
        <v>1332</v>
      </c>
      <c r="D21" s="9">
        <v>4253</v>
      </c>
      <c r="E21" s="9">
        <v>4922</v>
      </c>
      <c r="F21" s="10">
        <f t="shared" si="0"/>
        <v>15.730072889724894</v>
      </c>
      <c r="G21" s="1"/>
      <c r="H21" s="1"/>
      <c r="I21" s="1"/>
    </row>
    <row r="22" spans="1:9" x14ac:dyDescent="0.25">
      <c r="A22" s="11" t="s">
        <v>59</v>
      </c>
      <c r="B22" s="12">
        <v>20766</v>
      </c>
      <c r="C22" s="12">
        <v>33663</v>
      </c>
      <c r="D22" s="12">
        <v>98541</v>
      </c>
      <c r="E22" s="12">
        <v>149868</v>
      </c>
      <c r="F22" s="13">
        <f t="shared" si="0"/>
        <v>52.086948579778976</v>
      </c>
      <c r="G22" s="1"/>
      <c r="H22" s="1"/>
      <c r="I22" s="1"/>
    </row>
    <row r="23" spans="1:9" x14ac:dyDescent="0.25">
      <c r="A23" s="8" t="s">
        <v>60</v>
      </c>
      <c r="B23" s="9">
        <v>1437</v>
      </c>
      <c r="C23" s="9">
        <v>1687</v>
      </c>
      <c r="D23" s="9">
        <v>10242</v>
      </c>
      <c r="E23" s="9">
        <v>8905</v>
      </c>
      <c r="F23" s="10">
        <f t="shared" si="0"/>
        <v>-13.054090997851986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10607</v>
      </c>
      <c r="C25" s="9">
        <v>7937</v>
      </c>
      <c r="D25" s="9">
        <v>50442</v>
      </c>
      <c r="E25" s="9">
        <v>41199</v>
      </c>
      <c r="F25" s="10">
        <f t="shared" si="0"/>
        <v>-18.324015701201375</v>
      </c>
      <c r="G25" s="1"/>
      <c r="H25" s="1"/>
      <c r="I25" s="1"/>
    </row>
    <row r="26" spans="1:9" x14ac:dyDescent="0.25">
      <c r="A26" s="11" t="s">
        <v>63</v>
      </c>
      <c r="B26" s="12">
        <v>5660</v>
      </c>
      <c r="C26" s="12">
        <v>3519</v>
      </c>
      <c r="D26" s="12">
        <v>18598</v>
      </c>
      <c r="E26" s="12">
        <v>18956</v>
      </c>
      <c r="F26" s="13">
        <f t="shared" si="0"/>
        <v>1.9249381653941242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56967</v>
      </c>
      <c r="C28" s="12">
        <v>81678</v>
      </c>
      <c r="D28" s="12">
        <v>293052</v>
      </c>
      <c r="E28" s="12">
        <v>375331</v>
      </c>
      <c r="F28" s="13">
        <f t="shared" si="0"/>
        <v>28.076587090345754</v>
      </c>
      <c r="G28" s="1"/>
      <c r="H28" s="1"/>
      <c r="I28" s="1"/>
    </row>
    <row r="29" spans="1:9" x14ac:dyDescent="0.25">
      <c r="A29" s="8" t="s">
        <v>66</v>
      </c>
      <c r="B29" s="9">
        <v>7657</v>
      </c>
      <c r="C29" s="9">
        <v>7691</v>
      </c>
      <c r="D29" s="9">
        <v>25334</v>
      </c>
      <c r="E29" s="9">
        <v>21414</v>
      </c>
      <c r="F29" s="10">
        <f t="shared" si="0"/>
        <v>-15.473277019025815</v>
      </c>
      <c r="G29" s="1"/>
      <c r="H29" s="1"/>
      <c r="I29" s="1"/>
    </row>
    <row r="30" spans="1:9" x14ac:dyDescent="0.25">
      <c r="A30" s="11" t="s">
        <v>67</v>
      </c>
      <c r="B30" s="12">
        <v>54</v>
      </c>
      <c r="C30" s="12">
        <v>181</v>
      </c>
      <c r="D30" s="12">
        <v>76</v>
      </c>
      <c r="E30" s="12">
        <v>1412</v>
      </c>
      <c r="F30" s="17">
        <f t="shared" si="0"/>
        <v>1757.8947368421052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5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3688</v>
      </c>
      <c r="C32" s="12">
        <v>4684</v>
      </c>
      <c r="D32" s="12">
        <v>20696</v>
      </c>
      <c r="E32" s="12">
        <v>20715</v>
      </c>
      <c r="F32" s="13">
        <f t="shared" si="0"/>
        <v>9.1805179744881116E-2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260878</v>
      </c>
      <c r="C35" s="15">
        <f t="shared" ref="C35:E35" si="1">SUM(C7:C34)</f>
        <v>304004</v>
      </c>
      <c r="D35" s="15">
        <f t="shared" si="1"/>
        <v>1263247</v>
      </c>
      <c r="E35" s="15">
        <f t="shared" si="1"/>
        <v>1388869</v>
      </c>
      <c r="F35" s="16">
        <f t="shared" si="0"/>
        <v>9.9443735073188435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375331</v>
      </c>
      <c r="G38" s="42">
        <f>LOOKUP(E38,$A$38:$A$65,$C$38:$C$65)</f>
        <v>293052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13430</v>
      </c>
      <c r="C39" s="41">
        <f t="shared" ref="C39:C65" si="5">D8</f>
        <v>14889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369908</v>
      </c>
      <c r="G39" s="42">
        <f t="shared" ref="G39:G65" si="8">LOOKUP(E39,$A$38:$A$65,$C$38:$C$65)</f>
        <v>354798</v>
      </c>
    </row>
    <row r="40" spans="1:9" x14ac:dyDescent="0.25">
      <c r="A40" s="42" t="str">
        <f t="shared" si="3"/>
        <v>ALMERIA</v>
      </c>
      <c r="B40" s="41">
        <f t="shared" si="4"/>
        <v>37610</v>
      </c>
      <c r="C40" s="41">
        <f t="shared" si="5"/>
        <v>43573</v>
      </c>
      <c r="D40" s="41">
        <f t="shared" si="6"/>
        <v>8</v>
      </c>
      <c r="E40" s="42" t="str">
        <f t="shared" si="2"/>
        <v>LAS PALMAS</v>
      </c>
      <c r="F40" s="42">
        <f t="shared" si="7"/>
        <v>149868</v>
      </c>
      <c r="G40" s="42">
        <f t="shared" si="8"/>
        <v>98541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136096</v>
      </c>
      <c r="G41" s="42">
        <f t="shared" si="8"/>
        <v>135537</v>
      </c>
    </row>
    <row r="42" spans="1:9" x14ac:dyDescent="0.25">
      <c r="A42" s="42" t="str">
        <f t="shared" si="3"/>
        <v>BAHIA DE ALGECIRAS</v>
      </c>
      <c r="B42" s="41">
        <f t="shared" si="4"/>
        <v>369908</v>
      </c>
      <c r="C42" s="41">
        <f t="shared" si="5"/>
        <v>354798</v>
      </c>
      <c r="D42" s="41">
        <f t="shared" si="6"/>
        <v>2</v>
      </c>
      <c r="E42" s="42" t="str">
        <f t="shared" si="2"/>
        <v>BALEARES</v>
      </c>
      <c r="F42" s="42">
        <f t="shared" si="7"/>
        <v>106523</v>
      </c>
      <c r="G42" s="42">
        <f t="shared" si="8"/>
        <v>102503</v>
      </c>
    </row>
    <row r="43" spans="1:9" x14ac:dyDescent="0.25">
      <c r="A43" s="42" t="str">
        <f t="shared" si="3"/>
        <v>BAHIA DE CADIZ</v>
      </c>
      <c r="B43" s="41">
        <f t="shared" si="4"/>
        <v>4133</v>
      </c>
      <c r="C43" s="41">
        <f t="shared" si="5"/>
        <v>4457</v>
      </c>
      <c r="D43" s="41">
        <f t="shared" si="6"/>
        <v>16</v>
      </c>
      <c r="E43" s="42" t="str">
        <f t="shared" si="2"/>
        <v>BARCELONA</v>
      </c>
      <c r="F43" s="42">
        <f t="shared" si="7"/>
        <v>63602</v>
      </c>
      <c r="G43" s="42">
        <f t="shared" si="8"/>
        <v>73170</v>
      </c>
    </row>
    <row r="44" spans="1:9" x14ac:dyDescent="0.25">
      <c r="A44" s="42" t="str">
        <f t="shared" si="3"/>
        <v>BALEARES</v>
      </c>
      <c r="B44" s="41">
        <f t="shared" si="4"/>
        <v>106523</v>
      </c>
      <c r="C44" s="41">
        <f t="shared" si="5"/>
        <v>102503</v>
      </c>
      <c r="D44" s="41">
        <f t="shared" si="6"/>
        <v>5</v>
      </c>
      <c r="E44" s="42" t="str">
        <f t="shared" si="2"/>
        <v>MELILLA</v>
      </c>
      <c r="F44" s="42">
        <f t="shared" si="7"/>
        <v>41199</v>
      </c>
      <c r="G44" s="42">
        <f t="shared" si="8"/>
        <v>50442</v>
      </c>
    </row>
    <row r="45" spans="1:9" x14ac:dyDescent="0.25">
      <c r="A45" s="42" t="str">
        <f t="shared" si="3"/>
        <v>BARCELONA</v>
      </c>
      <c r="B45" s="41">
        <f t="shared" si="4"/>
        <v>63602</v>
      </c>
      <c r="C45" s="41">
        <f t="shared" si="5"/>
        <v>73170</v>
      </c>
      <c r="D45" s="41">
        <f t="shared" si="6"/>
        <v>6</v>
      </c>
      <c r="E45" s="42" t="str">
        <f t="shared" si="2"/>
        <v>ALMERIA</v>
      </c>
      <c r="F45" s="42">
        <f t="shared" si="7"/>
        <v>37610</v>
      </c>
      <c r="G45" s="42">
        <f t="shared" si="8"/>
        <v>43573</v>
      </c>
    </row>
    <row r="46" spans="1:9" x14ac:dyDescent="0.25">
      <c r="A46" s="42" t="str">
        <f t="shared" si="3"/>
        <v>BILBAO</v>
      </c>
      <c r="B46" s="41">
        <f t="shared" si="4"/>
        <v>13053</v>
      </c>
      <c r="C46" s="41">
        <f t="shared" si="5"/>
        <v>9291</v>
      </c>
      <c r="D46" s="41">
        <f t="shared" si="6"/>
        <v>13</v>
      </c>
      <c r="E46" s="42" t="str">
        <f t="shared" si="2"/>
        <v>SANTANDER</v>
      </c>
      <c r="F46" s="42">
        <f t="shared" si="7"/>
        <v>21414</v>
      </c>
      <c r="G46" s="42">
        <f t="shared" si="8"/>
        <v>25334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20715</v>
      </c>
      <c r="G47" s="42">
        <f t="shared" si="8"/>
        <v>20696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MOTRIL</v>
      </c>
      <c r="F48" s="42">
        <f t="shared" si="7"/>
        <v>18956</v>
      </c>
      <c r="G48" s="42">
        <f t="shared" si="8"/>
        <v>18598</v>
      </c>
    </row>
    <row r="49" spans="1:7" x14ac:dyDescent="0.25">
      <c r="A49" s="42" t="str">
        <f t="shared" si="3"/>
        <v>CEUTA</v>
      </c>
      <c r="B49" s="41">
        <f t="shared" si="4"/>
        <v>136096</v>
      </c>
      <c r="C49" s="41">
        <f t="shared" si="5"/>
        <v>135537</v>
      </c>
      <c r="D49" s="41">
        <f t="shared" si="6"/>
        <v>4</v>
      </c>
      <c r="E49" s="42" t="str">
        <f t="shared" si="2"/>
        <v>ALICANTE</v>
      </c>
      <c r="F49" s="42">
        <f t="shared" si="7"/>
        <v>13430</v>
      </c>
      <c r="G49" s="42">
        <f t="shared" si="8"/>
        <v>14889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13053</v>
      </c>
      <c r="G50" s="42">
        <f t="shared" si="8"/>
        <v>9291</v>
      </c>
    </row>
    <row r="51" spans="1:7" x14ac:dyDescent="0.25">
      <c r="A51" s="42" t="str">
        <f t="shared" si="3"/>
        <v>GIJON</v>
      </c>
      <c r="B51" s="41">
        <f t="shared" si="4"/>
        <v>1787</v>
      </c>
      <c r="C51" s="41">
        <f t="shared" si="5"/>
        <v>3795</v>
      </c>
      <c r="D51" s="41">
        <f t="shared" si="6"/>
        <v>17</v>
      </c>
      <c r="E51" s="42" t="str">
        <f t="shared" si="2"/>
        <v>MALAGA</v>
      </c>
      <c r="F51" s="42">
        <f t="shared" si="7"/>
        <v>8905</v>
      </c>
      <c r="G51" s="42">
        <f t="shared" si="8"/>
        <v>10242</v>
      </c>
    </row>
    <row r="52" spans="1:7" x14ac:dyDescent="0.25">
      <c r="A52" s="42" t="str">
        <f t="shared" si="3"/>
        <v>HUELVA</v>
      </c>
      <c r="B52" s="41">
        <f t="shared" si="4"/>
        <v>4922</v>
      </c>
      <c r="C52" s="41">
        <f t="shared" si="5"/>
        <v>4253</v>
      </c>
      <c r="D52" s="41">
        <f t="shared" si="6"/>
        <v>15</v>
      </c>
      <c r="E52" s="42" t="str">
        <f t="shared" si="2"/>
        <v>HUELVA</v>
      </c>
      <c r="F52" s="42">
        <f t="shared" si="7"/>
        <v>4922</v>
      </c>
      <c r="G52" s="42">
        <f t="shared" si="8"/>
        <v>4253</v>
      </c>
    </row>
    <row r="53" spans="1:7" x14ac:dyDescent="0.25">
      <c r="A53" s="42" t="str">
        <f t="shared" si="3"/>
        <v>LAS PALMAS</v>
      </c>
      <c r="B53" s="41">
        <f t="shared" si="4"/>
        <v>149868</v>
      </c>
      <c r="C53" s="41">
        <f t="shared" si="5"/>
        <v>98541</v>
      </c>
      <c r="D53" s="41">
        <f t="shared" si="6"/>
        <v>3</v>
      </c>
      <c r="E53" s="42" t="str">
        <f t="shared" si="2"/>
        <v>BAHIA DE CADIZ</v>
      </c>
      <c r="F53" s="42">
        <f t="shared" si="7"/>
        <v>4133</v>
      </c>
      <c r="G53" s="42">
        <f t="shared" si="8"/>
        <v>4457</v>
      </c>
    </row>
    <row r="54" spans="1:7" x14ac:dyDescent="0.25">
      <c r="A54" s="42" t="str">
        <f t="shared" si="3"/>
        <v>MALAGA</v>
      </c>
      <c r="B54" s="41">
        <f t="shared" si="4"/>
        <v>8905</v>
      </c>
      <c r="C54" s="41">
        <f t="shared" si="5"/>
        <v>10242</v>
      </c>
      <c r="D54" s="41">
        <f t="shared" si="6"/>
        <v>14</v>
      </c>
      <c r="E54" s="42" t="str">
        <f t="shared" si="2"/>
        <v>GIJON</v>
      </c>
      <c r="F54" s="42">
        <f t="shared" si="7"/>
        <v>1787</v>
      </c>
      <c r="G54" s="42">
        <f t="shared" si="8"/>
        <v>3795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1412</v>
      </c>
      <c r="G55" s="42">
        <f t="shared" si="8"/>
        <v>76</v>
      </c>
    </row>
    <row r="56" spans="1:7" x14ac:dyDescent="0.25">
      <c r="A56" s="42" t="str">
        <f t="shared" si="3"/>
        <v>MELILLA</v>
      </c>
      <c r="B56" s="41">
        <f t="shared" si="4"/>
        <v>41199</v>
      </c>
      <c r="C56" s="41">
        <f t="shared" si="5"/>
        <v>50442</v>
      </c>
      <c r="D56" s="41">
        <f t="shared" si="6"/>
        <v>7</v>
      </c>
      <c r="E56" s="42" t="str">
        <f t="shared" si="2"/>
        <v>TARRAGONA</v>
      </c>
      <c r="F56" s="42">
        <f t="shared" si="9"/>
        <v>5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18956</v>
      </c>
      <c r="C57" s="41">
        <f t="shared" si="5"/>
        <v>18598</v>
      </c>
      <c r="D57" s="41">
        <f t="shared" si="6"/>
        <v>11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375331</v>
      </c>
      <c r="C59" s="41">
        <f t="shared" si="5"/>
        <v>293052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21414</v>
      </c>
      <c r="C60" s="41">
        <f t="shared" si="5"/>
        <v>25334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1412</v>
      </c>
      <c r="C61" s="41">
        <f t="shared" si="5"/>
        <v>76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</v>
      </c>
      <c r="C62" s="41">
        <f t="shared" si="5"/>
        <v>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20715</v>
      </c>
      <c r="C63" s="41">
        <f t="shared" si="5"/>
        <v>20696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117</v>
      </c>
      <c r="C7" s="9">
        <v>104</v>
      </c>
      <c r="D7" s="9">
        <v>521</v>
      </c>
      <c r="E7" s="9">
        <v>486</v>
      </c>
      <c r="F7" s="10">
        <f>((E7*100)/D7)-100</f>
        <v>-6.717850287907865</v>
      </c>
      <c r="G7" s="1"/>
      <c r="H7" s="1"/>
      <c r="I7" s="1"/>
    </row>
    <row r="8" spans="1:12" x14ac:dyDescent="0.25">
      <c r="A8" s="11" t="s">
        <v>45</v>
      </c>
      <c r="B8" s="12">
        <v>87</v>
      </c>
      <c r="C8" s="12">
        <v>77</v>
      </c>
      <c r="D8" s="12">
        <v>376</v>
      </c>
      <c r="E8" s="12">
        <v>342</v>
      </c>
      <c r="F8" s="13">
        <f t="shared" ref="F8:F35" si="0">((E8*100)/D8)-100</f>
        <v>-9.0425531914893611</v>
      </c>
      <c r="G8" s="1"/>
      <c r="H8" s="1"/>
      <c r="I8" s="1"/>
    </row>
    <row r="9" spans="1:12" x14ac:dyDescent="0.25">
      <c r="A9" s="8" t="s">
        <v>46</v>
      </c>
      <c r="B9" s="9">
        <v>119</v>
      </c>
      <c r="C9" s="9">
        <v>98</v>
      </c>
      <c r="D9" s="9">
        <v>508</v>
      </c>
      <c r="E9" s="9">
        <v>466</v>
      </c>
      <c r="F9" s="10">
        <f t="shared" si="0"/>
        <v>-8.2677165354330668</v>
      </c>
      <c r="G9" s="1"/>
      <c r="H9" s="1"/>
      <c r="I9" s="1"/>
    </row>
    <row r="10" spans="1:12" x14ac:dyDescent="0.25">
      <c r="A10" s="11" t="s">
        <v>47</v>
      </c>
      <c r="B10" s="12">
        <v>88</v>
      </c>
      <c r="C10" s="12">
        <v>70</v>
      </c>
      <c r="D10" s="12">
        <v>387</v>
      </c>
      <c r="E10" s="12">
        <v>324</v>
      </c>
      <c r="F10" s="13">
        <f t="shared" si="0"/>
        <v>-16.279069767441854</v>
      </c>
      <c r="G10" s="1"/>
      <c r="H10" s="1"/>
      <c r="I10" s="1"/>
    </row>
    <row r="11" spans="1:12" x14ac:dyDescent="0.25">
      <c r="A11" s="8" t="s">
        <v>48</v>
      </c>
      <c r="B11" s="9">
        <v>2058</v>
      </c>
      <c r="C11" s="9">
        <v>2035</v>
      </c>
      <c r="D11" s="9">
        <v>10000</v>
      </c>
      <c r="E11" s="9">
        <v>9695</v>
      </c>
      <c r="F11" s="10">
        <f t="shared" si="0"/>
        <v>-3.0499999999999972</v>
      </c>
      <c r="G11" s="1"/>
      <c r="H11" s="1"/>
      <c r="I11" s="1"/>
    </row>
    <row r="12" spans="1:12" x14ac:dyDescent="0.25">
      <c r="A12" s="11" t="s">
        <v>49</v>
      </c>
      <c r="B12" s="12">
        <v>130</v>
      </c>
      <c r="C12" s="12">
        <v>100</v>
      </c>
      <c r="D12" s="12">
        <v>508</v>
      </c>
      <c r="E12" s="12">
        <v>452</v>
      </c>
      <c r="F12" s="13">
        <f t="shared" si="0"/>
        <v>-11.023622047244089</v>
      </c>
      <c r="G12" s="1"/>
      <c r="H12" s="1"/>
      <c r="I12" s="1"/>
    </row>
    <row r="13" spans="1:12" x14ac:dyDescent="0.25">
      <c r="A13" s="8" t="s">
        <v>50</v>
      </c>
      <c r="B13" s="9">
        <v>2724</v>
      </c>
      <c r="C13" s="9">
        <v>2632</v>
      </c>
      <c r="D13" s="9">
        <v>9583</v>
      </c>
      <c r="E13" s="9">
        <v>7872</v>
      </c>
      <c r="F13" s="10">
        <f t="shared" si="0"/>
        <v>-17.85453407075029</v>
      </c>
      <c r="G13" s="1"/>
      <c r="H13" s="1"/>
      <c r="I13" s="1"/>
    </row>
    <row r="14" spans="1:12" x14ac:dyDescent="0.25">
      <c r="A14" s="11" t="s">
        <v>51</v>
      </c>
      <c r="B14" s="12">
        <v>686</v>
      </c>
      <c r="C14" s="12">
        <v>704</v>
      </c>
      <c r="D14" s="12">
        <v>3041</v>
      </c>
      <c r="E14" s="12">
        <v>3013</v>
      </c>
      <c r="F14" s="13">
        <f t="shared" si="0"/>
        <v>-0.92074975337060039</v>
      </c>
      <c r="G14" s="1"/>
      <c r="H14" s="1"/>
      <c r="I14" s="1"/>
    </row>
    <row r="15" spans="1:12" x14ac:dyDescent="0.25">
      <c r="A15" s="8" t="s">
        <v>52</v>
      </c>
      <c r="B15" s="9">
        <v>257</v>
      </c>
      <c r="C15" s="9">
        <v>252</v>
      </c>
      <c r="D15" s="9">
        <v>1145</v>
      </c>
      <c r="E15" s="9">
        <v>1179</v>
      </c>
      <c r="F15" s="10">
        <f t="shared" si="0"/>
        <v>2.9694323144104828</v>
      </c>
      <c r="G15" s="1"/>
      <c r="H15" s="1"/>
      <c r="I15" s="1"/>
    </row>
    <row r="16" spans="1:12" x14ac:dyDescent="0.25">
      <c r="A16" s="11" t="s">
        <v>53</v>
      </c>
      <c r="B16" s="12">
        <v>160</v>
      </c>
      <c r="C16" s="12">
        <v>162</v>
      </c>
      <c r="D16" s="12">
        <v>708</v>
      </c>
      <c r="E16" s="12">
        <v>706</v>
      </c>
      <c r="F16" s="13">
        <f t="shared" si="0"/>
        <v>-0.28248587570621453</v>
      </c>
      <c r="G16" s="1"/>
      <c r="H16" s="1"/>
      <c r="I16" s="1"/>
    </row>
    <row r="17" spans="1:9" x14ac:dyDescent="0.25">
      <c r="A17" s="8" t="s">
        <v>54</v>
      </c>
      <c r="B17" s="9">
        <v>123</v>
      </c>
      <c r="C17" s="9">
        <v>121</v>
      </c>
      <c r="D17" s="9">
        <v>558</v>
      </c>
      <c r="E17" s="9">
        <v>563</v>
      </c>
      <c r="F17" s="10">
        <f t="shared" si="0"/>
        <v>0.89605734767025069</v>
      </c>
      <c r="G17" s="1"/>
      <c r="H17" s="1"/>
      <c r="I17" s="1"/>
    </row>
    <row r="18" spans="1:9" x14ac:dyDescent="0.25">
      <c r="A18" s="11" t="s">
        <v>55</v>
      </c>
      <c r="B18" s="12">
        <v>1143</v>
      </c>
      <c r="C18" s="12">
        <v>1002</v>
      </c>
      <c r="D18" s="12">
        <v>5573</v>
      </c>
      <c r="E18" s="12">
        <v>4850</v>
      </c>
      <c r="F18" s="13">
        <f t="shared" si="0"/>
        <v>-12.973263951193246</v>
      </c>
      <c r="G18" s="1"/>
      <c r="H18" s="1"/>
      <c r="I18" s="1"/>
    </row>
    <row r="19" spans="1:9" x14ac:dyDescent="0.25">
      <c r="A19" s="8" t="s">
        <v>56</v>
      </c>
      <c r="B19" s="9">
        <v>100</v>
      </c>
      <c r="C19" s="9">
        <v>91</v>
      </c>
      <c r="D19" s="9">
        <v>437</v>
      </c>
      <c r="E19" s="9">
        <v>433</v>
      </c>
      <c r="F19" s="10">
        <f t="shared" si="0"/>
        <v>-0.9153318077803192</v>
      </c>
      <c r="G19" s="1"/>
      <c r="H19" s="1"/>
      <c r="I19" s="1"/>
    </row>
    <row r="20" spans="1:9" x14ac:dyDescent="0.25">
      <c r="A20" s="11" t="s">
        <v>57</v>
      </c>
      <c r="B20" s="12">
        <v>104</v>
      </c>
      <c r="C20" s="12">
        <v>113</v>
      </c>
      <c r="D20" s="12">
        <v>469</v>
      </c>
      <c r="E20" s="12">
        <v>498</v>
      </c>
      <c r="F20" s="13">
        <f t="shared" si="0"/>
        <v>6.1833688699360323</v>
      </c>
      <c r="G20" s="1"/>
      <c r="H20" s="1"/>
      <c r="I20" s="1"/>
    </row>
    <row r="21" spans="1:9" x14ac:dyDescent="0.25">
      <c r="A21" s="8" t="s">
        <v>58</v>
      </c>
      <c r="B21" s="9">
        <v>171</v>
      </c>
      <c r="C21" s="9">
        <v>179</v>
      </c>
      <c r="D21" s="9">
        <v>755</v>
      </c>
      <c r="E21" s="9">
        <v>760</v>
      </c>
      <c r="F21" s="10">
        <f t="shared" si="0"/>
        <v>0.66225165562913446</v>
      </c>
      <c r="G21" s="1"/>
      <c r="H21" s="1"/>
      <c r="I21" s="1"/>
    </row>
    <row r="22" spans="1:9" x14ac:dyDescent="0.25">
      <c r="A22" s="11" t="s">
        <v>59</v>
      </c>
      <c r="B22" s="12">
        <v>941</v>
      </c>
      <c r="C22" s="12">
        <v>886</v>
      </c>
      <c r="D22" s="12">
        <v>4980</v>
      </c>
      <c r="E22" s="12">
        <v>4579</v>
      </c>
      <c r="F22" s="13">
        <f t="shared" si="0"/>
        <v>-8.0522088353413608</v>
      </c>
      <c r="G22" s="1"/>
      <c r="H22" s="1"/>
      <c r="I22" s="1"/>
    </row>
    <row r="23" spans="1:9" x14ac:dyDescent="0.25">
      <c r="A23" s="8" t="s">
        <v>60</v>
      </c>
      <c r="B23" s="9">
        <v>163</v>
      </c>
      <c r="C23" s="9">
        <v>134</v>
      </c>
      <c r="D23" s="9">
        <v>835</v>
      </c>
      <c r="E23" s="9">
        <v>540</v>
      </c>
      <c r="F23" s="10">
        <f t="shared" si="0"/>
        <v>-35.329341317365262</v>
      </c>
      <c r="G23" s="1"/>
      <c r="H23" s="1"/>
      <c r="I23" s="1"/>
    </row>
    <row r="24" spans="1:9" x14ac:dyDescent="0.25">
      <c r="A24" s="11" t="s">
        <v>61</v>
      </c>
      <c r="B24" s="12">
        <v>54</v>
      </c>
      <c r="C24" s="12">
        <v>48</v>
      </c>
      <c r="D24" s="12">
        <v>232</v>
      </c>
      <c r="E24" s="12">
        <v>210</v>
      </c>
      <c r="F24" s="13">
        <f t="shared" si="0"/>
        <v>-9.4827586206896513</v>
      </c>
      <c r="G24" s="1"/>
      <c r="H24" s="1"/>
      <c r="I24" s="1"/>
    </row>
    <row r="25" spans="1:9" x14ac:dyDescent="0.25">
      <c r="A25" s="8" t="s">
        <v>62</v>
      </c>
      <c r="B25" s="9">
        <v>114</v>
      </c>
      <c r="C25" s="9">
        <v>115</v>
      </c>
      <c r="D25" s="9">
        <v>556</v>
      </c>
      <c r="E25" s="9">
        <v>548</v>
      </c>
      <c r="F25" s="10">
        <f t="shared" si="0"/>
        <v>-1.4388489208633075</v>
      </c>
      <c r="G25" s="1"/>
      <c r="H25" s="1"/>
      <c r="I25" s="1"/>
    </row>
    <row r="26" spans="1:9" x14ac:dyDescent="0.25">
      <c r="A26" s="11" t="s">
        <v>63</v>
      </c>
      <c r="B26" s="12">
        <v>68</v>
      </c>
      <c r="C26" s="12">
        <v>78</v>
      </c>
      <c r="D26" s="12">
        <v>278</v>
      </c>
      <c r="E26" s="12">
        <v>367</v>
      </c>
      <c r="F26" s="13">
        <f t="shared" si="0"/>
        <v>32.014388489208642</v>
      </c>
      <c r="G26" s="1"/>
      <c r="H26" s="1"/>
      <c r="I26" s="1"/>
    </row>
    <row r="27" spans="1:9" x14ac:dyDescent="0.25">
      <c r="A27" s="8" t="s">
        <v>64</v>
      </c>
      <c r="B27" s="9">
        <v>82</v>
      </c>
      <c r="C27" s="9">
        <v>78</v>
      </c>
      <c r="D27" s="9">
        <v>410</v>
      </c>
      <c r="E27" s="9">
        <v>348</v>
      </c>
      <c r="F27" s="10">
        <f t="shared" si="0"/>
        <v>-15.121951219512198</v>
      </c>
      <c r="G27" s="1"/>
      <c r="H27" s="1"/>
      <c r="I27" s="1"/>
    </row>
    <row r="28" spans="1:9" x14ac:dyDescent="0.25">
      <c r="A28" s="11" t="s">
        <v>65</v>
      </c>
      <c r="B28" s="12">
        <v>991</v>
      </c>
      <c r="C28" s="12">
        <v>983</v>
      </c>
      <c r="D28" s="12">
        <v>5520</v>
      </c>
      <c r="E28" s="12">
        <v>5117</v>
      </c>
      <c r="F28" s="13">
        <f t="shared" si="0"/>
        <v>-7.3007246376811565</v>
      </c>
      <c r="G28" s="1"/>
      <c r="H28" s="1"/>
      <c r="I28" s="1"/>
    </row>
    <row r="29" spans="1:9" x14ac:dyDescent="0.25">
      <c r="A29" s="8" t="s">
        <v>66</v>
      </c>
      <c r="B29" s="9">
        <v>120</v>
      </c>
      <c r="C29" s="9">
        <v>127</v>
      </c>
      <c r="D29" s="9">
        <v>529</v>
      </c>
      <c r="E29" s="9">
        <v>523</v>
      </c>
      <c r="F29" s="10">
        <f t="shared" si="0"/>
        <v>-1.1342155009451744</v>
      </c>
      <c r="G29" s="1"/>
      <c r="H29" s="1"/>
      <c r="I29" s="1"/>
    </row>
    <row r="30" spans="1:9" x14ac:dyDescent="0.25">
      <c r="A30" s="11" t="s">
        <v>67</v>
      </c>
      <c r="B30" s="12">
        <v>105</v>
      </c>
      <c r="C30" s="12">
        <v>89</v>
      </c>
      <c r="D30" s="12">
        <v>475</v>
      </c>
      <c r="E30" s="12">
        <v>443</v>
      </c>
      <c r="F30" s="13">
        <f t="shared" si="0"/>
        <v>-6.7368421052631646</v>
      </c>
      <c r="G30" s="1"/>
      <c r="H30" s="1"/>
      <c r="I30" s="1"/>
    </row>
    <row r="31" spans="1:9" x14ac:dyDescent="0.25">
      <c r="A31" s="8" t="s">
        <v>68</v>
      </c>
      <c r="B31" s="9">
        <v>250</v>
      </c>
      <c r="C31" s="9">
        <v>207</v>
      </c>
      <c r="D31" s="9">
        <v>1225</v>
      </c>
      <c r="E31" s="9">
        <v>1069</v>
      </c>
      <c r="F31" s="10">
        <f t="shared" si="0"/>
        <v>-12.734693877551024</v>
      </c>
      <c r="G31" s="1"/>
      <c r="H31" s="1"/>
      <c r="I31" s="1"/>
    </row>
    <row r="32" spans="1:9" x14ac:dyDescent="0.25">
      <c r="A32" s="11" t="s">
        <v>69</v>
      </c>
      <c r="B32" s="12">
        <v>619</v>
      </c>
      <c r="C32" s="12">
        <v>700</v>
      </c>
      <c r="D32" s="12">
        <v>2807</v>
      </c>
      <c r="E32" s="12">
        <v>2895</v>
      </c>
      <c r="F32" s="13">
        <f t="shared" si="0"/>
        <v>3.1350195938724568</v>
      </c>
      <c r="G32" s="1"/>
      <c r="H32" s="1"/>
      <c r="I32" s="1"/>
    </row>
    <row r="33" spans="1:9" x14ac:dyDescent="0.25">
      <c r="A33" s="8" t="s">
        <v>70</v>
      </c>
      <c r="B33" s="9">
        <v>139</v>
      </c>
      <c r="C33" s="9">
        <v>137</v>
      </c>
      <c r="D33" s="9">
        <v>674</v>
      </c>
      <c r="E33" s="9">
        <v>630</v>
      </c>
      <c r="F33" s="10">
        <f t="shared" si="0"/>
        <v>-6.5281899109792221</v>
      </c>
      <c r="G33" s="1"/>
      <c r="H33" s="1"/>
      <c r="I33" s="1"/>
    </row>
    <row r="34" spans="1:9" x14ac:dyDescent="0.25">
      <c r="A34" s="11" t="s">
        <v>71</v>
      </c>
      <c r="B34" s="12">
        <v>21</v>
      </c>
      <c r="C34" s="12">
        <v>21</v>
      </c>
      <c r="D34" s="12">
        <v>108</v>
      </c>
      <c r="E34" s="12">
        <v>99</v>
      </c>
      <c r="F34" s="13">
        <f t="shared" si="0"/>
        <v>-8.3333333333333286</v>
      </c>
      <c r="G34" s="1"/>
      <c r="H34" s="1"/>
      <c r="I34" s="1"/>
    </row>
    <row r="35" spans="1:9" x14ac:dyDescent="0.25">
      <c r="A35" s="14" t="s">
        <v>72</v>
      </c>
      <c r="B35" s="15">
        <f>SUM(B7:B34)</f>
        <v>11734</v>
      </c>
      <c r="C35" s="15">
        <f t="shared" ref="C35:E35" si="1">SUM(C7:C34)</f>
        <v>11343</v>
      </c>
      <c r="D35" s="15">
        <f t="shared" si="1"/>
        <v>53198</v>
      </c>
      <c r="E35" s="15">
        <f t="shared" si="1"/>
        <v>49007</v>
      </c>
      <c r="F35" s="16">
        <f t="shared" si="0"/>
        <v>-7.8781157186360389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486</v>
      </c>
      <c r="C38" s="41">
        <f>D7</f>
        <v>521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9695</v>
      </c>
      <c r="G38" s="42">
        <f>LOOKUP(E38,$A$38:$A$65,$C$38:$C$65)</f>
        <v>10000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342</v>
      </c>
      <c r="C39" s="41">
        <f t="shared" ref="C39:C65" si="5">D8</f>
        <v>376</v>
      </c>
      <c r="D39" s="41">
        <f t="shared" ref="D39:D65" si="6">_xlfn.RANK.EQ(B39,$B$38:$B$65)+COUNTIF($B$38:$B$65,B39)-1</f>
        <v>25</v>
      </c>
      <c r="E39" s="42" t="str">
        <f t="shared" si="2"/>
        <v>BALEARES</v>
      </c>
      <c r="F39" s="42">
        <f t="shared" ref="F39:F54" si="7">LOOKUP(E39,$A$38:$A$65,$B$38:$B$65)</f>
        <v>7872</v>
      </c>
      <c r="G39" s="42">
        <f t="shared" ref="G39:G65" si="8">LOOKUP(E39,$A$38:$A$65,$C$38:$C$65)</f>
        <v>9583</v>
      </c>
    </row>
    <row r="40" spans="1:9" x14ac:dyDescent="0.25">
      <c r="A40" s="42" t="str">
        <f t="shared" si="3"/>
        <v>ALMERIA</v>
      </c>
      <c r="B40" s="41">
        <f t="shared" si="4"/>
        <v>466</v>
      </c>
      <c r="C40" s="41">
        <f t="shared" si="5"/>
        <v>508</v>
      </c>
      <c r="D40" s="41">
        <f t="shared" si="6"/>
        <v>19</v>
      </c>
      <c r="E40" s="42" t="str">
        <f t="shared" si="2"/>
        <v>SANTA CRUZ DE TENERIFE</v>
      </c>
      <c r="F40" s="42">
        <f t="shared" si="7"/>
        <v>5117</v>
      </c>
      <c r="G40" s="42">
        <f t="shared" si="8"/>
        <v>5520</v>
      </c>
    </row>
    <row r="41" spans="1:9" x14ac:dyDescent="0.25">
      <c r="A41" s="42" t="str">
        <f t="shared" si="3"/>
        <v>AVILES</v>
      </c>
      <c r="B41" s="41">
        <f t="shared" si="4"/>
        <v>324</v>
      </c>
      <c r="C41" s="41">
        <f t="shared" si="5"/>
        <v>387</v>
      </c>
      <c r="D41" s="41">
        <f t="shared" si="6"/>
        <v>26</v>
      </c>
      <c r="E41" s="42" t="str">
        <f t="shared" si="2"/>
        <v>CEUTA</v>
      </c>
      <c r="F41" s="42">
        <f t="shared" si="7"/>
        <v>4850</v>
      </c>
      <c r="G41" s="42">
        <f t="shared" si="8"/>
        <v>5573</v>
      </c>
    </row>
    <row r="42" spans="1:9" x14ac:dyDescent="0.25">
      <c r="A42" s="42" t="str">
        <f t="shared" si="3"/>
        <v>BAHIA DE ALGECIRAS</v>
      </c>
      <c r="B42" s="41">
        <f t="shared" si="4"/>
        <v>9695</v>
      </c>
      <c r="C42" s="41">
        <f t="shared" si="5"/>
        <v>10000</v>
      </c>
      <c r="D42" s="41">
        <f t="shared" si="6"/>
        <v>1</v>
      </c>
      <c r="E42" s="42" t="str">
        <f t="shared" si="2"/>
        <v>LAS PALMAS</v>
      </c>
      <c r="F42" s="42">
        <f t="shared" si="7"/>
        <v>4579</v>
      </c>
      <c r="G42" s="42">
        <f t="shared" si="8"/>
        <v>4980</v>
      </c>
    </row>
    <row r="43" spans="1:9" x14ac:dyDescent="0.25">
      <c r="A43" s="42" t="str">
        <f t="shared" si="3"/>
        <v>BAHIA DE CADIZ</v>
      </c>
      <c r="B43" s="41">
        <f t="shared" si="4"/>
        <v>452</v>
      </c>
      <c r="C43" s="41">
        <f t="shared" si="5"/>
        <v>508</v>
      </c>
      <c r="D43" s="41">
        <f t="shared" si="6"/>
        <v>20</v>
      </c>
      <c r="E43" s="42" t="str">
        <f t="shared" si="2"/>
        <v>BARCELONA</v>
      </c>
      <c r="F43" s="42">
        <f t="shared" si="7"/>
        <v>3013</v>
      </c>
      <c r="G43" s="42">
        <f t="shared" si="8"/>
        <v>3041</v>
      </c>
    </row>
    <row r="44" spans="1:9" x14ac:dyDescent="0.25">
      <c r="A44" s="42" t="str">
        <f t="shared" si="3"/>
        <v>BALEARES</v>
      </c>
      <c r="B44" s="41">
        <f t="shared" si="4"/>
        <v>7872</v>
      </c>
      <c r="C44" s="41">
        <f t="shared" si="5"/>
        <v>9583</v>
      </c>
      <c r="D44" s="41">
        <f t="shared" si="6"/>
        <v>2</v>
      </c>
      <c r="E44" s="42" t="str">
        <f t="shared" si="2"/>
        <v>VALENCIA</v>
      </c>
      <c r="F44" s="42">
        <f t="shared" si="7"/>
        <v>2895</v>
      </c>
      <c r="G44" s="42">
        <f t="shared" si="8"/>
        <v>2807</v>
      </c>
    </row>
    <row r="45" spans="1:9" x14ac:dyDescent="0.25">
      <c r="A45" s="42" t="str">
        <f t="shared" si="3"/>
        <v>BARCELONA</v>
      </c>
      <c r="B45" s="41">
        <f t="shared" si="4"/>
        <v>3013</v>
      </c>
      <c r="C45" s="41">
        <f t="shared" si="5"/>
        <v>3041</v>
      </c>
      <c r="D45" s="41">
        <f t="shared" si="6"/>
        <v>6</v>
      </c>
      <c r="E45" s="42" t="str">
        <f t="shared" si="2"/>
        <v>BILBAO</v>
      </c>
      <c r="F45" s="42">
        <f t="shared" si="7"/>
        <v>1179</v>
      </c>
      <c r="G45" s="42">
        <f t="shared" si="8"/>
        <v>1145</v>
      </c>
    </row>
    <row r="46" spans="1:9" x14ac:dyDescent="0.25">
      <c r="A46" s="42" t="str">
        <f t="shared" si="3"/>
        <v>BILBAO</v>
      </c>
      <c r="B46" s="41">
        <f t="shared" si="4"/>
        <v>1179</v>
      </c>
      <c r="C46" s="41">
        <f t="shared" si="5"/>
        <v>1145</v>
      </c>
      <c r="D46" s="41">
        <f t="shared" si="6"/>
        <v>8</v>
      </c>
      <c r="E46" s="42" t="str">
        <f t="shared" si="2"/>
        <v>TARRAGONA</v>
      </c>
      <c r="F46" s="42">
        <f t="shared" si="7"/>
        <v>1069</v>
      </c>
      <c r="G46" s="42">
        <f t="shared" si="8"/>
        <v>1225</v>
      </c>
    </row>
    <row r="47" spans="1:9" x14ac:dyDescent="0.25">
      <c r="A47" s="42" t="str">
        <f t="shared" si="3"/>
        <v>CARTAGENA</v>
      </c>
      <c r="B47" s="41">
        <f t="shared" si="4"/>
        <v>706</v>
      </c>
      <c r="C47" s="41">
        <f t="shared" si="5"/>
        <v>708</v>
      </c>
      <c r="D47" s="41">
        <f t="shared" si="6"/>
        <v>11</v>
      </c>
      <c r="E47" s="42" t="str">
        <f t="shared" si="2"/>
        <v>HUELVA</v>
      </c>
      <c r="F47" s="42">
        <f t="shared" si="7"/>
        <v>760</v>
      </c>
      <c r="G47" s="42">
        <f t="shared" si="8"/>
        <v>755</v>
      </c>
    </row>
    <row r="48" spans="1:9" x14ac:dyDescent="0.25">
      <c r="A48" s="42" t="str">
        <f t="shared" si="3"/>
        <v>CASTELLON</v>
      </c>
      <c r="B48" s="41">
        <f t="shared" si="4"/>
        <v>563</v>
      </c>
      <c r="C48" s="41">
        <f t="shared" si="5"/>
        <v>558</v>
      </c>
      <c r="D48" s="41">
        <f t="shared" si="6"/>
        <v>13</v>
      </c>
      <c r="E48" s="42" t="str">
        <f t="shared" si="2"/>
        <v>CARTAGENA</v>
      </c>
      <c r="F48" s="42">
        <f t="shared" si="7"/>
        <v>706</v>
      </c>
      <c r="G48" s="42">
        <f t="shared" si="8"/>
        <v>708</v>
      </c>
    </row>
    <row r="49" spans="1:7" x14ac:dyDescent="0.25">
      <c r="A49" s="42" t="str">
        <f t="shared" si="3"/>
        <v>CEUTA</v>
      </c>
      <c r="B49" s="41">
        <f t="shared" si="4"/>
        <v>4850</v>
      </c>
      <c r="C49" s="41">
        <f t="shared" si="5"/>
        <v>5573</v>
      </c>
      <c r="D49" s="41">
        <f t="shared" si="6"/>
        <v>4</v>
      </c>
      <c r="E49" s="42" t="str">
        <f t="shared" si="2"/>
        <v>VIGO</v>
      </c>
      <c r="F49" s="42">
        <f t="shared" si="7"/>
        <v>630</v>
      </c>
      <c r="G49" s="42">
        <f t="shared" si="8"/>
        <v>674</v>
      </c>
    </row>
    <row r="50" spans="1:7" x14ac:dyDescent="0.25">
      <c r="A50" s="42" t="str">
        <f t="shared" si="3"/>
        <v>FERROL-SAN CIBRAO</v>
      </c>
      <c r="B50" s="41">
        <f t="shared" si="4"/>
        <v>433</v>
      </c>
      <c r="C50" s="41">
        <f t="shared" si="5"/>
        <v>437</v>
      </c>
      <c r="D50" s="41">
        <f t="shared" si="6"/>
        <v>22</v>
      </c>
      <c r="E50" s="42" t="str">
        <f t="shared" si="2"/>
        <v>CASTELLON</v>
      </c>
      <c r="F50" s="42">
        <f t="shared" si="7"/>
        <v>563</v>
      </c>
      <c r="G50" s="42">
        <f t="shared" si="8"/>
        <v>558</v>
      </c>
    </row>
    <row r="51" spans="1:7" x14ac:dyDescent="0.25">
      <c r="A51" s="42" t="str">
        <f t="shared" si="3"/>
        <v>GIJON</v>
      </c>
      <c r="B51" s="41">
        <f t="shared" si="4"/>
        <v>498</v>
      </c>
      <c r="C51" s="41">
        <f t="shared" si="5"/>
        <v>469</v>
      </c>
      <c r="D51" s="41">
        <f t="shared" si="6"/>
        <v>17</v>
      </c>
      <c r="E51" s="42" t="str">
        <f t="shared" si="2"/>
        <v>MELILLA</v>
      </c>
      <c r="F51" s="42">
        <f t="shared" si="7"/>
        <v>548</v>
      </c>
      <c r="G51" s="42">
        <f t="shared" si="8"/>
        <v>556</v>
      </c>
    </row>
    <row r="52" spans="1:7" x14ac:dyDescent="0.25">
      <c r="A52" s="42" t="str">
        <f t="shared" si="3"/>
        <v>HUELVA</v>
      </c>
      <c r="B52" s="41">
        <f t="shared" si="4"/>
        <v>760</v>
      </c>
      <c r="C52" s="41">
        <f t="shared" si="5"/>
        <v>755</v>
      </c>
      <c r="D52" s="41">
        <f t="shared" si="6"/>
        <v>10</v>
      </c>
      <c r="E52" s="42" t="str">
        <f t="shared" si="2"/>
        <v>MALAGA</v>
      </c>
      <c r="F52" s="42">
        <f t="shared" si="7"/>
        <v>540</v>
      </c>
      <c r="G52" s="42">
        <f t="shared" si="8"/>
        <v>835</v>
      </c>
    </row>
    <row r="53" spans="1:7" x14ac:dyDescent="0.25">
      <c r="A53" s="42" t="str">
        <f t="shared" si="3"/>
        <v>LAS PALMAS</v>
      </c>
      <c r="B53" s="41">
        <f t="shared" si="4"/>
        <v>4579</v>
      </c>
      <c r="C53" s="41">
        <f t="shared" si="5"/>
        <v>4980</v>
      </c>
      <c r="D53" s="41">
        <f t="shared" si="6"/>
        <v>5</v>
      </c>
      <c r="E53" s="42" t="str">
        <f t="shared" si="2"/>
        <v>SANTANDER</v>
      </c>
      <c r="F53" s="42">
        <f t="shared" si="7"/>
        <v>523</v>
      </c>
      <c r="G53" s="42">
        <f t="shared" si="8"/>
        <v>529</v>
      </c>
    </row>
    <row r="54" spans="1:7" x14ac:dyDescent="0.25">
      <c r="A54" s="42" t="str">
        <f t="shared" si="3"/>
        <v>MALAGA</v>
      </c>
      <c r="B54" s="41">
        <f t="shared" si="4"/>
        <v>540</v>
      </c>
      <c r="C54" s="41">
        <f t="shared" si="5"/>
        <v>835</v>
      </c>
      <c r="D54" s="41">
        <f t="shared" si="6"/>
        <v>15</v>
      </c>
      <c r="E54" s="42" t="str">
        <f t="shared" si="2"/>
        <v>GIJON</v>
      </c>
      <c r="F54" s="42">
        <f t="shared" si="7"/>
        <v>498</v>
      </c>
      <c r="G54" s="42">
        <f t="shared" si="8"/>
        <v>469</v>
      </c>
    </row>
    <row r="55" spans="1:7" x14ac:dyDescent="0.25">
      <c r="A55" s="42" t="str">
        <f t="shared" si="3"/>
        <v>MARIN Y RIA DE PONTEVEDRA</v>
      </c>
      <c r="B55" s="41">
        <f t="shared" si="4"/>
        <v>210</v>
      </c>
      <c r="C55" s="41">
        <f t="shared" si="5"/>
        <v>232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486</v>
      </c>
      <c r="G55" s="42">
        <f t="shared" si="8"/>
        <v>521</v>
      </c>
    </row>
    <row r="56" spans="1:7" x14ac:dyDescent="0.25">
      <c r="A56" s="42" t="str">
        <f t="shared" si="3"/>
        <v>MELILLA</v>
      </c>
      <c r="B56" s="41">
        <f t="shared" si="4"/>
        <v>548</v>
      </c>
      <c r="C56" s="41">
        <f t="shared" si="5"/>
        <v>556</v>
      </c>
      <c r="D56" s="41">
        <f t="shared" si="6"/>
        <v>14</v>
      </c>
      <c r="E56" s="42" t="str">
        <f t="shared" si="2"/>
        <v>ALMERIA</v>
      </c>
      <c r="F56" s="42">
        <f t="shared" si="9"/>
        <v>466</v>
      </c>
      <c r="G56" s="42">
        <f t="shared" si="8"/>
        <v>508</v>
      </c>
    </row>
    <row r="57" spans="1:7" x14ac:dyDescent="0.25">
      <c r="A57" s="42" t="str">
        <f t="shared" si="3"/>
        <v>MOTRIL</v>
      </c>
      <c r="B57" s="41">
        <f t="shared" si="4"/>
        <v>367</v>
      </c>
      <c r="C57" s="41">
        <f t="shared" si="5"/>
        <v>278</v>
      </c>
      <c r="D57" s="41">
        <f t="shared" si="6"/>
        <v>23</v>
      </c>
      <c r="E57" s="42" t="str">
        <f t="shared" si="2"/>
        <v>BAHIA DE CADIZ</v>
      </c>
      <c r="F57" s="42">
        <f t="shared" si="9"/>
        <v>452</v>
      </c>
      <c r="G57" s="42">
        <f t="shared" si="8"/>
        <v>508</v>
      </c>
    </row>
    <row r="58" spans="1:7" x14ac:dyDescent="0.25">
      <c r="A58" s="42" t="str">
        <f t="shared" si="3"/>
        <v>PASAIA</v>
      </c>
      <c r="B58" s="41">
        <f t="shared" si="4"/>
        <v>348</v>
      </c>
      <c r="C58" s="41">
        <f t="shared" si="5"/>
        <v>410</v>
      </c>
      <c r="D58" s="41">
        <f t="shared" si="6"/>
        <v>24</v>
      </c>
      <c r="E58" s="42" t="str">
        <f t="shared" si="2"/>
        <v>SEVILLA</v>
      </c>
      <c r="F58" s="42">
        <f t="shared" si="9"/>
        <v>443</v>
      </c>
      <c r="G58" s="42">
        <f t="shared" si="8"/>
        <v>475</v>
      </c>
    </row>
    <row r="59" spans="1:7" x14ac:dyDescent="0.25">
      <c r="A59" s="42" t="str">
        <f t="shared" si="3"/>
        <v>SANTA CRUZ DE TENERIFE</v>
      </c>
      <c r="B59" s="41">
        <f t="shared" si="4"/>
        <v>5117</v>
      </c>
      <c r="C59" s="41">
        <f t="shared" si="5"/>
        <v>5520</v>
      </c>
      <c r="D59" s="41">
        <f t="shared" si="6"/>
        <v>3</v>
      </c>
      <c r="E59" s="42" t="str">
        <f t="shared" si="2"/>
        <v>FERROL-SAN CIBRAO</v>
      </c>
      <c r="F59" s="42">
        <f t="shared" si="9"/>
        <v>433</v>
      </c>
      <c r="G59" s="42">
        <f t="shared" si="8"/>
        <v>437</v>
      </c>
    </row>
    <row r="60" spans="1:7" x14ac:dyDescent="0.25">
      <c r="A60" s="42" t="str">
        <f t="shared" si="3"/>
        <v>SANTANDER</v>
      </c>
      <c r="B60" s="41">
        <f t="shared" si="4"/>
        <v>523</v>
      </c>
      <c r="C60" s="41">
        <f t="shared" si="5"/>
        <v>529</v>
      </c>
      <c r="D60" s="41">
        <f t="shared" si="6"/>
        <v>16</v>
      </c>
      <c r="E60" s="42" t="str">
        <f t="shared" si="2"/>
        <v>MOTRIL</v>
      </c>
      <c r="F60" s="42">
        <f t="shared" si="9"/>
        <v>367</v>
      </c>
      <c r="G60" s="42">
        <f t="shared" si="8"/>
        <v>278</v>
      </c>
    </row>
    <row r="61" spans="1:7" x14ac:dyDescent="0.25">
      <c r="A61" s="42" t="str">
        <f t="shared" si="3"/>
        <v>SEVILLA</v>
      </c>
      <c r="B61" s="41">
        <f t="shared" si="4"/>
        <v>443</v>
      </c>
      <c r="C61" s="41">
        <f t="shared" si="5"/>
        <v>475</v>
      </c>
      <c r="D61" s="41">
        <f t="shared" si="6"/>
        <v>21</v>
      </c>
      <c r="E61" s="42" t="str">
        <f t="shared" si="2"/>
        <v>PASAIA</v>
      </c>
      <c r="F61" s="42">
        <f t="shared" si="9"/>
        <v>348</v>
      </c>
      <c r="G61" s="42">
        <f t="shared" si="8"/>
        <v>410</v>
      </c>
    </row>
    <row r="62" spans="1:7" x14ac:dyDescent="0.25">
      <c r="A62" s="42" t="str">
        <f t="shared" si="3"/>
        <v>TARRAGONA</v>
      </c>
      <c r="B62" s="41">
        <f t="shared" si="4"/>
        <v>1069</v>
      </c>
      <c r="C62" s="41">
        <f t="shared" si="5"/>
        <v>1225</v>
      </c>
      <c r="D62" s="41">
        <f t="shared" si="6"/>
        <v>9</v>
      </c>
      <c r="E62" s="42" t="str">
        <f t="shared" si="2"/>
        <v>ALICANTE</v>
      </c>
      <c r="F62" s="42">
        <f t="shared" si="9"/>
        <v>342</v>
      </c>
      <c r="G62" s="42">
        <f t="shared" si="8"/>
        <v>376</v>
      </c>
    </row>
    <row r="63" spans="1:7" x14ac:dyDescent="0.25">
      <c r="A63" s="42" t="str">
        <f t="shared" si="3"/>
        <v>VALENCIA</v>
      </c>
      <c r="B63" s="41">
        <f t="shared" si="4"/>
        <v>2895</v>
      </c>
      <c r="C63" s="41">
        <f t="shared" si="5"/>
        <v>2807</v>
      </c>
      <c r="D63" s="41">
        <f t="shared" si="6"/>
        <v>7</v>
      </c>
      <c r="E63" s="42" t="str">
        <f t="shared" si="2"/>
        <v>AVILES</v>
      </c>
      <c r="F63" s="42">
        <f t="shared" si="9"/>
        <v>324</v>
      </c>
      <c r="G63" s="42">
        <f t="shared" si="8"/>
        <v>387</v>
      </c>
    </row>
    <row r="64" spans="1:7" x14ac:dyDescent="0.25">
      <c r="A64" s="42" t="str">
        <f t="shared" si="3"/>
        <v>VIGO</v>
      </c>
      <c r="B64" s="41">
        <f t="shared" si="4"/>
        <v>630</v>
      </c>
      <c r="C64" s="41">
        <f t="shared" si="5"/>
        <v>674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210</v>
      </c>
      <c r="G64" s="42">
        <f t="shared" si="8"/>
        <v>232</v>
      </c>
    </row>
    <row r="65" spans="1:7" x14ac:dyDescent="0.25">
      <c r="A65" s="42" t="str">
        <f t="shared" si="3"/>
        <v>VILAGARCIA</v>
      </c>
      <c r="B65" s="41">
        <f t="shared" si="4"/>
        <v>99</v>
      </c>
      <c r="C65" s="41">
        <f t="shared" si="5"/>
        <v>108</v>
      </c>
      <c r="D65" s="41">
        <f t="shared" si="6"/>
        <v>28</v>
      </c>
      <c r="E65" s="42" t="str">
        <f t="shared" si="2"/>
        <v>VILAGARCIA</v>
      </c>
      <c r="F65" s="42">
        <f t="shared" si="9"/>
        <v>99</v>
      </c>
      <c r="G65" s="42">
        <f t="shared" si="8"/>
        <v>108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41452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1868513</v>
      </c>
      <c r="C7" s="9">
        <v>1941687</v>
      </c>
      <c r="D7" s="9">
        <v>7342683</v>
      </c>
      <c r="E7" s="9">
        <v>6855624</v>
      </c>
      <c r="F7" s="10">
        <f>((E7*100)/D7)-100</f>
        <v>-6.6332565357921567</v>
      </c>
      <c r="G7" s="1"/>
      <c r="H7" s="1"/>
      <c r="I7" s="1"/>
    </row>
    <row r="8" spans="1:12" x14ac:dyDescent="0.25">
      <c r="A8" s="11" t="s">
        <v>45</v>
      </c>
      <c r="B8" s="12">
        <v>1392461</v>
      </c>
      <c r="C8" s="12">
        <v>1024068</v>
      </c>
      <c r="D8" s="12">
        <v>4522611</v>
      </c>
      <c r="E8" s="12">
        <v>3909993</v>
      </c>
      <c r="F8" s="13">
        <f t="shared" ref="F8:F35" si="0">((E8*100)/D8)-100</f>
        <v>-13.545670852523017</v>
      </c>
      <c r="G8" s="1"/>
      <c r="H8" s="1"/>
      <c r="I8" s="1"/>
    </row>
    <row r="9" spans="1:12" x14ac:dyDescent="0.25">
      <c r="A9" s="8" t="s">
        <v>46</v>
      </c>
      <c r="B9" s="9">
        <v>2024585</v>
      </c>
      <c r="C9" s="9">
        <v>1378753</v>
      </c>
      <c r="D9" s="9">
        <v>8163232</v>
      </c>
      <c r="E9" s="9">
        <v>6642393</v>
      </c>
      <c r="F9" s="10">
        <f t="shared" si="0"/>
        <v>-18.630353761843352</v>
      </c>
      <c r="G9" s="1"/>
      <c r="H9" s="1"/>
      <c r="I9" s="1"/>
    </row>
    <row r="10" spans="1:12" x14ac:dyDescent="0.25">
      <c r="A10" s="11" t="s">
        <v>47</v>
      </c>
      <c r="B10" s="12">
        <v>547111</v>
      </c>
      <c r="C10" s="12">
        <v>508125</v>
      </c>
      <c r="D10" s="12">
        <v>2409905</v>
      </c>
      <c r="E10" s="12">
        <v>2312459</v>
      </c>
      <c r="F10" s="13">
        <f t="shared" si="0"/>
        <v>-4.0435618831447755</v>
      </c>
      <c r="G10" s="1"/>
      <c r="H10" s="1"/>
      <c r="I10" s="1"/>
    </row>
    <row r="11" spans="1:12" x14ac:dyDescent="0.25">
      <c r="A11" s="8" t="s">
        <v>48</v>
      </c>
      <c r="B11" s="9">
        <v>28054437</v>
      </c>
      <c r="C11" s="9">
        <v>28767536</v>
      </c>
      <c r="D11" s="9">
        <v>131412615</v>
      </c>
      <c r="E11" s="9">
        <v>140657852</v>
      </c>
      <c r="F11" s="10">
        <f t="shared" si="0"/>
        <v>7.0352735922650993</v>
      </c>
      <c r="G11" s="1"/>
      <c r="H11" s="1"/>
      <c r="I11" s="1"/>
    </row>
    <row r="12" spans="1:12" x14ac:dyDescent="0.25">
      <c r="A12" s="11" t="s">
        <v>49</v>
      </c>
      <c r="B12" s="12">
        <v>2955742</v>
      </c>
      <c r="C12" s="12">
        <v>2713970</v>
      </c>
      <c r="D12" s="12">
        <v>9888084</v>
      </c>
      <c r="E12" s="12">
        <v>10351539</v>
      </c>
      <c r="F12" s="13">
        <f t="shared" si="0"/>
        <v>4.6870050861218431</v>
      </c>
      <c r="G12" s="1"/>
      <c r="H12" s="1"/>
      <c r="I12" s="1"/>
    </row>
    <row r="13" spans="1:12" x14ac:dyDescent="0.25">
      <c r="A13" s="8" t="s">
        <v>50</v>
      </c>
      <c r="B13" s="9">
        <v>14399924</v>
      </c>
      <c r="C13" s="9">
        <v>12914266</v>
      </c>
      <c r="D13" s="9">
        <v>49695882</v>
      </c>
      <c r="E13" s="9">
        <v>41853348</v>
      </c>
      <c r="F13" s="10">
        <f t="shared" si="0"/>
        <v>-15.781054051923249</v>
      </c>
      <c r="G13" s="1"/>
      <c r="H13" s="1"/>
      <c r="I13" s="1"/>
    </row>
    <row r="14" spans="1:12" x14ac:dyDescent="0.25">
      <c r="A14" s="11" t="s">
        <v>51</v>
      </c>
      <c r="B14" s="12">
        <v>24805440</v>
      </c>
      <c r="C14" s="12">
        <v>25349459</v>
      </c>
      <c r="D14" s="12">
        <v>97854152</v>
      </c>
      <c r="E14" s="12">
        <v>99655779</v>
      </c>
      <c r="F14" s="13">
        <f t="shared" si="0"/>
        <v>1.8411349576663838</v>
      </c>
      <c r="G14" s="1"/>
      <c r="H14" s="1"/>
      <c r="I14" s="1"/>
    </row>
    <row r="15" spans="1:12" x14ac:dyDescent="0.25">
      <c r="A15" s="8" t="s">
        <v>52</v>
      </c>
      <c r="B15" s="9">
        <v>3523393</v>
      </c>
      <c r="C15" s="9">
        <v>3716812</v>
      </c>
      <c r="D15" s="9">
        <v>15674029</v>
      </c>
      <c r="E15" s="9">
        <v>15981426</v>
      </c>
      <c r="F15" s="10">
        <f t="shared" si="0"/>
        <v>1.9611868779877852</v>
      </c>
      <c r="G15" s="1"/>
      <c r="H15" s="1"/>
      <c r="I15" s="1"/>
    </row>
    <row r="16" spans="1:12" x14ac:dyDescent="0.25">
      <c r="A16" s="11" t="s">
        <v>53</v>
      </c>
      <c r="B16" s="12">
        <v>2964507</v>
      </c>
      <c r="C16" s="12">
        <v>3483473</v>
      </c>
      <c r="D16" s="12">
        <v>14057512</v>
      </c>
      <c r="E16" s="12">
        <v>13557524</v>
      </c>
      <c r="F16" s="13">
        <f t="shared" si="0"/>
        <v>-3.5567318028965644</v>
      </c>
      <c r="G16" s="1"/>
      <c r="H16" s="1"/>
      <c r="I16" s="1"/>
    </row>
    <row r="17" spans="1:9" x14ac:dyDescent="0.25">
      <c r="A17" s="8" t="s">
        <v>54</v>
      </c>
      <c r="B17" s="9">
        <v>1290683</v>
      </c>
      <c r="C17" s="9">
        <v>1556409</v>
      </c>
      <c r="D17" s="9">
        <v>6495039</v>
      </c>
      <c r="E17" s="9">
        <v>7206964</v>
      </c>
      <c r="F17" s="10">
        <f t="shared" si="0"/>
        <v>10.961058124516271</v>
      </c>
      <c r="G17" s="1"/>
      <c r="H17" s="1"/>
      <c r="I17" s="1"/>
    </row>
    <row r="18" spans="1:9" x14ac:dyDescent="0.25">
      <c r="A18" s="11" t="s">
        <v>55</v>
      </c>
      <c r="B18" s="12">
        <v>6396978</v>
      </c>
      <c r="C18" s="12">
        <v>5150164</v>
      </c>
      <c r="D18" s="12">
        <v>28388943</v>
      </c>
      <c r="E18" s="12">
        <v>25471263</v>
      </c>
      <c r="F18" s="13">
        <f t="shared" si="0"/>
        <v>-10.277522484722311</v>
      </c>
      <c r="G18" s="1"/>
      <c r="H18" s="1"/>
      <c r="I18" s="1"/>
    </row>
    <row r="19" spans="1:9" x14ac:dyDescent="0.25">
      <c r="A19" s="8" t="s">
        <v>56</v>
      </c>
      <c r="B19" s="9">
        <v>1501428</v>
      </c>
      <c r="C19" s="9">
        <v>1373257</v>
      </c>
      <c r="D19" s="9">
        <v>6336890</v>
      </c>
      <c r="E19" s="9">
        <v>6479056</v>
      </c>
      <c r="F19" s="10">
        <f t="shared" si="0"/>
        <v>2.2434664322719868</v>
      </c>
      <c r="G19" s="1"/>
      <c r="H19" s="1"/>
      <c r="I19" s="1"/>
    </row>
    <row r="20" spans="1:9" x14ac:dyDescent="0.25">
      <c r="A20" s="11" t="s">
        <v>57</v>
      </c>
      <c r="B20" s="12">
        <v>1653449</v>
      </c>
      <c r="C20" s="12">
        <v>2019808</v>
      </c>
      <c r="D20" s="12">
        <v>7745342</v>
      </c>
      <c r="E20" s="12">
        <v>7924100</v>
      </c>
      <c r="F20" s="13">
        <f t="shared" si="0"/>
        <v>2.3079419862931871</v>
      </c>
      <c r="G20" s="1"/>
      <c r="H20" s="1"/>
      <c r="I20" s="1"/>
    </row>
    <row r="21" spans="1:9" x14ac:dyDescent="0.25">
      <c r="A21" s="8" t="s">
        <v>58</v>
      </c>
      <c r="B21" s="9">
        <v>2184356</v>
      </c>
      <c r="C21" s="9">
        <v>2343352</v>
      </c>
      <c r="D21" s="9">
        <v>11824149</v>
      </c>
      <c r="E21" s="9">
        <v>10704109</v>
      </c>
      <c r="F21" s="10">
        <f t="shared" si="0"/>
        <v>-9.4724787382161679</v>
      </c>
      <c r="G21" s="1"/>
      <c r="H21" s="1"/>
      <c r="I21" s="1"/>
    </row>
    <row r="22" spans="1:9" x14ac:dyDescent="0.25">
      <c r="A22" s="11" t="s">
        <v>59</v>
      </c>
      <c r="B22" s="12">
        <v>18594970</v>
      </c>
      <c r="C22" s="12">
        <v>16166049</v>
      </c>
      <c r="D22" s="12">
        <v>101127612</v>
      </c>
      <c r="E22" s="12">
        <v>84967981</v>
      </c>
      <c r="F22" s="13">
        <f t="shared" si="0"/>
        <v>-15.979444862200438</v>
      </c>
      <c r="G22" s="1"/>
      <c r="H22" s="1"/>
      <c r="I22" s="1"/>
    </row>
    <row r="23" spans="1:9" x14ac:dyDescent="0.25">
      <c r="A23" s="8" t="s">
        <v>60</v>
      </c>
      <c r="B23" s="9">
        <v>4457911</v>
      </c>
      <c r="C23" s="9">
        <v>2924279</v>
      </c>
      <c r="D23" s="9">
        <v>21236358</v>
      </c>
      <c r="E23" s="9">
        <v>12772386</v>
      </c>
      <c r="F23" s="10">
        <f t="shared" si="0"/>
        <v>-39.856043112477195</v>
      </c>
      <c r="G23" s="1"/>
      <c r="H23" s="1"/>
      <c r="I23" s="1"/>
    </row>
    <row r="24" spans="1:9" x14ac:dyDescent="0.25">
      <c r="A24" s="11" t="s">
        <v>61</v>
      </c>
      <c r="B24" s="12">
        <v>465159</v>
      </c>
      <c r="C24" s="12">
        <v>278571</v>
      </c>
      <c r="D24" s="12">
        <v>2143757</v>
      </c>
      <c r="E24" s="12">
        <v>1758029</v>
      </c>
      <c r="F24" s="13">
        <f t="shared" si="0"/>
        <v>-17.993084104215171</v>
      </c>
      <c r="G24" s="1"/>
      <c r="H24" s="1"/>
      <c r="I24" s="1"/>
    </row>
    <row r="25" spans="1:9" x14ac:dyDescent="0.25">
      <c r="A25" s="8" t="s">
        <v>62</v>
      </c>
      <c r="B25" s="9">
        <v>2172031</v>
      </c>
      <c r="C25" s="9">
        <v>2110644</v>
      </c>
      <c r="D25" s="9">
        <v>9686323</v>
      </c>
      <c r="E25" s="9">
        <v>10126863</v>
      </c>
      <c r="F25" s="10">
        <f t="shared" si="0"/>
        <v>4.548062252311837</v>
      </c>
      <c r="G25" s="1"/>
      <c r="H25" s="1"/>
      <c r="I25" s="1"/>
    </row>
    <row r="26" spans="1:9" x14ac:dyDescent="0.25">
      <c r="A26" s="11" t="s">
        <v>63</v>
      </c>
      <c r="B26" s="12">
        <v>890268</v>
      </c>
      <c r="C26" s="12">
        <v>1270828</v>
      </c>
      <c r="D26" s="12">
        <v>3507387</v>
      </c>
      <c r="E26" s="12">
        <v>5984553</v>
      </c>
      <c r="F26" s="13">
        <f t="shared" si="0"/>
        <v>70.627107872612868</v>
      </c>
      <c r="G26" s="1"/>
      <c r="H26" s="1"/>
      <c r="I26" s="1"/>
    </row>
    <row r="27" spans="1:9" x14ac:dyDescent="0.25">
      <c r="A27" s="8" t="s">
        <v>64</v>
      </c>
      <c r="B27" s="9">
        <v>480980</v>
      </c>
      <c r="C27" s="9">
        <v>574337</v>
      </c>
      <c r="D27" s="9">
        <v>2499021</v>
      </c>
      <c r="E27" s="9">
        <v>2598196</v>
      </c>
      <c r="F27" s="10">
        <f t="shared" si="0"/>
        <v>3.968554085779985</v>
      </c>
      <c r="G27" s="1"/>
      <c r="H27" s="1"/>
      <c r="I27" s="1"/>
    </row>
    <row r="28" spans="1:9" x14ac:dyDescent="0.25">
      <c r="A28" s="11" t="s">
        <v>65</v>
      </c>
      <c r="B28" s="12">
        <v>13995774</v>
      </c>
      <c r="C28" s="12">
        <v>14313185</v>
      </c>
      <c r="D28" s="12">
        <v>84595304</v>
      </c>
      <c r="E28" s="12">
        <v>80293257</v>
      </c>
      <c r="F28" s="13">
        <f t="shared" si="0"/>
        <v>-5.0854442227667818</v>
      </c>
      <c r="G28" s="1"/>
      <c r="H28" s="1"/>
      <c r="I28" s="1"/>
    </row>
    <row r="29" spans="1:9" x14ac:dyDescent="0.25">
      <c r="A29" s="8" t="s">
        <v>66</v>
      </c>
      <c r="B29" s="9">
        <v>1989832</v>
      </c>
      <c r="C29" s="9">
        <v>2018032</v>
      </c>
      <c r="D29" s="9">
        <v>8413745</v>
      </c>
      <c r="E29" s="9">
        <v>8204421</v>
      </c>
      <c r="F29" s="10">
        <f t="shared" si="0"/>
        <v>-2.4878814368631339</v>
      </c>
      <c r="G29" s="1"/>
      <c r="H29" s="1"/>
      <c r="I29" s="1"/>
    </row>
    <row r="30" spans="1:9" x14ac:dyDescent="0.25">
      <c r="A30" s="11" t="s">
        <v>67</v>
      </c>
      <c r="B30" s="12">
        <v>510159</v>
      </c>
      <c r="C30" s="12">
        <v>447204</v>
      </c>
      <c r="D30" s="12">
        <v>2227219</v>
      </c>
      <c r="E30" s="12">
        <v>2132447</v>
      </c>
      <c r="F30" s="13">
        <f t="shared" si="0"/>
        <v>-4.2551720329253726</v>
      </c>
      <c r="G30" s="1"/>
      <c r="H30" s="1"/>
      <c r="I30" s="1"/>
    </row>
    <row r="31" spans="1:9" x14ac:dyDescent="0.25">
      <c r="A31" s="8" t="s">
        <v>68</v>
      </c>
      <c r="B31" s="9">
        <v>3625886</v>
      </c>
      <c r="C31" s="9">
        <v>3318186</v>
      </c>
      <c r="D31" s="9">
        <v>18400349</v>
      </c>
      <c r="E31" s="9">
        <v>16169461</v>
      </c>
      <c r="F31" s="10">
        <f t="shared" si="0"/>
        <v>-12.124161340635439</v>
      </c>
      <c r="G31" s="1"/>
      <c r="H31" s="1"/>
      <c r="I31" s="1"/>
    </row>
    <row r="32" spans="1:9" x14ac:dyDescent="0.25">
      <c r="A32" s="11" t="s">
        <v>69</v>
      </c>
      <c r="B32" s="12">
        <v>18605787</v>
      </c>
      <c r="C32" s="12">
        <v>21630687</v>
      </c>
      <c r="D32" s="12">
        <v>83357968</v>
      </c>
      <c r="E32" s="12">
        <v>86222182</v>
      </c>
      <c r="F32" s="13">
        <f t="shared" si="0"/>
        <v>3.4360410512885835</v>
      </c>
      <c r="G32" s="1"/>
      <c r="H32" s="1"/>
      <c r="I32" s="1"/>
    </row>
    <row r="33" spans="1:9" x14ac:dyDescent="0.25">
      <c r="A33" s="8" t="s">
        <v>70</v>
      </c>
      <c r="B33" s="9">
        <v>3079443</v>
      </c>
      <c r="C33" s="9">
        <v>2936632</v>
      </c>
      <c r="D33" s="9">
        <v>12847986</v>
      </c>
      <c r="E33" s="9">
        <v>11420796</v>
      </c>
      <c r="F33" s="10">
        <f t="shared" si="0"/>
        <v>-11.108277982245625</v>
      </c>
      <c r="G33" s="1"/>
      <c r="H33" s="1"/>
      <c r="I33" s="1"/>
    </row>
    <row r="34" spans="1:9" x14ac:dyDescent="0.25">
      <c r="A34" s="11" t="s">
        <v>71</v>
      </c>
      <c r="B34" s="12">
        <v>149099</v>
      </c>
      <c r="C34" s="12">
        <v>172506</v>
      </c>
      <c r="D34" s="12">
        <v>715989</v>
      </c>
      <c r="E34" s="12">
        <v>676761</v>
      </c>
      <c r="F34" s="13">
        <f t="shared" si="0"/>
        <v>-5.478855122075899</v>
      </c>
      <c r="G34" s="1"/>
      <c r="H34" s="1"/>
      <c r="I34" s="1"/>
    </row>
    <row r="35" spans="1:9" x14ac:dyDescent="0.25">
      <c r="A35" s="14" t="s">
        <v>72</v>
      </c>
      <c r="B35" s="15">
        <f>SUM(B7:B34)</f>
        <v>164580306</v>
      </c>
      <c r="C35" s="15">
        <f t="shared" ref="C35:E35" si="1">SUM(C7:C34)</f>
        <v>162402279</v>
      </c>
      <c r="D35" s="15">
        <f t="shared" si="1"/>
        <v>752570086</v>
      </c>
      <c r="E35" s="15">
        <f t="shared" si="1"/>
        <v>722890762</v>
      </c>
      <c r="F35" s="16">
        <f t="shared" si="0"/>
        <v>-3.9437289034100615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6855624</v>
      </c>
      <c r="C38" s="41">
        <f>D7</f>
        <v>7342683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140657852</v>
      </c>
      <c r="G38" s="42">
        <f>LOOKUP(E38,$A$38:$A$65,$C$38:$C$65)</f>
        <v>131412615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3909993</v>
      </c>
      <c r="C39" s="41">
        <f t="shared" ref="C39:C65" si="5">D8</f>
        <v>4522611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99655779</v>
      </c>
      <c r="G39" s="42">
        <f t="shared" ref="G39:G65" si="8">LOOKUP(E39,$A$38:$A$65,$C$38:$C$65)</f>
        <v>97854152</v>
      </c>
    </row>
    <row r="40" spans="1:9" x14ac:dyDescent="0.25">
      <c r="A40" s="42" t="str">
        <f t="shared" si="3"/>
        <v>ALMERIA</v>
      </c>
      <c r="B40" s="41">
        <f t="shared" si="4"/>
        <v>6642393</v>
      </c>
      <c r="C40" s="41">
        <f t="shared" si="5"/>
        <v>8163232</v>
      </c>
      <c r="D40" s="41">
        <f t="shared" si="6"/>
        <v>20</v>
      </c>
      <c r="E40" s="42" t="str">
        <f t="shared" si="2"/>
        <v>VALENCIA</v>
      </c>
      <c r="F40" s="42">
        <f t="shared" si="7"/>
        <v>86222182</v>
      </c>
      <c r="G40" s="42">
        <f t="shared" si="8"/>
        <v>83357968</v>
      </c>
    </row>
    <row r="41" spans="1:9" x14ac:dyDescent="0.25">
      <c r="A41" s="42" t="str">
        <f t="shared" si="3"/>
        <v>AVILES</v>
      </c>
      <c r="B41" s="41">
        <f t="shared" si="4"/>
        <v>2312459</v>
      </c>
      <c r="C41" s="41">
        <f t="shared" si="5"/>
        <v>2409905</v>
      </c>
      <c r="D41" s="41">
        <f t="shared" si="6"/>
        <v>25</v>
      </c>
      <c r="E41" s="42" t="str">
        <f t="shared" si="2"/>
        <v>LAS PALMAS</v>
      </c>
      <c r="F41" s="42">
        <f t="shared" si="7"/>
        <v>84967981</v>
      </c>
      <c r="G41" s="42">
        <f t="shared" si="8"/>
        <v>101127612</v>
      </c>
    </row>
    <row r="42" spans="1:9" x14ac:dyDescent="0.25">
      <c r="A42" s="42" t="str">
        <f t="shared" si="3"/>
        <v>BAHIA DE ALGECIRAS</v>
      </c>
      <c r="B42" s="41">
        <f t="shared" si="4"/>
        <v>140657852</v>
      </c>
      <c r="C42" s="41">
        <f t="shared" si="5"/>
        <v>131412615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80293257</v>
      </c>
      <c r="G42" s="42">
        <f t="shared" si="8"/>
        <v>84595304</v>
      </c>
    </row>
    <row r="43" spans="1:9" x14ac:dyDescent="0.25">
      <c r="A43" s="42" t="str">
        <f t="shared" si="3"/>
        <v>BAHIA DE CADIZ</v>
      </c>
      <c r="B43" s="41">
        <f t="shared" si="4"/>
        <v>10351539</v>
      </c>
      <c r="C43" s="41">
        <f t="shared" si="5"/>
        <v>9888084</v>
      </c>
      <c r="D43" s="41">
        <f t="shared" si="6"/>
        <v>14</v>
      </c>
      <c r="E43" s="42" t="str">
        <f t="shared" si="2"/>
        <v>BALEARES</v>
      </c>
      <c r="F43" s="42">
        <f t="shared" si="7"/>
        <v>41853348</v>
      </c>
      <c r="G43" s="42">
        <f t="shared" si="8"/>
        <v>49695882</v>
      </c>
    </row>
    <row r="44" spans="1:9" x14ac:dyDescent="0.25">
      <c r="A44" s="42" t="str">
        <f t="shared" si="3"/>
        <v>BALEARES</v>
      </c>
      <c r="B44" s="41">
        <f t="shared" si="4"/>
        <v>41853348</v>
      </c>
      <c r="C44" s="41">
        <f t="shared" si="5"/>
        <v>49695882</v>
      </c>
      <c r="D44" s="41">
        <f t="shared" si="6"/>
        <v>6</v>
      </c>
      <c r="E44" s="42" t="str">
        <f t="shared" si="2"/>
        <v>CEUTA</v>
      </c>
      <c r="F44" s="42">
        <f t="shared" si="7"/>
        <v>25471263</v>
      </c>
      <c r="G44" s="42">
        <f t="shared" si="8"/>
        <v>28388943</v>
      </c>
    </row>
    <row r="45" spans="1:9" x14ac:dyDescent="0.25">
      <c r="A45" s="42" t="str">
        <f t="shared" si="3"/>
        <v>BARCELONA</v>
      </c>
      <c r="B45" s="41">
        <f t="shared" si="4"/>
        <v>99655779</v>
      </c>
      <c r="C45" s="41">
        <f t="shared" si="5"/>
        <v>97854152</v>
      </c>
      <c r="D45" s="41">
        <f t="shared" si="6"/>
        <v>2</v>
      </c>
      <c r="E45" s="42" t="str">
        <f t="shared" si="2"/>
        <v>TARRAGONA</v>
      </c>
      <c r="F45" s="42">
        <f t="shared" si="7"/>
        <v>16169461</v>
      </c>
      <c r="G45" s="42">
        <f t="shared" si="8"/>
        <v>18400349</v>
      </c>
    </row>
    <row r="46" spans="1:9" x14ac:dyDescent="0.25">
      <c r="A46" s="42" t="str">
        <f t="shared" si="3"/>
        <v>BILBAO</v>
      </c>
      <c r="B46" s="41">
        <f t="shared" si="4"/>
        <v>15981426</v>
      </c>
      <c r="C46" s="41">
        <f t="shared" si="5"/>
        <v>15674029</v>
      </c>
      <c r="D46" s="41">
        <f t="shared" si="6"/>
        <v>9</v>
      </c>
      <c r="E46" s="42" t="str">
        <f t="shared" si="2"/>
        <v>BILBAO</v>
      </c>
      <c r="F46" s="42">
        <f t="shared" si="7"/>
        <v>15981426</v>
      </c>
      <c r="G46" s="42">
        <f t="shared" si="8"/>
        <v>15674029</v>
      </c>
    </row>
    <row r="47" spans="1:9" x14ac:dyDescent="0.25">
      <c r="A47" s="42" t="str">
        <f t="shared" si="3"/>
        <v>CARTAGENA</v>
      </c>
      <c r="B47" s="41">
        <f t="shared" si="4"/>
        <v>13557524</v>
      </c>
      <c r="C47" s="41">
        <f t="shared" si="5"/>
        <v>14057512</v>
      </c>
      <c r="D47" s="41">
        <f t="shared" si="6"/>
        <v>10</v>
      </c>
      <c r="E47" s="42" t="str">
        <f t="shared" si="2"/>
        <v>CARTAGENA</v>
      </c>
      <c r="F47" s="42">
        <f t="shared" si="7"/>
        <v>13557524</v>
      </c>
      <c r="G47" s="42">
        <f t="shared" si="8"/>
        <v>14057512</v>
      </c>
    </row>
    <row r="48" spans="1:9" x14ac:dyDescent="0.25">
      <c r="A48" s="42" t="str">
        <f t="shared" si="3"/>
        <v>CASTELLON</v>
      </c>
      <c r="B48" s="41">
        <f t="shared" si="4"/>
        <v>7206964</v>
      </c>
      <c r="C48" s="41">
        <f t="shared" si="5"/>
        <v>6495039</v>
      </c>
      <c r="D48" s="41">
        <f t="shared" si="6"/>
        <v>18</v>
      </c>
      <c r="E48" s="42" t="str">
        <f t="shared" si="2"/>
        <v>MALAGA</v>
      </c>
      <c r="F48" s="42">
        <f t="shared" si="7"/>
        <v>12772386</v>
      </c>
      <c r="G48" s="42">
        <f t="shared" si="8"/>
        <v>21236358</v>
      </c>
    </row>
    <row r="49" spans="1:7" x14ac:dyDescent="0.25">
      <c r="A49" s="42" t="str">
        <f t="shared" si="3"/>
        <v>CEUTA</v>
      </c>
      <c r="B49" s="41">
        <f t="shared" si="4"/>
        <v>25471263</v>
      </c>
      <c r="C49" s="41">
        <f t="shared" si="5"/>
        <v>28388943</v>
      </c>
      <c r="D49" s="41">
        <f t="shared" si="6"/>
        <v>7</v>
      </c>
      <c r="E49" s="42" t="str">
        <f t="shared" si="2"/>
        <v>VIGO</v>
      </c>
      <c r="F49" s="42">
        <f t="shared" si="7"/>
        <v>11420796</v>
      </c>
      <c r="G49" s="42">
        <f t="shared" si="8"/>
        <v>12847986</v>
      </c>
    </row>
    <row r="50" spans="1:7" x14ac:dyDescent="0.25">
      <c r="A50" s="42" t="str">
        <f t="shared" si="3"/>
        <v>FERROL-SAN CIBRAO</v>
      </c>
      <c r="B50" s="41">
        <f t="shared" si="4"/>
        <v>6479056</v>
      </c>
      <c r="C50" s="41">
        <f t="shared" si="5"/>
        <v>6336890</v>
      </c>
      <c r="D50" s="41">
        <f t="shared" si="6"/>
        <v>21</v>
      </c>
      <c r="E50" s="42" t="str">
        <f t="shared" si="2"/>
        <v>HUELVA</v>
      </c>
      <c r="F50" s="42">
        <f t="shared" si="7"/>
        <v>10704109</v>
      </c>
      <c r="G50" s="42">
        <f t="shared" si="8"/>
        <v>11824149</v>
      </c>
    </row>
    <row r="51" spans="1:7" x14ac:dyDescent="0.25">
      <c r="A51" s="42" t="str">
        <f t="shared" si="3"/>
        <v>GIJON</v>
      </c>
      <c r="B51" s="41">
        <f t="shared" si="4"/>
        <v>7924100</v>
      </c>
      <c r="C51" s="41">
        <f t="shared" si="5"/>
        <v>7745342</v>
      </c>
      <c r="D51" s="41">
        <f t="shared" si="6"/>
        <v>17</v>
      </c>
      <c r="E51" s="42" t="str">
        <f t="shared" si="2"/>
        <v>BAHIA DE CADIZ</v>
      </c>
      <c r="F51" s="42">
        <f t="shared" si="7"/>
        <v>10351539</v>
      </c>
      <c r="G51" s="42">
        <f t="shared" si="8"/>
        <v>9888084</v>
      </c>
    </row>
    <row r="52" spans="1:7" x14ac:dyDescent="0.25">
      <c r="A52" s="42" t="str">
        <f t="shared" si="3"/>
        <v>HUELVA</v>
      </c>
      <c r="B52" s="41">
        <f t="shared" si="4"/>
        <v>10704109</v>
      </c>
      <c r="C52" s="41">
        <f t="shared" si="5"/>
        <v>11824149</v>
      </c>
      <c r="D52" s="41">
        <f t="shared" si="6"/>
        <v>13</v>
      </c>
      <c r="E52" s="42" t="str">
        <f t="shared" si="2"/>
        <v>MELILLA</v>
      </c>
      <c r="F52" s="42">
        <f t="shared" si="7"/>
        <v>10126863</v>
      </c>
      <c r="G52" s="42">
        <f t="shared" si="8"/>
        <v>9686323</v>
      </c>
    </row>
    <row r="53" spans="1:7" x14ac:dyDescent="0.25">
      <c r="A53" s="42" t="str">
        <f t="shared" si="3"/>
        <v>LAS PALMAS</v>
      </c>
      <c r="B53" s="41">
        <f t="shared" si="4"/>
        <v>84967981</v>
      </c>
      <c r="C53" s="41">
        <f t="shared" si="5"/>
        <v>101127612</v>
      </c>
      <c r="D53" s="41">
        <f t="shared" si="6"/>
        <v>4</v>
      </c>
      <c r="E53" s="42" t="str">
        <f t="shared" si="2"/>
        <v>SANTANDER</v>
      </c>
      <c r="F53" s="42">
        <f t="shared" si="7"/>
        <v>8204421</v>
      </c>
      <c r="G53" s="42">
        <f t="shared" si="8"/>
        <v>8413745</v>
      </c>
    </row>
    <row r="54" spans="1:7" x14ac:dyDescent="0.25">
      <c r="A54" s="42" t="str">
        <f t="shared" si="3"/>
        <v>MALAGA</v>
      </c>
      <c r="B54" s="41">
        <f t="shared" si="4"/>
        <v>12772386</v>
      </c>
      <c r="C54" s="41">
        <f t="shared" si="5"/>
        <v>21236358</v>
      </c>
      <c r="D54" s="41">
        <f t="shared" si="6"/>
        <v>11</v>
      </c>
      <c r="E54" s="42" t="str">
        <f t="shared" si="2"/>
        <v>GIJON</v>
      </c>
      <c r="F54" s="42">
        <f t="shared" si="7"/>
        <v>7924100</v>
      </c>
      <c r="G54" s="42">
        <f t="shared" si="8"/>
        <v>7745342</v>
      </c>
    </row>
    <row r="55" spans="1:7" x14ac:dyDescent="0.25">
      <c r="A55" s="42" t="str">
        <f t="shared" si="3"/>
        <v>MARIN Y RIA DE PONTEVEDRA</v>
      </c>
      <c r="B55" s="41">
        <f t="shared" si="4"/>
        <v>1758029</v>
      </c>
      <c r="C55" s="41">
        <f t="shared" si="5"/>
        <v>2143757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7206964</v>
      </c>
      <c r="G55" s="42">
        <f t="shared" si="8"/>
        <v>6495039</v>
      </c>
    </row>
    <row r="56" spans="1:7" x14ac:dyDescent="0.25">
      <c r="A56" s="42" t="str">
        <f t="shared" si="3"/>
        <v>MELILLA</v>
      </c>
      <c r="B56" s="41">
        <f t="shared" si="4"/>
        <v>10126863</v>
      </c>
      <c r="C56" s="41">
        <f t="shared" si="5"/>
        <v>9686323</v>
      </c>
      <c r="D56" s="41">
        <f t="shared" si="6"/>
        <v>15</v>
      </c>
      <c r="E56" s="42" t="str">
        <f t="shared" si="2"/>
        <v>A CORUÑA</v>
      </c>
      <c r="F56" s="42">
        <f t="shared" si="9"/>
        <v>6855624</v>
      </c>
      <c r="G56" s="42">
        <f t="shared" si="8"/>
        <v>7342683</v>
      </c>
    </row>
    <row r="57" spans="1:7" x14ac:dyDescent="0.25">
      <c r="A57" s="42" t="str">
        <f t="shared" si="3"/>
        <v>MOTRIL</v>
      </c>
      <c r="B57" s="41">
        <f t="shared" si="4"/>
        <v>5984553</v>
      </c>
      <c r="C57" s="41">
        <f t="shared" si="5"/>
        <v>3507387</v>
      </c>
      <c r="D57" s="41">
        <f t="shared" si="6"/>
        <v>22</v>
      </c>
      <c r="E57" s="42" t="str">
        <f t="shared" si="2"/>
        <v>ALMERIA</v>
      </c>
      <c r="F57" s="42">
        <f t="shared" si="9"/>
        <v>6642393</v>
      </c>
      <c r="G57" s="42">
        <f t="shared" si="8"/>
        <v>8163232</v>
      </c>
    </row>
    <row r="58" spans="1:7" x14ac:dyDescent="0.25">
      <c r="A58" s="42" t="str">
        <f t="shared" si="3"/>
        <v>PASAIA</v>
      </c>
      <c r="B58" s="41">
        <f t="shared" si="4"/>
        <v>2598196</v>
      </c>
      <c r="C58" s="41">
        <f t="shared" si="5"/>
        <v>2499021</v>
      </c>
      <c r="D58" s="41">
        <f t="shared" si="6"/>
        <v>24</v>
      </c>
      <c r="E58" s="42" t="str">
        <f t="shared" si="2"/>
        <v>FERROL-SAN CIBRAO</v>
      </c>
      <c r="F58" s="42">
        <f t="shared" si="9"/>
        <v>6479056</v>
      </c>
      <c r="G58" s="42">
        <f t="shared" si="8"/>
        <v>6336890</v>
      </c>
    </row>
    <row r="59" spans="1:7" x14ac:dyDescent="0.25">
      <c r="A59" s="42" t="str">
        <f t="shared" si="3"/>
        <v>SANTA CRUZ DE TENERIFE</v>
      </c>
      <c r="B59" s="41">
        <f t="shared" si="4"/>
        <v>80293257</v>
      </c>
      <c r="C59" s="41">
        <f t="shared" si="5"/>
        <v>84595304</v>
      </c>
      <c r="D59" s="41">
        <f t="shared" si="6"/>
        <v>5</v>
      </c>
      <c r="E59" s="42" t="str">
        <f t="shared" si="2"/>
        <v>MOTRIL</v>
      </c>
      <c r="F59" s="42">
        <f t="shared" si="9"/>
        <v>5984553</v>
      </c>
      <c r="G59" s="42">
        <f t="shared" si="8"/>
        <v>3507387</v>
      </c>
    </row>
    <row r="60" spans="1:7" x14ac:dyDescent="0.25">
      <c r="A60" s="42" t="str">
        <f t="shared" si="3"/>
        <v>SANTANDER</v>
      </c>
      <c r="B60" s="41">
        <f t="shared" si="4"/>
        <v>8204421</v>
      </c>
      <c r="C60" s="41">
        <f t="shared" si="5"/>
        <v>8413745</v>
      </c>
      <c r="D60" s="41">
        <f t="shared" si="6"/>
        <v>16</v>
      </c>
      <c r="E60" s="42" t="str">
        <f t="shared" si="2"/>
        <v>ALICANTE</v>
      </c>
      <c r="F60" s="42">
        <f t="shared" si="9"/>
        <v>3909993</v>
      </c>
      <c r="G60" s="42">
        <f t="shared" si="8"/>
        <v>4522611</v>
      </c>
    </row>
    <row r="61" spans="1:7" x14ac:dyDescent="0.25">
      <c r="A61" s="42" t="str">
        <f t="shared" si="3"/>
        <v>SEVILLA</v>
      </c>
      <c r="B61" s="41">
        <f t="shared" si="4"/>
        <v>2132447</v>
      </c>
      <c r="C61" s="41">
        <f t="shared" si="5"/>
        <v>2227219</v>
      </c>
      <c r="D61" s="41">
        <f t="shared" si="6"/>
        <v>26</v>
      </c>
      <c r="E61" s="42" t="str">
        <f t="shared" si="2"/>
        <v>PASAIA</v>
      </c>
      <c r="F61" s="42">
        <f t="shared" si="9"/>
        <v>2598196</v>
      </c>
      <c r="G61" s="42">
        <f t="shared" si="8"/>
        <v>2499021</v>
      </c>
    </row>
    <row r="62" spans="1:7" x14ac:dyDescent="0.25">
      <c r="A62" s="42" t="str">
        <f t="shared" si="3"/>
        <v>TARRAGONA</v>
      </c>
      <c r="B62" s="41">
        <f t="shared" si="4"/>
        <v>16169461</v>
      </c>
      <c r="C62" s="41">
        <f t="shared" si="5"/>
        <v>18400349</v>
      </c>
      <c r="D62" s="41">
        <f t="shared" si="6"/>
        <v>8</v>
      </c>
      <c r="E62" s="42" t="str">
        <f t="shared" si="2"/>
        <v>AVILES</v>
      </c>
      <c r="F62" s="42">
        <f t="shared" si="9"/>
        <v>2312459</v>
      </c>
      <c r="G62" s="42">
        <f t="shared" si="8"/>
        <v>2409905</v>
      </c>
    </row>
    <row r="63" spans="1:7" x14ac:dyDescent="0.25">
      <c r="A63" s="42" t="str">
        <f t="shared" si="3"/>
        <v>VALENCIA</v>
      </c>
      <c r="B63" s="41">
        <f t="shared" si="4"/>
        <v>86222182</v>
      </c>
      <c r="C63" s="41">
        <f t="shared" si="5"/>
        <v>83357968</v>
      </c>
      <c r="D63" s="41">
        <f t="shared" si="6"/>
        <v>3</v>
      </c>
      <c r="E63" s="42" t="str">
        <f t="shared" si="2"/>
        <v>SEVILLA</v>
      </c>
      <c r="F63" s="42">
        <f t="shared" si="9"/>
        <v>2132447</v>
      </c>
      <c r="G63" s="42">
        <f t="shared" si="8"/>
        <v>2227219</v>
      </c>
    </row>
    <row r="64" spans="1:7" x14ac:dyDescent="0.25">
      <c r="A64" s="42" t="str">
        <f t="shared" si="3"/>
        <v>VIGO</v>
      </c>
      <c r="B64" s="41">
        <f t="shared" si="4"/>
        <v>11420796</v>
      </c>
      <c r="C64" s="41">
        <f t="shared" si="5"/>
        <v>12847986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1758029</v>
      </c>
      <c r="G64" s="42">
        <f t="shared" si="8"/>
        <v>2143757</v>
      </c>
    </row>
    <row r="65" spans="1:7" x14ac:dyDescent="0.25">
      <c r="A65" s="42" t="str">
        <f t="shared" si="3"/>
        <v>VILAGARCIA</v>
      </c>
      <c r="B65" s="41">
        <f t="shared" si="4"/>
        <v>676761</v>
      </c>
      <c r="C65" s="41">
        <f t="shared" si="5"/>
        <v>715989</v>
      </c>
      <c r="D65" s="41">
        <f t="shared" si="6"/>
        <v>28</v>
      </c>
      <c r="E65" s="42" t="str">
        <f t="shared" si="2"/>
        <v>VILAGARCIA</v>
      </c>
      <c r="F65" s="42">
        <f t="shared" si="9"/>
        <v>676761</v>
      </c>
      <c r="G65" s="42">
        <f t="shared" si="8"/>
        <v>715989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Mayo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41452</v>
      </c>
    </row>
    <row r="6" spans="1:12" x14ac:dyDescent="0.25">
      <c r="A6" s="74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17</v>
      </c>
      <c r="C7" s="51">
        <v>18</v>
      </c>
      <c r="D7" s="51">
        <v>36</v>
      </c>
      <c r="E7" s="51">
        <v>35</v>
      </c>
      <c r="F7" s="52">
        <f>((E7*100)/D7)-100</f>
        <v>-2.7777777777777715</v>
      </c>
      <c r="G7" s="53"/>
      <c r="H7" s="53"/>
      <c r="I7" s="53"/>
    </row>
    <row r="8" spans="1:12" x14ac:dyDescent="0.25">
      <c r="A8" s="54" t="s">
        <v>45</v>
      </c>
      <c r="B8" s="55">
        <v>9</v>
      </c>
      <c r="C8" s="55">
        <v>5</v>
      </c>
      <c r="D8" s="55">
        <v>18</v>
      </c>
      <c r="E8" s="55">
        <v>13</v>
      </c>
      <c r="F8" s="56">
        <f t="shared" ref="F8:F35" si="0">((E8*100)/D8)-100</f>
        <v>-27.777777777777771</v>
      </c>
      <c r="G8" s="53"/>
      <c r="H8" s="53"/>
      <c r="I8" s="53"/>
    </row>
    <row r="9" spans="1:12" x14ac:dyDescent="0.25">
      <c r="A9" s="50" t="s">
        <v>46</v>
      </c>
      <c r="B9" s="51">
        <v>7</v>
      </c>
      <c r="C9" s="51">
        <v>2</v>
      </c>
      <c r="D9" s="51">
        <v>10</v>
      </c>
      <c r="E9" s="51">
        <v>12</v>
      </c>
      <c r="F9" s="52">
        <f t="shared" si="0"/>
        <v>20</v>
      </c>
      <c r="G9" s="53"/>
      <c r="H9" s="53"/>
      <c r="I9" s="53"/>
    </row>
    <row r="10" spans="1:12" x14ac:dyDescent="0.25">
      <c r="A10" s="54" t="s">
        <v>47</v>
      </c>
      <c r="B10" s="55">
        <v>1</v>
      </c>
      <c r="C10" s="55">
        <v>1</v>
      </c>
      <c r="D10" s="55">
        <v>1</v>
      </c>
      <c r="E10" s="55">
        <v>2</v>
      </c>
      <c r="F10" s="56">
        <f t="shared" si="0"/>
        <v>100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40</v>
      </c>
      <c r="C12" s="55">
        <v>36</v>
      </c>
      <c r="D12" s="55">
        <v>100</v>
      </c>
      <c r="E12" s="55">
        <v>114</v>
      </c>
      <c r="F12" s="56">
        <f t="shared" si="0"/>
        <v>14</v>
      </c>
      <c r="G12" s="53"/>
      <c r="H12" s="53"/>
      <c r="I12" s="53"/>
    </row>
    <row r="13" spans="1:12" x14ac:dyDescent="0.25">
      <c r="A13" s="50" t="s">
        <v>50</v>
      </c>
      <c r="B13" s="51">
        <v>80</v>
      </c>
      <c r="C13" s="51">
        <v>99</v>
      </c>
      <c r="D13" s="51">
        <v>161</v>
      </c>
      <c r="E13" s="51">
        <v>195</v>
      </c>
      <c r="F13" s="52">
        <f t="shared" si="0"/>
        <v>21.118012422360252</v>
      </c>
      <c r="G13" s="53"/>
      <c r="H13" s="53"/>
      <c r="I13" s="53"/>
    </row>
    <row r="14" spans="1:12" x14ac:dyDescent="0.25">
      <c r="A14" s="54" t="s">
        <v>51</v>
      </c>
      <c r="B14" s="55">
        <v>95</v>
      </c>
      <c r="C14" s="55">
        <v>114</v>
      </c>
      <c r="D14" s="55">
        <v>228</v>
      </c>
      <c r="E14" s="55">
        <v>270</v>
      </c>
      <c r="F14" s="56">
        <f t="shared" si="0"/>
        <v>18.421052631578945</v>
      </c>
      <c r="G14" s="53"/>
      <c r="H14" s="53"/>
      <c r="I14" s="53"/>
    </row>
    <row r="15" spans="1:12" x14ac:dyDescent="0.25">
      <c r="A15" s="50" t="s">
        <v>52</v>
      </c>
      <c r="B15" s="51">
        <v>7</v>
      </c>
      <c r="C15" s="51">
        <v>6</v>
      </c>
      <c r="D15" s="51">
        <v>9</v>
      </c>
      <c r="E15" s="51">
        <v>7</v>
      </c>
      <c r="F15" s="52">
        <f t="shared" si="0"/>
        <v>-22.222222222222229</v>
      </c>
      <c r="G15" s="53"/>
      <c r="H15" s="53"/>
      <c r="I15" s="53"/>
    </row>
    <row r="16" spans="1:12" x14ac:dyDescent="0.25">
      <c r="A16" s="54" t="s">
        <v>53</v>
      </c>
      <c r="B16" s="55">
        <v>12</v>
      </c>
      <c r="C16" s="55">
        <v>21</v>
      </c>
      <c r="D16" s="55">
        <v>25</v>
      </c>
      <c r="E16" s="55">
        <v>34</v>
      </c>
      <c r="F16" s="56">
        <f t="shared" si="0"/>
        <v>36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1</v>
      </c>
      <c r="F17" s="52">
        <f t="shared" si="0"/>
        <v>0</v>
      </c>
      <c r="G17" s="53"/>
      <c r="H17" s="53"/>
      <c r="I17" s="53"/>
    </row>
    <row r="18" spans="1:9" x14ac:dyDescent="0.25">
      <c r="A18" s="54" t="s">
        <v>55</v>
      </c>
      <c r="B18" s="55">
        <v>2</v>
      </c>
      <c r="C18" s="55">
        <v>1</v>
      </c>
      <c r="D18" s="55">
        <v>4</v>
      </c>
      <c r="E18" s="55">
        <v>1</v>
      </c>
      <c r="F18" s="56">
        <f t="shared" si="0"/>
        <v>-75</v>
      </c>
      <c r="G18" s="53"/>
      <c r="H18" s="53"/>
      <c r="I18" s="53"/>
    </row>
    <row r="19" spans="1:9" x14ac:dyDescent="0.25">
      <c r="A19" s="50" t="s">
        <v>56</v>
      </c>
      <c r="B19" s="51">
        <v>2</v>
      </c>
      <c r="C19" s="51">
        <v>1</v>
      </c>
      <c r="D19" s="51">
        <v>4</v>
      </c>
      <c r="E19" s="51">
        <v>3</v>
      </c>
      <c r="F19" s="52">
        <f t="shared" si="0"/>
        <v>-25</v>
      </c>
      <c r="G19" s="53"/>
      <c r="H19" s="53"/>
      <c r="I19" s="53"/>
    </row>
    <row r="20" spans="1:9" x14ac:dyDescent="0.25">
      <c r="A20" s="54" t="s">
        <v>57</v>
      </c>
      <c r="B20" s="55">
        <v>3</v>
      </c>
      <c r="C20" s="55">
        <v>3</v>
      </c>
      <c r="D20" s="55">
        <v>3</v>
      </c>
      <c r="E20" s="55">
        <v>4</v>
      </c>
      <c r="F20" s="56">
        <f t="shared" si="0"/>
        <v>33.333333333333343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1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14</v>
      </c>
      <c r="C22" s="55">
        <v>15</v>
      </c>
      <c r="D22" s="55">
        <v>237</v>
      </c>
      <c r="E22" s="55">
        <v>226</v>
      </c>
      <c r="F22" s="56">
        <f t="shared" si="0"/>
        <v>-4.6413502109704581</v>
      </c>
      <c r="G22" s="53"/>
      <c r="H22" s="53"/>
      <c r="I22" s="53"/>
    </row>
    <row r="23" spans="1:9" x14ac:dyDescent="0.25">
      <c r="A23" s="50" t="s">
        <v>60</v>
      </c>
      <c r="B23" s="51">
        <v>35</v>
      </c>
      <c r="C23" s="51">
        <v>28</v>
      </c>
      <c r="D23" s="51">
        <v>118</v>
      </c>
      <c r="E23" s="51">
        <v>101</v>
      </c>
      <c r="F23" s="52">
        <f t="shared" si="0"/>
        <v>-14.406779661016955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1</v>
      </c>
      <c r="D25" s="51">
        <v>1</v>
      </c>
      <c r="E25" s="51">
        <v>2</v>
      </c>
      <c r="F25" s="52">
        <f t="shared" si="0"/>
        <v>100</v>
      </c>
      <c r="G25" s="53"/>
      <c r="H25" s="53"/>
      <c r="I25" s="53"/>
    </row>
    <row r="26" spans="1:9" x14ac:dyDescent="0.25">
      <c r="A26" s="54" t="s">
        <v>63</v>
      </c>
      <c r="B26" s="55">
        <v>1</v>
      </c>
      <c r="C26" s="55">
        <v>2</v>
      </c>
      <c r="D26" s="55">
        <v>6</v>
      </c>
      <c r="E26" s="55">
        <v>9</v>
      </c>
      <c r="F26" s="56">
        <f t="shared" si="0"/>
        <v>50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17</v>
      </c>
      <c r="C28" s="55">
        <v>16</v>
      </c>
      <c r="D28" s="55">
        <v>250</v>
      </c>
      <c r="E28" s="55">
        <v>273</v>
      </c>
      <c r="F28" s="56">
        <f t="shared" si="0"/>
        <v>9.2000000000000028</v>
      </c>
      <c r="G28" s="53"/>
      <c r="H28" s="53"/>
      <c r="I28" s="53"/>
    </row>
    <row r="29" spans="1:9" x14ac:dyDescent="0.25">
      <c r="A29" s="50" t="s">
        <v>66</v>
      </c>
      <c r="B29" s="51">
        <v>3</v>
      </c>
      <c r="C29" s="51">
        <v>4</v>
      </c>
      <c r="D29" s="51">
        <v>5</v>
      </c>
      <c r="E29" s="51">
        <v>6</v>
      </c>
      <c r="F29" s="52">
        <f t="shared" si="0"/>
        <v>20</v>
      </c>
      <c r="G29" s="53"/>
      <c r="H29" s="53"/>
      <c r="I29" s="53"/>
    </row>
    <row r="30" spans="1:9" x14ac:dyDescent="0.25">
      <c r="A30" s="54" t="s">
        <v>67</v>
      </c>
      <c r="B30" s="55">
        <v>5</v>
      </c>
      <c r="C30" s="55">
        <v>5</v>
      </c>
      <c r="D30" s="55">
        <v>19</v>
      </c>
      <c r="E30" s="55">
        <v>21</v>
      </c>
      <c r="F30" s="56">
        <f t="shared" si="0"/>
        <v>10.526315789473685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29</v>
      </c>
      <c r="C32" s="55">
        <v>30</v>
      </c>
      <c r="D32" s="55">
        <v>62</v>
      </c>
      <c r="E32" s="55">
        <v>73</v>
      </c>
      <c r="F32" s="56">
        <f t="shared" si="0"/>
        <v>17.741935483870961</v>
      </c>
      <c r="G32" s="53"/>
      <c r="H32" s="53"/>
      <c r="I32" s="53"/>
    </row>
    <row r="33" spans="1:9" x14ac:dyDescent="0.25">
      <c r="A33" s="50" t="s">
        <v>70</v>
      </c>
      <c r="B33" s="51">
        <v>16</v>
      </c>
      <c r="C33" s="51">
        <v>15</v>
      </c>
      <c r="D33" s="51">
        <v>38</v>
      </c>
      <c r="E33" s="51">
        <v>27</v>
      </c>
      <c r="F33" s="52">
        <f t="shared" si="0"/>
        <v>-28.94736842105263</v>
      </c>
      <c r="G33" s="53"/>
      <c r="H33" s="53"/>
      <c r="I33" s="53"/>
    </row>
    <row r="34" spans="1:9" x14ac:dyDescent="0.25">
      <c r="A34" s="54" t="s">
        <v>71</v>
      </c>
      <c r="B34" s="55">
        <v>1</v>
      </c>
      <c r="C34" s="55">
        <v>3</v>
      </c>
      <c r="D34" s="55">
        <v>3</v>
      </c>
      <c r="E34" s="55">
        <v>3</v>
      </c>
      <c r="F34" s="56">
        <f t="shared" si="0"/>
        <v>0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396</v>
      </c>
      <c r="C35" s="60">
        <f t="shared" ref="C35:E35" si="1">SUM(C7:C34)</f>
        <v>426</v>
      </c>
      <c r="D35" s="60">
        <f t="shared" si="1"/>
        <v>1339</v>
      </c>
      <c r="E35" s="60">
        <f t="shared" si="1"/>
        <v>1433</v>
      </c>
      <c r="F35" s="61">
        <f t="shared" si="0"/>
        <v>7.0201643017176991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35</v>
      </c>
      <c r="C38" s="63">
        <f>D7</f>
        <v>36</v>
      </c>
      <c r="D38" s="63">
        <f>_xlfn.RANK.EQ(B38,$B$38:$B$65)+COUNTIF($B$38:$B$65,B38)-1</f>
        <v>8</v>
      </c>
      <c r="E38" s="62" t="str">
        <f t="shared" ref="E38:E65" si="2">INDEX($A$38:$B$65,MATCH(ROW()-37,$D$38:$D$65,0),1)</f>
        <v>SANTA CRUZ DE TENERIFE</v>
      </c>
      <c r="F38" s="62">
        <f>LOOKUP(E38,$A$38:$A$65,$B$38:$B$65)</f>
        <v>273</v>
      </c>
      <c r="G38" s="62">
        <f>LOOKUP(E38,$A$38:$A$65,$C$38:$C$65)</f>
        <v>250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13</v>
      </c>
      <c r="C39" s="63">
        <f t="shared" ref="C39:C65" si="5">D8</f>
        <v>18</v>
      </c>
      <c r="D39" s="63">
        <f t="shared" ref="D39:D65" si="6">_xlfn.RANK.EQ(B39,$B$38:$B$65)+COUNTIF($B$38:$B$65,B39)-1</f>
        <v>12</v>
      </c>
      <c r="E39" s="62" t="str">
        <f t="shared" si="2"/>
        <v>BARCELONA</v>
      </c>
      <c r="F39" s="62">
        <f t="shared" ref="F39:F54" si="7">LOOKUP(E39,$A$38:$A$65,$B$38:$B$65)</f>
        <v>270</v>
      </c>
      <c r="G39" s="62">
        <f t="shared" ref="G39:G65" si="8">LOOKUP(E39,$A$38:$A$65,$C$38:$C$65)</f>
        <v>228</v>
      </c>
    </row>
    <row r="40" spans="1:9" x14ac:dyDescent="0.25">
      <c r="A40" s="62" t="str">
        <f t="shared" si="3"/>
        <v>ALMERIA</v>
      </c>
      <c r="B40" s="63">
        <f t="shared" si="4"/>
        <v>12</v>
      </c>
      <c r="C40" s="63">
        <f t="shared" si="5"/>
        <v>10</v>
      </c>
      <c r="D40" s="63">
        <f t="shared" si="6"/>
        <v>13</v>
      </c>
      <c r="E40" s="62" t="str">
        <f t="shared" si="2"/>
        <v>LAS PALMAS</v>
      </c>
      <c r="F40" s="62">
        <f t="shared" si="7"/>
        <v>226</v>
      </c>
      <c r="G40" s="62">
        <f t="shared" si="8"/>
        <v>237</v>
      </c>
    </row>
    <row r="41" spans="1:9" x14ac:dyDescent="0.25">
      <c r="A41" s="62" t="str">
        <f t="shared" si="3"/>
        <v>AVILES</v>
      </c>
      <c r="B41" s="63">
        <f t="shared" si="4"/>
        <v>2</v>
      </c>
      <c r="C41" s="63">
        <f t="shared" si="5"/>
        <v>1</v>
      </c>
      <c r="D41" s="63">
        <f t="shared" si="6"/>
        <v>21</v>
      </c>
      <c r="E41" s="62" t="str">
        <f t="shared" si="2"/>
        <v>BALEARES</v>
      </c>
      <c r="F41" s="62">
        <f t="shared" si="7"/>
        <v>195</v>
      </c>
      <c r="G41" s="62">
        <f t="shared" si="8"/>
        <v>161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BAHIA DE CADIZ</v>
      </c>
      <c r="F42" s="62">
        <f t="shared" si="7"/>
        <v>114</v>
      </c>
      <c r="G42" s="62">
        <f t="shared" si="8"/>
        <v>100</v>
      </c>
    </row>
    <row r="43" spans="1:9" x14ac:dyDescent="0.25">
      <c r="A43" s="62" t="str">
        <f t="shared" si="3"/>
        <v>BAHIA DE CADIZ</v>
      </c>
      <c r="B43" s="63">
        <f t="shared" si="4"/>
        <v>114</v>
      </c>
      <c r="C43" s="63">
        <f t="shared" si="5"/>
        <v>100</v>
      </c>
      <c r="D43" s="63">
        <f t="shared" si="6"/>
        <v>5</v>
      </c>
      <c r="E43" s="62" t="str">
        <f t="shared" si="2"/>
        <v>MALAGA</v>
      </c>
      <c r="F43" s="62">
        <f t="shared" si="7"/>
        <v>101</v>
      </c>
      <c r="G43" s="62">
        <f t="shared" si="8"/>
        <v>118</v>
      </c>
    </row>
    <row r="44" spans="1:9" x14ac:dyDescent="0.25">
      <c r="A44" s="62" t="str">
        <f t="shared" si="3"/>
        <v>BALEARES</v>
      </c>
      <c r="B44" s="63">
        <f t="shared" si="4"/>
        <v>195</v>
      </c>
      <c r="C44" s="63">
        <f t="shared" si="5"/>
        <v>161</v>
      </c>
      <c r="D44" s="63">
        <f t="shared" si="6"/>
        <v>4</v>
      </c>
      <c r="E44" s="62" t="str">
        <f t="shared" si="2"/>
        <v>VALENCIA</v>
      </c>
      <c r="F44" s="62">
        <f t="shared" si="7"/>
        <v>73</v>
      </c>
      <c r="G44" s="62">
        <f t="shared" si="8"/>
        <v>62</v>
      </c>
    </row>
    <row r="45" spans="1:9" x14ac:dyDescent="0.25">
      <c r="A45" s="62" t="str">
        <f t="shared" si="3"/>
        <v>BARCELONA</v>
      </c>
      <c r="B45" s="63">
        <f t="shared" si="4"/>
        <v>270</v>
      </c>
      <c r="C45" s="63">
        <f t="shared" si="5"/>
        <v>228</v>
      </c>
      <c r="D45" s="63">
        <f t="shared" si="6"/>
        <v>2</v>
      </c>
      <c r="E45" s="62" t="str">
        <f>INDEX($A$38:$B$65,MATCH(ROW()-37,$D$38:$D$65,0),1)</f>
        <v>A CORUÑA</v>
      </c>
      <c r="F45" s="62">
        <f t="shared" si="7"/>
        <v>35</v>
      </c>
      <c r="G45" s="62">
        <f t="shared" si="8"/>
        <v>36</v>
      </c>
    </row>
    <row r="46" spans="1:9" x14ac:dyDescent="0.25">
      <c r="A46" s="62" t="str">
        <f t="shared" si="3"/>
        <v>BILBAO</v>
      </c>
      <c r="B46" s="63">
        <f t="shared" si="4"/>
        <v>7</v>
      </c>
      <c r="C46" s="63">
        <f t="shared" si="5"/>
        <v>9</v>
      </c>
      <c r="D46" s="63">
        <f t="shared" si="6"/>
        <v>15</v>
      </c>
      <c r="E46" s="62" t="str">
        <f>A47</f>
        <v>CARTAGENA</v>
      </c>
      <c r="F46" s="62">
        <f>LOOKUP(E46,$A$38:$A$65,$B$38:$B$65)</f>
        <v>34</v>
      </c>
      <c r="G46" s="62">
        <f>LOOKUP(E46,$A$38:$A$65,$C$38:$C$65)</f>
        <v>25</v>
      </c>
    </row>
    <row r="47" spans="1:9" x14ac:dyDescent="0.25">
      <c r="A47" s="62" t="str">
        <f t="shared" si="3"/>
        <v>CARTAGENA</v>
      </c>
      <c r="B47" s="63">
        <f t="shared" si="4"/>
        <v>34</v>
      </c>
      <c r="C47" s="63">
        <f t="shared" si="5"/>
        <v>25</v>
      </c>
      <c r="D47" s="63">
        <f t="shared" si="6"/>
        <v>9</v>
      </c>
      <c r="E47" s="62" t="str">
        <f t="shared" si="2"/>
        <v>VIGO</v>
      </c>
      <c r="F47" s="62">
        <f t="shared" si="7"/>
        <v>27</v>
      </c>
      <c r="G47" s="62">
        <f t="shared" si="8"/>
        <v>38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1</v>
      </c>
      <c r="D48" s="63">
        <f t="shared" si="6"/>
        <v>24</v>
      </c>
      <c r="E48" s="62" t="str">
        <f t="shared" si="2"/>
        <v>SEVILLA</v>
      </c>
      <c r="F48" s="62">
        <f t="shared" si="7"/>
        <v>21</v>
      </c>
      <c r="G48" s="62">
        <f t="shared" si="8"/>
        <v>19</v>
      </c>
    </row>
    <row r="49" spans="1:7" x14ac:dyDescent="0.25">
      <c r="A49" s="62" t="str">
        <f t="shared" si="3"/>
        <v>CEUTA</v>
      </c>
      <c r="B49" s="63">
        <f t="shared" si="4"/>
        <v>1</v>
      </c>
      <c r="C49" s="63">
        <f t="shared" si="5"/>
        <v>4</v>
      </c>
      <c r="D49" s="63">
        <f t="shared" si="6"/>
        <v>24</v>
      </c>
      <c r="E49" s="62" t="str">
        <f t="shared" si="2"/>
        <v>ALICANTE</v>
      </c>
      <c r="F49" s="62">
        <f t="shared" si="7"/>
        <v>13</v>
      </c>
      <c r="G49" s="62">
        <f t="shared" si="8"/>
        <v>18</v>
      </c>
    </row>
    <row r="50" spans="1:7" x14ac:dyDescent="0.25">
      <c r="A50" s="62" t="str">
        <f t="shared" si="3"/>
        <v>FERROL-SAN CIBRAO</v>
      </c>
      <c r="B50" s="63">
        <f t="shared" si="4"/>
        <v>3</v>
      </c>
      <c r="C50" s="63">
        <f t="shared" si="5"/>
        <v>4</v>
      </c>
      <c r="D50" s="63">
        <f t="shared" si="6"/>
        <v>19</v>
      </c>
      <c r="E50" s="62" t="str">
        <f t="shared" si="2"/>
        <v>ALMERIA</v>
      </c>
      <c r="F50" s="62">
        <f t="shared" si="7"/>
        <v>12</v>
      </c>
      <c r="G50" s="62">
        <f t="shared" si="8"/>
        <v>10</v>
      </c>
    </row>
    <row r="51" spans="1:7" x14ac:dyDescent="0.25">
      <c r="A51" s="62" t="str">
        <f t="shared" si="3"/>
        <v>GIJON</v>
      </c>
      <c r="B51" s="63">
        <f t="shared" si="4"/>
        <v>4</v>
      </c>
      <c r="C51" s="63">
        <f t="shared" si="5"/>
        <v>3</v>
      </c>
      <c r="D51" s="63">
        <f t="shared" si="6"/>
        <v>17</v>
      </c>
      <c r="E51" s="62" t="str">
        <f t="shared" si="2"/>
        <v>MOTRIL</v>
      </c>
      <c r="F51" s="62">
        <f t="shared" si="7"/>
        <v>9</v>
      </c>
      <c r="G51" s="62">
        <f t="shared" si="8"/>
        <v>6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0</v>
      </c>
      <c r="D52" s="63">
        <f t="shared" si="6"/>
        <v>24</v>
      </c>
      <c r="E52" s="62" t="str">
        <f t="shared" si="2"/>
        <v>BILBAO</v>
      </c>
      <c r="F52" s="62">
        <f t="shared" si="7"/>
        <v>7</v>
      </c>
      <c r="G52" s="62">
        <f t="shared" si="8"/>
        <v>9</v>
      </c>
    </row>
    <row r="53" spans="1:7" x14ac:dyDescent="0.25">
      <c r="A53" s="62" t="str">
        <f t="shared" si="3"/>
        <v>LAS PALMAS</v>
      </c>
      <c r="B53" s="63">
        <f t="shared" si="4"/>
        <v>226</v>
      </c>
      <c r="C53" s="63">
        <f t="shared" si="5"/>
        <v>237</v>
      </c>
      <c r="D53" s="63">
        <f t="shared" si="6"/>
        <v>3</v>
      </c>
      <c r="E53" s="62" t="str">
        <f t="shared" si="2"/>
        <v>SANTANDER</v>
      </c>
      <c r="F53" s="62">
        <f t="shared" si="7"/>
        <v>6</v>
      </c>
      <c r="G53" s="62">
        <f t="shared" si="8"/>
        <v>5</v>
      </c>
    </row>
    <row r="54" spans="1:7" x14ac:dyDescent="0.25">
      <c r="A54" s="62" t="str">
        <f t="shared" si="3"/>
        <v>MALAGA</v>
      </c>
      <c r="B54" s="63">
        <f t="shared" si="4"/>
        <v>101</v>
      </c>
      <c r="C54" s="63">
        <f t="shared" si="5"/>
        <v>118</v>
      </c>
      <c r="D54" s="63">
        <f t="shared" si="6"/>
        <v>6</v>
      </c>
      <c r="E54" s="62" t="str">
        <f t="shared" si="2"/>
        <v>GIJON</v>
      </c>
      <c r="F54" s="62">
        <f t="shared" si="7"/>
        <v>4</v>
      </c>
      <c r="G54" s="62">
        <f t="shared" si="8"/>
        <v>3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2</v>
      </c>
      <c r="C56" s="63">
        <f t="shared" si="5"/>
        <v>1</v>
      </c>
      <c r="D56" s="63">
        <f t="shared" si="6"/>
        <v>21</v>
      </c>
      <c r="E56" s="62" t="str">
        <f t="shared" si="2"/>
        <v>FERROL-SAN CIBRAO</v>
      </c>
      <c r="F56" s="62">
        <f t="shared" si="9"/>
        <v>3</v>
      </c>
      <c r="G56" s="62">
        <f t="shared" si="8"/>
        <v>4</v>
      </c>
    </row>
    <row r="57" spans="1:7" x14ac:dyDescent="0.25">
      <c r="A57" s="62" t="str">
        <f t="shared" si="3"/>
        <v>MOTRIL</v>
      </c>
      <c r="B57" s="63">
        <f t="shared" si="4"/>
        <v>9</v>
      </c>
      <c r="C57" s="63">
        <f t="shared" si="5"/>
        <v>6</v>
      </c>
      <c r="D57" s="63">
        <f t="shared" si="6"/>
        <v>14</v>
      </c>
      <c r="E57" s="62" t="e">
        <f t="shared" si="2"/>
        <v>#N/A</v>
      </c>
      <c r="F57" s="62" t="e">
        <f t="shared" si="9"/>
        <v>#N/A</v>
      </c>
      <c r="G57" s="62" t="e">
        <f t="shared" si="8"/>
        <v>#N/A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AVILES</v>
      </c>
      <c r="F58" s="62">
        <f t="shared" si="9"/>
        <v>2</v>
      </c>
      <c r="G58" s="62">
        <f t="shared" si="8"/>
        <v>1</v>
      </c>
    </row>
    <row r="59" spans="1:7" x14ac:dyDescent="0.25">
      <c r="A59" s="62" t="str">
        <f t="shared" si="3"/>
        <v>SANTA CRUZ DE TENERIFE</v>
      </c>
      <c r="B59" s="63">
        <f t="shared" si="4"/>
        <v>273</v>
      </c>
      <c r="C59" s="63">
        <f t="shared" si="5"/>
        <v>250</v>
      </c>
      <c r="D59" s="63">
        <f t="shared" si="6"/>
        <v>1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6</v>
      </c>
      <c r="C60" s="63">
        <f t="shared" si="5"/>
        <v>5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21</v>
      </c>
      <c r="C61" s="63">
        <f t="shared" si="5"/>
        <v>19</v>
      </c>
      <c r="D61" s="63">
        <f t="shared" si="6"/>
        <v>11</v>
      </c>
      <c r="E61" s="62" t="str">
        <f t="shared" si="2"/>
        <v>CASTELLON</v>
      </c>
      <c r="F61" s="62">
        <f t="shared" si="9"/>
        <v>1</v>
      </c>
      <c r="G61" s="62">
        <f t="shared" si="8"/>
        <v>1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73</v>
      </c>
      <c r="C63" s="63">
        <f t="shared" si="5"/>
        <v>62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27</v>
      </c>
      <c r="C64" s="63">
        <f t="shared" si="5"/>
        <v>38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3</v>
      </c>
      <c r="C65" s="63">
        <f t="shared" si="5"/>
        <v>3</v>
      </c>
      <c r="D65" s="63">
        <f t="shared" si="6"/>
        <v>19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861AEC71-D447-4126-8E8B-8B316E0C367D}"/>
</file>

<file path=customXml/itemProps2.xml><?xml version="1.0" encoding="utf-8"?>
<ds:datastoreItem xmlns:ds="http://schemas.openxmlformats.org/officeDocument/2006/customXml" ds:itemID="{AB253267-8E67-4D86-A28E-75C167AC31BB}"/>
</file>

<file path=customXml/itemProps3.xml><?xml version="1.0" encoding="utf-8"?>
<ds:datastoreItem xmlns:ds="http://schemas.openxmlformats.org/officeDocument/2006/customXml" ds:itemID="{7CD3B17D-8820-48CE-9187-8A3F44E77B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2017-09-26T09:55:25Z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