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3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<sst xmlns="http://schemas.openxmlformats.org/spreadsheetml/2006/main" count="755" uniqueCount="99">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</sst>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58259303</c:v>
                </c:pt>
                <c:pt idx="1">
                  <c:v>43923747</c:v>
                </c:pt>
                <c:pt idx="2">
                  <c:v>28323061</c:v>
                </c:pt>
                <c:pt idx="3">
                  <c:v>20515721</c:v>
                </c:pt>
                <c:pt idx="4">
                  <c:v>19249790</c:v>
                </c:pt>
                <c:pt idx="5">
                  <c:v>18504287</c:v>
                </c:pt>
                <c:pt idx="6">
                  <c:v>16558269</c:v>
                </c:pt>
                <c:pt idx="7">
                  <c:v>14730663</c:v>
                </c:pt>
                <c:pt idx="8">
                  <c:v>11339633</c:v>
                </c:pt>
                <c:pt idx="9">
                  <c:v>9186137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59170272</c:v>
                </c:pt>
                <c:pt idx="1">
                  <c:v>44363015</c:v>
                </c:pt>
                <c:pt idx="2">
                  <c:v>28739243</c:v>
                </c:pt>
                <c:pt idx="3">
                  <c:v>18410962</c:v>
                </c:pt>
                <c:pt idx="4">
                  <c:v>20060216</c:v>
                </c:pt>
                <c:pt idx="5">
                  <c:v>22394314</c:v>
                </c:pt>
                <c:pt idx="6">
                  <c:v>18684329</c:v>
                </c:pt>
                <c:pt idx="7">
                  <c:v>17022437</c:v>
                </c:pt>
                <c:pt idx="8">
                  <c:v>10871774</c:v>
                </c:pt>
                <c:pt idx="9">
                  <c:v>7833325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55182582</c:v>
                </c:pt>
                <c:pt idx="1">
                  <c:v>43581037</c:v>
                </c:pt>
                <c:pt idx="2">
                  <c:v>27661324</c:v>
                </c:pt>
                <c:pt idx="3">
                  <c:v>20181344</c:v>
                </c:pt>
                <c:pt idx="4">
                  <c:v>19140476</c:v>
                </c:pt>
                <c:pt idx="5">
                  <c:v>18386463</c:v>
                </c:pt>
                <c:pt idx="6">
                  <c:v>16472493</c:v>
                </c:pt>
                <c:pt idx="7">
                  <c:v>13117033</c:v>
                </c:pt>
                <c:pt idx="8">
                  <c:v>11281529</c:v>
                </c:pt>
                <c:pt idx="9">
                  <c:v>9164088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55266718</c:v>
                </c:pt>
                <c:pt idx="1">
                  <c:v>44025116</c:v>
                </c:pt>
                <c:pt idx="2">
                  <c:v>27999952</c:v>
                </c:pt>
                <c:pt idx="3">
                  <c:v>18264535</c:v>
                </c:pt>
                <c:pt idx="4">
                  <c:v>19899002</c:v>
                </c:pt>
                <c:pt idx="5">
                  <c:v>22271354</c:v>
                </c:pt>
                <c:pt idx="6">
                  <c:v>18628397</c:v>
                </c:pt>
                <c:pt idx="7">
                  <c:v>15378962</c:v>
                </c:pt>
                <c:pt idx="8">
                  <c:v>10800540</c:v>
                </c:pt>
                <c:pt idx="9">
                  <c:v>7807330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15701197</c:v>
                </c:pt>
                <c:pt idx="1">
                  <c:v>15551085</c:v>
                </c:pt>
                <c:pt idx="2">
                  <c:v>13519521</c:v>
                </c:pt>
                <c:pt idx="3">
                  <c:v>12348616</c:v>
                </c:pt>
                <c:pt idx="4">
                  <c:v>11001720</c:v>
                </c:pt>
                <c:pt idx="5">
                  <c:v>7163062</c:v>
                </c:pt>
                <c:pt idx="6">
                  <c:v>5201457</c:v>
                </c:pt>
                <c:pt idx="7">
                  <c:v>4858215</c:v>
                </c:pt>
                <c:pt idx="8">
                  <c:v>4638105</c:v>
                </c:pt>
                <c:pt idx="9">
                  <c:v>3063036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15631146</c:v>
                </c:pt>
                <c:pt idx="1">
                  <c:v>15875751</c:v>
                </c:pt>
                <c:pt idx="2">
                  <c:v>15266768</c:v>
                </c:pt>
                <c:pt idx="3">
                  <c:v>12980807</c:v>
                </c:pt>
                <c:pt idx="4">
                  <c:v>9037481</c:v>
                </c:pt>
                <c:pt idx="5">
                  <c:v>6898297</c:v>
                </c:pt>
                <c:pt idx="6">
                  <c:v>4267977</c:v>
                </c:pt>
                <c:pt idx="7">
                  <c:v>4662347</c:v>
                </c:pt>
                <c:pt idx="8">
                  <c:v>5010871</c:v>
                </c:pt>
                <c:pt idx="9">
                  <c:v>3078362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CARTAGENA</c:v>
                </c:pt>
                <c:pt idx="5">
                  <c:v>BARCELONA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9406756</c:v>
                </c:pt>
                <c:pt idx="1">
                  <c:v>5491796</c:v>
                </c:pt>
                <c:pt idx="2">
                  <c:v>4283680</c:v>
                </c:pt>
                <c:pt idx="3">
                  <c:v>2992599</c:v>
                </c:pt>
                <c:pt idx="4">
                  <c:v>2849844</c:v>
                </c:pt>
                <c:pt idx="5">
                  <c:v>2829510</c:v>
                </c:pt>
                <c:pt idx="6">
                  <c:v>2721878</c:v>
                </c:pt>
                <c:pt idx="7">
                  <c:v>2482223</c:v>
                </c:pt>
                <c:pt idx="8">
                  <c:v>2221227</c:v>
                </c:pt>
                <c:pt idx="9">
                  <c:v>1968288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CARTAGENA</c:v>
                </c:pt>
                <c:pt idx="5">
                  <c:v>BARCELONA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9056721</c:v>
                </c:pt>
                <c:pt idx="1">
                  <c:v>7236852</c:v>
                </c:pt>
                <c:pt idx="2">
                  <c:v>7104640</c:v>
                </c:pt>
                <c:pt idx="3">
                  <c:v>2877618</c:v>
                </c:pt>
                <c:pt idx="4">
                  <c:v>3348122</c:v>
                </c:pt>
                <c:pt idx="5">
                  <c:v>3226950</c:v>
                </c:pt>
                <c:pt idx="6">
                  <c:v>3392634</c:v>
                </c:pt>
                <c:pt idx="7">
                  <c:v>2909753</c:v>
                </c:pt>
                <c:pt idx="8">
                  <c:v>2636146</c:v>
                </c:pt>
                <c:pt idx="9">
                  <c:v>1935300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39395407</c:v>
                </c:pt>
                <c:pt idx="1">
                  <c:v>38660585</c:v>
                </c:pt>
                <c:pt idx="2">
                  <c:v>17668752</c:v>
                </c:pt>
                <c:pt idx="3">
                  <c:v>9836291</c:v>
                </c:pt>
                <c:pt idx="4">
                  <c:v>6187025</c:v>
                </c:pt>
                <c:pt idx="5">
                  <c:v>6112618</c:v>
                </c:pt>
                <c:pt idx="6">
                  <c:v>3453030</c:v>
                </c:pt>
                <c:pt idx="7">
                  <c:v>2371847</c:v>
                </c:pt>
                <c:pt idx="8">
                  <c:v>1994343</c:v>
                </c:pt>
                <c:pt idx="9">
                  <c:v>1754167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40216540</c:v>
                </c:pt>
                <c:pt idx="1">
                  <c:v>38377518</c:v>
                </c:pt>
                <c:pt idx="2">
                  <c:v>17874705</c:v>
                </c:pt>
                <c:pt idx="3">
                  <c:v>12023170</c:v>
                </c:pt>
                <c:pt idx="4">
                  <c:v>6349436</c:v>
                </c:pt>
                <c:pt idx="5">
                  <c:v>5928996</c:v>
                </c:pt>
                <c:pt idx="6">
                  <c:v>3811969</c:v>
                </c:pt>
                <c:pt idx="7">
                  <c:v>2226097</c:v>
                </c:pt>
                <c:pt idx="8">
                  <c:v>1604053</c:v>
                </c:pt>
                <c:pt idx="9">
                  <c:v>2185907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48083</c:v>
                </c:pt>
                <c:pt idx="1">
                  <c:v>29790</c:v>
                </c:pt>
                <c:pt idx="2">
                  <c:v>15804</c:v>
                </c:pt>
                <c:pt idx="3">
                  <c:v>15737</c:v>
                </c:pt>
                <c:pt idx="4">
                  <c:v>9070</c:v>
                </c:pt>
                <c:pt idx="5">
                  <c:v>6774</c:v>
                </c:pt>
                <c:pt idx="6">
                  <c:v>3487</c:v>
                </c:pt>
                <c:pt idx="7">
                  <c:v>3278</c:v>
                </c:pt>
                <c:pt idx="8">
                  <c:v>3147</c:v>
                </c:pt>
                <c:pt idx="9">
                  <c:v>2201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49164</c:v>
                </c:pt>
                <c:pt idx="1">
                  <c:v>30448</c:v>
                </c:pt>
                <c:pt idx="2">
                  <c:v>16696</c:v>
                </c:pt>
                <c:pt idx="3">
                  <c:v>14824</c:v>
                </c:pt>
                <c:pt idx="4">
                  <c:v>9426</c:v>
                </c:pt>
                <c:pt idx="5">
                  <c:v>6228</c:v>
                </c:pt>
                <c:pt idx="6">
                  <c:v>4095</c:v>
                </c:pt>
                <c:pt idx="7">
                  <c:v>4680</c:v>
                </c:pt>
                <c:pt idx="8">
                  <c:v>3213</c:v>
                </c:pt>
                <c:pt idx="9">
                  <c:v>1860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1762113</c:v>
                </c:pt>
                <c:pt idx="1">
                  <c:v>1613525</c:v>
                </c:pt>
                <c:pt idx="2">
                  <c:v>661537</c:v>
                </c:pt>
                <c:pt idx="3">
                  <c:v>585556</c:v>
                </c:pt>
                <c:pt idx="4">
                  <c:v>420891</c:v>
                </c:pt>
                <c:pt idx="5">
                  <c:v>341287</c:v>
                </c:pt>
                <c:pt idx="6">
                  <c:v>185692</c:v>
                </c:pt>
                <c:pt idx="7">
                  <c:v>147912</c:v>
                </c:pt>
                <c:pt idx="8">
                  <c:v>84229</c:v>
                </c:pt>
                <c:pt idx="9">
                  <c:v>82655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2073561</c:v>
                </c:pt>
                <c:pt idx="1">
                  <c:v>1643013</c:v>
                </c:pt>
                <c:pt idx="2">
                  <c:v>737883</c:v>
                </c:pt>
                <c:pt idx="3">
                  <c:v>621327</c:v>
                </c:pt>
                <c:pt idx="4">
                  <c:v>478357</c:v>
                </c:pt>
                <c:pt idx="5">
                  <c:v>336696</c:v>
                </c:pt>
                <c:pt idx="6">
                  <c:v>132606</c:v>
                </c:pt>
                <c:pt idx="7">
                  <c:v>174315</c:v>
                </c:pt>
                <c:pt idx="8">
                  <c:v>54352</c:v>
                </c:pt>
                <c:pt idx="9">
                  <c:v>80427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36804186</c:v>
                </c:pt>
                <c:pt idx="1">
                  <c:v>21716137</c:v>
                </c:pt>
                <c:pt idx="2">
                  <c:v>5975123</c:v>
                </c:pt>
                <c:pt idx="3">
                  <c:v>4092232</c:v>
                </c:pt>
                <c:pt idx="4">
                  <c:v>1901916</c:v>
                </c:pt>
                <c:pt idx="5">
                  <c:v>1004098</c:v>
                </c:pt>
                <c:pt idx="6">
                  <c:v>610678</c:v>
                </c:pt>
                <c:pt idx="7">
                  <c:v>398255</c:v>
                </c:pt>
                <c:pt idx="8">
                  <c:v>200651</c:v>
                </c:pt>
                <c:pt idx="9">
                  <c:v>97306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33063940</c:v>
                </c:pt>
                <c:pt idx="1">
                  <c:v>22128876</c:v>
                </c:pt>
                <c:pt idx="2">
                  <c:v>7895573</c:v>
                </c:pt>
                <c:pt idx="3">
                  <c:v>3392477</c:v>
                </c:pt>
                <c:pt idx="4">
                  <c:v>3766598</c:v>
                </c:pt>
                <c:pt idx="5">
                  <c:v>1349028</c:v>
                </c:pt>
                <c:pt idx="6">
                  <c:v>3147301</c:v>
                </c:pt>
                <c:pt idx="7">
                  <c:v>607938</c:v>
                </c:pt>
                <c:pt idx="8">
                  <c:v>205123</c:v>
                </c:pt>
                <c:pt idx="9">
                  <c:v>51877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31883670</c:v>
                </c:pt>
                <c:pt idx="1">
                  <c:v>21570498</c:v>
                </c:pt>
                <c:pt idx="2">
                  <c:v>5637880</c:v>
                </c:pt>
                <c:pt idx="3">
                  <c:v>2229286</c:v>
                </c:pt>
                <c:pt idx="4">
                  <c:v>608650</c:v>
                </c:pt>
                <c:pt idx="5">
                  <c:v>597778</c:v>
                </c:pt>
                <c:pt idx="6">
                  <c:v>83973</c:v>
                </c:pt>
                <c:pt idx="7">
                  <c:v>24227</c:v>
                </c:pt>
                <c:pt idx="8">
                  <c:v>20608</c:v>
                </c:pt>
                <c:pt idx="9">
                  <c:v>18991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32762505</c:v>
                </c:pt>
                <c:pt idx="1">
                  <c:v>21976095</c:v>
                </c:pt>
                <c:pt idx="2">
                  <c:v>7582198</c:v>
                </c:pt>
                <c:pt idx="3">
                  <c:v>2932821</c:v>
                </c:pt>
                <c:pt idx="4">
                  <c:v>3147301</c:v>
                </c:pt>
                <c:pt idx="5">
                  <c:v>973599</c:v>
                </c:pt>
                <c:pt idx="6">
                  <c:v>89490</c:v>
                </c:pt>
                <c:pt idx="7">
                  <c:v>44080</c:v>
                </c:pt>
                <c:pt idx="8">
                  <c:v>4244</c:v>
                </c:pt>
                <c:pt idx="9">
                  <c:v>22602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34043811</c:v>
                </c:pt>
                <c:pt idx="1">
                  <c:v>33984196</c:v>
                </c:pt>
                <c:pt idx="2">
                  <c:v>11273292</c:v>
                </c:pt>
                <c:pt idx="3">
                  <c:v>7658221</c:v>
                </c:pt>
                <c:pt idx="4">
                  <c:v>4127633</c:v>
                </c:pt>
                <c:pt idx="5">
                  <c:v>1785820</c:v>
                </c:pt>
                <c:pt idx="6">
                  <c:v>1630541</c:v>
                </c:pt>
                <c:pt idx="7">
                  <c:v>1567555</c:v>
                </c:pt>
                <c:pt idx="8">
                  <c:v>1041053</c:v>
                </c:pt>
                <c:pt idx="9">
                  <c:v>794958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34792788</c:v>
                </c:pt>
                <c:pt idx="1">
                  <c:v>34644163</c:v>
                </c:pt>
                <c:pt idx="2">
                  <c:v>11608110</c:v>
                </c:pt>
                <c:pt idx="3">
                  <c:v>9671381</c:v>
                </c:pt>
                <c:pt idx="4">
                  <c:v>4255511</c:v>
                </c:pt>
                <c:pt idx="5">
                  <c:v>1388978</c:v>
                </c:pt>
                <c:pt idx="6">
                  <c:v>1492024</c:v>
                </c:pt>
                <c:pt idx="7">
                  <c:v>1682245</c:v>
                </c:pt>
                <c:pt idx="8">
                  <c:v>1459079</c:v>
                </c:pt>
                <c:pt idx="9">
                  <c:v>3407721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6269089</c:v>
                </c:pt>
                <c:pt idx="1">
                  <c:v>5986680</c:v>
                </c:pt>
                <c:pt idx="2">
                  <c:v>4112733</c:v>
                </c:pt>
                <c:pt idx="3">
                  <c:v>4106177</c:v>
                </c:pt>
                <c:pt idx="4">
                  <c:v>2001168</c:v>
                </c:pt>
                <c:pt idx="5">
                  <c:v>1817381</c:v>
                </c:pt>
                <c:pt idx="6">
                  <c:v>770029</c:v>
                </c:pt>
                <c:pt idx="7">
                  <c:v>651196</c:v>
                </c:pt>
                <c:pt idx="8">
                  <c:v>622395</c:v>
                </c:pt>
                <c:pt idx="9">
                  <c:v>600568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6214041</c:v>
                </c:pt>
                <c:pt idx="1">
                  <c:v>5848032</c:v>
                </c:pt>
                <c:pt idx="2">
                  <c:v>3536512</c:v>
                </c:pt>
                <c:pt idx="3">
                  <c:v>4034079</c:v>
                </c:pt>
                <c:pt idx="4">
                  <c:v>2295957</c:v>
                </c:pt>
                <c:pt idx="5">
                  <c:v>1829496</c:v>
                </c:pt>
                <c:pt idx="6">
                  <c:v>813497</c:v>
                </c:pt>
                <c:pt idx="7">
                  <c:v>570660</c:v>
                </c:pt>
                <c:pt idx="8">
                  <c:v>600608</c:v>
                </c:pt>
                <c:pt idx="9">
                  <c:v>598420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2921072</c:v>
                </c:pt>
                <c:pt idx="1">
                  <c:v>2782203</c:v>
                </c:pt>
                <c:pt idx="2">
                  <c:v>1131024</c:v>
                </c:pt>
                <c:pt idx="3">
                  <c:v>694305</c:v>
                </c:pt>
                <c:pt idx="4">
                  <c:v>400214.75</c:v>
                </c:pt>
                <c:pt idx="5">
                  <c:v>199977</c:v>
                </c:pt>
                <c:pt idx="6">
                  <c:v>184303</c:v>
                </c:pt>
                <c:pt idx="7">
                  <c:v>142075</c:v>
                </c:pt>
                <c:pt idx="8">
                  <c:v>131690</c:v>
                </c:pt>
                <c:pt idx="9">
                  <c:v>99098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2956910</c:v>
                </c:pt>
                <c:pt idx="1">
                  <c:v>2630052</c:v>
                </c:pt>
                <c:pt idx="2">
                  <c:v>1168888.5</c:v>
                </c:pt>
                <c:pt idx="3">
                  <c:v>824122</c:v>
                </c:pt>
                <c:pt idx="4">
                  <c:v>407831.5</c:v>
                </c:pt>
                <c:pt idx="5">
                  <c:v>215810</c:v>
                </c:pt>
                <c:pt idx="6">
                  <c:v>291677</c:v>
                </c:pt>
                <c:pt idx="7">
                  <c:v>133362</c:v>
                </c:pt>
                <c:pt idx="8">
                  <c:v>106535</c:v>
                </c:pt>
                <c:pt idx="9">
                  <c:v>109879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2559430</c:v>
                </c:pt>
                <c:pt idx="1">
                  <c:v>1462126</c:v>
                </c:pt>
                <c:pt idx="2">
                  <c:v>423857</c:v>
                </c:pt>
                <c:pt idx="3">
                  <c:v>183859</c:v>
                </c:pt>
                <c:pt idx="4">
                  <c:v>162539</c:v>
                </c:pt>
                <c:pt idx="5">
                  <c:v>49146</c:v>
                </c:pt>
                <c:pt idx="6">
                  <c:v>5794</c:v>
                </c:pt>
                <c:pt idx="7">
                  <c:v>1937</c:v>
                </c:pt>
                <c:pt idx="8">
                  <c:v>1924</c:v>
                </c:pt>
                <c:pt idx="9">
                  <c:v>1415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2427466</c:v>
                </c:pt>
                <c:pt idx="1">
                  <c:v>1506717</c:v>
                </c:pt>
                <c:pt idx="2">
                  <c:v>544676</c:v>
                </c:pt>
                <c:pt idx="3">
                  <c:v>317841.5</c:v>
                </c:pt>
                <c:pt idx="4">
                  <c:v>266593</c:v>
                </c:pt>
                <c:pt idx="5">
                  <c:v>75735</c:v>
                </c:pt>
                <c:pt idx="6">
                  <c:v>4965</c:v>
                </c:pt>
                <c:pt idx="7">
                  <c:v>2523</c:v>
                </c:pt>
                <c:pt idx="8">
                  <c:v>3508</c:v>
                </c:pt>
                <c:pt idx="9">
                  <c:v>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221041</c:v>
                </c:pt>
                <c:pt idx="1">
                  <c:v>177623</c:v>
                </c:pt>
                <c:pt idx="2">
                  <c:v>115700.5</c:v>
                </c:pt>
                <c:pt idx="3">
                  <c:v>94599</c:v>
                </c:pt>
                <c:pt idx="4">
                  <c:v>82590</c:v>
                </c:pt>
                <c:pt idx="5">
                  <c:v>78017</c:v>
                </c:pt>
                <c:pt idx="6">
                  <c:v>43646</c:v>
                </c:pt>
                <c:pt idx="7">
                  <c:v>43425</c:v>
                </c:pt>
                <c:pt idx="8">
                  <c:v>21600.5</c:v>
                </c:pt>
                <c:pt idx="9">
                  <c:v>20657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226486</c:v>
                </c:pt>
                <c:pt idx="1">
                  <c:v>186808</c:v>
                </c:pt>
                <c:pt idx="2">
                  <c:v>111410.5</c:v>
                </c:pt>
                <c:pt idx="3">
                  <c:v>100000</c:v>
                </c:pt>
                <c:pt idx="4">
                  <c:v>90129</c:v>
                </c:pt>
                <c:pt idx="5">
                  <c:v>78167</c:v>
                </c:pt>
                <c:pt idx="6">
                  <c:v>42852.5</c:v>
                </c:pt>
                <c:pt idx="7">
                  <c:v>40498</c:v>
                </c:pt>
                <c:pt idx="8">
                  <c:v>24297.5</c:v>
                </c:pt>
                <c:pt idx="9">
                  <c:v>15810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1364347</c:v>
                </c:pt>
                <c:pt idx="1">
                  <c:v>831454.5</c:v>
                </c:pt>
                <c:pt idx="2">
                  <c:v>355898.75</c:v>
                </c:pt>
                <c:pt idx="3">
                  <c:v>222412</c:v>
                </c:pt>
                <c:pt idx="4">
                  <c:v>128486</c:v>
                </c:pt>
                <c:pt idx="5">
                  <c:v>118694</c:v>
                </c:pt>
                <c:pt idx="6">
                  <c:v>49406</c:v>
                </c:pt>
                <c:pt idx="7">
                  <c:v>38868</c:v>
                </c:pt>
                <c:pt idx="8">
                  <c:v>38291</c:v>
                </c:pt>
                <c:pt idx="9">
                  <c:v>38236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1350193</c:v>
                </c:pt>
                <c:pt idx="1">
                  <c:v>739563.5</c:v>
                </c:pt>
                <c:pt idx="2">
                  <c:v>364159.5</c:v>
                </c:pt>
                <c:pt idx="3">
                  <c:v>187120</c:v>
                </c:pt>
                <c:pt idx="4">
                  <c:v>101685</c:v>
                </c:pt>
                <c:pt idx="5">
                  <c:v>112329</c:v>
                </c:pt>
                <c:pt idx="6">
                  <c:v>52693</c:v>
                </c:pt>
                <c:pt idx="7">
                  <c:v>40794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1458946</c:v>
                </c:pt>
                <c:pt idx="1">
                  <c:v>947165</c:v>
                </c:pt>
                <c:pt idx="2">
                  <c:v>399544.75</c:v>
                </c:pt>
                <c:pt idx="3">
                  <c:v>270448</c:v>
                </c:pt>
                <c:pt idx="4">
                  <c:v>222773</c:v>
                </c:pt>
                <c:pt idx="5">
                  <c:v>198053</c:v>
                </c:pt>
                <c:pt idx="6">
                  <c:v>136281</c:v>
                </c:pt>
                <c:pt idx="7">
                  <c:v>130275</c:v>
                </c:pt>
                <c:pt idx="8">
                  <c:v>97810</c:v>
                </c:pt>
                <c:pt idx="9">
                  <c:v>91884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1450193</c:v>
                </c:pt>
                <c:pt idx="1">
                  <c:v>851047</c:v>
                </c:pt>
                <c:pt idx="2">
                  <c:v>407012</c:v>
                </c:pt>
                <c:pt idx="3">
                  <c:v>279446</c:v>
                </c:pt>
                <c:pt idx="4">
                  <c:v>202586</c:v>
                </c:pt>
                <c:pt idx="5">
                  <c:v>212302</c:v>
                </c:pt>
                <c:pt idx="6">
                  <c:v>128397</c:v>
                </c:pt>
                <c:pt idx="7">
                  <c:v>106187</c:v>
                </c:pt>
                <c:pt idx="8">
                  <c:v>107577</c:v>
                </c:pt>
                <c:pt idx="9">
                  <c:v>104757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4141940</c:v>
                </c:pt>
                <c:pt idx="1">
                  <c:v>3610488</c:v>
                </c:pt>
                <c:pt idx="2">
                  <c:v>3398156</c:v>
                </c:pt>
                <c:pt idx="3">
                  <c:v>2464973</c:v>
                </c:pt>
                <c:pt idx="4">
                  <c:v>1328179</c:v>
                </c:pt>
                <c:pt idx="5">
                  <c:v>1306602</c:v>
                </c:pt>
                <c:pt idx="6">
                  <c:v>535692</c:v>
                </c:pt>
                <c:pt idx="7">
                  <c:v>489981</c:v>
                </c:pt>
                <c:pt idx="8">
                  <c:v>483564</c:v>
                </c:pt>
                <c:pt idx="9">
                  <c:v>388586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3685912</c:v>
                </c:pt>
                <c:pt idx="1">
                  <c:v>3252254</c:v>
                </c:pt>
                <c:pt idx="2">
                  <c:v>3001931</c:v>
                </c:pt>
                <c:pt idx="3">
                  <c:v>2291751</c:v>
                </c:pt>
                <c:pt idx="4">
                  <c:v>1160222</c:v>
                </c:pt>
                <c:pt idx="5">
                  <c:v>1287201</c:v>
                </c:pt>
                <c:pt idx="6">
                  <c:v>564323</c:v>
                </c:pt>
                <c:pt idx="7">
                  <c:v>519354</c:v>
                </c:pt>
                <c:pt idx="8">
                  <c:v>496976</c:v>
                </c:pt>
                <c:pt idx="9">
                  <c:v>555403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1672911</c:v>
                </c:pt>
                <c:pt idx="1">
                  <c:v>998084</c:v>
                </c:pt>
                <c:pt idx="2">
                  <c:v>444600</c:v>
                </c:pt>
                <c:pt idx="3">
                  <c:v>381804</c:v>
                </c:pt>
                <c:pt idx="4">
                  <c:v>256690</c:v>
                </c:pt>
                <c:pt idx="5">
                  <c:v>207513</c:v>
                </c:pt>
                <c:pt idx="6">
                  <c:v>197649</c:v>
                </c:pt>
                <c:pt idx="7">
                  <c:v>104613</c:v>
                </c:pt>
                <c:pt idx="8">
                  <c:v>91180</c:v>
                </c:pt>
                <c:pt idx="9">
                  <c:v>76718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1505011</c:v>
                </c:pt>
                <c:pt idx="1">
                  <c:v>770671</c:v>
                </c:pt>
                <c:pt idx="2">
                  <c:v>465339</c:v>
                </c:pt>
                <c:pt idx="3">
                  <c:v>465026</c:v>
                </c:pt>
                <c:pt idx="4">
                  <c:v>294977</c:v>
                </c:pt>
                <c:pt idx="5">
                  <c:v>385080</c:v>
                </c:pt>
                <c:pt idx="6">
                  <c:v>182060</c:v>
                </c:pt>
                <c:pt idx="7">
                  <c:v>140153</c:v>
                </c:pt>
                <c:pt idx="8">
                  <c:v>98826</c:v>
                </c:pt>
                <c:pt idx="9">
                  <c:v>47387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837404</c:v>
                </c:pt>
                <c:pt idx="1">
                  <c:v>700508</c:v>
                </c:pt>
                <c:pt idx="2">
                  <c:v>299088</c:v>
                </c:pt>
                <c:pt idx="3">
                  <c:v>282234</c:v>
                </c:pt>
                <c:pt idx="4">
                  <c:v>262937</c:v>
                </c:pt>
                <c:pt idx="5">
                  <c:v>194310</c:v>
                </c:pt>
                <c:pt idx="6">
                  <c:v>103006</c:v>
                </c:pt>
                <c:pt idx="7">
                  <c:v>102037</c:v>
                </c:pt>
                <c:pt idx="8">
                  <c:v>59418</c:v>
                </c:pt>
                <c:pt idx="9">
                  <c:v>50524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777181</c:v>
                </c:pt>
                <c:pt idx="1">
                  <c:v>536292</c:v>
                </c:pt>
                <c:pt idx="2">
                  <c:v>209676</c:v>
                </c:pt>
                <c:pt idx="3">
                  <c:v>262355</c:v>
                </c:pt>
                <c:pt idx="4">
                  <c:v>262012</c:v>
                </c:pt>
                <c:pt idx="5">
                  <c:v>199796</c:v>
                </c:pt>
                <c:pt idx="6">
                  <c:v>103100</c:v>
                </c:pt>
                <c:pt idx="7">
                  <c:v>114729</c:v>
                </c:pt>
                <c:pt idx="8">
                  <c:v>55382</c:v>
                </c:pt>
                <c:pt idx="9">
                  <c:v>51496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19618</c:v>
                </c:pt>
                <c:pt idx="1">
                  <c:v>16962</c:v>
                </c:pt>
                <c:pt idx="2">
                  <c:v>8029</c:v>
                </c:pt>
                <c:pt idx="3">
                  <c:v>7835</c:v>
                </c:pt>
                <c:pt idx="4">
                  <c:v>7258</c:v>
                </c:pt>
                <c:pt idx="5">
                  <c:v>5209</c:v>
                </c:pt>
                <c:pt idx="6">
                  <c:v>4709</c:v>
                </c:pt>
                <c:pt idx="7">
                  <c:v>1892</c:v>
                </c:pt>
                <c:pt idx="8">
                  <c:v>1655</c:v>
                </c:pt>
                <c:pt idx="9">
                  <c:v>1217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20053</c:v>
                </c:pt>
                <c:pt idx="1">
                  <c:v>16792</c:v>
                </c:pt>
                <c:pt idx="2">
                  <c:v>8511</c:v>
                </c:pt>
                <c:pt idx="3">
                  <c:v>8803</c:v>
                </c:pt>
                <c:pt idx="4">
                  <c:v>7719</c:v>
                </c:pt>
                <c:pt idx="5">
                  <c:v>5194</c:v>
                </c:pt>
                <c:pt idx="6">
                  <c:v>4636</c:v>
                </c:pt>
                <c:pt idx="7">
                  <c:v>1857</c:v>
                </c:pt>
                <c:pt idx="8">
                  <c:v>1930</c:v>
                </c:pt>
                <c:pt idx="9">
                  <c:v>1325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233772474</c:v>
                </c:pt>
                <c:pt idx="1">
                  <c:v>173415673</c:v>
                </c:pt>
                <c:pt idx="2">
                  <c:v>138340182</c:v>
                </c:pt>
                <c:pt idx="3">
                  <c:v>131499307</c:v>
                </c:pt>
                <c:pt idx="4">
                  <c:v>121092663</c:v>
                </c:pt>
                <c:pt idx="5">
                  <c:v>88150721</c:v>
                </c:pt>
                <c:pt idx="6">
                  <c:v>40792322</c:v>
                </c:pt>
                <c:pt idx="7">
                  <c:v>26358163</c:v>
                </c:pt>
                <c:pt idx="8">
                  <c:v>24770518</c:v>
                </c:pt>
                <c:pt idx="9">
                  <c:v>22691417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222266412</c:v>
                </c:pt>
                <c:pt idx="1">
                  <c:v>171306756</c:v>
                </c:pt>
                <c:pt idx="2">
                  <c:v>137704677</c:v>
                </c:pt>
                <c:pt idx="3">
                  <c:v>151795794</c:v>
                </c:pt>
                <c:pt idx="4">
                  <c:v>128447244</c:v>
                </c:pt>
                <c:pt idx="5">
                  <c:v>96572778</c:v>
                </c:pt>
                <c:pt idx="6">
                  <c:v>46307074</c:v>
                </c:pt>
                <c:pt idx="7">
                  <c:v>26122078</c:v>
                </c:pt>
                <c:pt idx="8">
                  <c:v>28314633</c:v>
                </c:pt>
                <c:pt idx="9">
                  <c:v>22404179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519</c:v>
                </c:pt>
                <c:pt idx="1">
                  <c:v>435</c:v>
                </c:pt>
                <c:pt idx="2">
                  <c:v>289</c:v>
                </c:pt>
                <c:pt idx="3">
                  <c:v>238</c:v>
                </c:pt>
                <c:pt idx="4">
                  <c:v>167</c:v>
                </c:pt>
                <c:pt idx="5">
                  <c:v>133</c:v>
                </c:pt>
                <c:pt idx="6">
                  <c:v>119</c:v>
                </c:pt>
                <c:pt idx="7">
                  <c:v>62</c:v>
                </c:pt>
                <c:pt idx="8">
                  <c:v>62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461</c:v>
                </c:pt>
                <c:pt idx="1">
                  <c:v>377</c:v>
                </c:pt>
                <c:pt idx="2">
                  <c:v>258</c:v>
                </c:pt>
                <c:pt idx="3">
                  <c:v>245</c:v>
                </c:pt>
                <c:pt idx="4">
                  <c:v>152</c:v>
                </c:pt>
                <c:pt idx="5">
                  <c:v>166</c:v>
                </c:pt>
                <c:pt idx="6">
                  <c:v>114</c:v>
                </c:pt>
                <c:pt idx="7">
                  <c:v>41</c:v>
                </c:pt>
                <c:pt idx="8">
                  <c:v>41</c:v>
                </c:pt>
                <c:pt idx="9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41554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2012</v>
      </c>
      <c r="E7" s="84">
        <v>2013</v>
      </c>
      <c r="F7" s="84">
        <v>2012</v>
      </c>
      <c r="G7" s="84">
        <v>2013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14136839</v>
      </c>
      <c r="E8" s="87">
        <v>13994117</v>
      </c>
      <c r="F8" s="87">
        <v>101196448</v>
      </c>
      <c r="G8" s="87">
        <v>101630252</v>
      </c>
      <c r="H8" s="87">
        <v>433804</v>
      </c>
      <c r="I8" s="88">
        <f>((G8*100/F8)-100)</f>
        <v>0.42867512503995897</v>
      </c>
    </row>
    <row r="9" spans="1:9" x14ac:dyDescent="0.25">
      <c r="A9" s="89"/>
      <c r="B9" s="90"/>
      <c r="C9" s="86" t="s">
        <v>15</v>
      </c>
      <c r="D9" s="87">
        <v>6321603</v>
      </c>
      <c r="E9" s="87">
        <v>7526592</v>
      </c>
      <c r="F9" s="87">
        <v>58021334</v>
      </c>
      <c r="G9" s="87">
        <v>50176648</v>
      </c>
      <c r="H9" s="87">
        <v>-7844686</v>
      </c>
      <c r="I9" s="88">
        <f t="shared" ref="I9:I19" si="0">((G9*100/F9)-100)</f>
        <v>-13.520347532857485</v>
      </c>
    </row>
    <row r="10" spans="1:9" x14ac:dyDescent="0.25">
      <c r="A10" s="89"/>
      <c r="B10" s="85" t="s">
        <v>16</v>
      </c>
      <c r="C10" s="86" t="s">
        <v>17</v>
      </c>
      <c r="D10" s="87">
        <v>4343619</v>
      </c>
      <c r="E10" s="87">
        <v>4574738</v>
      </c>
      <c r="F10" s="87">
        <v>38910366</v>
      </c>
      <c r="G10" s="87">
        <v>39906747</v>
      </c>
      <c r="H10" s="87">
        <v>996381</v>
      </c>
      <c r="I10" s="88">
        <f t="shared" si="0"/>
        <v>2.5607083726737443</v>
      </c>
    </row>
    <row r="11" spans="1:9" x14ac:dyDescent="0.25">
      <c r="A11" s="89"/>
      <c r="B11" s="89"/>
      <c r="C11" s="86" t="s">
        <v>18</v>
      </c>
      <c r="D11" s="87">
        <v>13413715</v>
      </c>
      <c r="E11" s="87">
        <v>13145138</v>
      </c>
      <c r="F11" s="87">
        <v>108675992</v>
      </c>
      <c r="G11" s="87">
        <v>102024354</v>
      </c>
      <c r="H11" s="87">
        <v>-6651638</v>
      </c>
      <c r="I11" s="88">
        <f t="shared" si="0"/>
        <v>-6.1206140174915475</v>
      </c>
    </row>
    <row r="12" spans="1:9" x14ac:dyDescent="0.25">
      <c r="A12" s="90"/>
      <c r="B12" s="90"/>
      <c r="C12" s="86" t="s">
        <v>2</v>
      </c>
      <c r="D12" s="87">
        <v>17757334</v>
      </c>
      <c r="E12" s="87">
        <v>17719876</v>
      </c>
      <c r="F12" s="87">
        <v>147586358</v>
      </c>
      <c r="G12" s="87">
        <v>141931101</v>
      </c>
      <c r="H12" s="87">
        <v>-5655257</v>
      </c>
      <c r="I12" s="88">
        <f t="shared" si="0"/>
        <v>-3.8318290908703148</v>
      </c>
    </row>
    <row r="13" spans="1:9" x14ac:dyDescent="0.25">
      <c r="A13" s="91"/>
      <c r="B13" s="91"/>
      <c r="C13" s="92" t="s">
        <v>2</v>
      </c>
      <c r="D13" s="93">
        <v>38215776</v>
      </c>
      <c r="E13" s="93">
        <v>39240585</v>
      </c>
      <c r="F13" s="93">
        <v>306804140</v>
      </c>
      <c r="G13" s="93">
        <v>293738001</v>
      </c>
      <c r="H13" s="93">
        <v>-13066139</v>
      </c>
      <c r="I13" s="94">
        <f t="shared" si="0"/>
        <v>-4.2587883592444342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22036</v>
      </c>
      <c r="E14" s="87">
        <v>21330</v>
      </c>
      <c r="F14" s="87">
        <v>157167</v>
      </c>
      <c r="G14" s="87">
        <v>149090</v>
      </c>
      <c r="H14" s="87">
        <v>-8077</v>
      </c>
      <c r="I14" s="88">
        <f t="shared" si="0"/>
        <v>-5.139119535271405</v>
      </c>
    </row>
    <row r="15" spans="1:9" x14ac:dyDescent="0.25">
      <c r="A15" s="89"/>
      <c r="B15" s="85" t="s">
        <v>7</v>
      </c>
      <c r="C15" s="86" t="s">
        <v>8</v>
      </c>
      <c r="D15" s="87">
        <v>718761</v>
      </c>
      <c r="E15" s="87">
        <v>650359</v>
      </c>
      <c r="F15" s="87">
        <v>5577821</v>
      </c>
      <c r="G15" s="87">
        <v>5036006</v>
      </c>
      <c r="H15" s="87">
        <v>-541815</v>
      </c>
      <c r="I15" s="88">
        <f t="shared" si="0"/>
        <v>-9.7137394692300063</v>
      </c>
    </row>
    <row r="16" spans="1:9" x14ac:dyDescent="0.25">
      <c r="A16" s="89"/>
      <c r="B16" s="90"/>
      <c r="C16" s="86" t="s">
        <v>9</v>
      </c>
      <c r="D16" s="87">
        <v>191753</v>
      </c>
      <c r="E16" s="87">
        <v>194159</v>
      </c>
      <c r="F16" s="87">
        <v>1359750</v>
      </c>
      <c r="G16" s="87">
        <v>1337684</v>
      </c>
      <c r="H16" s="87">
        <v>-22066</v>
      </c>
      <c r="I16" s="88">
        <f t="shared" si="0"/>
        <v>-1.6227983085125999</v>
      </c>
    </row>
    <row r="17" spans="1:9" x14ac:dyDescent="0.25">
      <c r="A17" s="90"/>
      <c r="B17" s="95" t="s">
        <v>10</v>
      </c>
      <c r="C17" s="86" t="s">
        <v>11</v>
      </c>
      <c r="D17" s="87">
        <v>226631</v>
      </c>
      <c r="E17" s="87">
        <v>152510</v>
      </c>
      <c r="F17" s="87">
        <v>2181360</v>
      </c>
      <c r="G17" s="87">
        <v>1826983</v>
      </c>
      <c r="H17" s="87">
        <v>-354377</v>
      </c>
      <c r="I17" s="88">
        <f t="shared" si="0"/>
        <v>-16.245690761726635</v>
      </c>
    </row>
    <row r="18" spans="1:9" x14ac:dyDescent="0.25">
      <c r="A18" s="96"/>
      <c r="B18" s="96"/>
      <c r="C18" s="92" t="s">
        <v>2</v>
      </c>
      <c r="D18" s="93">
        <v>1159181</v>
      </c>
      <c r="E18" s="93">
        <v>1018358</v>
      </c>
      <c r="F18" s="93">
        <v>9276098</v>
      </c>
      <c r="G18" s="93">
        <v>8349763</v>
      </c>
      <c r="H18" s="93">
        <v>-926335</v>
      </c>
      <c r="I18" s="94">
        <f t="shared" si="0"/>
        <v>-9.9862571525225405</v>
      </c>
    </row>
    <row r="19" spans="1:9" x14ac:dyDescent="0.25">
      <c r="A19" s="97"/>
      <c r="B19" s="97"/>
      <c r="C19" s="98" t="s">
        <v>1</v>
      </c>
      <c r="D19" s="99">
        <f>+D13+D18</f>
        <v>39374957</v>
      </c>
      <c r="E19" s="99">
        <f t="shared" ref="E19:G19" si="1">+E13+E18</f>
        <v>40258943</v>
      </c>
      <c r="F19" s="99">
        <f t="shared" si="1"/>
        <v>316080238</v>
      </c>
      <c r="G19" s="99">
        <f t="shared" si="1"/>
        <v>302087764</v>
      </c>
      <c r="H19" s="99">
        <f t="shared" ref="H19" si="2">G19-F19</f>
        <v>-13992474</v>
      </c>
      <c r="I19" s="100">
        <f t="shared" si="0"/>
        <v>-4.4268740394962691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9333873</v>
      </c>
      <c r="E21" s="87">
        <v>9680022</v>
      </c>
      <c r="F21" s="87">
        <v>76483199</v>
      </c>
      <c r="G21" s="87">
        <v>72982860</v>
      </c>
      <c r="H21" s="87">
        <v>-3500339</v>
      </c>
      <c r="I21" s="88">
        <f t="shared" ref="I21:I34" si="3">((G21*100/F21)-100)</f>
        <v>-4.5766116555872571</v>
      </c>
    </row>
    <row r="22" spans="1:9" x14ac:dyDescent="0.25">
      <c r="A22" s="89"/>
      <c r="B22" s="90"/>
      <c r="C22" s="86" t="s">
        <v>22</v>
      </c>
      <c r="D22" s="87">
        <v>8466851</v>
      </c>
      <c r="E22" s="87">
        <v>8098050</v>
      </c>
      <c r="F22" s="87">
        <v>69584655</v>
      </c>
      <c r="G22" s="87">
        <v>62703512</v>
      </c>
      <c r="H22" s="87">
        <v>-6881143</v>
      </c>
      <c r="I22" s="88">
        <f t="shared" si="3"/>
        <v>-9.8888799549268498</v>
      </c>
    </row>
    <row r="23" spans="1:9" x14ac:dyDescent="0.25">
      <c r="A23" s="89"/>
      <c r="B23" s="95" t="s">
        <v>23</v>
      </c>
      <c r="C23" s="86" t="s">
        <v>24</v>
      </c>
      <c r="D23" s="87">
        <v>3356798</v>
      </c>
      <c r="E23" s="87">
        <v>3442462</v>
      </c>
      <c r="F23" s="87">
        <v>29404914</v>
      </c>
      <c r="G23" s="87">
        <v>30159664</v>
      </c>
      <c r="H23" s="87">
        <v>754750</v>
      </c>
      <c r="I23" s="88">
        <f t="shared" si="3"/>
        <v>2.5667478571778872</v>
      </c>
    </row>
    <row r="24" spans="1:9" x14ac:dyDescent="0.25">
      <c r="A24" s="89"/>
      <c r="B24" s="85" t="s">
        <v>25</v>
      </c>
      <c r="C24" s="86" t="s">
        <v>26</v>
      </c>
      <c r="D24" s="87">
        <v>1205520.75</v>
      </c>
      <c r="E24" s="87">
        <v>1220839</v>
      </c>
      <c r="F24" s="87">
        <v>9352333.75</v>
      </c>
      <c r="G24" s="87">
        <v>9163283.25</v>
      </c>
      <c r="H24" s="87">
        <v>-189050.5</v>
      </c>
      <c r="I24" s="88">
        <f t="shared" si="3"/>
        <v>-2.021425935531866</v>
      </c>
    </row>
    <row r="25" spans="1:9" x14ac:dyDescent="0.25">
      <c r="A25" s="89"/>
      <c r="B25" s="89"/>
      <c r="C25" s="86" t="s">
        <v>21</v>
      </c>
      <c r="D25" s="87">
        <v>650764</v>
      </c>
      <c r="E25" s="87">
        <v>650007.75</v>
      </c>
      <c r="F25" s="87">
        <v>5154035</v>
      </c>
      <c r="G25" s="87">
        <v>4854036</v>
      </c>
      <c r="H25" s="87">
        <v>-299999</v>
      </c>
      <c r="I25" s="88">
        <f t="shared" si="3"/>
        <v>-5.8206628398914688</v>
      </c>
    </row>
    <row r="26" spans="1:9" x14ac:dyDescent="0.25">
      <c r="A26" s="89"/>
      <c r="B26" s="89"/>
      <c r="C26" s="86" t="s">
        <v>27</v>
      </c>
      <c r="D26" s="87">
        <v>128177.5</v>
      </c>
      <c r="E26" s="87">
        <v>135091.25</v>
      </c>
      <c r="F26" s="87">
        <v>1027475.75</v>
      </c>
      <c r="G26" s="87">
        <v>992936</v>
      </c>
      <c r="H26" s="87">
        <v>-34539.75</v>
      </c>
      <c r="I26" s="88">
        <f t="shared" si="3"/>
        <v>-3.361612184034513</v>
      </c>
    </row>
    <row r="27" spans="1:9" x14ac:dyDescent="0.25">
      <c r="A27" s="89"/>
      <c r="B27" s="89"/>
      <c r="C27" s="86" t="s">
        <v>28</v>
      </c>
      <c r="D27" s="87">
        <v>426577.25</v>
      </c>
      <c r="E27" s="87">
        <v>435740</v>
      </c>
      <c r="F27" s="87">
        <v>3170481</v>
      </c>
      <c r="G27" s="87">
        <v>3316300.25</v>
      </c>
      <c r="H27" s="87">
        <v>145819.25</v>
      </c>
      <c r="I27" s="88">
        <f t="shared" si="3"/>
        <v>4.5992784691029556</v>
      </c>
    </row>
    <row r="28" spans="1:9" x14ac:dyDescent="0.25">
      <c r="A28" s="89"/>
      <c r="B28" s="90"/>
      <c r="C28" s="86" t="s">
        <v>29</v>
      </c>
      <c r="D28" s="87">
        <v>554756.75</v>
      </c>
      <c r="E28" s="87">
        <v>570831.25</v>
      </c>
      <c r="F28" s="87">
        <v>4198298.75</v>
      </c>
      <c r="G28" s="87">
        <v>4309247.25</v>
      </c>
      <c r="H28" s="87">
        <v>110948.5</v>
      </c>
      <c r="I28" s="88">
        <f t="shared" si="3"/>
        <v>2.6427014037531222</v>
      </c>
    </row>
    <row r="29" spans="1:9" x14ac:dyDescent="0.25">
      <c r="A29" s="89"/>
      <c r="B29" s="85" t="s">
        <v>30</v>
      </c>
      <c r="C29" s="86" t="s">
        <v>31</v>
      </c>
      <c r="D29" s="87">
        <v>3617573</v>
      </c>
      <c r="E29" s="87">
        <v>4508592</v>
      </c>
      <c r="F29" s="87">
        <v>17981993</v>
      </c>
      <c r="G29" s="87">
        <v>19351537</v>
      </c>
      <c r="H29" s="87">
        <v>1369544</v>
      </c>
      <c r="I29" s="88">
        <f t="shared" si="3"/>
        <v>7.6161969365687128</v>
      </c>
    </row>
    <row r="30" spans="1:9" x14ac:dyDescent="0.25">
      <c r="A30" s="89"/>
      <c r="B30" s="90"/>
      <c r="C30" s="86" t="s">
        <v>32</v>
      </c>
      <c r="D30" s="87">
        <v>737077</v>
      </c>
      <c r="E30" s="87">
        <v>726131</v>
      </c>
      <c r="F30" s="87">
        <v>4484853</v>
      </c>
      <c r="G30" s="87">
        <v>4534555</v>
      </c>
      <c r="H30" s="87">
        <v>49702</v>
      </c>
      <c r="I30" s="88">
        <f t="shared" si="3"/>
        <v>1.1082191545631446</v>
      </c>
    </row>
    <row r="31" spans="1:9" x14ac:dyDescent="0.25">
      <c r="A31" s="89"/>
      <c r="B31" s="95" t="s">
        <v>33</v>
      </c>
      <c r="C31" s="86" t="s">
        <v>34</v>
      </c>
      <c r="D31" s="87">
        <v>607785</v>
      </c>
      <c r="E31" s="87">
        <v>790679</v>
      </c>
      <c r="F31" s="87">
        <v>2721577</v>
      </c>
      <c r="G31" s="87">
        <v>3038170</v>
      </c>
      <c r="H31" s="87">
        <v>316593</v>
      </c>
      <c r="I31" s="88">
        <f t="shared" si="3"/>
        <v>11.632704127055746</v>
      </c>
    </row>
    <row r="32" spans="1:9" x14ac:dyDescent="0.25">
      <c r="A32" s="89"/>
      <c r="B32" s="85" t="s">
        <v>35</v>
      </c>
      <c r="C32" s="86" t="s">
        <v>36</v>
      </c>
      <c r="D32" s="87">
        <v>12906</v>
      </c>
      <c r="E32" s="87">
        <v>13824</v>
      </c>
      <c r="F32" s="87">
        <v>90814</v>
      </c>
      <c r="G32" s="87">
        <v>87746</v>
      </c>
      <c r="H32" s="87">
        <v>-3068</v>
      </c>
      <c r="I32" s="88">
        <f t="shared" si="3"/>
        <v>-3.3783337370889939</v>
      </c>
    </row>
    <row r="33" spans="1:9" x14ac:dyDescent="0.25">
      <c r="A33" s="89"/>
      <c r="B33" s="89"/>
      <c r="C33" s="86" t="s">
        <v>37</v>
      </c>
      <c r="D33" s="87">
        <v>167626636</v>
      </c>
      <c r="E33" s="87">
        <v>166048109</v>
      </c>
      <c r="F33" s="87">
        <v>1241551570</v>
      </c>
      <c r="G33" s="87">
        <v>1199891603</v>
      </c>
      <c r="H33" s="87">
        <v>-41659967</v>
      </c>
      <c r="I33" s="88">
        <f t="shared" si="3"/>
        <v>-3.355476164393238</v>
      </c>
    </row>
    <row r="34" spans="1:9" x14ac:dyDescent="0.25">
      <c r="A34" s="102"/>
      <c r="B34" s="103"/>
      <c r="C34" s="86" t="s">
        <v>38</v>
      </c>
      <c r="D34" s="87">
        <v>274</v>
      </c>
      <c r="E34" s="87">
        <v>298</v>
      </c>
      <c r="F34" s="87">
        <v>2074</v>
      </c>
      <c r="G34" s="87">
        <v>2212</v>
      </c>
      <c r="H34" s="87">
        <v>138</v>
      </c>
      <c r="I34" s="88">
        <f t="shared" si="3"/>
        <v>6.6538090646094474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1029393</v>
      </c>
      <c r="C7" s="37">
        <v>1109420</v>
      </c>
      <c r="D7" s="37">
        <v>8427105</v>
      </c>
      <c r="E7" s="37">
        <v>8097972</v>
      </c>
      <c r="F7" s="10">
        <f>((E7*100)/D7)-100</f>
        <v>-3.9056473130452218</v>
      </c>
      <c r="G7" s="1"/>
      <c r="H7" s="1"/>
      <c r="I7" s="1"/>
    </row>
    <row r="8" spans="1:12" x14ac:dyDescent="0.25">
      <c r="A8" s="11" t="s">
        <v>45</v>
      </c>
      <c r="B8" s="38">
        <v>154876</v>
      </c>
      <c r="C8" s="38">
        <v>174513</v>
      </c>
      <c r="D8" s="38">
        <v>1526306</v>
      </c>
      <c r="E8" s="38">
        <v>1606442</v>
      </c>
      <c r="F8" s="13">
        <f t="shared" ref="F8:F35" si="0">((E8*100)/D8)-100</f>
        <v>5.2503233296599774</v>
      </c>
      <c r="G8" s="1"/>
      <c r="H8" s="1"/>
      <c r="I8" s="1"/>
    </row>
    <row r="9" spans="1:12" x14ac:dyDescent="0.25">
      <c r="A9" s="8" t="s">
        <v>46</v>
      </c>
      <c r="B9" s="37">
        <v>397182</v>
      </c>
      <c r="C9" s="37">
        <v>589939</v>
      </c>
      <c r="D9" s="37">
        <v>3879561</v>
      </c>
      <c r="E9" s="37">
        <v>3185794</v>
      </c>
      <c r="F9" s="10">
        <f t="shared" si="0"/>
        <v>-17.8826161001206</v>
      </c>
      <c r="G9" s="1"/>
      <c r="H9" s="1"/>
      <c r="I9" s="1"/>
    </row>
    <row r="10" spans="1:12" x14ac:dyDescent="0.25">
      <c r="A10" s="11" t="s">
        <v>47</v>
      </c>
      <c r="B10" s="38">
        <v>408438</v>
      </c>
      <c r="C10" s="38">
        <v>455284</v>
      </c>
      <c r="D10" s="38">
        <v>3350930</v>
      </c>
      <c r="E10" s="38">
        <v>3180302</v>
      </c>
      <c r="F10" s="13">
        <f t="shared" si="0"/>
        <v>-5.0919595455589928</v>
      </c>
      <c r="G10" s="1"/>
      <c r="H10" s="1"/>
      <c r="I10" s="1"/>
    </row>
    <row r="11" spans="1:12" x14ac:dyDescent="0.25">
      <c r="A11" s="8" t="s">
        <v>48</v>
      </c>
      <c r="B11" s="37">
        <v>7173216</v>
      </c>
      <c r="C11" s="37">
        <v>7532987</v>
      </c>
      <c r="D11" s="37">
        <v>59170272</v>
      </c>
      <c r="E11" s="37">
        <v>58259303</v>
      </c>
      <c r="F11" s="10">
        <f t="shared" si="0"/>
        <v>-1.5395721013417045</v>
      </c>
      <c r="G11" s="1"/>
      <c r="H11" s="1"/>
      <c r="I11" s="1"/>
    </row>
    <row r="12" spans="1:12" x14ac:dyDescent="0.25">
      <c r="A12" s="11" t="s">
        <v>49</v>
      </c>
      <c r="B12" s="38">
        <v>289698</v>
      </c>
      <c r="C12" s="38">
        <v>391405</v>
      </c>
      <c r="D12" s="38">
        <v>2537546</v>
      </c>
      <c r="E12" s="38">
        <v>2519575</v>
      </c>
      <c r="F12" s="13">
        <f t="shared" si="0"/>
        <v>-0.70820391039217157</v>
      </c>
      <c r="G12" s="1"/>
      <c r="H12" s="1"/>
      <c r="I12" s="1"/>
    </row>
    <row r="13" spans="1:12" x14ac:dyDescent="0.25">
      <c r="A13" s="8" t="s">
        <v>50</v>
      </c>
      <c r="B13" s="37">
        <v>1170817</v>
      </c>
      <c r="C13" s="37">
        <v>1196168</v>
      </c>
      <c r="D13" s="37">
        <v>8271420</v>
      </c>
      <c r="E13" s="37">
        <v>8146872</v>
      </c>
      <c r="F13" s="10">
        <f t="shared" si="0"/>
        <v>-1.5057632184074805</v>
      </c>
      <c r="G13" s="1"/>
      <c r="H13" s="1"/>
      <c r="I13" s="1"/>
    </row>
    <row r="14" spans="1:12" x14ac:dyDescent="0.25">
      <c r="A14" s="11" t="s">
        <v>51</v>
      </c>
      <c r="B14" s="38">
        <v>3614406</v>
      </c>
      <c r="C14" s="38">
        <v>3721735</v>
      </c>
      <c r="D14" s="38">
        <v>28739243</v>
      </c>
      <c r="E14" s="38">
        <v>28323061</v>
      </c>
      <c r="F14" s="13">
        <f t="shared" si="0"/>
        <v>-1.4481313930224218</v>
      </c>
      <c r="G14" s="1"/>
      <c r="H14" s="1"/>
      <c r="I14" s="1"/>
    </row>
    <row r="15" spans="1:12" x14ac:dyDescent="0.25">
      <c r="A15" s="8" t="s">
        <v>52</v>
      </c>
      <c r="B15" s="37">
        <v>2737754</v>
      </c>
      <c r="C15" s="37">
        <v>2985116</v>
      </c>
      <c r="D15" s="37">
        <v>18410962</v>
      </c>
      <c r="E15" s="37">
        <v>20515721</v>
      </c>
      <c r="F15" s="10">
        <f t="shared" si="0"/>
        <v>11.432096812757536</v>
      </c>
      <c r="G15" s="1"/>
      <c r="H15" s="1"/>
      <c r="I15" s="1"/>
    </row>
    <row r="16" spans="1:12" x14ac:dyDescent="0.25">
      <c r="A16" s="11" t="s">
        <v>53</v>
      </c>
      <c r="B16" s="38">
        <v>2465825</v>
      </c>
      <c r="C16" s="38">
        <v>2724478</v>
      </c>
      <c r="D16" s="38">
        <v>20060216</v>
      </c>
      <c r="E16" s="38">
        <v>19249790</v>
      </c>
      <c r="F16" s="13">
        <f t="shared" si="0"/>
        <v>-4.0399664689552708</v>
      </c>
      <c r="G16" s="1"/>
      <c r="H16" s="1"/>
      <c r="I16" s="1"/>
    </row>
    <row r="17" spans="1:9" x14ac:dyDescent="0.25">
      <c r="A17" s="8" t="s">
        <v>54</v>
      </c>
      <c r="B17" s="37">
        <v>1144245</v>
      </c>
      <c r="C17" s="37">
        <v>1012413</v>
      </c>
      <c r="D17" s="37">
        <v>7833325</v>
      </c>
      <c r="E17" s="37">
        <v>9186137</v>
      </c>
      <c r="F17" s="10">
        <f t="shared" si="0"/>
        <v>17.269958797828508</v>
      </c>
      <c r="G17" s="1"/>
      <c r="H17" s="1"/>
      <c r="I17" s="1"/>
    </row>
    <row r="18" spans="1:9" x14ac:dyDescent="0.25">
      <c r="A18" s="11" t="s">
        <v>55</v>
      </c>
      <c r="B18" s="38">
        <v>214191</v>
      </c>
      <c r="C18" s="38">
        <v>212804</v>
      </c>
      <c r="D18" s="38">
        <v>1899116</v>
      </c>
      <c r="E18" s="38">
        <v>1682822</v>
      </c>
      <c r="F18" s="13">
        <f t="shared" si="0"/>
        <v>-11.389193709073069</v>
      </c>
      <c r="G18" s="1"/>
      <c r="H18" s="1"/>
      <c r="I18" s="1"/>
    </row>
    <row r="19" spans="1:9" x14ac:dyDescent="0.25">
      <c r="A19" s="8" t="s">
        <v>56</v>
      </c>
      <c r="B19" s="37">
        <v>1073656</v>
      </c>
      <c r="C19" s="37">
        <v>1085842</v>
      </c>
      <c r="D19" s="37">
        <v>9332131</v>
      </c>
      <c r="E19" s="37">
        <v>7953798</v>
      </c>
      <c r="F19" s="10">
        <f t="shared" si="0"/>
        <v>-14.769756232526092</v>
      </c>
      <c r="G19" s="1"/>
      <c r="H19" s="1"/>
      <c r="I19" s="1"/>
    </row>
    <row r="20" spans="1:9" x14ac:dyDescent="0.25">
      <c r="A20" s="11" t="s">
        <v>57</v>
      </c>
      <c r="B20" s="38">
        <v>987357</v>
      </c>
      <c r="C20" s="38">
        <v>1970794</v>
      </c>
      <c r="D20" s="38">
        <v>10871774</v>
      </c>
      <c r="E20" s="38">
        <v>11339633</v>
      </c>
      <c r="F20" s="13">
        <f t="shared" si="0"/>
        <v>4.3034283089401981</v>
      </c>
      <c r="G20" s="1"/>
      <c r="H20" s="1"/>
      <c r="I20" s="1"/>
    </row>
    <row r="21" spans="1:9" x14ac:dyDescent="0.25">
      <c r="A21" s="8" t="s">
        <v>58</v>
      </c>
      <c r="B21" s="37">
        <v>2765470</v>
      </c>
      <c r="C21" s="37">
        <v>2398088</v>
      </c>
      <c r="D21" s="37">
        <v>18684329</v>
      </c>
      <c r="E21" s="37">
        <v>16558269</v>
      </c>
      <c r="F21" s="10">
        <f t="shared" si="0"/>
        <v>-11.378840524591496</v>
      </c>
      <c r="G21" s="1"/>
      <c r="H21" s="1"/>
      <c r="I21" s="1"/>
    </row>
    <row r="22" spans="1:9" x14ac:dyDescent="0.25">
      <c r="A22" s="11" t="s">
        <v>59</v>
      </c>
      <c r="B22" s="38">
        <v>2013646</v>
      </c>
      <c r="C22" s="38">
        <v>1839074</v>
      </c>
      <c r="D22" s="38">
        <v>17022437</v>
      </c>
      <c r="E22" s="38">
        <v>14730663</v>
      </c>
      <c r="F22" s="13">
        <f t="shared" si="0"/>
        <v>-13.463254409459708</v>
      </c>
      <c r="G22" s="1"/>
      <c r="H22" s="1"/>
      <c r="I22" s="1"/>
    </row>
    <row r="23" spans="1:9" x14ac:dyDescent="0.25">
      <c r="A23" s="8" t="s">
        <v>60</v>
      </c>
      <c r="B23" s="37">
        <v>274663</v>
      </c>
      <c r="C23" s="37">
        <v>340824</v>
      </c>
      <c r="D23" s="37">
        <v>4385976</v>
      </c>
      <c r="E23" s="37">
        <v>1717462</v>
      </c>
      <c r="F23" s="10">
        <f t="shared" si="0"/>
        <v>-60.841965391511494</v>
      </c>
      <c r="G23" s="1"/>
      <c r="H23" s="1"/>
      <c r="I23" s="1"/>
    </row>
    <row r="24" spans="1:9" x14ac:dyDescent="0.25">
      <c r="A24" s="11" t="s">
        <v>61</v>
      </c>
      <c r="B24" s="38">
        <v>234274</v>
      </c>
      <c r="C24" s="38">
        <v>176416</v>
      </c>
      <c r="D24" s="38">
        <v>1248239</v>
      </c>
      <c r="E24" s="38">
        <v>1239885</v>
      </c>
      <c r="F24" s="13">
        <f t="shared" si="0"/>
        <v>-0.66926285751367232</v>
      </c>
      <c r="G24" s="1"/>
      <c r="H24" s="1"/>
      <c r="I24" s="1"/>
    </row>
    <row r="25" spans="1:9" x14ac:dyDescent="0.25">
      <c r="A25" s="8" t="s">
        <v>62</v>
      </c>
      <c r="B25" s="37">
        <v>77309</v>
      </c>
      <c r="C25" s="37">
        <v>80988</v>
      </c>
      <c r="D25" s="37">
        <v>648568</v>
      </c>
      <c r="E25" s="37">
        <v>654062</v>
      </c>
      <c r="F25" s="10">
        <f t="shared" si="0"/>
        <v>0.84709698905896857</v>
      </c>
      <c r="G25" s="1"/>
      <c r="H25" s="1"/>
      <c r="I25" s="1"/>
    </row>
    <row r="26" spans="1:9" x14ac:dyDescent="0.25">
      <c r="A26" s="11" t="s">
        <v>63</v>
      </c>
      <c r="B26" s="38">
        <v>193519</v>
      </c>
      <c r="C26" s="38">
        <v>164002</v>
      </c>
      <c r="D26" s="38">
        <v>1368183</v>
      </c>
      <c r="E26" s="38">
        <v>1314101</v>
      </c>
      <c r="F26" s="13">
        <f t="shared" si="0"/>
        <v>-3.9528337948944028</v>
      </c>
      <c r="G26" s="1"/>
      <c r="H26" s="1"/>
      <c r="I26" s="1"/>
    </row>
    <row r="27" spans="1:9" x14ac:dyDescent="0.25">
      <c r="A27" s="8" t="s">
        <v>64</v>
      </c>
      <c r="B27" s="37">
        <v>175847</v>
      </c>
      <c r="C27" s="37">
        <v>194722</v>
      </c>
      <c r="D27" s="37">
        <v>2165131</v>
      </c>
      <c r="E27" s="37">
        <v>1785212</v>
      </c>
      <c r="F27" s="10">
        <f t="shared" si="0"/>
        <v>-17.547159963992939</v>
      </c>
      <c r="G27" s="1"/>
      <c r="H27" s="1"/>
      <c r="I27" s="1"/>
    </row>
    <row r="28" spans="1:9" x14ac:dyDescent="0.25">
      <c r="A28" s="11" t="s">
        <v>65</v>
      </c>
      <c r="B28" s="38">
        <v>1422358</v>
      </c>
      <c r="C28" s="38">
        <v>1123628</v>
      </c>
      <c r="D28" s="38">
        <v>9883771</v>
      </c>
      <c r="E28" s="38">
        <v>8985309</v>
      </c>
      <c r="F28" s="13">
        <f t="shared" si="0"/>
        <v>-9.0902753614991667</v>
      </c>
      <c r="G28" s="1"/>
      <c r="H28" s="1"/>
      <c r="I28" s="1"/>
    </row>
    <row r="29" spans="1:9" x14ac:dyDescent="0.25">
      <c r="A29" s="8" t="s">
        <v>66</v>
      </c>
      <c r="B29" s="37">
        <v>364242</v>
      </c>
      <c r="C29" s="37">
        <v>427786</v>
      </c>
      <c r="D29" s="37">
        <v>3276096</v>
      </c>
      <c r="E29" s="37">
        <v>3068021</v>
      </c>
      <c r="F29" s="10">
        <f t="shared" si="0"/>
        <v>-6.351309607532869</v>
      </c>
      <c r="G29" s="1"/>
      <c r="H29" s="1"/>
      <c r="I29" s="1"/>
    </row>
    <row r="30" spans="1:9" x14ac:dyDescent="0.25">
      <c r="A30" s="11" t="s">
        <v>67</v>
      </c>
      <c r="B30" s="38">
        <v>334502</v>
      </c>
      <c r="C30" s="38">
        <v>353339</v>
      </c>
      <c r="D30" s="38">
        <v>2958089</v>
      </c>
      <c r="E30" s="38">
        <v>2888853</v>
      </c>
      <c r="F30" s="13">
        <f t="shared" si="0"/>
        <v>-2.3405651418872111</v>
      </c>
      <c r="G30" s="1"/>
      <c r="H30" s="1"/>
      <c r="I30" s="1"/>
    </row>
    <row r="31" spans="1:9" x14ac:dyDescent="0.25">
      <c r="A31" s="8" t="s">
        <v>68</v>
      </c>
      <c r="B31" s="37">
        <v>2643777</v>
      </c>
      <c r="C31" s="37">
        <v>2458479</v>
      </c>
      <c r="D31" s="37">
        <v>22394314</v>
      </c>
      <c r="E31" s="37">
        <v>18504287</v>
      </c>
      <c r="F31" s="10">
        <f t="shared" si="0"/>
        <v>-17.370601305313485</v>
      </c>
      <c r="G31" s="1"/>
      <c r="H31" s="1"/>
      <c r="I31" s="1"/>
    </row>
    <row r="32" spans="1:9" x14ac:dyDescent="0.25">
      <c r="A32" s="11" t="s">
        <v>69</v>
      </c>
      <c r="B32" s="38">
        <v>5662863</v>
      </c>
      <c r="C32" s="38">
        <v>5162334</v>
      </c>
      <c r="D32" s="38">
        <v>44363015</v>
      </c>
      <c r="E32" s="38">
        <v>43923747</v>
      </c>
      <c r="F32" s="13">
        <f t="shared" si="0"/>
        <v>-0.99016714711567033</v>
      </c>
      <c r="G32" s="1"/>
      <c r="H32" s="1"/>
      <c r="I32" s="1"/>
    </row>
    <row r="33" spans="1:9" x14ac:dyDescent="0.25">
      <c r="A33" s="8" t="s">
        <v>70</v>
      </c>
      <c r="B33" s="37">
        <v>291846</v>
      </c>
      <c r="C33" s="37">
        <v>306839</v>
      </c>
      <c r="D33" s="37">
        <v>2712060</v>
      </c>
      <c r="E33" s="37">
        <v>2819575</v>
      </c>
      <c r="F33" s="10">
        <f t="shared" si="0"/>
        <v>3.964329697720558</v>
      </c>
      <c r="G33" s="1"/>
      <c r="H33" s="1"/>
      <c r="I33" s="1"/>
    </row>
    <row r="34" spans="1:9" x14ac:dyDescent="0.25">
      <c r="A34" s="11" t="s">
        <v>71</v>
      </c>
      <c r="B34" s="38">
        <v>59587</v>
      </c>
      <c r="C34" s="38">
        <v>69526</v>
      </c>
      <c r="D34" s="38">
        <v>660123</v>
      </c>
      <c r="E34" s="38">
        <v>651096</v>
      </c>
      <c r="F34" s="13">
        <f t="shared" si="0"/>
        <v>-1.3674724255934052</v>
      </c>
      <c r="G34" s="1"/>
      <c r="H34" s="1"/>
      <c r="I34" s="1"/>
    </row>
    <row r="35" spans="1:9" x14ac:dyDescent="0.25">
      <c r="A35" s="14" t="s">
        <v>72</v>
      </c>
      <c r="B35" s="15">
        <f>SUM(B7:B34)</f>
        <v>39374957</v>
      </c>
      <c r="C35" s="15">
        <f t="shared" ref="C35:E35" si="1">SUM(C7:C34)</f>
        <v>40258943</v>
      </c>
      <c r="D35" s="15">
        <f t="shared" si="1"/>
        <v>316080238</v>
      </c>
      <c r="E35" s="15">
        <f t="shared" si="1"/>
        <v>302087764</v>
      </c>
      <c r="F35" s="16">
        <f t="shared" si="0"/>
        <v>-4.4268740394962691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8097972</v>
      </c>
      <c r="C38" s="41">
        <f>D7</f>
        <v>8427105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58259303</v>
      </c>
      <c r="G38" s="42">
        <f>LOOKUP(E38,$A$38:$A$65,$C$38:$C$65)</f>
        <v>59170272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1606442</v>
      </c>
      <c r="C39" s="41">
        <f t="shared" ref="C39:C65" si="5">D8</f>
        <v>1526306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43923747</v>
      </c>
      <c r="G39" s="42">
        <f t="shared" ref="G39:G65" si="8">LOOKUP(E39,$A$38:$A$65,$C$38:$C$65)</f>
        <v>44363015</v>
      </c>
    </row>
    <row r="40" spans="1:9" x14ac:dyDescent="0.25">
      <c r="A40" s="42" t="str">
        <f t="shared" si="3"/>
        <v>ALMERIA</v>
      </c>
      <c r="B40" s="41">
        <f t="shared" si="4"/>
        <v>3185794</v>
      </c>
      <c r="C40" s="41">
        <f t="shared" si="5"/>
        <v>3879561</v>
      </c>
      <c r="D40" s="41">
        <f t="shared" si="6"/>
        <v>15</v>
      </c>
      <c r="E40" s="42" t="str">
        <f t="shared" si="2"/>
        <v>BARCELONA</v>
      </c>
      <c r="F40" s="42">
        <f t="shared" si="7"/>
        <v>28323061</v>
      </c>
      <c r="G40" s="42">
        <f t="shared" si="8"/>
        <v>28739243</v>
      </c>
    </row>
    <row r="41" spans="1:9" x14ac:dyDescent="0.25">
      <c r="A41" s="42" t="str">
        <f t="shared" si="3"/>
        <v>AVILES</v>
      </c>
      <c r="B41" s="41">
        <f t="shared" si="4"/>
        <v>3180302</v>
      </c>
      <c r="C41" s="41">
        <f t="shared" si="5"/>
        <v>3350930</v>
      </c>
      <c r="D41" s="41">
        <f t="shared" si="6"/>
        <v>16</v>
      </c>
      <c r="E41" s="42" t="str">
        <f t="shared" si="2"/>
        <v>BILBAO</v>
      </c>
      <c r="F41" s="42">
        <f t="shared" si="7"/>
        <v>20515721</v>
      </c>
      <c r="G41" s="42">
        <f t="shared" si="8"/>
        <v>18410962</v>
      </c>
    </row>
    <row r="42" spans="1:9" x14ac:dyDescent="0.25">
      <c r="A42" s="42" t="str">
        <f t="shared" si="3"/>
        <v>BAHIA DE ALGECIRAS</v>
      </c>
      <c r="B42" s="41">
        <f t="shared" si="4"/>
        <v>58259303</v>
      </c>
      <c r="C42" s="41">
        <f t="shared" si="5"/>
        <v>59170272</v>
      </c>
      <c r="D42" s="41">
        <f t="shared" si="6"/>
        <v>1</v>
      </c>
      <c r="E42" s="42" t="str">
        <f t="shared" si="2"/>
        <v>CARTAGENA</v>
      </c>
      <c r="F42" s="42">
        <f t="shared" si="7"/>
        <v>19249790</v>
      </c>
      <c r="G42" s="42">
        <f t="shared" si="8"/>
        <v>20060216</v>
      </c>
    </row>
    <row r="43" spans="1:9" x14ac:dyDescent="0.25">
      <c r="A43" s="42" t="str">
        <f t="shared" si="3"/>
        <v>BAHIA DE CADIZ</v>
      </c>
      <c r="B43" s="41">
        <f t="shared" si="4"/>
        <v>2519575</v>
      </c>
      <c r="C43" s="41">
        <f t="shared" si="5"/>
        <v>2537546</v>
      </c>
      <c r="D43" s="41">
        <f t="shared" si="6"/>
        <v>20</v>
      </c>
      <c r="E43" s="42" t="str">
        <f t="shared" si="2"/>
        <v>TARRAGONA</v>
      </c>
      <c r="F43" s="42">
        <f t="shared" si="7"/>
        <v>18504287</v>
      </c>
      <c r="G43" s="42">
        <f t="shared" si="8"/>
        <v>22394314</v>
      </c>
    </row>
    <row r="44" spans="1:9" x14ac:dyDescent="0.25">
      <c r="A44" s="42" t="str">
        <f t="shared" si="3"/>
        <v>BALEARES</v>
      </c>
      <c r="B44" s="41">
        <f t="shared" si="4"/>
        <v>8146872</v>
      </c>
      <c r="C44" s="41">
        <f t="shared" si="5"/>
        <v>8271420</v>
      </c>
      <c r="D44" s="41">
        <f t="shared" si="6"/>
        <v>12</v>
      </c>
      <c r="E44" s="42" t="str">
        <f t="shared" si="2"/>
        <v>HUELVA</v>
      </c>
      <c r="F44" s="42">
        <f t="shared" si="7"/>
        <v>16558269</v>
      </c>
      <c r="G44" s="42">
        <f t="shared" si="8"/>
        <v>18684329</v>
      </c>
    </row>
    <row r="45" spans="1:9" x14ac:dyDescent="0.25">
      <c r="A45" s="42" t="str">
        <f t="shared" si="3"/>
        <v>BARCELONA</v>
      </c>
      <c r="B45" s="41">
        <f t="shared" si="4"/>
        <v>28323061</v>
      </c>
      <c r="C45" s="41">
        <f t="shared" si="5"/>
        <v>28739243</v>
      </c>
      <c r="D45" s="41">
        <f t="shared" si="6"/>
        <v>3</v>
      </c>
      <c r="E45" s="42" t="str">
        <f t="shared" si="2"/>
        <v>LAS PALMAS</v>
      </c>
      <c r="F45" s="42">
        <f t="shared" si="7"/>
        <v>14730663</v>
      </c>
      <c r="G45" s="42">
        <f t="shared" si="8"/>
        <v>17022437</v>
      </c>
    </row>
    <row r="46" spans="1:9" x14ac:dyDescent="0.25">
      <c r="A46" s="42" t="str">
        <f t="shared" si="3"/>
        <v>BILBAO</v>
      </c>
      <c r="B46" s="41">
        <f t="shared" si="4"/>
        <v>20515721</v>
      </c>
      <c r="C46" s="41">
        <f t="shared" si="5"/>
        <v>18410962</v>
      </c>
      <c r="D46" s="41">
        <f t="shared" si="6"/>
        <v>4</v>
      </c>
      <c r="E46" s="42" t="str">
        <f t="shared" si="2"/>
        <v>GIJON</v>
      </c>
      <c r="F46" s="42">
        <f t="shared" si="7"/>
        <v>11339633</v>
      </c>
      <c r="G46" s="42">
        <f t="shared" si="8"/>
        <v>10871774</v>
      </c>
    </row>
    <row r="47" spans="1:9" x14ac:dyDescent="0.25">
      <c r="A47" s="42" t="str">
        <f t="shared" si="3"/>
        <v>CARTAGENA</v>
      </c>
      <c r="B47" s="41">
        <f t="shared" si="4"/>
        <v>19249790</v>
      </c>
      <c r="C47" s="41">
        <f t="shared" si="5"/>
        <v>20060216</v>
      </c>
      <c r="D47" s="41">
        <f t="shared" si="6"/>
        <v>5</v>
      </c>
      <c r="E47" s="42" t="str">
        <f t="shared" si="2"/>
        <v>CASTELLON</v>
      </c>
      <c r="F47" s="42">
        <f t="shared" si="7"/>
        <v>9186137</v>
      </c>
      <c r="G47" s="42">
        <f t="shared" si="8"/>
        <v>7833325</v>
      </c>
    </row>
    <row r="48" spans="1:9" x14ac:dyDescent="0.25">
      <c r="A48" s="42" t="str">
        <f t="shared" si="3"/>
        <v>CASTELLON</v>
      </c>
      <c r="B48" s="41">
        <f t="shared" si="4"/>
        <v>9186137</v>
      </c>
      <c r="C48" s="41">
        <f t="shared" si="5"/>
        <v>7833325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8985309</v>
      </c>
      <c r="G48" s="42">
        <f t="shared" si="8"/>
        <v>9883771</v>
      </c>
    </row>
    <row r="49" spans="1:7" x14ac:dyDescent="0.25">
      <c r="A49" s="42" t="str">
        <f t="shared" si="3"/>
        <v>CEUTA</v>
      </c>
      <c r="B49" s="41">
        <f t="shared" si="4"/>
        <v>1682822</v>
      </c>
      <c r="C49" s="41">
        <f t="shared" si="5"/>
        <v>1899116</v>
      </c>
      <c r="D49" s="41">
        <f t="shared" si="6"/>
        <v>23</v>
      </c>
      <c r="E49" s="42" t="str">
        <f t="shared" si="2"/>
        <v>BALEARES</v>
      </c>
      <c r="F49" s="42">
        <f t="shared" si="7"/>
        <v>8146872</v>
      </c>
      <c r="G49" s="42">
        <f t="shared" si="8"/>
        <v>8271420</v>
      </c>
    </row>
    <row r="50" spans="1:7" x14ac:dyDescent="0.25">
      <c r="A50" s="42" t="str">
        <f t="shared" si="3"/>
        <v>FERROL-SAN CIBRAO</v>
      </c>
      <c r="B50" s="41">
        <f t="shared" si="4"/>
        <v>7953798</v>
      </c>
      <c r="C50" s="41">
        <f t="shared" si="5"/>
        <v>9332131</v>
      </c>
      <c r="D50" s="41">
        <f t="shared" si="6"/>
        <v>14</v>
      </c>
      <c r="E50" s="42" t="str">
        <f t="shared" si="2"/>
        <v>A CORUÑA</v>
      </c>
      <c r="F50" s="42">
        <f t="shared" si="7"/>
        <v>8097972</v>
      </c>
      <c r="G50" s="42">
        <f t="shared" si="8"/>
        <v>8427105</v>
      </c>
    </row>
    <row r="51" spans="1:7" x14ac:dyDescent="0.25">
      <c r="A51" s="42" t="str">
        <f t="shared" si="3"/>
        <v>GIJON</v>
      </c>
      <c r="B51" s="41">
        <f t="shared" si="4"/>
        <v>11339633</v>
      </c>
      <c r="C51" s="41">
        <f t="shared" si="5"/>
        <v>10871774</v>
      </c>
      <c r="D51" s="41">
        <f t="shared" si="6"/>
        <v>9</v>
      </c>
      <c r="E51" s="42" t="str">
        <f t="shared" si="2"/>
        <v>FERROL-SAN CIBRAO</v>
      </c>
      <c r="F51" s="42">
        <f t="shared" si="7"/>
        <v>7953798</v>
      </c>
      <c r="G51" s="42">
        <f t="shared" si="8"/>
        <v>9332131</v>
      </c>
    </row>
    <row r="52" spans="1:7" x14ac:dyDescent="0.25">
      <c r="A52" s="42" t="str">
        <f t="shared" si="3"/>
        <v>HUELVA</v>
      </c>
      <c r="B52" s="41">
        <f t="shared" si="4"/>
        <v>16558269</v>
      </c>
      <c r="C52" s="41">
        <f t="shared" si="5"/>
        <v>18684329</v>
      </c>
      <c r="D52" s="41">
        <f t="shared" si="6"/>
        <v>7</v>
      </c>
      <c r="E52" s="42" t="str">
        <f t="shared" si="2"/>
        <v>ALMERIA</v>
      </c>
      <c r="F52" s="42">
        <f t="shared" si="7"/>
        <v>3185794</v>
      </c>
      <c r="G52" s="42">
        <f t="shared" si="8"/>
        <v>3879561</v>
      </c>
    </row>
    <row r="53" spans="1:7" x14ac:dyDescent="0.25">
      <c r="A53" s="42" t="str">
        <f t="shared" si="3"/>
        <v>LAS PALMAS</v>
      </c>
      <c r="B53" s="41">
        <f t="shared" si="4"/>
        <v>14730663</v>
      </c>
      <c r="C53" s="41">
        <f t="shared" si="5"/>
        <v>17022437</v>
      </c>
      <c r="D53" s="41">
        <f t="shared" si="6"/>
        <v>8</v>
      </c>
      <c r="E53" s="42" t="str">
        <f t="shared" si="2"/>
        <v>AVILES</v>
      </c>
      <c r="F53" s="42">
        <f t="shared" si="7"/>
        <v>3180302</v>
      </c>
      <c r="G53" s="42">
        <f t="shared" si="8"/>
        <v>3350930</v>
      </c>
    </row>
    <row r="54" spans="1:7" x14ac:dyDescent="0.25">
      <c r="A54" s="42" t="str">
        <f t="shared" si="3"/>
        <v>MALAGA</v>
      </c>
      <c r="B54" s="41">
        <f t="shared" si="4"/>
        <v>1717462</v>
      </c>
      <c r="C54" s="41">
        <f t="shared" si="5"/>
        <v>4385976</v>
      </c>
      <c r="D54" s="41">
        <f t="shared" si="6"/>
        <v>22</v>
      </c>
      <c r="E54" s="42" t="str">
        <f t="shared" si="2"/>
        <v>SANTANDER</v>
      </c>
      <c r="F54" s="42">
        <f t="shared" si="7"/>
        <v>3068021</v>
      </c>
      <c r="G54" s="42">
        <f t="shared" si="8"/>
        <v>3276096</v>
      </c>
    </row>
    <row r="55" spans="1:7" x14ac:dyDescent="0.25">
      <c r="A55" s="42" t="str">
        <f t="shared" si="3"/>
        <v>MARIN Y RIA DE PONTEVEDRA</v>
      </c>
      <c r="B55" s="41">
        <f t="shared" si="4"/>
        <v>1239885</v>
      </c>
      <c r="C55" s="41">
        <f t="shared" si="5"/>
        <v>1248239</v>
      </c>
      <c r="D55" s="41">
        <f t="shared" si="6"/>
        <v>26</v>
      </c>
      <c r="E55" s="42" t="str">
        <f t="shared" si="2"/>
        <v>SEVILLA</v>
      </c>
      <c r="F55" s="42">
        <f t="shared" si="7"/>
        <v>2888853</v>
      </c>
      <c r="G55" s="42">
        <f t="shared" si="8"/>
        <v>2958089</v>
      </c>
    </row>
    <row r="56" spans="1:7" x14ac:dyDescent="0.25">
      <c r="A56" s="42" t="str">
        <f t="shared" si="3"/>
        <v>MELILLA</v>
      </c>
      <c r="B56" s="41">
        <f t="shared" si="4"/>
        <v>654062</v>
      </c>
      <c r="C56" s="41">
        <f t="shared" si="5"/>
        <v>648568</v>
      </c>
      <c r="D56" s="41">
        <f t="shared" si="6"/>
        <v>27</v>
      </c>
      <c r="E56" s="42" t="str">
        <f t="shared" si="2"/>
        <v>VIGO</v>
      </c>
      <c r="F56" s="42">
        <f t="shared" si="7"/>
        <v>2819575</v>
      </c>
      <c r="G56" s="42">
        <f t="shared" si="8"/>
        <v>2712060</v>
      </c>
    </row>
    <row r="57" spans="1:7" x14ac:dyDescent="0.25">
      <c r="A57" s="42" t="str">
        <f t="shared" si="3"/>
        <v>MOTRIL</v>
      </c>
      <c r="B57" s="41">
        <f t="shared" si="4"/>
        <v>1314101</v>
      </c>
      <c r="C57" s="41">
        <f t="shared" si="5"/>
        <v>1368183</v>
      </c>
      <c r="D57" s="41">
        <f t="shared" si="6"/>
        <v>25</v>
      </c>
      <c r="E57" s="42" t="str">
        <f t="shared" si="2"/>
        <v>BAHIA DE CADIZ</v>
      </c>
      <c r="F57" s="42">
        <f t="shared" si="7"/>
        <v>2519575</v>
      </c>
      <c r="G57" s="42">
        <f t="shared" si="8"/>
        <v>2537546</v>
      </c>
    </row>
    <row r="58" spans="1:7" x14ac:dyDescent="0.25">
      <c r="A58" s="42" t="str">
        <f t="shared" si="3"/>
        <v>PASAIA</v>
      </c>
      <c r="B58" s="41">
        <f t="shared" si="4"/>
        <v>1785212</v>
      </c>
      <c r="C58" s="41">
        <f t="shared" si="5"/>
        <v>2165131</v>
      </c>
      <c r="D58" s="41">
        <f t="shared" si="6"/>
        <v>21</v>
      </c>
      <c r="E58" s="42" t="str">
        <f t="shared" si="2"/>
        <v>PASAIA</v>
      </c>
      <c r="F58" s="42">
        <f t="shared" si="7"/>
        <v>1785212</v>
      </c>
      <c r="G58" s="42">
        <f t="shared" si="8"/>
        <v>2165131</v>
      </c>
    </row>
    <row r="59" spans="1:7" x14ac:dyDescent="0.25">
      <c r="A59" s="42" t="str">
        <f t="shared" si="3"/>
        <v>SANTA CRUZ DE TENERIFE</v>
      </c>
      <c r="B59" s="41">
        <f t="shared" si="4"/>
        <v>8985309</v>
      </c>
      <c r="C59" s="41">
        <f t="shared" si="5"/>
        <v>9883771</v>
      </c>
      <c r="D59" s="41">
        <f t="shared" si="6"/>
        <v>11</v>
      </c>
      <c r="E59" s="42" t="str">
        <f t="shared" si="2"/>
        <v>MALAGA</v>
      </c>
      <c r="F59" s="42">
        <f t="shared" si="7"/>
        <v>1717462</v>
      </c>
      <c r="G59" s="42">
        <f t="shared" si="8"/>
        <v>4385976</v>
      </c>
    </row>
    <row r="60" spans="1:7" x14ac:dyDescent="0.25">
      <c r="A60" s="42" t="str">
        <f t="shared" si="3"/>
        <v>SANTANDER</v>
      </c>
      <c r="B60" s="41">
        <f t="shared" si="4"/>
        <v>3068021</v>
      </c>
      <c r="C60" s="41">
        <f t="shared" si="5"/>
        <v>3276096</v>
      </c>
      <c r="D60" s="41">
        <f t="shared" si="6"/>
        <v>17</v>
      </c>
      <c r="E60" s="42" t="str">
        <f t="shared" si="2"/>
        <v>CEUTA</v>
      </c>
      <c r="F60" s="42">
        <f t="shared" si="7"/>
        <v>1682822</v>
      </c>
      <c r="G60" s="42">
        <f t="shared" si="8"/>
        <v>1899116</v>
      </c>
    </row>
    <row r="61" spans="1:7" x14ac:dyDescent="0.25">
      <c r="A61" s="42" t="str">
        <f t="shared" si="3"/>
        <v>SEVILLA</v>
      </c>
      <c r="B61" s="41">
        <f t="shared" si="4"/>
        <v>2888853</v>
      </c>
      <c r="C61" s="41">
        <f t="shared" si="5"/>
        <v>2958089</v>
      </c>
      <c r="D61" s="41">
        <f t="shared" si="6"/>
        <v>18</v>
      </c>
      <c r="E61" s="42" t="str">
        <f t="shared" si="2"/>
        <v>ALICANTE</v>
      </c>
      <c r="F61" s="42">
        <f t="shared" si="7"/>
        <v>1606442</v>
      </c>
      <c r="G61" s="42">
        <f t="shared" si="8"/>
        <v>1526306</v>
      </c>
    </row>
    <row r="62" spans="1:7" x14ac:dyDescent="0.25">
      <c r="A62" s="42" t="str">
        <f t="shared" si="3"/>
        <v>TARRAGONA</v>
      </c>
      <c r="B62" s="41">
        <f t="shared" si="4"/>
        <v>18504287</v>
      </c>
      <c r="C62" s="41">
        <f t="shared" si="5"/>
        <v>22394314</v>
      </c>
      <c r="D62" s="41">
        <f t="shared" si="6"/>
        <v>6</v>
      </c>
      <c r="E62" s="42" t="str">
        <f t="shared" si="2"/>
        <v>MOTRIL</v>
      </c>
      <c r="F62" s="42">
        <f t="shared" si="7"/>
        <v>1314101</v>
      </c>
      <c r="G62" s="42">
        <f t="shared" si="8"/>
        <v>1368183</v>
      </c>
    </row>
    <row r="63" spans="1:7" x14ac:dyDescent="0.25">
      <c r="A63" s="42" t="str">
        <f t="shared" si="3"/>
        <v>VALENCIA</v>
      </c>
      <c r="B63" s="41">
        <f t="shared" si="4"/>
        <v>43923747</v>
      </c>
      <c r="C63" s="41">
        <f t="shared" si="5"/>
        <v>44363015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1239885</v>
      </c>
      <c r="G63" s="42">
        <f t="shared" si="8"/>
        <v>1248239</v>
      </c>
    </row>
    <row r="64" spans="1:7" x14ac:dyDescent="0.25">
      <c r="A64" s="42" t="str">
        <f t="shared" si="3"/>
        <v>VIGO</v>
      </c>
      <c r="B64" s="41">
        <f t="shared" si="4"/>
        <v>2819575</v>
      </c>
      <c r="C64" s="41">
        <f t="shared" si="5"/>
        <v>2712060</v>
      </c>
      <c r="D64" s="41">
        <f t="shared" si="6"/>
        <v>19</v>
      </c>
      <c r="E64" s="42" t="str">
        <f t="shared" si="2"/>
        <v>MELILLA</v>
      </c>
      <c r="F64" s="42">
        <f t="shared" si="7"/>
        <v>654062</v>
      </c>
      <c r="G64" s="42">
        <f t="shared" si="8"/>
        <v>648568</v>
      </c>
    </row>
    <row r="65" spans="1:7" x14ac:dyDescent="0.25">
      <c r="A65" s="42" t="str">
        <f t="shared" si="3"/>
        <v>VILAGARCIA</v>
      </c>
      <c r="B65" s="41">
        <f t="shared" si="4"/>
        <v>651096</v>
      </c>
      <c r="C65" s="41">
        <f t="shared" si="5"/>
        <v>660123</v>
      </c>
      <c r="D65" s="41">
        <f t="shared" si="6"/>
        <v>28</v>
      </c>
      <c r="E65" s="42" t="str">
        <f t="shared" si="2"/>
        <v>VILAGARCIA</v>
      </c>
      <c r="F65" s="42">
        <f t="shared" si="7"/>
        <v>651096</v>
      </c>
      <c r="G65" s="42">
        <f t="shared" si="8"/>
        <v>660123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1006881</v>
      </c>
      <c r="C7" s="37">
        <v>1082018</v>
      </c>
      <c r="D7" s="37">
        <v>8234124</v>
      </c>
      <c r="E7" s="37">
        <v>7909430</v>
      </c>
      <c r="F7" s="10">
        <f>((E7*100)/D7)-100</f>
        <v>-3.9432731399235621</v>
      </c>
      <c r="G7" s="1"/>
      <c r="H7" s="1"/>
      <c r="I7" s="1"/>
    </row>
    <row r="8" spans="1:12" x14ac:dyDescent="0.25">
      <c r="A8" s="11" t="s">
        <v>45</v>
      </c>
      <c r="B8" s="38">
        <v>153383</v>
      </c>
      <c r="C8" s="38">
        <v>172655</v>
      </c>
      <c r="D8" s="38">
        <v>1513500</v>
      </c>
      <c r="E8" s="38">
        <v>1598058</v>
      </c>
      <c r="F8" s="13">
        <f t="shared" ref="F8:F35" si="0">((E8*100)/D8)-100</f>
        <v>5.5869177403369719</v>
      </c>
      <c r="G8" s="1"/>
      <c r="H8" s="1"/>
      <c r="I8" s="1"/>
    </row>
    <row r="9" spans="1:12" x14ac:dyDescent="0.25">
      <c r="A9" s="8" t="s">
        <v>46</v>
      </c>
      <c r="B9" s="37">
        <v>388319</v>
      </c>
      <c r="C9" s="37">
        <v>578750</v>
      </c>
      <c r="D9" s="37">
        <v>3822815</v>
      </c>
      <c r="E9" s="37">
        <v>3143920</v>
      </c>
      <c r="F9" s="10">
        <f t="shared" si="0"/>
        <v>-17.759033591738032</v>
      </c>
      <c r="G9" s="1"/>
      <c r="H9" s="1"/>
      <c r="I9" s="1"/>
    </row>
    <row r="10" spans="1:12" x14ac:dyDescent="0.25">
      <c r="A10" s="11" t="s">
        <v>47</v>
      </c>
      <c r="B10" s="38">
        <v>403541</v>
      </c>
      <c r="C10" s="38">
        <v>450520</v>
      </c>
      <c r="D10" s="38">
        <v>3314986</v>
      </c>
      <c r="E10" s="38">
        <v>3144569</v>
      </c>
      <c r="F10" s="13">
        <f t="shared" si="0"/>
        <v>-5.1408060245201597</v>
      </c>
      <c r="G10" s="1"/>
      <c r="H10" s="1"/>
      <c r="I10" s="1"/>
    </row>
    <row r="11" spans="1:12" x14ac:dyDescent="0.25">
      <c r="A11" s="8" t="s">
        <v>48</v>
      </c>
      <c r="B11" s="37">
        <v>6698552</v>
      </c>
      <c r="C11" s="37">
        <v>7173748</v>
      </c>
      <c r="D11" s="37">
        <v>55266718</v>
      </c>
      <c r="E11" s="37">
        <v>55182582</v>
      </c>
      <c r="F11" s="10">
        <f t="shared" si="0"/>
        <v>-0.15223628803143185</v>
      </c>
      <c r="G11" s="1"/>
      <c r="H11" s="1"/>
      <c r="I11" s="1"/>
    </row>
    <row r="12" spans="1:12" x14ac:dyDescent="0.25">
      <c r="A12" s="11" t="s">
        <v>49</v>
      </c>
      <c r="B12" s="38">
        <v>272115</v>
      </c>
      <c r="C12" s="38">
        <v>383164</v>
      </c>
      <c r="D12" s="38">
        <v>2443474</v>
      </c>
      <c r="E12" s="38">
        <v>2447307</v>
      </c>
      <c r="F12" s="13">
        <f t="shared" si="0"/>
        <v>0.15686682158271026</v>
      </c>
      <c r="G12" s="1"/>
      <c r="H12" s="1"/>
      <c r="I12" s="1"/>
    </row>
    <row r="13" spans="1:12" x14ac:dyDescent="0.25">
      <c r="A13" s="8" t="s">
        <v>50</v>
      </c>
      <c r="B13" s="37">
        <v>1137782</v>
      </c>
      <c r="C13" s="37">
        <v>1160567</v>
      </c>
      <c r="D13" s="37">
        <v>8136717</v>
      </c>
      <c r="E13" s="37">
        <v>7959208</v>
      </c>
      <c r="F13" s="10">
        <f t="shared" si="0"/>
        <v>-2.1815801139452162</v>
      </c>
      <c r="G13" s="1"/>
      <c r="H13" s="1"/>
      <c r="I13" s="1"/>
    </row>
    <row r="14" spans="1:12" x14ac:dyDescent="0.25">
      <c r="A14" s="11" t="s">
        <v>51</v>
      </c>
      <c r="B14" s="38">
        <v>3511400</v>
      </c>
      <c r="C14" s="38">
        <v>3628868</v>
      </c>
      <c r="D14" s="38">
        <v>27999952</v>
      </c>
      <c r="E14" s="38">
        <v>27661324</v>
      </c>
      <c r="F14" s="13">
        <f t="shared" si="0"/>
        <v>-1.2093877875219192</v>
      </c>
      <c r="G14" s="1"/>
      <c r="H14" s="1"/>
      <c r="I14" s="1"/>
    </row>
    <row r="15" spans="1:12" x14ac:dyDescent="0.25">
      <c r="A15" s="8" t="s">
        <v>52</v>
      </c>
      <c r="B15" s="37">
        <v>2727349</v>
      </c>
      <c r="C15" s="37">
        <v>2944388</v>
      </c>
      <c r="D15" s="37">
        <v>18264535</v>
      </c>
      <c r="E15" s="37">
        <v>20181344</v>
      </c>
      <c r="F15" s="10">
        <f t="shared" si="0"/>
        <v>10.494704628395965</v>
      </c>
      <c r="G15" s="1"/>
      <c r="H15" s="1"/>
      <c r="I15" s="1"/>
    </row>
    <row r="16" spans="1:12" x14ac:dyDescent="0.25">
      <c r="A16" s="11" t="s">
        <v>53</v>
      </c>
      <c r="B16" s="38">
        <v>2460564</v>
      </c>
      <c r="C16" s="38">
        <v>2719706</v>
      </c>
      <c r="D16" s="38">
        <v>19899002</v>
      </c>
      <c r="E16" s="38">
        <v>19140476</v>
      </c>
      <c r="F16" s="13">
        <f t="shared" si="0"/>
        <v>-3.811879610846816</v>
      </c>
      <c r="G16" s="1"/>
      <c r="H16" s="1"/>
      <c r="I16" s="1"/>
    </row>
    <row r="17" spans="1:9" x14ac:dyDescent="0.25">
      <c r="A17" s="8" t="s">
        <v>54</v>
      </c>
      <c r="B17" s="37">
        <v>1140706</v>
      </c>
      <c r="C17" s="37">
        <v>1009315</v>
      </c>
      <c r="D17" s="37">
        <v>7807330</v>
      </c>
      <c r="E17" s="37">
        <v>9164088</v>
      </c>
      <c r="F17" s="10">
        <f t="shared" si="0"/>
        <v>17.378002466912505</v>
      </c>
      <c r="G17" s="1"/>
      <c r="H17" s="1"/>
      <c r="I17" s="1"/>
    </row>
    <row r="18" spans="1:9" x14ac:dyDescent="0.25">
      <c r="A18" s="11" t="s">
        <v>55</v>
      </c>
      <c r="B18" s="38">
        <v>163998</v>
      </c>
      <c r="C18" s="38">
        <v>166426</v>
      </c>
      <c r="D18" s="38">
        <v>1420735</v>
      </c>
      <c r="E18" s="38">
        <v>1261906</v>
      </c>
      <c r="F18" s="13">
        <f t="shared" si="0"/>
        <v>-11.179354348277471</v>
      </c>
      <c r="G18" s="1"/>
      <c r="H18" s="1"/>
      <c r="I18" s="1"/>
    </row>
    <row r="19" spans="1:9" x14ac:dyDescent="0.25">
      <c r="A19" s="8" t="s">
        <v>56</v>
      </c>
      <c r="B19" s="37">
        <v>1070627</v>
      </c>
      <c r="C19" s="37">
        <v>1084789</v>
      </c>
      <c r="D19" s="37">
        <v>9322275</v>
      </c>
      <c r="E19" s="37">
        <v>7944518</v>
      </c>
      <c r="F19" s="10">
        <f t="shared" si="0"/>
        <v>-14.779192847239543</v>
      </c>
      <c r="G19" s="1"/>
      <c r="H19" s="1"/>
      <c r="I19" s="1"/>
    </row>
    <row r="20" spans="1:9" x14ac:dyDescent="0.25">
      <c r="A20" s="11" t="s">
        <v>57</v>
      </c>
      <c r="B20" s="38">
        <v>982198</v>
      </c>
      <c r="C20" s="38">
        <v>1963873</v>
      </c>
      <c r="D20" s="38">
        <v>10800540</v>
      </c>
      <c r="E20" s="38">
        <v>11281529</v>
      </c>
      <c r="F20" s="13">
        <f t="shared" si="0"/>
        <v>4.4533791828927036</v>
      </c>
      <c r="G20" s="1"/>
      <c r="H20" s="1"/>
      <c r="I20" s="1"/>
    </row>
    <row r="21" spans="1:9" x14ac:dyDescent="0.25">
      <c r="A21" s="8" t="s">
        <v>58</v>
      </c>
      <c r="B21" s="37">
        <v>2754261</v>
      </c>
      <c r="C21" s="37">
        <v>2386263</v>
      </c>
      <c r="D21" s="37">
        <v>18628397</v>
      </c>
      <c r="E21" s="37">
        <v>16472493</v>
      </c>
      <c r="F21" s="10">
        <f t="shared" si="0"/>
        <v>-11.573212660219767</v>
      </c>
      <c r="G21" s="1"/>
      <c r="H21" s="1"/>
      <c r="I21" s="1"/>
    </row>
    <row r="22" spans="1:9" x14ac:dyDescent="0.25">
      <c r="A22" s="11" t="s">
        <v>59</v>
      </c>
      <c r="B22" s="38">
        <v>1815442</v>
      </c>
      <c r="C22" s="38">
        <v>1631540</v>
      </c>
      <c r="D22" s="38">
        <v>15378962</v>
      </c>
      <c r="E22" s="38">
        <v>13117033</v>
      </c>
      <c r="F22" s="13">
        <f t="shared" si="0"/>
        <v>-14.707943227897957</v>
      </c>
      <c r="G22" s="1"/>
      <c r="H22" s="1"/>
      <c r="I22" s="1"/>
    </row>
    <row r="23" spans="1:9" x14ac:dyDescent="0.25">
      <c r="A23" s="8" t="s">
        <v>60</v>
      </c>
      <c r="B23" s="37">
        <v>265770</v>
      </c>
      <c r="C23" s="37">
        <v>335865</v>
      </c>
      <c r="D23" s="37">
        <v>4329395</v>
      </c>
      <c r="E23" s="37">
        <v>1675234</v>
      </c>
      <c r="F23" s="10">
        <f t="shared" si="0"/>
        <v>-61.305586577339326</v>
      </c>
      <c r="G23" s="1"/>
      <c r="H23" s="1"/>
      <c r="I23" s="1"/>
    </row>
    <row r="24" spans="1:9" x14ac:dyDescent="0.25">
      <c r="A24" s="11" t="s">
        <v>61</v>
      </c>
      <c r="B24" s="38">
        <v>232034</v>
      </c>
      <c r="C24" s="38">
        <v>175006</v>
      </c>
      <c r="D24" s="38">
        <v>1227566</v>
      </c>
      <c r="E24" s="38">
        <v>1221894</v>
      </c>
      <c r="F24" s="13">
        <f t="shared" si="0"/>
        <v>-0.46205254951668451</v>
      </c>
      <c r="G24" s="1"/>
      <c r="H24" s="1"/>
      <c r="I24" s="1"/>
    </row>
    <row r="25" spans="1:9" x14ac:dyDescent="0.25">
      <c r="A25" s="8" t="s">
        <v>62</v>
      </c>
      <c r="B25" s="37">
        <v>76073</v>
      </c>
      <c r="C25" s="37">
        <v>80907</v>
      </c>
      <c r="D25" s="37">
        <v>633770</v>
      </c>
      <c r="E25" s="37">
        <v>643118</v>
      </c>
      <c r="F25" s="10">
        <f t="shared" si="0"/>
        <v>1.4749830380106346</v>
      </c>
      <c r="G25" s="1"/>
      <c r="H25" s="1"/>
      <c r="I25" s="1"/>
    </row>
    <row r="26" spans="1:9" x14ac:dyDescent="0.25">
      <c r="A26" s="11" t="s">
        <v>63</v>
      </c>
      <c r="B26" s="38">
        <v>189467</v>
      </c>
      <c r="C26" s="38">
        <v>159759</v>
      </c>
      <c r="D26" s="38">
        <v>1347448</v>
      </c>
      <c r="E26" s="38">
        <v>1289763</v>
      </c>
      <c r="F26" s="13">
        <f t="shared" si="0"/>
        <v>-4.2810557438951236</v>
      </c>
      <c r="G26" s="1"/>
      <c r="H26" s="1"/>
      <c r="I26" s="1"/>
    </row>
    <row r="27" spans="1:9" x14ac:dyDescent="0.25">
      <c r="A27" s="8" t="s">
        <v>64</v>
      </c>
      <c r="B27" s="37">
        <v>172262</v>
      </c>
      <c r="C27" s="37">
        <v>191798</v>
      </c>
      <c r="D27" s="37">
        <v>2130575</v>
      </c>
      <c r="E27" s="37">
        <v>1751204</v>
      </c>
      <c r="F27" s="10">
        <f t="shared" si="0"/>
        <v>-17.806038276052234</v>
      </c>
      <c r="G27" s="1"/>
      <c r="H27" s="1"/>
      <c r="I27" s="1"/>
    </row>
    <row r="28" spans="1:9" x14ac:dyDescent="0.25">
      <c r="A28" s="11" t="s">
        <v>65</v>
      </c>
      <c r="B28" s="38">
        <v>1327943</v>
      </c>
      <c r="C28" s="38">
        <v>1063135</v>
      </c>
      <c r="D28" s="38">
        <v>9257764</v>
      </c>
      <c r="E28" s="38">
        <v>8396475</v>
      </c>
      <c r="F28" s="13">
        <f t="shared" si="0"/>
        <v>-9.3034235912689098</v>
      </c>
      <c r="G28" s="1"/>
      <c r="H28" s="1"/>
      <c r="I28" s="1"/>
    </row>
    <row r="29" spans="1:9" x14ac:dyDescent="0.25">
      <c r="A29" s="8" t="s">
        <v>66</v>
      </c>
      <c r="B29" s="37">
        <v>359287</v>
      </c>
      <c r="C29" s="37">
        <v>424231</v>
      </c>
      <c r="D29" s="37">
        <v>3237124</v>
      </c>
      <c r="E29" s="37">
        <v>3037459</v>
      </c>
      <c r="F29" s="10">
        <f t="shared" si="0"/>
        <v>-6.1679750296868434</v>
      </c>
      <c r="G29" s="1"/>
      <c r="H29" s="1"/>
      <c r="I29" s="1"/>
    </row>
    <row r="30" spans="1:9" x14ac:dyDescent="0.25">
      <c r="A30" s="11" t="s">
        <v>67</v>
      </c>
      <c r="B30" s="38">
        <v>332448</v>
      </c>
      <c r="C30" s="38">
        <v>351252</v>
      </c>
      <c r="D30" s="38">
        <v>2944459</v>
      </c>
      <c r="E30" s="38">
        <v>2873529</v>
      </c>
      <c r="F30" s="13">
        <f t="shared" si="0"/>
        <v>-2.4089314879235815</v>
      </c>
      <c r="G30" s="1"/>
      <c r="H30" s="1"/>
      <c r="I30" s="1"/>
    </row>
    <row r="31" spans="1:9" x14ac:dyDescent="0.25">
      <c r="A31" s="8" t="s">
        <v>68</v>
      </c>
      <c r="B31" s="37">
        <v>2632681</v>
      </c>
      <c r="C31" s="37">
        <v>2453417</v>
      </c>
      <c r="D31" s="37">
        <v>22271354</v>
      </c>
      <c r="E31" s="37">
        <v>18386463</v>
      </c>
      <c r="F31" s="10">
        <f t="shared" si="0"/>
        <v>-17.443443267975539</v>
      </c>
      <c r="G31" s="1"/>
      <c r="H31" s="1"/>
      <c r="I31" s="1"/>
    </row>
    <row r="32" spans="1:9" x14ac:dyDescent="0.25">
      <c r="A32" s="11" t="s">
        <v>69</v>
      </c>
      <c r="B32" s="38">
        <v>5618598</v>
      </c>
      <c r="C32" s="38">
        <v>5118153</v>
      </c>
      <c r="D32" s="38">
        <v>44025116</v>
      </c>
      <c r="E32" s="38">
        <v>43581037</v>
      </c>
      <c r="F32" s="13">
        <f t="shared" si="0"/>
        <v>-1.008694673286044</v>
      </c>
      <c r="G32" s="1"/>
      <c r="H32" s="1"/>
      <c r="I32" s="1"/>
    </row>
    <row r="33" spans="1:9" x14ac:dyDescent="0.25">
      <c r="A33" s="8" t="s">
        <v>70</v>
      </c>
      <c r="B33" s="37">
        <v>262780</v>
      </c>
      <c r="C33" s="37">
        <v>281489</v>
      </c>
      <c r="D33" s="37">
        <v>2488531</v>
      </c>
      <c r="E33" s="37">
        <v>2623540</v>
      </c>
      <c r="F33" s="10">
        <f t="shared" si="0"/>
        <v>5.4252488717239231</v>
      </c>
      <c r="G33" s="1"/>
      <c r="H33" s="1"/>
      <c r="I33" s="1"/>
    </row>
    <row r="34" spans="1:9" x14ac:dyDescent="0.25">
      <c r="A34" s="11" t="s">
        <v>71</v>
      </c>
      <c r="B34" s="38">
        <v>59315</v>
      </c>
      <c r="C34" s="38">
        <v>68983</v>
      </c>
      <c r="D34" s="38">
        <v>656976</v>
      </c>
      <c r="E34" s="38">
        <v>648500</v>
      </c>
      <c r="F34" s="13">
        <f t="shared" si="0"/>
        <v>-1.2901536738023935</v>
      </c>
      <c r="G34" s="1"/>
      <c r="H34" s="1"/>
      <c r="I34" s="1"/>
    </row>
    <row r="35" spans="1:9" x14ac:dyDescent="0.25">
      <c r="A35" s="14" t="s">
        <v>72</v>
      </c>
      <c r="B35" s="15">
        <f>SUM(B7:B34)</f>
        <v>38215776</v>
      </c>
      <c r="C35" s="15">
        <f t="shared" ref="C35:E35" si="1">SUM(C7:C34)</f>
        <v>39240585</v>
      </c>
      <c r="D35" s="15">
        <f t="shared" si="1"/>
        <v>306804140</v>
      </c>
      <c r="E35" s="15">
        <f t="shared" si="1"/>
        <v>293738001</v>
      </c>
      <c r="F35" s="16">
        <f t="shared" si="0"/>
        <v>-4.2587883592444342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7909430</v>
      </c>
      <c r="C38" s="41">
        <f>D7</f>
        <v>8234124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55182582</v>
      </c>
      <c r="G38" s="42">
        <f>LOOKUP(E38,$A$38:$A$65,$C$38:$C$65)</f>
        <v>55266718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1598058</v>
      </c>
      <c r="C39" s="41">
        <f t="shared" ref="C39:C65" si="5">D8</f>
        <v>1513500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43581037</v>
      </c>
      <c r="G39" s="42">
        <f t="shared" ref="G39:G65" si="8">LOOKUP(E39,$A$38:$A$65,$C$38:$C$65)</f>
        <v>44025116</v>
      </c>
    </row>
    <row r="40" spans="1:9" x14ac:dyDescent="0.25">
      <c r="A40" s="42" t="str">
        <f t="shared" si="3"/>
        <v>ALMERIA</v>
      </c>
      <c r="B40" s="41">
        <f t="shared" si="4"/>
        <v>3143920</v>
      </c>
      <c r="C40" s="41">
        <f t="shared" si="5"/>
        <v>3822815</v>
      </c>
      <c r="D40" s="41">
        <f t="shared" si="6"/>
        <v>16</v>
      </c>
      <c r="E40" s="42" t="str">
        <f t="shared" si="2"/>
        <v>BARCELONA</v>
      </c>
      <c r="F40" s="42">
        <f t="shared" si="7"/>
        <v>27661324</v>
      </c>
      <c r="G40" s="42">
        <f t="shared" si="8"/>
        <v>27999952</v>
      </c>
    </row>
    <row r="41" spans="1:9" x14ac:dyDescent="0.25">
      <c r="A41" s="42" t="str">
        <f t="shared" si="3"/>
        <v>AVILES</v>
      </c>
      <c r="B41" s="41">
        <f t="shared" si="4"/>
        <v>3144569</v>
      </c>
      <c r="C41" s="41">
        <f t="shared" si="5"/>
        <v>3314986</v>
      </c>
      <c r="D41" s="41">
        <f t="shared" si="6"/>
        <v>15</v>
      </c>
      <c r="E41" s="42" t="str">
        <f t="shared" si="2"/>
        <v>BILBAO</v>
      </c>
      <c r="F41" s="42">
        <f t="shared" si="7"/>
        <v>20181344</v>
      </c>
      <c r="G41" s="42">
        <f t="shared" si="8"/>
        <v>18264535</v>
      </c>
    </row>
    <row r="42" spans="1:9" x14ac:dyDescent="0.25">
      <c r="A42" s="42" t="str">
        <f t="shared" si="3"/>
        <v>BAHIA DE ALGECIRAS</v>
      </c>
      <c r="B42" s="41">
        <f t="shared" si="4"/>
        <v>55182582</v>
      </c>
      <c r="C42" s="41">
        <f t="shared" si="5"/>
        <v>55266718</v>
      </c>
      <c r="D42" s="41">
        <f t="shared" si="6"/>
        <v>1</v>
      </c>
      <c r="E42" s="42" t="str">
        <f t="shared" si="2"/>
        <v>CARTAGENA</v>
      </c>
      <c r="F42" s="42">
        <f t="shared" si="7"/>
        <v>19140476</v>
      </c>
      <c r="G42" s="42">
        <f t="shared" si="8"/>
        <v>19899002</v>
      </c>
    </row>
    <row r="43" spans="1:9" x14ac:dyDescent="0.25">
      <c r="A43" s="42" t="str">
        <f t="shared" si="3"/>
        <v>BAHIA DE CADIZ</v>
      </c>
      <c r="B43" s="41">
        <f t="shared" si="4"/>
        <v>2447307</v>
      </c>
      <c r="C43" s="41">
        <f t="shared" si="5"/>
        <v>2443474</v>
      </c>
      <c r="D43" s="41">
        <f t="shared" si="6"/>
        <v>20</v>
      </c>
      <c r="E43" s="42" t="str">
        <f t="shared" si="2"/>
        <v>TARRAGONA</v>
      </c>
      <c r="F43" s="42">
        <f t="shared" si="7"/>
        <v>18386463</v>
      </c>
      <c r="G43" s="42">
        <f t="shared" si="8"/>
        <v>22271354</v>
      </c>
    </row>
    <row r="44" spans="1:9" x14ac:dyDescent="0.25">
      <c r="A44" s="42" t="str">
        <f t="shared" si="3"/>
        <v>BALEARES</v>
      </c>
      <c r="B44" s="41">
        <f t="shared" si="4"/>
        <v>7959208</v>
      </c>
      <c r="C44" s="41">
        <f t="shared" si="5"/>
        <v>8136717</v>
      </c>
      <c r="D44" s="41">
        <f t="shared" si="6"/>
        <v>12</v>
      </c>
      <c r="E44" s="42" t="str">
        <f t="shared" si="2"/>
        <v>HUELVA</v>
      </c>
      <c r="F44" s="42">
        <f t="shared" si="7"/>
        <v>16472493</v>
      </c>
      <c r="G44" s="42">
        <f t="shared" si="8"/>
        <v>18628397</v>
      </c>
    </row>
    <row r="45" spans="1:9" x14ac:dyDescent="0.25">
      <c r="A45" s="42" t="str">
        <f t="shared" si="3"/>
        <v>BARCELONA</v>
      </c>
      <c r="B45" s="41">
        <f t="shared" si="4"/>
        <v>27661324</v>
      </c>
      <c r="C45" s="41">
        <f t="shared" si="5"/>
        <v>27999952</v>
      </c>
      <c r="D45" s="41">
        <f t="shared" si="6"/>
        <v>3</v>
      </c>
      <c r="E45" s="42" t="str">
        <f t="shared" si="2"/>
        <v>LAS PALMAS</v>
      </c>
      <c r="F45" s="42">
        <f t="shared" si="7"/>
        <v>13117033</v>
      </c>
      <c r="G45" s="42">
        <f t="shared" si="8"/>
        <v>15378962</v>
      </c>
    </row>
    <row r="46" spans="1:9" x14ac:dyDescent="0.25">
      <c r="A46" s="42" t="str">
        <f t="shared" si="3"/>
        <v>BILBAO</v>
      </c>
      <c r="B46" s="41">
        <f t="shared" si="4"/>
        <v>20181344</v>
      </c>
      <c r="C46" s="41">
        <f t="shared" si="5"/>
        <v>18264535</v>
      </c>
      <c r="D46" s="41">
        <f t="shared" si="6"/>
        <v>4</v>
      </c>
      <c r="E46" s="42" t="str">
        <f t="shared" si="2"/>
        <v>GIJON</v>
      </c>
      <c r="F46" s="42">
        <f t="shared" si="7"/>
        <v>11281529</v>
      </c>
      <c r="G46" s="42">
        <f t="shared" si="8"/>
        <v>10800540</v>
      </c>
    </row>
    <row r="47" spans="1:9" x14ac:dyDescent="0.25">
      <c r="A47" s="42" t="str">
        <f t="shared" si="3"/>
        <v>CARTAGENA</v>
      </c>
      <c r="B47" s="41">
        <f t="shared" si="4"/>
        <v>19140476</v>
      </c>
      <c r="C47" s="41">
        <f t="shared" si="5"/>
        <v>19899002</v>
      </c>
      <c r="D47" s="41">
        <f t="shared" si="6"/>
        <v>5</v>
      </c>
      <c r="E47" s="42" t="str">
        <f t="shared" si="2"/>
        <v>CASTELLON</v>
      </c>
      <c r="F47" s="42">
        <f t="shared" si="7"/>
        <v>9164088</v>
      </c>
      <c r="G47" s="42">
        <f t="shared" si="8"/>
        <v>7807330</v>
      </c>
    </row>
    <row r="48" spans="1:9" x14ac:dyDescent="0.25">
      <c r="A48" s="42" t="str">
        <f t="shared" si="3"/>
        <v>CASTELLON</v>
      </c>
      <c r="B48" s="41">
        <f t="shared" si="4"/>
        <v>9164088</v>
      </c>
      <c r="C48" s="41">
        <f t="shared" si="5"/>
        <v>7807330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8396475</v>
      </c>
      <c r="G48" s="42">
        <f t="shared" si="8"/>
        <v>9257764</v>
      </c>
    </row>
    <row r="49" spans="1:7" x14ac:dyDescent="0.25">
      <c r="A49" s="42" t="str">
        <f t="shared" si="3"/>
        <v>CEUTA</v>
      </c>
      <c r="B49" s="41">
        <f t="shared" si="4"/>
        <v>1261906</v>
      </c>
      <c r="C49" s="41">
        <f t="shared" si="5"/>
        <v>1420735</v>
      </c>
      <c r="D49" s="41">
        <f t="shared" si="6"/>
        <v>25</v>
      </c>
      <c r="E49" s="42" t="str">
        <f t="shared" si="2"/>
        <v>BALEARES</v>
      </c>
      <c r="F49" s="42">
        <f t="shared" si="7"/>
        <v>7959208</v>
      </c>
      <c r="G49" s="42">
        <f t="shared" si="8"/>
        <v>8136717</v>
      </c>
    </row>
    <row r="50" spans="1:7" x14ac:dyDescent="0.25">
      <c r="A50" s="42" t="str">
        <f t="shared" si="3"/>
        <v>FERROL-SAN CIBRAO</v>
      </c>
      <c r="B50" s="41">
        <f t="shared" si="4"/>
        <v>7944518</v>
      </c>
      <c r="C50" s="41">
        <f t="shared" si="5"/>
        <v>9322275</v>
      </c>
      <c r="D50" s="41">
        <f t="shared" si="6"/>
        <v>13</v>
      </c>
      <c r="E50" s="42" t="str">
        <f t="shared" si="2"/>
        <v>FERROL-SAN CIBRAO</v>
      </c>
      <c r="F50" s="42">
        <f t="shared" si="7"/>
        <v>7944518</v>
      </c>
      <c r="G50" s="42">
        <f t="shared" si="8"/>
        <v>9322275</v>
      </c>
    </row>
    <row r="51" spans="1:7" x14ac:dyDescent="0.25">
      <c r="A51" s="42" t="str">
        <f t="shared" si="3"/>
        <v>GIJON</v>
      </c>
      <c r="B51" s="41">
        <f t="shared" si="4"/>
        <v>11281529</v>
      </c>
      <c r="C51" s="41">
        <f t="shared" si="5"/>
        <v>10800540</v>
      </c>
      <c r="D51" s="41">
        <f t="shared" si="6"/>
        <v>9</v>
      </c>
      <c r="E51" s="42" t="str">
        <f t="shared" si="2"/>
        <v>A CORUÑA</v>
      </c>
      <c r="F51" s="42">
        <f t="shared" si="7"/>
        <v>7909430</v>
      </c>
      <c r="G51" s="42">
        <f t="shared" si="8"/>
        <v>8234124</v>
      </c>
    </row>
    <row r="52" spans="1:7" x14ac:dyDescent="0.25">
      <c r="A52" s="42" t="str">
        <f t="shared" si="3"/>
        <v>HUELVA</v>
      </c>
      <c r="B52" s="41">
        <f t="shared" si="4"/>
        <v>16472493</v>
      </c>
      <c r="C52" s="41">
        <f t="shared" si="5"/>
        <v>18628397</v>
      </c>
      <c r="D52" s="41">
        <f t="shared" si="6"/>
        <v>7</v>
      </c>
      <c r="E52" s="42" t="str">
        <f t="shared" si="2"/>
        <v>AVILES</v>
      </c>
      <c r="F52" s="42">
        <f t="shared" si="7"/>
        <v>3144569</v>
      </c>
      <c r="G52" s="42">
        <f t="shared" si="8"/>
        <v>3314986</v>
      </c>
    </row>
    <row r="53" spans="1:7" x14ac:dyDescent="0.25">
      <c r="A53" s="42" t="str">
        <f t="shared" si="3"/>
        <v>LAS PALMAS</v>
      </c>
      <c r="B53" s="41">
        <f t="shared" si="4"/>
        <v>13117033</v>
      </c>
      <c r="C53" s="41">
        <f t="shared" si="5"/>
        <v>15378962</v>
      </c>
      <c r="D53" s="41">
        <f t="shared" si="6"/>
        <v>8</v>
      </c>
      <c r="E53" s="42" t="str">
        <f t="shared" si="2"/>
        <v>ALMERIA</v>
      </c>
      <c r="F53" s="42">
        <f t="shared" si="7"/>
        <v>3143920</v>
      </c>
      <c r="G53" s="42">
        <f t="shared" si="8"/>
        <v>3822815</v>
      </c>
    </row>
    <row r="54" spans="1:7" x14ac:dyDescent="0.25">
      <c r="A54" s="42" t="str">
        <f t="shared" si="3"/>
        <v>MALAGA</v>
      </c>
      <c r="B54" s="41">
        <f t="shared" si="4"/>
        <v>1675234</v>
      </c>
      <c r="C54" s="41">
        <f t="shared" si="5"/>
        <v>4329395</v>
      </c>
      <c r="D54" s="41">
        <f t="shared" si="6"/>
        <v>22</v>
      </c>
      <c r="E54" s="42" t="str">
        <f t="shared" si="2"/>
        <v>SANTANDER</v>
      </c>
      <c r="F54" s="42">
        <f t="shared" si="7"/>
        <v>3037459</v>
      </c>
      <c r="G54" s="42">
        <f t="shared" si="8"/>
        <v>3237124</v>
      </c>
    </row>
    <row r="55" spans="1:7" x14ac:dyDescent="0.25">
      <c r="A55" s="42" t="str">
        <f t="shared" si="3"/>
        <v>MARIN Y RIA DE PONTEVEDRA</v>
      </c>
      <c r="B55" s="41">
        <f t="shared" si="4"/>
        <v>1221894</v>
      </c>
      <c r="C55" s="41">
        <f t="shared" si="5"/>
        <v>1227566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2873529</v>
      </c>
      <c r="G55" s="42">
        <f t="shared" si="8"/>
        <v>2944459</v>
      </c>
    </row>
    <row r="56" spans="1:7" x14ac:dyDescent="0.25">
      <c r="A56" s="42" t="str">
        <f t="shared" si="3"/>
        <v>MELILLA</v>
      </c>
      <c r="B56" s="41">
        <f t="shared" si="4"/>
        <v>643118</v>
      </c>
      <c r="C56" s="41">
        <f t="shared" si="5"/>
        <v>633770</v>
      </c>
      <c r="D56" s="41">
        <f t="shared" si="6"/>
        <v>28</v>
      </c>
      <c r="E56" s="42" t="str">
        <f t="shared" si="2"/>
        <v>VIGO</v>
      </c>
      <c r="F56" s="42">
        <f t="shared" si="9"/>
        <v>2623540</v>
      </c>
      <c r="G56" s="42">
        <f t="shared" si="8"/>
        <v>2488531</v>
      </c>
    </row>
    <row r="57" spans="1:7" x14ac:dyDescent="0.25">
      <c r="A57" s="42" t="str">
        <f t="shared" si="3"/>
        <v>MOTRIL</v>
      </c>
      <c r="B57" s="41">
        <f t="shared" si="4"/>
        <v>1289763</v>
      </c>
      <c r="C57" s="41">
        <f t="shared" si="5"/>
        <v>1347448</v>
      </c>
      <c r="D57" s="41">
        <f t="shared" si="6"/>
        <v>24</v>
      </c>
      <c r="E57" s="42" t="str">
        <f t="shared" si="2"/>
        <v>BAHIA DE CADIZ</v>
      </c>
      <c r="F57" s="42">
        <f t="shared" si="9"/>
        <v>2447307</v>
      </c>
      <c r="G57" s="42">
        <f t="shared" si="8"/>
        <v>2443474</v>
      </c>
    </row>
    <row r="58" spans="1:7" x14ac:dyDescent="0.25">
      <c r="A58" s="42" t="str">
        <f t="shared" si="3"/>
        <v>PASAIA</v>
      </c>
      <c r="B58" s="41">
        <f t="shared" si="4"/>
        <v>1751204</v>
      </c>
      <c r="C58" s="41">
        <f t="shared" si="5"/>
        <v>2130575</v>
      </c>
      <c r="D58" s="41">
        <f t="shared" si="6"/>
        <v>21</v>
      </c>
      <c r="E58" s="42" t="str">
        <f t="shared" si="2"/>
        <v>PASAIA</v>
      </c>
      <c r="F58" s="42">
        <f t="shared" si="9"/>
        <v>1751204</v>
      </c>
      <c r="G58" s="42">
        <f t="shared" si="8"/>
        <v>2130575</v>
      </c>
    </row>
    <row r="59" spans="1:7" x14ac:dyDescent="0.25">
      <c r="A59" s="42" t="str">
        <f t="shared" si="3"/>
        <v>SANTA CRUZ DE TENERIFE</v>
      </c>
      <c r="B59" s="41">
        <f t="shared" si="4"/>
        <v>8396475</v>
      </c>
      <c r="C59" s="41">
        <f t="shared" si="5"/>
        <v>9257764</v>
      </c>
      <c r="D59" s="41">
        <f t="shared" si="6"/>
        <v>11</v>
      </c>
      <c r="E59" s="42" t="str">
        <f t="shared" si="2"/>
        <v>MALAGA</v>
      </c>
      <c r="F59" s="42">
        <f t="shared" si="9"/>
        <v>1675234</v>
      </c>
      <c r="G59" s="42">
        <f t="shared" si="8"/>
        <v>4329395</v>
      </c>
    </row>
    <row r="60" spans="1:7" x14ac:dyDescent="0.25">
      <c r="A60" s="42" t="str">
        <f t="shared" si="3"/>
        <v>SANTANDER</v>
      </c>
      <c r="B60" s="41">
        <f t="shared" si="4"/>
        <v>3037459</v>
      </c>
      <c r="C60" s="41">
        <f t="shared" si="5"/>
        <v>3237124</v>
      </c>
      <c r="D60" s="41">
        <f t="shared" si="6"/>
        <v>17</v>
      </c>
      <c r="E60" s="42" t="str">
        <f t="shared" si="2"/>
        <v>ALICANTE</v>
      </c>
      <c r="F60" s="42">
        <f t="shared" si="9"/>
        <v>1598058</v>
      </c>
      <c r="G60" s="42">
        <f t="shared" si="8"/>
        <v>1513500</v>
      </c>
    </row>
    <row r="61" spans="1:7" x14ac:dyDescent="0.25">
      <c r="A61" s="42" t="str">
        <f t="shared" si="3"/>
        <v>SEVILLA</v>
      </c>
      <c r="B61" s="41">
        <f t="shared" si="4"/>
        <v>2873529</v>
      </c>
      <c r="C61" s="41">
        <f t="shared" si="5"/>
        <v>2944459</v>
      </c>
      <c r="D61" s="41">
        <f t="shared" si="6"/>
        <v>18</v>
      </c>
      <c r="E61" s="42" t="str">
        <f t="shared" si="2"/>
        <v>MOTRIL</v>
      </c>
      <c r="F61" s="42">
        <f t="shared" si="9"/>
        <v>1289763</v>
      </c>
      <c r="G61" s="42">
        <f t="shared" si="8"/>
        <v>1347448</v>
      </c>
    </row>
    <row r="62" spans="1:7" x14ac:dyDescent="0.25">
      <c r="A62" s="42" t="str">
        <f t="shared" si="3"/>
        <v>TARRAGONA</v>
      </c>
      <c r="B62" s="41">
        <f t="shared" si="4"/>
        <v>18386463</v>
      </c>
      <c r="C62" s="41">
        <f t="shared" si="5"/>
        <v>22271354</v>
      </c>
      <c r="D62" s="41">
        <f t="shared" si="6"/>
        <v>6</v>
      </c>
      <c r="E62" s="42" t="str">
        <f t="shared" si="2"/>
        <v>CEUTA</v>
      </c>
      <c r="F62" s="42">
        <f t="shared" si="9"/>
        <v>1261906</v>
      </c>
      <c r="G62" s="42">
        <f t="shared" si="8"/>
        <v>1420735</v>
      </c>
    </row>
    <row r="63" spans="1:7" x14ac:dyDescent="0.25">
      <c r="A63" s="42" t="str">
        <f t="shared" si="3"/>
        <v>VALENCIA</v>
      </c>
      <c r="B63" s="41">
        <f t="shared" si="4"/>
        <v>43581037</v>
      </c>
      <c r="C63" s="41">
        <f t="shared" si="5"/>
        <v>44025116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1221894</v>
      </c>
      <c r="G63" s="42">
        <f t="shared" si="8"/>
        <v>1227566</v>
      </c>
    </row>
    <row r="64" spans="1:7" x14ac:dyDescent="0.25">
      <c r="A64" s="42" t="str">
        <f t="shared" si="3"/>
        <v>VIGO</v>
      </c>
      <c r="B64" s="41">
        <f t="shared" si="4"/>
        <v>2623540</v>
      </c>
      <c r="C64" s="41">
        <f t="shared" si="5"/>
        <v>2488531</v>
      </c>
      <c r="D64" s="41">
        <f t="shared" si="6"/>
        <v>19</v>
      </c>
      <c r="E64" s="42" t="str">
        <f t="shared" si="2"/>
        <v>VILAGARCIA</v>
      </c>
      <c r="F64" s="42">
        <f t="shared" si="9"/>
        <v>648500</v>
      </c>
      <c r="G64" s="42">
        <f t="shared" si="8"/>
        <v>656976</v>
      </c>
    </row>
    <row r="65" spans="1:7" x14ac:dyDescent="0.25">
      <c r="A65" s="42" t="str">
        <f t="shared" si="3"/>
        <v>VILAGARCIA</v>
      </c>
      <c r="B65" s="41">
        <f t="shared" si="4"/>
        <v>648500</v>
      </c>
      <c r="C65" s="41">
        <f t="shared" si="5"/>
        <v>656976</v>
      </c>
      <c r="D65" s="41">
        <f t="shared" si="6"/>
        <v>27</v>
      </c>
      <c r="E65" s="42" t="str">
        <f t="shared" si="2"/>
        <v>MELILLA</v>
      </c>
      <c r="F65" s="42">
        <f t="shared" si="9"/>
        <v>643118</v>
      </c>
      <c r="G65" s="42">
        <f t="shared" si="8"/>
        <v>633770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714235</v>
      </c>
      <c r="C7" s="37">
        <v>679723</v>
      </c>
      <c r="D7" s="37">
        <v>4662347</v>
      </c>
      <c r="E7" s="37">
        <v>4858215</v>
      </c>
      <c r="F7" s="10">
        <f>((E7*100)/D7)-100</f>
        <v>4.2010601098545379</v>
      </c>
      <c r="G7" s="1"/>
      <c r="H7" s="1"/>
      <c r="I7" s="1"/>
    </row>
    <row r="8" spans="1:12" x14ac:dyDescent="0.25">
      <c r="A8" s="11" t="s">
        <v>45</v>
      </c>
      <c r="B8" s="38">
        <v>7339</v>
      </c>
      <c r="C8" s="38">
        <v>8518</v>
      </c>
      <c r="D8" s="38">
        <v>43880</v>
      </c>
      <c r="E8" s="38">
        <v>41985</v>
      </c>
      <c r="F8" s="13">
        <f t="shared" ref="F8:F35" si="0">((E8*100)/D8)-100</f>
        <v>-4.318596171376484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8151</v>
      </c>
      <c r="E9" s="37">
        <v>6538</v>
      </c>
      <c r="F9" s="10">
        <f t="shared" si="0"/>
        <v>-19.788982946877681</v>
      </c>
      <c r="G9" s="1"/>
      <c r="H9" s="1"/>
      <c r="I9" s="1"/>
    </row>
    <row r="10" spans="1:12" x14ac:dyDescent="0.25">
      <c r="A10" s="11" t="s">
        <v>47</v>
      </c>
      <c r="B10" s="38">
        <v>64384</v>
      </c>
      <c r="C10" s="38">
        <v>70197</v>
      </c>
      <c r="D10" s="38">
        <v>428471</v>
      </c>
      <c r="E10" s="38">
        <v>425365</v>
      </c>
      <c r="F10" s="13">
        <f t="shared" si="0"/>
        <v>-0.72490320231707983</v>
      </c>
      <c r="G10" s="1"/>
      <c r="H10" s="1"/>
      <c r="I10" s="1"/>
    </row>
    <row r="11" spans="1:12" x14ac:dyDescent="0.25">
      <c r="A11" s="8" t="s">
        <v>48</v>
      </c>
      <c r="B11" s="37">
        <v>2053933</v>
      </c>
      <c r="C11" s="37">
        <v>2164796</v>
      </c>
      <c r="D11" s="37">
        <v>15631146</v>
      </c>
      <c r="E11" s="37">
        <v>15701197</v>
      </c>
      <c r="F11" s="10">
        <f t="shared" si="0"/>
        <v>0.44815012283808642</v>
      </c>
      <c r="G11" s="1"/>
      <c r="H11" s="1"/>
      <c r="I11" s="1"/>
    </row>
    <row r="12" spans="1:12" x14ac:dyDescent="0.25">
      <c r="A12" s="11" t="s">
        <v>49</v>
      </c>
      <c r="B12" s="38">
        <v>4559</v>
      </c>
      <c r="C12" s="38">
        <v>0</v>
      </c>
      <c r="D12" s="38">
        <v>48837</v>
      </c>
      <c r="E12" s="38">
        <v>49159</v>
      </c>
      <c r="F12" s="13">
        <f t="shared" si="0"/>
        <v>0.65933615905973397</v>
      </c>
      <c r="G12" s="1"/>
      <c r="H12" s="1"/>
      <c r="I12" s="1"/>
    </row>
    <row r="13" spans="1:12" x14ac:dyDescent="0.25">
      <c r="A13" s="8" t="s">
        <v>50</v>
      </c>
      <c r="B13" s="37">
        <v>175733</v>
      </c>
      <c r="C13" s="37">
        <v>197444</v>
      </c>
      <c r="D13" s="37">
        <v>1100818</v>
      </c>
      <c r="E13" s="37">
        <v>996239</v>
      </c>
      <c r="F13" s="10">
        <f t="shared" si="0"/>
        <v>-9.500117185583818</v>
      </c>
      <c r="G13" s="1"/>
      <c r="H13" s="1"/>
      <c r="I13" s="1"/>
    </row>
    <row r="14" spans="1:12" x14ac:dyDescent="0.25">
      <c r="A14" s="11" t="s">
        <v>51</v>
      </c>
      <c r="B14" s="38">
        <v>835525</v>
      </c>
      <c r="C14" s="38">
        <v>1016519</v>
      </c>
      <c r="D14" s="38">
        <v>6898297</v>
      </c>
      <c r="E14" s="38">
        <v>7163062</v>
      </c>
      <c r="F14" s="13">
        <f t="shared" si="0"/>
        <v>3.8381212058570355</v>
      </c>
      <c r="G14" s="1"/>
      <c r="H14" s="1"/>
      <c r="I14" s="1"/>
    </row>
    <row r="15" spans="1:12" x14ac:dyDescent="0.25">
      <c r="A15" s="8" t="s">
        <v>52</v>
      </c>
      <c r="B15" s="37">
        <v>1568678</v>
      </c>
      <c r="C15" s="37">
        <v>1760093</v>
      </c>
      <c r="D15" s="37">
        <v>9037481</v>
      </c>
      <c r="E15" s="37">
        <v>11001720</v>
      </c>
      <c r="F15" s="10">
        <f t="shared" si="0"/>
        <v>21.73436381221714</v>
      </c>
      <c r="G15" s="1"/>
      <c r="H15" s="1"/>
      <c r="I15" s="1"/>
    </row>
    <row r="16" spans="1:12" x14ac:dyDescent="0.25">
      <c r="A16" s="11" t="s">
        <v>53</v>
      </c>
      <c r="B16" s="38">
        <v>1984317</v>
      </c>
      <c r="C16" s="38">
        <v>2131790</v>
      </c>
      <c r="D16" s="38">
        <v>15875751</v>
      </c>
      <c r="E16" s="38">
        <v>15551085</v>
      </c>
      <c r="F16" s="13">
        <f t="shared" si="0"/>
        <v>-2.0450434124344667</v>
      </c>
      <c r="G16" s="1"/>
      <c r="H16" s="1"/>
      <c r="I16" s="1"/>
    </row>
    <row r="17" spans="1:9" x14ac:dyDescent="0.25">
      <c r="A17" s="8" t="s">
        <v>54</v>
      </c>
      <c r="B17" s="37">
        <v>644096</v>
      </c>
      <c r="C17" s="37">
        <v>546086</v>
      </c>
      <c r="D17" s="37">
        <v>4267977</v>
      </c>
      <c r="E17" s="37">
        <v>5201457</v>
      </c>
      <c r="F17" s="10">
        <f t="shared" si="0"/>
        <v>21.871720489590274</v>
      </c>
      <c r="G17" s="1"/>
      <c r="H17" s="1"/>
      <c r="I17" s="1"/>
    </row>
    <row r="18" spans="1:9" x14ac:dyDescent="0.25">
      <c r="A18" s="11" t="s">
        <v>55</v>
      </c>
      <c r="B18" s="38">
        <v>65930</v>
      </c>
      <c r="C18" s="38">
        <v>94056</v>
      </c>
      <c r="D18" s="38">
        <v>696088</v>
      </c>
      <c r="E18" s="38">
        <v>576995</v>
      </c>
      <c r="F18" s="13">
        <f t="shared" si="0"/>
        <v>-17.108900024134883</v>
      </c>
      <c r="G18" s="1"/>
      <c r="H18" s="1"/>
      <c r="I18" s="1"/>
    </row>
    <row r="19" spans="1:9" x14ac:dyDescent="0.25">
      <c r="A19" s="8" t="s">
        <v>56</v>
      </c>
      <c r="B19" s="37">
        <v>306108</v>
      </c>
      <c r="C19" s="37">
        <v>280261</v>
      </c>
      <c r="D19" s="37">
        <v>1542079</v>
      </c>
      <c r="E19" s="37">
        <v>1838948</v>
      </c>
      <c r="F19" s="10">
        <f t="shared" si="0"/>
        <v>19.251218647034293</v>
      </c>
      <c r="G19" s="1"/>
      <c r="H19" s="1"/>
      <c r="I19" s="1"/>
    </row>
    <row r="20" spans="1:9" x14ac:dyDescent="0.25">
      <c r="A20" s="11" t="s">
        <v>57</v>
      </c>
      <c r="B20" s="38">
        <v>47068</v>
      </c>
      <c r="C20" s="38">
        <v>79873</v>
      </c>
      <c r="D20" s="38">
        <v>621757</v>
      </c>
      <c r="E20" s="38">
        <v>533531</v>
      </c>
      <c r="F20" s="13">
        <f t="shared" si="0"/>
        <v>-14.189787971828224</v>
      </c>
      <c r="G20" s="1"/>
      <c r="H20" s="1"/>
      <c r="I20" s="1"/>
    </row>
    <row r="21" spans="1:9" x14ac:dyDescent="0.25">
      <c r="A21" s="8" t="s">
        <v>58</v>
      </c>
      <c r="B21" s="37">
        <v>2355041</v>
      </c>
      <c r="C21" s="37">
        <v>1901423</v>
      </c>
      <c r="D21" s="37">
        <v>15266768</v>
      </c>
      <c r="E21" s="37">
        <v>13519521</v>
      </c>
      <c r="F21" s="10">
        <f t="shared" si="0"/>
        <v>-11.444773379670139</v>
      </c>
      <c r="G21" s="1"/>
      <c r="H21" s="1"/>
      <c r="I21" s="1"/>
    </row>
    <row r="22" spans="1:9" x14ac:dyDescent="0.25">
      <c r="A22" s="11" t="s">
        <v>59</v>
      </c>
      <c r="B22" s="38">
        <v>331639</v>
      </c>
      <c r="C22" s="38">
        <v>286278</v>
      </c>
      <c r="D22" s="38">
        <v>3078362</v>
      </c>
      <c r="E22" s="38">
        <v>3063036</v>
      </c>
      <c r="F22" s="13">
        <f t="shared" si="0"/>
        <v>-0.49786217475397621</v>
      </c>
      <c r="G22" s="1"/>
      <c r="H22" s="1"/>
      <c r="I22" s="1"/>
    </row>
    <row r="23" spans="1:9" x14ac:dyDescent="0.25">
      <c r="A23" s="8" t="s">
        <v>60</v>
      </c>
      <c r="B23" s="37">
        <v>5313</v>
      </c>
      <c r="C23" s="37">
        <v>9319</v>
      </c>
      <c r="D23" s="37">
        <v>72016</v>
      </c>
      <c r="E23" s="37">
        <v>34751</v>
      </c>
      <c r="F23" s="10">
        <f t="shared" si="0"/>
        <v>-51.745445456565207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98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5307</v>
      </c>
      <c r="C25" s="37">
        <v>7722</v>
      </c>
      <c r="D25" s="37">
        <v>46562</v>
      </c>
      <c r="E25" s="37">
        <v>38745</v>
      </c>
      <c r="F25" s="10">
        <f t="shared" si="0"/>
        <v>-16.788368197242391</v>
      </c>
      <c r="G25" s="1"/>
      <c r="H25" s="1"/>
      <c r="I25" s="1"/>
    </row>
    <row r="26" spans="1:9" x14ac:dyDescent="0.25">
      <c r="A26" s="11" t="s">
        <v>63</v>
      </c>
      <c r="B26" s="38">
        <v>118381</v>
      </c>
      <c r="C26" s="38">
        <v>82121</v>
      </c>
      <c r="D26" s="38">
        <v>817957</v>
      </c>
      <c r="E26" s="38">
        <v>752112</v>
      </c>
      <c r="F26" s="13">
        <f t="shared" si="0"/>
        <v>-8.0499341652433998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764390</v>
      </c>
      <c r="C28" s="38">
        <v>577744</v>
      </c>
      <c r="D28" s="38">
        <v>5010871</v>
      </c>
      <c r="E28" s="38">
        <v>4638105</v>
      </c>
      <c r="F28" s="13">
        <f t="shared" si="0"/>
        <v>-7.4391458091816816</v>
      </c>
      <c r="G28" s="1"/>
      <c r="H28" s="1"/>
      <c r="I28" s="1"/>
    </row>
    <row r="29" spans="1:9" x14ac:dyDescent="0.25">
      <c r="A29" s="8" t="s">
        <v>66</v>
      </c>
      <c r="B29" s="37">
        <v>6106</v>
      </c>
      <c r="C29" s="37">
        <v>17144</v>
      </c>
      <c r="D29" s="37">
        <v>141162</v>
      </c>
      <c r="E29" s="37">
        <v>152914</v>
      </c>
      <c r="F29" s="10">
        <f t="shared" si="0"/>
        <v>8.3251866649664947</v>
      </c>
      <c r="G29" s="1"/>
      <c r="H29" s="1"/>
      <c r="I29" s="1"/>
    </row>
    <row r="30" spans="1:9" x14ac:dyDescent="0.25">
      <c r="A30" s="11" t="s">
        <v>67</v>
      </c>
      <c r="B30" s="38">
        <v>17819</v>
      </c>
      <c r="C30" s="38">
        <v>17700</v>
      </c>
      <c r="D30" s="38">
        <v>279066</v>
      </c>
      <c r="E30" s="38">
        <v>206705</v>
      </c>
      <c r="F30" s="13">
        <f t="shared" si="0"/>
        <v>-25.92970838439652</v>
      </c>
      <c r="G30" s="1"/>
      <c r="H30" s="1"/>
      <c r="I30" s="1"/>
    </row>
    <row r="31" spans="1:9" x14ac:dyDescent="0.25">
      <c r="A31" s="8" t="s">
        <v>68</v>
      </c>
      <c r="B31" s="37">
        <v>1749660</v>
      </c>
      <c r="C31" s="37">
        <v>1642608</v>
      </c>
      <c r="D31" s="37">
        <v>12980807</v>
      </c>
      <c r="E31" s="37">
        <v>12348616</v>
      </c>
      <c r="F31" s="10">
        <f t="shared" si="0"/>
        <v>-4.8701979776758151</v>
      </c>
      <c r="G31" s="1"/>
      <c r="H31" s="1"/>
      <c r="I31" s="1"/>
    </row>
    <row r="32" spans="1:9" x14ac:dyDescent="0.25">
      <c r="A32" s="11" t="s">
        <v>69</v>
      </c>
      <c r="B32" s="38">
        <v>291995</v>
      </c>
      <c r="C32" s="38">
        <v>404242</v>
      </c>
      <c r="D32" s="38">
        <v>2443429</v>
      </c>
      <c r="E32" s="38">
        <v>2686672</v>
      </c>
      <c r="F32" s="13">
        <f t="shared" si="0"/>
        <v>9.9549853914314639</v>
      </c>
      <c r="G32" s="1"/>
      <c r="H32" s="1"/>
      <c r="I32" s="1"/>
    </row>
    <row r="33" spans="1:9" x14ac:dyDescent="0.25">
      <c r="A33" s="8" t="s">
        <v>70</v>
      </c>
      <c r="B33" s="37">
        <v>4281</v>
      </c>
      <c r="C33" s="37">
        <v>3708</v>
      </c>
      <c r="D33" s="37">
        <v>54022</v>
      </c>
      <c r="E33" s="37">
        <v>55590</v>
      </c>
      <c r="F33" s="10">
        <f t="shared" si="0"/>
        <v>2.9025211950686725</v>
      </c>
      <c r="G33" s="1"/>
      <c r="H33" s="1"/>
      <c r="I33" s="1"/>
    </row>
    <row r="34" spans="1:9" x14ac:dyDescent="0.25">
      <c r="A34" s="11" t="s">
        <v>71</v>
      </c>
      <c r="B34" s="38">
        <v>15002</v>
      </c>
      <c r="C34" s="38">
        <v>14752</v>
      </c>
      <c r="D34" s="38">
        <v>142346</v>
      </c>
      <c r="E34" s="38">
        <v>187891</v>
      </c>
      <c r="F34" s="13">
        <f t="shared" si="0"/>
        <v>31.995981622244386</v>
      </c>
      <c r="G34" s="1"/>
      <c r="H34" s="1"/>
      <c r="I34" s="1"/>
    </row>
    <row r="35" spans="1:9" x14ac:dyDescent="0.25">
      <c r="A35" s="14" t="s">
        <v>72</v>
      </c>
      <c r="B35" s="15">
        <f>SUM(B7:B34)</f>
        <v>14136839</v>
      </c>
      <c r="C35" s="15">
        <f t="shared" ref="C35:E35" si="1">SUM(C7:C34)</f>
        <v>13994117</v>
      </c>
      <c r="D35" s="15">
        <f t="shared" si="1"/>
        <v>101196448</v>
      </c>
      <c r="E35" s="15">
        <f t="shared" si="1"/>
        <v>101630252</v>
      </c>
      <c r="F35" s="16">
        <f t="shared" si="0"/>
        <v>0.42867512503995897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4858215</v>
      </c>
      <c r="C38" s="41">
        <f>D7</f>
        <v>4662347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15701197</v>
      </c>
      <c r="G38" s="42">
        <f>LOOKUP(E38,$A$38:$A$65,$C$38:$C$65)</f>
        <v>15631146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41985</v>
      </c>
      <c r="C39" s="41">
        <f t="shared" ref="C39:C65" si="5">D8</f>
        <v>43880</v>
      </c>
      <c r="D39" s="41">
        <f t="shared" ref="D39:D65" si="6">_xlfn.RANK.EQ(B39,$B$38:$B$65)+COUNTIF($B$38:$B$65,B39)-1</f>
        <v>23</v>
      </c>
      <c r="E39" s="42" t="str">
        <f t="shared" si="2"/>
        <v>CARTAGENA</v>
      </c>
      <c r="F39" s="42">
        <f t="shared" ref="F39:F54" si="7">LOOKUP(E39,$A$38:$A$65,$B$38:$B$65)</f>
        <v>15551085</v>
      </c>
      <c r="G39" s="42">
        <f t="shared" ref="G39:G65" si="8">LOOKUP(E39,$A$38:$A$65,$C$38:$C$65)</f>
        <v>15875751</v>
      </c>
    </row>
    <row r="40" spans="1:9" x14ac:dyDescent="0.25">
      <c r="A40" s="42" t="str">
        <f t="shared" si="3"/>
        <v>ALMERIA</v>
      </c>
      <c r="B40" s="41">
        <f t="shared" si="4"/>
        <v>6538</v>
      </c>
      <c r="C40" s="41">
        <f t="shared" si="5"/>
        <v>8151</v>
      </c>
      <c r="D40" s="41">
        <f t="shared" si="6"/>
        <v>26</v>
      </c>
      <c r="E40" s="42" t="str">
        <f t="shared" si="2"/>
        <v>HUELVA</v>
      </c>
      <c r="F40" s="42">
        <f t="shared" si="7"/>
        <v>13519521</v>
      </c>
      <c r="G40" s="42">
        <f t="shared" si="8"/>
        <v>15266768</v>
      </c>
    </row>
    <row r="41" spans="1:9" x14ac:dyDescent="0.25">
      <c r="A41" s="42" t="str">
        <f t="shared" si="3"/>
        <v>AVILES</v>
      </c>
      <c r="B41" s="41">
        <f t="shared" si="4"/>
        <v>425365</v>
      </c>
      <c r="C41" s="41">
        <f t="shared" si="5"/>
        <v>428471</v>
      </c>
      <c r="D41" s="41">
        <f t="shared" si="6"/>
        <v>17</v>
      </c>
      <c r="E41" s="42" t="str">
        <f t="shared" si="2"/>
        <v>TARRAGONA</v>
      </c>
      <c r="F41" s="42">
        <f t="shared" si="7"/>
        <v>12348616</v>
      </c>
      <c r="G41" s="42">
        <f t="shared" si="8"/>
        <v>12980807</v>
      </c>
    </row>
    <row r="42" spans="1:9" x14ac:dyDescent="0.25">
      <c r="A42" s="42" t="str">
        <f t="shared" si="3"/>
        <v>BAHIA DE ALGECIRAS</v>
      </c>
      <c r="B42" s="41">
        <f t="shared" si="4"/>
        <v>15701197</v>
      </c>
      <c r="C42" s="41">
        <f t="shared" si="5"/>
        <v>15631146</v>
      </c>
      <c r="D42" s="41">
        <f t="shared" si="6"/>
        <v>1</v>
      </c>
      <c r="E42" s="42" t="str">
        <f t="shared" si="2"/>
        <v>BILBAO</v>
      </c>
      <c r="F42" s="42">
        <f t="shared" si="7"/>
        <v>11001720</v>
      </c>
      <c r="G42" s="42">
        <f t="shared" si="8"/>
        <v>9037481</v>
      </c>
    </row>
    <row r="43" spans="1:9" x14ac:dyDescent="0.25">
      <c r="A43" s="42" t="str">
        <f t="shared" si="3"/>
        <v>BAHIA DE CADIZ</v>
      </c>
      <c r="B43" s="41">
        <f t="shared" si="4"/>
        <v>49159</v>
      </c>
      <c r="C43" s="41">
        <f t="shared" si="5"/>
        <v>48837</v>
      </c>
      <c r="D43" s="41">
        <f t="shared" si="6"/>
        <v>22</v>
      </c>
      <c r="E43" s="42" t="str">
        <f t="shared" si="2"/>
        <v>BARCELONA</v>
      </c>
      <c r="F43" s="42">
        <f t="shared" si="7"/>
        <v>7163062</v>
      </c>
      <c r="G43" s="42">
        <f t="shared" si="8"/>
        <v>6898297</v>
      </c>
    </row>
    <row r="44" spans="1:9" x14ac:dyDescent="0.25">
      <c r="A44" s="42" t="str">
        <f t="shared" si="3"/>
        <v>BALEARES</v>
      </c>
      <c r="B44" s="41">
        <f t="shared" si="4"/>
        <v>996239</v>
      </c>
      <c r="C44" s="41">
        <f t="shared" si="5"/>
        <v>1100818</v>
      </c>
      <c r="D44" s="41">
        <f t="shared" si="6"/>
        <v>13</v>
      </c>
      <c r="E44" s="42" t="str">
        <f t="shared" si="2"/>
        <v>CASTELLON</v>
      </c>
      <c r="F44" s="42">
        <f t="shared" si="7"/>
        <v>5201457</v>
      </c>
      <c r="G44" s="42">
        <f t="shared" si="8"/>
        <v>4267977</v>
      </c>
    </row>
    <row r="45" spans="1:9" x14ac:dyDescent="0.25">
      <c r="A45" s="42" t="str">
        <f t="shared" si="3"/>
        <v>BARCELONA</v>
      </c>
      <c r="B45" s="41">
        <f t="shared" si="4"/>
        <v>7163062</v>
      </c>
      <c r="C45" s="41">
        <f t="shared" si="5"/>
        <v>6898297</v>
      </c>
      <c r="D45" s="41">
        <f t="shared" si="6"/>
        <v>6</v>
      </c>
      <c r="E45" s="42" t="str">
        <f t="shared" si="2"/>
        <v>A CORUÑA</v>
      </c>
      <c r="F45" s="42">
        <f t="shared" si="7"/>
        <v>4858215</v>
      </c>
      <c r="G45" s="42">
        <f t="shared" si="8"/>
        <v>4662347</v>
      </c>
    </row>
    <row r="46" spans="1:9" x14ac:dyDescent="0.25">
      <c r="A46" s="42" t="str">
        <f t="shared" si="3"/>
        <v>BILBAO</v>
      </c>
      <c r="B46" s="41">
        <f t="shared" si="4"/>
        <v>11001720</v>
      </c>
      <c r="C46" s="41">
        <f t="shared" si="5"/>
        <v>9037481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4638105</v>
      </c>
      <c r="G46" s="42">
        <f t="shared" si="8"/>
        <v>5010871</v>
      </c>
    </row>
    <row r="47" spans="1:9" x14ac:dyDescent="0.25">
      <c r="A47" s="42" t="str">
        <f t="shared" si="3"/>
        <v>CARTAGENA</v>
      </c>
      <c r="B47" s="41">
        <f t="shared" si="4"/>
        <v>15551085</v>
      </c>
      <c r="C47" s="41">
        <f t="shared" si="5"/>
        <v>15875751</v>
      </c>
      <c r="D47" s="41">
        <f t="shared" si="6"/>
        <v>2</v>
      </c>
      <c r="E47" s="42" t="str">
        <f t="shared" si="2"/>
        <v>LAS PALMAS</v>
      </c>
      <c r="F47" s="42">
        <f t="shared" si="7"/>
        <v>3063036</v>
      </c>
      <c r="G47" s="42">
        <f t="shared" si="8"/>
        <v>3078362</v>
      </c>
    </row>
    <row r="48" spans="1:9" x14ac:dyDescent="0.25">
      <c r="A48" s="42" t="str">
        <f t="shared" si="3"/>
        <v>CASTELLON</v>
      </c>
      <c r="B48" s="41">
        <f t="shared" si="4"/>
        <v>5201457</v>
      </c>
      <c r="C48" s="41">
        <f t="shared" si="5"/>
        <v>4267977</v>
      </c>
      <c r="D48" s="41">
        <f t="shared" si="6"/>
        <v>7</v>
      </c>
      <c r="E48" s="42" t="str">
        <f t="shared" si="2"/>
        <v>VALENCIA</v>
      </c>
      <c r="F48" s="42">
        <f t="shared" si="7"/>
        <v>2686672</v>
      </c>
      <c r="G48" s="42">
        <f t="shared" si="8"/>
        <v>2443429</v>
      </c>
    </row>
    <row r="49" spans="1:7" x14ac:dyDescent="0.25">
      <c r="A49" s="42" t="str">
        <f t="shared" si="3"/>
        <v>CEUTA</v>
      </c>
      <c r="B49" s="41">
        <f t="shared" si="4"/>
        <v>576995</v>
      </c>
      <c r="C49" s="41">
        <f t="shared" si="5"/>
        <v>696088</v>
      </c>
      <c r="D49" s="41">
        <f t="shared" si="6"/>
        <v>15</v>
      </c>
      <c r="E49" s="42" t="str">
        <f t="shared" si="2"/>
        <v>FERROL-SAN CIBRAO</v>
      </c>
      <c r="F49" s="42">
        <f t="shared" si="7"/>
        <v>1838948</v>
      </c>
      <c r="G49" s="42">
        <f t="shared" si="8"/>
        <v>1542079</v>
      </c>
    </row>
    <row r="50" spans="1:7" x14ac:dyDescent="0.25">
      <c r="A50" s="42" t="str">
        <f t="shared" si="3"/>
        <v>FERROL-SAN CIBRAO</v>
      </c>
      <c r="B50" s="41">
        <f t="shared" si="4"/>
        <v>1838948</v>
      </c>
      <c r="C50" s="41">
        <f t="shared" si="5"/>
        <v>1542079</v>
      </c>
      <c r="D50" s="41">
        <f t="shared" si="6"/>
        <v>12</v>
      </c>
      <c r="E50" s="42" t="str">
        <f t="shared" si="2"/>
        <v>BALEARES</v>
      </c>
      <c r="F50" s="42">
        <f t="shared" si="7"/>
        <v>996239</v>
      </c>
      <c r="G50" s="42">
        <f t="shared" si="8"/>
        <v>1100818</v>
      </c>
    </row>
    <row r="51" spans="1:7" x14ac:dyDescent="0.25">
      <c r="A51" s="42" t="str">
        <f t="shared" si="3"/>
        <v>GIJON</v>
      </c>
      <c r="B51" s="41">
        <f t="shared" si="4"/>
        <v>533531</v>
      </c>
      <c r="C51" s="41">
        <f t="shared" si="5"/>
        <v>621757</v>
      </c>
      <c r="D51" s="41">
        <f t="shared" si="6"/>
        <v>16</v>
      </c>
      <c r="E51" s="42" t="str">
        <f t="shared" si="2"/>
        <v>MOTRIL</v>
      </c>
      <c r="F51" s="42">
        <f t="shared" si="7"/>
        <v>752112</v>
      </c>
      <c r="G51" s="42">
        <f t="shared" si="8"/>
        <v>817957</v>
      </c>
    </row>
    <row r="52" spans="1:7" x14ac:dyDescent="0.25">
      <c r="A52" s="42" t="str">
        <f t="shared" si="3"/>
        <v>HUELVA</v>
      </c>
      <c r="B52" s="41">
        <f t="shared" si="4"/>
        <v>13519521</v>
      </c>
      <c r="C52" s="41">
        <f t="shared" si="5"/>
        <v>15266768</v>
      </c>
      <c r="D52" s="41">
        <f t="shared" si="6"/>
        <v>3</v>
      </c>
      <c r="E52" s="42" t="str">
        <f t="shared" si="2"/>
        <v>CEUTA</v>
      </c>
      <c r="F52" s="42">
        <f t="shared" si="7"/>
        <v>576995</v>
      </c>
      <c r="G52" s="42">
        <f t="shared" si="8"/>
        <v>696088</v>
      </c>
    </row>
    <row r="53" spans="1:7" x14ac:dyDescent="0.25">
      <c r="A53" s="42" t="str">
        <f t="shared" si="3"/>
        <v>LAS PALMAS</v>
      </c>
      <c r="B53" s="41">
        <f t="shared" si="4"/>
        <v>3063036</v>
      </c>
      <c r="C53" s="41">
        <f t="shared" si="5"/>
        <v>3078362</v>
      </c>
      <c r="D53" s="41">
        <f t="shared" si="6"/>
        <v>10</v>
      </c>
      <c r="E53" s="42" t="str">
        <f t="shared" si="2"/>
        <v>GIJON</v>
      </c>
      <c r="F53" s="42">
        <f t="shared" si="7"/>
        <v>533531</v>
      </c>
      <c r="G53" s="42">
        <f t="shared" si="8"/>
        <v>621757</v>
      </c>
    </row>
    <row r="54" spans="1:7" x14ac:dyDescent="0.25">
      <c r="A54" s="42" t="str">
        <f t="shared" si="3"/>
        <v>MALAGA</v>
      </c>
      <c r="B54" s="41">
        <f t="shared" si="4"/>
        <v>34751</v>
      </c>
      <c r="C54" s="41">
        <f t="shared" si="5"/>
        <v>72016</v>
      </c>
      <c r="D54" s="41">
        <f t="shared" si="6"/>
        <v>25</v>
      </c>
      <c r="E54" s="42" t="str">
        <f t="shared" si="2"/>
        <v>AVILES</v>
      </c>
      <c r="F54" s="42">
        <f t="shared" si="7"/>
        <v>425365</v>
      </c>
      <c r="G54" s="42">
        <f t="shared" si="8"/>
        <v>428471</v>
      </c>
    </row>
    <row r="55" spans="1:7" x14ac:dyDescent="0.25">
      <c r="A55" s="42" t="str">
        <f t="shared" si="3"/>
        <v>MARIN Y RIA DE PONTEVEDRA</v>
      </c>
      <c r="B55" s="41">
        <f t="shared" si="4"/>
        <v>98</v>
      </c>
      <c r="C55" s="41">
        <f t="shared" si="5"/>
        <v>0</v>
      </c>
      <c r="D55" s="41">
        <f t="shared" si="6"/>
        <v>27</v>
      </c>
      <c r="E55" s="42" t="str">
        <f t="shared" si="2"/>
        <v>SEVILLA</v>
      </c>
      <c r="F55" s="42">
        <f t="shared" ref="F55:F65" si="9">LOOKUP(E55,$A$38:$A$65,$B$38:$B$65)</f>
        <v>206705</v>
      </c>
      <c r="G55" s="42">
        <f t="shared" si="8"/>
        <v>279066</v>
      </c>
    </row>
    <row r="56" spans="1:7" x14ac:dyDescent="0.25">
      <c r="A56" s="42" t="str">
        <f t="shared" si="3"/>
        <v>MELILLA</v>
      </c>
      <c r="B56" s="41">
        <f t="shared" si="4"/>
        <v>38745</v>
      </c>
      <c r="C56" s="41">
        <f t="shared" si="5"/>
        <v>46562</v>
      </c>
      <c r="D56" s="41">
        <f t="shared" si="6"/>
        <v>24</v>
      </c>
      <c r="E56" s="42" t="str">
        <f t="shared" si="2"/>
        <v>VILAGARCIA</v>
      </c>
      <c r="F56" s="42">
        <f t="shared" si="9"/>
        <v>187891</v>
      </c>
      <c r="G56" s="42">
        <f t="shared" si="8"/>
        <v>142346</v>
      </c>
    </row>
    <row r="57" spans="1:7" x14ac:dyDescent="0.25">
      <c r="A57" s="42" t="str">
        <f t="shared" si="3"/>
        <v>MOTRIL</v>
      </c>
      <c r="B57" s="41">
        <f t="shared" si="4"/>
        <v>752112</v>
      </c>
      <c r="C57" s="41">
        <f t="shared" si="5"/>
        <v>817957</v>
      </c>
      <c r="D57" s="41">
        <f t="shared" si="6"/>
        <v>14</v>
      </c>
      <c r="E57" s="42" t="str">
        <f t="shared" si="2"/>
        <v>SANTANDER</v>
      </c>
      <c r="F57" s="42">
        <f t="shared" si="9"/>
        <v>152914</v>
      </c>
      <c r="G57" s="42">
        <f t="shared" si="8"/>
        <v>141162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VIGO</v>
      </c>
      <c r="F58" s="42">
        <f t="shared" si="9"/>
        <v>55590</v>
      </c>
      <c r="G58" s="42">
        <f t="shared" si="8"/>
        <v>54022</v>
      </c>
    </row>
    <row r="59" spans="1:7" x14ac:dyDescent="0.25">
      <c r="A59" s="42" t="str">
        <f t="shared" si="3"/>
        <v>SANTA CRUZ DE TENERIFE</v>
      </c>
      <c r="B59" s="41">
        <f t="shared" si="4"/>
        <v>4638105</v>
      </c>
      <c r="C59" s="41">
        <f t="shared" si="5"/>
        <v>5010871</v>
      </c>
      <c r="D59" s="41">
        <f t="shared" si="6"/>
        <v>9</v>
      </c>
      <c r="E59" s="42" t="str">
        <f t="shared" si="2"/>
        <v>BAHIA DE CADIZ</v>
      </c>
      <c r="F59" s="42">
        <f t="shared" si="9"/>
        <v>49159</v>
      </c>
      <c r="G59" s="42">
        <f t="shared" si="8"/>
        <v>48837</v>
      </c>
    </row>
    <row r="60" spans="1:7" x14ac:dyDescent="0.25">
      <c r="A60" s="42" t="str">
        <f t="shared" si="3"/>
        <v>SANTANDER</v>
      </c>
      <c r="B60" s="41">
        <f t="shared" si="4"/>
        <v>152914</v>
      </c>
      <c r="C60" s="41">
        <f t="shared" si="5"/>
        <v>141162</v>
      </c>
      <c r="D60" s="41">
        <f t="shared" si="6"/>
        <v>20</v>
      </c>
      <c r="E60" s="42" t="str">
        <f t="shared" si="2"/>
        <v>ALICANTE</v>
      </c>
      <c r="F60" s="42">
        <f t="shared" si="9"/>
        <v>41985</v>
      </c>
      <c r="G60" s="42">
        <f t="shared" si="8"/>
        <v>43880</v>
      </c>
    </row>
    <row r="61" spans="1:7" x14ac:dyDescent="0.25">
      <c r="A61" s="42" t="str">
        <f t="shared" si="3"/>
        <v>SEVILLA</v>
      </c>
      <c r="B61" s="41">
        <f t="shared" si="4"/>
        <v>206705</v>
      </c>
      <c r="C61" s="41">
        <f t="shared" si="5"/>
        <v>279066</v>
      </c>
      <c r="D61" s="41">
        <f t="shared" si="6"/>
        <v>18</v>
      </c>
      <c r="E61" s="42" t="str">
        <f t="shared" si="2"/>
        <v>MELILLA</v>
      </c>
      <c r="F61" s="42">
        <f t="shared" si="9"/>
        <v>38745</v>
      </c>
      <c r="G61" s="42">
        <f t="shared" si="8"/>
        <v>46562</v>
      </c>
    </row>
    <row r="62" spans="1:7" x14ac:dyDescent="0.25">
      <c r="A62" s="42" t="str">
        <f t="shared" si="3"/>
        <v>TARRAGONA</v>
      </c>
      <c r="B62" s="41">
        <f t="shared" si="4"/>
        <v>12348616</v>
      </c>
      <c r="C62" s="41">
        <f t="shared" si="5"/>
        <v>12980807</v>
      </c>
      <c r="D62" s="41">
        <f t="shared" si="6"/>
        <v>4</v>
      </c>
      <c r="E62" s="42" t="str">
        <f t="shared" si="2"/>
        <v>MALAGA</v>
      </c>
      <c r="F62" s="42">
        <f t="shared" si="9"/>
        <v>34751</v>
      </c>
      <c r="G62" s="42">
        <f t="shared" si="8"/>
        <v>72016</v>
      </c>
    </row>
    <row r="63" spans="1:7" x14ac:dyDescent="0.25">
      <c r="A63" s="42" t="str">
        <f t="shared" si="3"/>
        <v>VALENCIA</v>
      </c>
      <c r="B63" s="41">
        <f t="shared" si="4"/>
        <v>2686672</v>
      </c>
      <c r="C63" s="41">
        <f t="shared" si="5"/>
        <v>2443429</v>
      </c>
      <c r="D63" s="41">
        <f t="shared" si="6"/>
        <v>11</v>
      </c>
      <c r="E63" s="42" t="str">
        <f t="shared" si="2"/>
        <v>ALMERIA</v>
      </c>
      <c r="F63" s="42">
        <f t="shared" si="9"/>
        <v>6538</v>
      </c>
      <c r="G63" s="42">
        <f t="shared" si="8"/>
        <v>8151</v>
      </c>
    </row>
    <row r="64" spans="1:7" x14ac:dyDescent="0.25">
      <c r="A64" s="42" t="str">
        <f t="shared" si="3"/>
        <v>VIGO</v>
      </c>
      <c r="B64" s="41">
        <f t="shared" si="4"/>
        <v>55590</v>
      </c>
      <c r="C64" s="41">
        <f t="shared" si="5"/>
        <v>54022</v>
      </c>
      <c r="D64" s="41">
        <f t="shared" si="6"/>
        <v>21</v>
      </c>
      <c r="E64" s="42" t="str">
        <f t="shared" si="2"/>
        <v>MARIN Y RIA DE PONTEVEDRA</v>
      </c>
      <c r="F64" s="42">
        <f t="shared" si="9"/>
        <v>98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187891</v>
      </c>
      <c r="C65" s="41">
        <f t="shared" si="5"/>
        <v>142346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198614</v>
      </c>
      <c r="C7" s="19">
        <v>314461</v>
      </c>
      <c r="D7" s="19">
        <v>2636146</v>
      </c>
      <c r="E7" s="19">
        <v>2221227</v>
      </c>
      <c r="F7" s="10">
        <f>((E7*100)/D7)-100</f>
        <v>-15.739606228183106</v>
      </c>
      <c r="G7" s="1"/>
      <c r="H7" s="1"/>
      <c r="I7" s="1"/>
    </row>
    <row r="8" spans="1:12" x14ac:dyDescent="0.25">
      <c r="A8" s="11" t="s">
        <v>45</v>
      </c>
      <c r="B8" s="20">
        <v>37839</v>
      </c>
      <c r="C8" s="20">
        <v>62295</v>
      </c>
      <c r="D8" s="20">
        <v>438429</v>
      </c>
      <c r="E8" s="20">
        <v>654930</v>
      </c>
      <c r="F8" s="13">
        <f t="shared" ref="F8:F35" si="0">((E8*100)/D8)-100</f>
        <v>49.381085648987636</v>
      </c>
      <c r="G8" s="1"/>
      <c r="H8" s="1"/>
      <c r="I8" s="1"/>
    </row>
    <row r="9" spans="1:12" x14ac:dyDescent="0.25">
      <c r="A9" s="8" t="s">
        <v>46</v>
      </c>
      <c r="B9" s="19">
        <v>344319</v>
      </c>
      <c r="C9" s="19">
        <v>520375</v>
      </c>
      <c r="D9" s="19">
        <v>3392634</v>
      </c>
      <c r="E9" s="19">
        <v>2721878</v>
      </c>
      <c r="F9" s="10">
        <f t="shared" si="0"/>
        <v>-19.770950830534616</v>
      </c>
      <c r="G9" s="1"/>
      <c r="H9" s="1"/>
      <c r="I9" s="1"/>
    </row>
    <row r="10" spans="1:12" x14ac:dyDescent="0.25">
      <c r="A10" s="11" t="s">
        <v>47</v>
      </c>
      <c r="B10" s="20">
        <v>250041</v>
      </c>
      <c r="C10" s="20">
        <v>289150</v>
      </c>
      <c r="D10" s="20">
        <v>2097287</v>
      </c>
      <c r="E10" s="20">
        <v>1928706</v>
      </c>
      <c r="F10" s="13">
        <f t="shared" si="0"/>
        <v>-8.0380510631115385</v>
      </c>
      <c r="G10" s="1"/>
      <c r="H10" s="1"/>
      <c r="I10" s="1"/>
    </row>
    <row r="11" spans="1:12" x14ac:dyDescent="0.25">
      <c r="A11" s="8" t="s">
        <v>48</v>
      </c>
      <c r="B11" s="19">
        <v>189754</v>
      </c>
      <c r="C11" s="19">
        <v>108475</v>
      </c>
      <c r="D11" s="19">
        <v>1258054</v>
      </c>
      <c r="E11" s="19">
        <v>820800</v>
      </c>
      <c r="F11" s="10">
        <f t="shared" si="0"/>
        <v>-34.756377707157242</v>
      </c>
      <c r="G11" s="1"/>
      <c r="H11" s="1"/>
      <c r="I11" s="1"/>
    </row>
    <row r="12" spans="1:12" x14ac:dyDescent="0.25">
      <c r="A12" s="11" t="s">
        <v>49</v>
      </c>
      <c r="B12" s="20">
        <v>99288</v>
      </c>
      <c r="C12" s="20">
        <v>244412</v>
      </c>
      <c r="D12" s="20">
        <v>1161513</v>
      </c>
      <c r="E12" s="20">
        <v>1252507</v>
      </c>
      <c r="F12" s="13">
        <f t="shared" si="0"/>
        <v>7.8340922572541132</v>
      </c>
      <c r="G12" s="1"/>
      <c r="H12" s="1"/>
      <c r="I12" s="1"/>
    </row>
    <row r="13" spans="1:12" x14ac:dyDescent="0.25">
      <c r="A13" s="8" t="s">
        <v>50</v>
      </c>
      <c r="B13" s="19">
        <v>138748</v>
      </c>
      <c r="C13" s="19">
        <v>124359</v>
      </c>
      <c r="D13" s="19">
        <v>1106903</v>
      </c>
      <c r="E13" s="19">
        <v>850351</v>
      </c>
      <c r="F13" s="10">
        <f t="shared" si="0"/>
        <v>-23.177459994236173</v>
      </c>
      <c r="G13" s="1"/>
      <c r="H13" s="1"/>
      <c r="I13" s="1"/>
    </row>
    <row r="14" spans="1:12" x14ac:dyDescent="0.25">
      <c r="A14" s="11" t="s">
        <v>51</v>
      </c>
      <c r="B14" s="20">
        <v>408425</v>
      </c>
      <c r="C14" s="20">
        <v>318912</v>
      </c>
      <c r="D14" s="20">
        <v>3226950</v>
      </c>
      <c r="E14" s="20">
        <v>2829510</v>
      </c>
      <c r="F14" s="13">
        <f t="shared" si="0"/>
        <v>-12.316273880909222</v>
      </c>
      <c r="G14" s="1"/>
      <c r="H14" s="1"/>
      <c r="I14" s="1"/>
    </row>
    <row r="15" spans="1:12" x14ac:dyDescent="0.25">
      <c r="A15" s="8" t="s">
        <v>52</v>
      </c>
      <c r="B15" s="19">
        <v>380526</v>
      </c>
      <c r="C15" s="19">
        <v>398910</v>
      </c>
      <c r="D15" s="19">
        <v>2877618</v>
      </c>
      <c r="E15" s="19">
        <v>2992599</v>
      </c>
      <c r="F15" s="10">
        <f t="shared" si="0"/>
        <v>3.9957006107134418</v>
      </c>
      <c r="G15" s="1"/>
      <c r="H15" s="1"/>
      <c r="I15" s="1"/>
    </row>
    <row r="16" spans="1:12" x14ac:dyDescent="0.25">
      <c r="A16" s="11" t="s">
        <v>53</v>
      </c>
      <c r="B16" s="20">
        <v>371132</v>
      </c>
      <c r="C16" s="20">
        <v>479357</v>
      </c>
      <c r="D16" s="20">
        <v>3348122</v>
      </c>
      <c r="E16" s="20">
        <v>2849844</v>
      </c>
      <c r="F16" s="13">
        <f t="shared" si="0"/>
        <v>-14.882313129569354</v>
      </c>
      <c r="G16" s="1"/>
      <c r="H16" s="1"/>
      <c r="I16" s="1"/>
    </row>
    <row r="17" spans="1:9" x14ac:dyDescent="0.25">
      <c r="A17" s="8" t="s">
        <v>54</v>
      </c>
      <c r="B17" s="19">
        <v>297887</v>
      </c>
      <c r="C17" s="19">
        <v>192838</v>
      </c>
      <c r="D17" s="19">
        <v>1935300</v>
      </c>
      <c r="E17" s="19">
        <v>1968288</v>
      </c>
      <c r="F17" s="10">
        <f t="shared" si="0"/>
        <v>1.7045419314834902</v>
      </c>
      <c r="G17" s="1"/>
      <c r="H17" s="1"/>
      <c r="I17" s="1"/>
    </row>
    <row r="18" spans="1:9" x14ac:dyDescent="0.25">
      <c r="A18" s="11" t="s">
        <v>55</v>
      </c>
      <c r="B18" s="20">
        <v>26705</v>
      </c>
      <c r="C18" s="20">
        <v>2097</v>
      </c>
      <c r="D18" s="20">
        <v>117659</v>
      </c>
      <c r="E18" s="20">
        <v>48698</v>
      </c>
      <c r="F18" s="13">
        <f t="shared" si="0"/>
        <v>-58.610900993549151</v>
      </c>
      <c r="G18" s="1"/>
      <c r="H18" s="1"/>
      <c r="I18" s="1"/>
    </row>
    <row r="19" spans="1:9" x14ac:dyDescent="0.25">
      <c r="A19" s="8" t="s">
        <v>56</v>
      </c>
      <c r="B19" s="19">
        <v>688086</v>
      </c>
      <c r="C19" s="19">
        <v>720022</v>
      </c>
      <c r="D19" s="19">
        <v>7236852</v>
      </c>
      <c r="E19" s="19">
        <v>5491796</v>
      </c>
      <c r="F19" s="10">
        <f t="shared" si="0"/>
        <v>-24.113468121221771</v>
      </c>
      <c r="G19" s="1"/>
      <c r="H19" s="1"/>
      <c r="I19" s="1"/>
    </row>
    <row r="20" spans="1:9" x14ac:dyDescent="0.25">
      <c r="A20" s="11" t="s">
        <v>57</v>
      </c>
      <c r="B20" s="20">
        <v>809057</v>
      </c>
      <c r="C20" s="20">
        <v>1750241</v>
      </c>
      <c r="D20" s="20">
        <v>9056721</v>
      </c>
      <c r="E20" s="20">
        <v>9406756</v>
      </c>
      <c r="F20" s="13">
        <f t="shared" si="0"/>
        <v>3.864919765111452</v>
      </c>
      <c r="G20" s="1"/>
      <c r="H20" s="1"/>
      <c r="I20" s="1"/>
    </row>
    <row r="21" spans="1:9" x14ac:dyDescent="0.25">
      <c r="A21" s="8" t="s">
        <v>58</v>
      </c>
      <c r="B21" s="19">
        <v>312941</v>
      </c>
      <c r="C21" s="19">
        <v>413827</v>
      </c>
      <c r="D21" s="19">
        <v>2909753</v>
      </c>
      <c r="E21" s="19">
        <v>2482223</v>
      </c>
      <c r="F21" s="10">
        <f t="shared" si="0"/>
        <v>-14.692999715096093</v>
      </c>
      <c r="G21" s="1"/>
      <c r="H21" s="1"/>
      <c r="I21" s="1"/>
    </row>
    <row r="22" spans="1:9" x14ac:dyDescent="0.25">
      <c r="A22" s="11" t="s">
        <v>59</v>
      </c>
      <c r="B22" s="20">
        <v>38539</v>
      </c>
      <c r="C22" s="20">
        <v>23669</v>
      </c>
      <c r="D22" s="20">
        <v>277430</v>
      </c>
      <c r="E22" s="20">
        <v>217706</v>
      </c>
      <c r="F22" s="13">
        <f t="shared" si="0"/>
        <v>-21.527592545867421</v>
      </c>
      <c r="G22" s="1"/>
      <c r="H22" s="1"/>
      <c r="I22" s="1"/>
    </row>
    <row r="23" spans="1:9" x14ac:dyDescent="0.25">
      <c r="A23" s="8" t="s">
        <v>60</v>
      </c>
      <c r="B23" s="19">
        <v>79281</v>
      </c>
      <c r="C23" s="19">
        <v>55594</v>
      </c>
      <c r="D23" s="19">
        <v>574981</v>
      </c>
      <c r="E23" s="19">
        <v>500317</v>
      </c>
      <c r="F23" s="10">
        <f t="shared" si="0"/>
        <v>-12.98547256344122</v>
      </c>
      <c r="G23" s="1"/>
      <c r="H23" s="1"/>
      <c r="I23" s="1"/>
    </row>
    <row r="24" spans="1:9" x14ac:dyDescent="0.25">
      <c r="A24" s="11" t="s">
        <v>61</v>
      </c>
      <c r="B24" s="20">
        <v>134653</v>
      </c>
      <c r="C24" s="20">
        <v>96885</v>
      </c>
      <c r="D24" s="20">
        <v>534012</v>
      </c>
      <c r="E24" s="20">
        <v>543273</v>
      </c>
      <c r="F24" s="13">
        <f t="shared" si="0"/>
        <v>1.7342306914451342</v>
      </c>
      <c r="G24" s="1"/>
      <c r="H24" s="1"/>
      <c r="I24" s="1"/>
    </row>
    <row r="25" spans="1:9" x14ac:dyDescent="0.25">
      <c r="A25" s="8" t="s">
        <v>62</v>
      </c>
      <c r="B25" s="19">
        <v>2300</v>
      </c>
      <c r="C25" s="19">
        <v>1600</v>
      </c>
      <c r="D25" s="19">
        <v>14902</v>
      </c>
      <c r="E25" s="19">
        <v>6921</v>
      </c>
      <c r="F25" s="10">
        <f t="shared" si="0"/>
        <v>-53.556569587974771</v>
      </c>
      <c r="G25" s="1"/>
      <c r="H25" s="1"/>
      <c r="I25" s="1"/>
    </row>
    <row r="26" spans="1:9" x14ac:dyDescent="0.25">
      <c r="A26" s="11" t="s">
        <v>63</v>
      </c>
      <c r="B26" s="20">
        <v>50134</v>
      </c>
      <c r="C26" s="20">
        <v>49423</v>
      </c>
      <c r="D26" s="20">
        <v>353033</v>
      </c>
      <c r="E26" s="20">
        <v>322907</v>
      </c>
      <c r="F26" s="13">
        <f t="shared" si="0"/>
        <v>-8.5334798729863763</v>
      </c>
      <c r="G26" s="1"/>
      <c r="H26" s="1"/>
      <c r="I26" s="1"/>
    </row>
    <row r="27" spans="1:9" x14ac:dyDescent="0.25">
      <c r="A27" s="8" t="s">
        <v>64</v>
      </c>
      <c r="B27" s="19">
        <v>93296</v>
      </c>
      <c r="C27" s="19">
        <v>89312</v>
      </c>
      <c r="D27" s="19">
        <v>1044937</v>
      </c>
      <c r="E27" s="19">
        <v>708895</v>
      </c>
      <c r="F27" s="10">
        <f t="shared" si="0"/>
        <v>-32.159067962948967</v>
      </c>
      <c r="G27" s="1"/>
      <c r="H27" s="1"/>
      <c r="I27" s="1"/>
    </row>
    <row r="28" spans="1:9" x14ac:dyDescent="0.25">
      <c r="A28" s="11" t="s">
        <v>65</v>
      </c>
      <c r="B28" s="20">
        <v>77850</v>
      </c>
      <c r="C28" s="20">
        <v>37133</v>
      </c>
      <c r="D28" s="20">
        <v>434924</v>
      </c>
      <c r="E28" s="20">
        <v>305340</v>
      </c>
      <c r="F28" s="13">
        <f t="shared" si="0"/>
        <v>-29.794630786068367</v>
      </c>
      <c r="G28" s="1"/>
      <c r="H28" s="1"/>
      <c r="I28" s="1"/>
    </row>
    <row r="29" spans="1:9" x14ac:dyDescent="0.25">
      <c r="A29" s="8" t="s">
        <v>66</v>
      </c>
      <c r="B29" s="19">
        <v>239059</v>
      </c>
      <c r="C29" s="19">
        <v>267755</v>
      </c>
      <c r="D29" s="19">
        <v>1992405</v>
      </c>
      <c r="E29" s="19">
        <v>1793634</v>
      </c>
      <c r="F29" s="10">
        <f t="shared" si="0"/>
        <v>-9.9764355138639047</v>
      </c>
      <c r="G29" s="1"/>
      <c r="H29" s="1"/>
      <c r="I29" s="1"/>
    </row>
    <row r="30" spans="1:9" x14ac:dyDescent="0.25">
      <c r="A30" s="11" t="s">
        <v>67</v>
      </c>
      <c r="B30" s="20">
        <v>124068</v>
      </c>
      <c r="C30" s="20">
        <v>138013</v>
      </c>
      <c r="D30" s="20">
        <v>1091452</v>
      </c>
      <c r="E30" s="20">
        <v>1153541</v>
      </c>
      <c r="F30" s="13">
        <f t="shared" si="0"/>
        <v>5.6886606099031383</v>
      </c>
      <c r="G30" s="1"/>
      <c r="H30" s="1"/>
      <c r="I30" s="1"/>
    </row>
    <row r="31" spans="1:9" x14ac:dyDescent="0.25">
      <c r="A31" s="8" t="s">
        <v>68</v>
      </c>
      <c r="B31" s="19">
        <v>654001</v>
      </c>
      <c r="C31" s="19">
        <v>635570</v>
      </c>
      <c r="D31" s="19">
        <v>7104640</v>
      </c>
      <c r="E31" s="19">
        <v>4283680</v>
      </c>
      <c r="F31" s="10">
        <f t="shared" si="0"/>
        <v>-39.705882352941174</v>
      </c>
      <c r="G31" s="1"/>
      <c r="H31" s="1"/>
      <c r="I31" s="1"/>
    </row>
    <row r="32" spans="1:9" x14ac:dyDescent="0.25">
      <c r="A32" s="11" t="s">
        <v>69</v>
      </c>
      <c r="B32" s="20">
        <v>237228</v>
      </c>
      <c r="C32" s="20">
        <v>152095</v>
      </c>
      <c r="D32" s="20">
        <v>1365147</v>
      </c>
      <c r="E32" s="20">
        <v>1498958</v>
      </c>
      <c r="F32" s="13">
        <f t="shared" si="0"/>
        <v>9.8019480685962748</v>
      </c>
      <c r="G32" s="1"/>
      <c r="H32" s="1"/>
      <c r="I32" s="1"/>
    </row>
    <row r="33" spans="1:9" x14ac:dyDescent="0.25">
      <c r="A33" s="8" t="s">
        <v>70</v>
      </c>
      <c r="B33" s="19">
        <v>24438</v>
      </c>
      <c r="C33" s="19">
        <v>25886</v>
      </c>
      <c r="D33" s="19">
        <v>208412</v>
      </c>
      <c r="E33" s="19">
        <v>196103</v>
      </c>
      <c r="F33" s="10">
        <f t="shared" si="0"/>
        <v>-5.9060898604686827</v>
      </c>
      <c r="G33" s="1"/>
      <c r="H33" s="1"/>
      <c r="I33" s="1"/>
    </row>
    <row r="34" spans="1:9" x14ac:dyDescent="0.25">
      <c r="A34" s="11" t="s">
        <v>71</v>
      </c>
      <c r="B34" s="20">
        <v>13394</v>
      </c>
      <c r="C34" s="20">
        <v>13926</v>
      </c>
      <c r="D34" s="20">
        <v>225118</v>
      </c>
      <c r="E34" s="20">
        <v>125260</v>
      </c>
      <c r="F34" s="13">
        <f t="shared" si="0"/>
        <v>-44.358069989960818</v>
      </c>
      <c r="G34" s="1"/>
      <c r="H34" s="1"/>
      <c r="I34" s="1"/>
    </row>
    <row r="35" spans="1:9" x14ac:dyDescent="0.25">
      <c r="A35" s="14" t="s">
        <v>72</v>
      </c>
      <c r="B35" s="15">
        <f>SUM(B7:B34)</f>
        <v>6321603</v>
      </c>
      <c r="C35" s="15">
        <f t="shared" ref="C35:E35" si="1">SUM(C7:C34)</f>
        <v>7526592</v>
      </c>
      <c r="D35" s="15">
        <f t="shared" si="1"/>
        <v>58021334</v>
      </c>
      <c r="E35" s="15">
        <f t="shared" si="1"/>
        <v>50176648</v>
      </c>
      <c r="F35" s="16">
        <f t="shared" si="0"/>
        <v>-13.520347532857485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2221227</v>
      </c>
      <c r="C38" s="41">
        <f>D7</f>
        <v>2636146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9406756</v>
      </c>
      <c r="G38" s="42">
        <f>LOOKUP(E38,$A$38:$A$65,$C$38:$C$65)</f>
        <v>9056721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654930</v>
      </c>
      <c r="C39" s="41">
        <f t="shared" ref="C39:C65" si="5">D8</f>
        <v>438429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5491796</v>
      </c>
      <c r="G39" s="42">
        <f t="shared" ref="G39:G65" si="8">LOOKUP(E39,$A$38:$A$65,$C$38:$C$65)</f>
        <v>7236852</v>
      </c>
    </row>
    <row r="40" spans="1:9" x14ac:dyDescent="0.25">
      <c r="A40" s="42" t="str">
        <f t="shared" si="3"/>
        <v>ALMERIA</v>
      </c>
      <c r="B40" s="41">
        <f t="shared" si="4"/>
        <v>2721878</v>
      </c>
      <c r="C40" s="41">
        <f t="shared" si="5"/>
        <v>3392634</v>
      </c>
      <c r="D40" s="41">
        <f t="shared" si="6"/>
        <v>7</v>
      </c>
      <c r="E40" s="42" t="str">
        <f t="shared" si="2"/>
        <v>TARRAGONA</v>
      </c>
      <c r="F40" s="42">
        <f t="shared" si="7"/>
        <v>4283680</v>
      </c>
      <c r="G40" s="42">
        <f t="shared" si="8"/>
        <v>7104640</v>
      </c>
    </row>
    <row r="41" spans="1:9" x14ac:dyDescent="0.25">
      <c r="A41" s="42" t="str">
        <f t="shared" si="3"/>
        <v>AVILES</v>
      </c>
      <c r="B41" s="41">
        <f t="shared" si="4"/>
        <v>1928706</v>
      </c>
      <c r="C41" s="41">
        <f t="shared" si="5"/>
        <v>2097287</v>
      </c>
      <c r="D41" s="41">
        <f t="shared" si="6"/>
        <v>11</v>
      </c>
      <c r="E41" s="42" t="str">
        <f t="shared" si="2"/>
        <v>BILBAO</v>
      </c>
      <c r="F41" s="42">
        <f t="shared" si="7"/>
        <v>2992599</v>
      </c>
      <c r="G41" s="42">
        <f t="shared" si="8"/>
        <v>2877618</v>
      </c>
    </row>
    <row r="42" spans="1:9" x14ac:dyDescent="0.25">
      <c r="A42" s="42" t="str">
        <f t="shared" si="3"/>
        <v>BAHIA DE ALGECIRAS</v>
      </c>
      <c r="B42" s="41">
        <f t="shared" si="4"/>
        <v>820800</v>
      </c>
      <c r="C42" s="41">
        <f t="shared" si="5"/>
        <v>1258054</v>
      </c>
      <c r="D42" s="41">
        <f t="shared" si="6"/>
        <v>17</v>
      </c>
      <c r="E42" s="42" t="str">
        <f t="shared" si="2"/>
        <v>CARTAGENA</v>
      </c>
      <c r="F42" s="42">
        <f t="shared" si="7"/>
        <v>2849844</v>
      </c>
      <c r="G42" s="42">
        <f t="shared" si="8"/>
        <v>3348122</v>
      </c>
    </row>
    <row r="43" spans="1:9" x14ac:dyDescent="0.25">
      <c r="A43" s="42" t="str">
        <f t="shared" si="3"/>
        <v>BAHIA DE CADIZ</v>
      </c>
      <c r="B43" s="41">
        <f t="shared" si="4"/>
        <v>1252507</v>
      </c>
      <c r="C43" s="41">
        <f t="shared" si="5"/>
        <v>1161513</v>
      </c>
      <c r="D43" s="41">
        <f t="shared" si="6"/>
        <v>14</v>
      </c>
      <c r="E43" s="42" t="str">
        <f t="shared" si="2"/>
        <v>BARCELONA</v>
      </c>
      <c r="F43" s="42">
        <f t="shared" si="7"/>
        <v>2829510</v>
      </c>
      <c r="G43" s="42">
        <f t="shared" si="8"/>
        <v>3226950</v>
      </c>
    </row>
    <row r="44" spans="1:9" x14ac:dyDescent="0.25">
      <c r="A44" s="42" t="str">
        <f t="shared" si="3"/>
        <v>BALEARES</v>
      </c>
      <c r="B44" s="41">
        <f t="shared" si="4"/>
        <v>850351</v>
      </c>
      <c r="C44" s="41">
        <f t="shared" si="5"/>
        <v>1106903</v>
      </c>
      <c r="D44" s="41">
        <f t="shared" si="6"/>
        <v>16</v>
      </c>
      <c r="E44" s="42" t="str">
        <f t="shared" si="2"/>
        <v>ALMERIA</v>
      </c>
      <c r="F44" s="42">
        <f t="shared" si="7"/>
        <v>2721878</v>
      </c>
      <c r="G44" s="42">
        <f t="shared" si="8"/>
        <v>3392634</v>
      </c>
    </row>
    <row r="45" spans="1:9" x14ac:dyDescent="0.25">
      <c r="A45" s="42" t="str">
        <f t="shared" si="3"/>
        <v>BARCELONA</v>
      </c>
      <c r="B45" s="41">
        <f t="shared" si="4"/>
        <v>2829510</v>
      </c>
      <c r="C45" s="41">
        <f t="shared" si="5"/>
        <v>3226950</v>
      </c>
      <c r="D45" s="41">
        <f t="shared" si="6"/>
        <v>6</v>
      </c>
      <c r="E45" s="42" t="str">
        <f t="shared" si="2"/>
        <v>HUELVA</v>
      </c>
      <c r="F45" s="42">
        <f t="shared" si="7"/>
        <v>2482223</v>
      </c>
      <c r="G45" s="42">
        <f t="shared" si="8"/>
        <v>2909753</v>
      </c>
    </row>
    <row r="46" spans="1:9" x14ac:dyDescent="0.25">
      <c r="A46" s="42" t="str">
        <f t="shared" si="3"/>
        <v>BILBAO</v>
      </c>
      <c r="B46" s="41">
        <f t="shared" si="4"/>
        <v>2992599</v>
      </c>
      <c r="C46" s="41">
        <f t="shared" si="5"/>
        <v>2877618</v>
      </c>
      <c r="D46" s="41">
        <f t="shared" si="6"/>
        <v>4</v>
      </c>
      <c r="E46" s="42" t="str">
        <f t="shared" si="2"/>
        <v>A CORUÑA</v>
      </c>
      <c r="F46" s="42">
        <f t="shared" si="7"/>
        <v>2221227</v>
      </c>
      <c r="G46" s="42">
        <f t="shared" si="8"/>
        <v>2636146</v>
      </c>
    </row>
    <row r="47" spans="1:9" x14ac:dyDescent="0.25">
      <c r="A47" s="42" t="str">
        <f t="shared" si="3"/>
        <v>CARTAGENA</v>
      </c>
      <c r="B47" s="41">
        <f t="shared" si="4"/>
        <v>2849844</v>
      </c>
      <c r="C47" s="41">
        <f t="shared" si="5"/>
        <v>3348122</v>
      </c>
      <c r="D47" s="41">
        <f t="shared" si="6"/>
        <v>5</v>
      </c>
      <c r="E47" s="42" t="str">
        <f t="shared" si="2"/>
        <v>CASTELLON</v>
      </c>
      <c r="F47" s="42">
        <f t="shared" si="7"/>
        <v>1968288</v>
      </c>
      <c r="G47" s="42">
        <f t="shared" si="8"/>
        <v>1935300</v>
      </c>
    </row>
    <row r="48" spans="1:9" x14ac:dyDescent="0.25">
      <c r="A48" s="42" t="str">
        <f t="shared" si="3"/>
        <v>CASTELLON</v>
      </c>
      <c r="B48" s="41">
        <f t="shared" si="4"/>
        <v>1968288</v>
      </c>
      <c r="C48" s="41">
        <f t="shared" si="5"/>
        <v>1935300</v>
      </c>
      <c r="D48" s="41">
        <f t="shared" si="6"/>
        <v>10</v>
      </c>
      <c r="E48" s="42" t="str">
        <f t="shared" si="2"/>
        <v>AVILES</v>
      </c>
      <c r="F48" s="42">
        <f t="shared" si="7"/>
        <v>1928706</v>
      </c>
      <c r="G48" s="42">
        <f t="shared" si="8"/>
        <v>2097287</v>
      </c>
    </row>
    <row r="49" spans="1:7" x14ac:dyDescent="0.25">
      <c r="A49" s="42" t="str">
        <f t="shared" si="3"/>
        <v>CEUTA</v>
      </c>
      <c r="B49" s="41">
        <f t="shared" si="4"/>
        <v>48698</v>
      </c>
      <c r="C49" s="41">
        <f t="shared" si="5"/>
        <v>117659</v>
      </c>
      <c r="D49" s="41">
        <f t="shared" si="6"/>
        <v>27</v>
      </c>
      <c r="E49" s="42" t="str">
        <f t="shared" si="2"/>
        <v>SANTANDER</v>
      </c>
      <c r="F49" s="42">
        <f t="shared" si="7"/>
        <v>1793634</v>
      </c>
      <c r="G49" s="42">
        <f t="shared" si="8"/>
        <v>1992405</v>
      </c>
    </row>
    <row r="50" spans="1:7" x14ac:dyDescent="0.25">
      <c r="A50" s="42" t="str">
        <f t="shared" si="3"/>
        <v>FERROL-SAN CIBRAO</v>
      </c>
      <c r="B50" s="41">
        <f t="shared" si="4"/>
        <v>5491796</v>
      </c>
      <c r="C50" s="41">
        <f t="shared" si="5"/>
        <v>7236852</v>
      </c>
      <c r="D50" s="41">
        <f t="shared" si="6"/>
        <v>2</v>
      </c>
      <c r="E50" s="42" t="str">
        <f t="shared" si="2"/>
        <v>VALENCIA</v>
      </c>
      <c r="F50" s="42">
        <f t="shared" si="7"/>
        <v>1498958</v>
      </c>
      <c r="G50" s="42">
        <f t="shared" si="8"/>
        <v>1365147</v>
      </c>
    </row>
    <row r="51" spans="1:7" x14ac:dyDescent="0.25">
      <c r="A51" s="42" t="str">
        <f t="shared" si="3"/>
        <v>GIJON</v>
      </c>
      <c r="B51" s="41">
        <f t="shared" si="4"/>
        <v>9406756</v>
      </c>
      <c r="C51" s="41">
        <f t="shared" si="5"/>
        <v>9056721</v>
      </c>
      <c r="D51" s="41">
        <f t="shared" si="6"/>
        <v>1</v>
      </c>
      <c r="E51" s="42" t="str">
        <f t="shared" si="2"/>
        <v>BAHIA DE CADIZ</v>
      </c>
      <c r="F51" s="42">
        <f t="shared" si="7"/>
        <v>1252507</v>
      </c>
      <c r="G51" s="42">
        <f t="shared" si="8"/>
        <v>1161513</v>
      </c>
    </row>
    <row r="52" spans="1:7" x14ac:dyDescent="0.25">
      <c r="A52" s="42" t="str">
        <f t="shared" si="3"/>
        <v>HUELVA</v>
      </c>
      <c r="B52" s="41">
        <f t="shared" si="4"/>
        <v>2482223</v>
      </c>
      <c r="C52" s="41">
        <f t="shared" si="5"/>
        <v>2909753</v>
      </c>
      <c r="D52" s="41">
        <f t="shared" si="6"/>
        <v>8</v>
      </c>
      <c r="E52" s="42" t="str">
        <f t="shared" si="2"/>
        <v>SEVILLA</v>
      </c>
      <c r="F52" s="42">
        <f t="shared" si="7"/>
        <v>1153541</v>
      </c>
      <c r="G52" s="42">
        <f t="shared" si="8"/>
        <v>1091452</v>
      </c>
    </row>
    <row r="53" spans="1:7" x14ac:dyDescent="0.25">
      <c r="A53" s="42" t="str">
        <f t="shared" si="3"/>
        <v>LAS PALMAS</v>
      </c>
      <c r="B53" s="41">
        <f t="shared" si="4"/>
        <v>217706</v>
      </c>
      <c r="C53" s="41">
        <f t="shared" si="5"/>
        <v>277430</v>
      </c>
      <c r="D53" s="41">
        <f t="shared" si="6"/>
        <v>24</v>
      </c>
      <c r="E53" s="42" t="str">
        <f t="shared" si="2"/>
        <v>BALEARES</v>
      </c>
      <c r="F53" s="42">
        <f t="shared" si="7"/>
        <v>850351</v>
      </c>
      <c r="G53" s="42">
        <f t="shared" si="8"/>
        <v>1106903</v>
      </c>
    </row>
    <row r="54" spans="1:7" x14ac:dyDescent="0.25">
      <c r="A54" s="42" t="str">
        <f t="shared" si="3"/>
        <v>MALAGA</v>
      </c>
      <c r="B54" s="41">
        <f t="shared" si="4"/>
        <v>500317</v>
      </c>
      <c r="C54" s="41">
        <f t="shared" si="5"/>
        <v>574981</v>
      </c>
      <c r="D54" s="41">
        <f t="shared" si="6"/>
        <v>21</v>
      </c>
      <c r="E54" s="42" t="str">
        <f t="shared" si="2"/>
        <v>BAHIA DE ALGECIRAS</v>
      </c>
      <c r="F54" s="42">
        <f t="shared" si="7"/>
        <v>820800</v>
      </c>
      <c r="G54" s="42">
        <f t="shared" si="8"/>
        <v>1258054</v>
      </c>
    </row>
    <row r="55" spans="1:7" x14ac:dyDescent="0.25">
      <c r="A55" s="42" t="str">
        <f t="shared" si="3"/>
        <v>MARIN Y RIA DE PONTEVEDRA</v>
      </c>
      <c r="B55" s="41">
        <f t="shared" si="4"/>
        <v>543273</v>
      </c>
      <c r="C55" s="41">
        <f t="shared" si="5"/>
        <v>534012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708895</v>
      </c>
      <c r="G55" s="42">
        <f t="shared" si="8"/>
        <v>1044937</v>
      </c>
    </row>
    <row r="56" spans="1:7" x14ac:dyDescent="0.25">
      <c r="A56" s="42" t="str">
        <f t="shared" si="3"/>
        <v>MELILLA</v>
      </c>
      <c r="B56" s="41">
        <f t="shared" si="4"/>
        <v>6921</v>
      </c>
      <c r="C56" s="41">
        <f t="shared" si="5"/>
        <v>14902</v>
      </c>
      <c r="D56" s="41">
        <f t="shared" si="6"/>
        <v>28</v>
      </c>
      <c r="E56" s="42" t="str">
        <f t="shared" si="2"/>
        <v>ALICANTE</v>
      </c>
      <c r="F56" s="42">
        <f t="shared" si="9"/>
        <v>654930</v>
      </c>
      <c r="G56" s="42">
        <f t="shared" si="8"/>
        <v>438429</v>
      </c>
    </row>
    <row r="57" spans="1:7" x14ac:dyDescent="0.25">
      <c r="A57" s="42" t="str">
        <f t="shared" si="3"/>
        <v>MOTRIL</v>
      </c>
      <c r="B57" s="41">
        <f t="shared" si="4"/>
        <v>322907</v>
      </c>
      <c r="C57" s="41">
        <f t="shared" si="5"/>
        <v>353033</v>
      </c>
      <c r="D57" s="41">
        <f t="shared" si="6"/>
        <v>22</v>
      </c>
      <c r="E57" s="42" t="str">
        <f t="shared" si="2"/>
        <v>MARIN Y RIA DE PONTEVEDRA</v>
      </c>
      <c r="F57" s="42">
        <f t="shared" si="9"/>
        <v>543273</v>
      </c>
      <c r="G57" s="42">
        <f t="shared" si="8"/>
        <v>534012</v>
      </c>
    </row>
    <row r="58" spans="1:7" x14ac:dyDescent="0.25">
      <c r="A58" s="42" t="str">
        <f t="shared" si="3"/>
        <v>PASAIA</v>
      </c>
      <c r="B58" s="41">
        <f t="shared" si="4"/>
        <v>708895</v>
      </c>
      <c r="C58" s="41">
        <f t="shared" si="5"/>
        <v>1044937</v>
      </c>
      <c r="D58" s="41">
        <f t="shared" si="6"/>
        <v>18</v>
      </c>
      <c r="E58" s="42" t="str">
        <f t="shared" si="2"/>
        <v>MALAGA</v>
      </c>
      <c r="F58" s="42">
        <f t="shared" si="9"/>
        <v>500317</v>
      </c>
      <c r="G58" s="42">
        <f t="shared" si="8"/>
        <v>574981</v>
      </c>
    </row>
    <row r="59" spans="1:7" x14ac:dyDescent="0.25">
      <c r="A59" s="42" t="str">
        <f t="shared" si="3"/>
        <v>SANTA CRUZ DE TENERIFE</v>
      </c>
      <c r="B59" s="41">
        <f t="shared" si="4"/>
        <v>305340</v>
      </c>
      <c r="C59" s="41">
        <f t="shared" si="5"/>
        <v>434924</v>
      </c>
      <c r="D59" s="41">
        <f t="shared" si="6"/>
        <v>23</v>
      </c>
      <c r="E59" s="42" t="str">
        <f t="shared" si="2"/>
        <v>MOTRIL</v>
      </c>
      <c r="F59" s="42">
        <f t="shared" si="9"/>
        <v>322907</v>
      </c>
      <c r="G59" s="42">
        <f t="shared" si="8"/>
        <v>353033</v>
      </c>
    </row>
    <row r="60" spans="1:7" x14ac:dyDescent="0.25">
      <c r="A60" s="42" t="str">
        <f t="shared" si="3"/>
        <v>SANTANDER</v>
      </c>
      <c r="B60" s="41">
        <f t="shared" si="4"/>
        <v>1793634</v>
      </c>
      <c r="C60" s="41">
        <f t="shared" si="5"/>
        <v>1992405</v>
      </c>
      <c r="D60" s="41">
        <f t="shared" si="6"/>
        <v>12</v>
      </c>
      <c r="E60" s="42" t="str">
        <f t="shared" si="2"/>
        <v>SANTA CRUZ DE TENERIFE</v>
      </c>
      <c r="F60" s="42">
        <f t="shared" si="9"/>
        <v>305340</v>
      </c>
      <c r="G60" s="42">
        <f t="shared" si="8"/>
        <v>434924</v>
      </c>
    </row>
    <row r="61" spans="1:7" x14ac:dyDescent="0.25">
      <c r="A61" s="42" t="str">
        <f t="shared" si="3"/>
        <v>SEVILLA</v>
      </c>
      <c r="B61" s="41">
        <f t="shared" si="4"/>
        <v>1153541</v>
      </c>
      <c r="C61" s="41">
        <f t="shared" si="5"/>
        <v>1091452</v>
      </c>
      <c r="D61" s="41">
        <f t="shared" si="6"/>
        <v>15</v>
      </c>
      <c r="E61" s="42" t="str">
        <f t="shared" si="2"/>
        <v>LAS PALMAS</v>
      </c>
      <c r="F61" s="42">
        <f t="shared" si="9"/>
        <v>217706</v>
      </c>
      <c r="G61" s="42">
        <f t="shared" si="8"/>
        <v>277430</v>
      </c>
    </row>
    <row r="62" spans="1:7" x14ac:dyDescent="0.25">
      <c r="A62" s="42" t="str">
        <f t="shared" si="3"/>
        <v>TARRAGONA</v>
      </c>
      <c r="B62" s="41">
        <f t="shared" si="4"/>
        <v>4283680</v>
      </c>
      <c r="C62" s="41">
        <f t="shared" si="5"/>
        <v>7104640</v>
      </c>
      <c r="D62" s="41">
        <f t="shared" si="6"/>
        <v>3</v>
      </c>
      <c r="E62" s="42" t="str">
        <f t="shared" si="2"/>
        <v>VIGO</v>
      </c>
      <c r="F62" s="42">
        <f t="shared" si="9"/>
        <v>196103</v>
      </c>
      <c r="G62" s="42">
        <f t="shared" si="8"/>
        <v>208412</v>
      </c>
    </row>
    <row r="63" spans="1:7" x14ac:dyDescent="0.25">
      <c r="A63" s="42" t="str">
        <f t="shared" si="3"/>
        <v>VALENCIA</v>
      </c>
      <c r="B63" s="41">
        <f t="shared" si="4"/>
        <v>1498958</v>
      </c>
      <c r="C63" s="41">
        <f t="shared" si="5"/>
        <v>1365147</v>
      </c>
      <c r="D63" s="41">
        <f t="shared" si="6"/>
        <v>13</v>
      </c>
      <c r="E63" s="42" t="str">
        <f t="shared" si="2"/>
        <v>VILAGARCIA</v>
      </c>
      <c r="F63" s="42">
        <f t="shared" si="9"/>
        <v>125260</v>
      </c>
      <c r="G63" s="42">
        <f t="shared" si="8"/>
        <v>225118</v>
      </c>
    </row>
    <row r="64" spans="1:7" x14ac:dyDescent="0.25">
      <c r="A64" s="42" t="str">
        <f t="shared" si="3"/>
        <v>VIGO</v>
      </c>
      <c r="B64" s="41">
        <f t="shared" si="4"/>
        <v>196103</v>
      </c>
      <c r="C64" s="41">
        <f t="shared" si="5"/>
        <v>208412</v>
      </c>
      <c r="D64" s="41">
        <f t="shared" si="6"/>
        <v>25</v>
      </c>
      <c r="E64" s="42" t="str">
        <f t="shared" si="2"/>
        <v>CEUTA</v>
      </c>
      <c r="F64" s="42">
        <f t="shared" si="9"/>
        <v>48698</v>
      </c>
      <c r="G64" s="42">
        <f t="shared" si="8"/>
        <v>117659</v>
      </c>
    </row>
    <row r="65" spans="1:7" x14ac:dyDescent="0.25">
      <c r="A65" s="42" t="str">
        <f t="shared" si="3"/>
        <v>VILAGARCIA</v>
      </c>
      <c r="B65" s="41">
        <f t="shared" si="4"/>
        <v>125260</v>
      </c>
      <c r="C65" s="41">
        <f t="shared" si="5"/>
        <v>225118</v>
      </c>
      <c r="D65" s="41">
        <f t="shared" si="6"/>
        <v>26</v>
      </c>
      <c r="E65" s="42" t="str">
        <f t="shared" si="2"/>
        <v>MELILLA</v>
      </c>
      <c r="F65" s="42">
        <f t="shared" si="9"/>
        <v>6921</v>
      </c>
      <c r="G65" s="42">
        <f t="shared" si="8"/>
        <v>14902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94032</v>
      </c>
      <c r="C7" s="21">
        <v>87834</v>
      </c>
      <c r="D7" s="21">
        <v>935631</v>
      </c>
      <c r="E7" s="21">
        <v>829988</v>
      </c>
      <c r="F7" s="10">
        <f>((E7*100)/D7)-100</f>
        <v>-11.291096596842138</v>
      </c>
      <c r="G7" s="1"/>
      <c r="H7" s="1"/>
      <c r="I7" s="1"/>
    </row>
    <row r="8" spans="1:12" x14ac:dyDescent="0.25">
      <c r="A8" s="11" t="s">
        <v>45</v>
      </c>
      <c r="B8" s="22">
        <v>108205</v>
      </c>
      <c r="C8" s="22">
        <v>101842</v>
      </c>
      <c r="D8" s="22">
        <v>1031191</v>
      </c>
      <c r="E8" s="22">
        <v>901143</v>
      </c>
      <c r="F8" s="13">
        <f t="shared" ref="F8:F35" si="0">((E8*100)/D8)-100</f>
        <v>-12.611436678559059</v>
      </c>
      <c r="G8" s="1"/>
      <c r="H8" s="1"/>
      <c r="I8" s="1"/>
    </row>
    <row r="9" spans="1:12" x14ac:dyDescent="0.25">
      <c r="A9" s="8" t="s">
        <v>46</v>
      </c>
      <c r="B9" s="21">
        <v>44000</v>
      </c>
      <c r="C9" s="21">
        <v>58375</v>
      </c>
      <c r="D9" s="21">
        <v>422030</v>
      </c>
      <c r="E9" s="21">
        <v>415504</v>
      </c>
      <c r="F9" s="10">
        <f t="shared" si="0"/>
        <v>-1.5463355685614744</v>
      </c>
      <c r="G9" s="1"/>
      <c r="H9" s="1"/>
      <c r="I9" s="1"/>
    </row>
    <row r="10" spans="1:12" x14ac:dyDescent="0.25">
      <c r="A10" s="11" t="s">
        <v>47</v>
      </c>
      <c r="B10" s="22">
        <v>89116</v>
      </c>
      <c r="C10" s="22">
        <v>91173</v>
      </c>
      <c r="D10" s="22">
        <v>789228</v>
      </c>
      <c r="E10" s="22">
        <v>790498</v>
      </c>
      <c r="F10" s="13">
        <f t="shared" si="0"/>
        <v>0.16091674395738664</v>
      </c>
      <c r="G10" s="1"/>
      <c r="H10" s="1"/>
      <c r="I10" s="1"/>
    </row>
    <row r="11" spans="1:12" x14ac:dyDescent="0.25">
      <c r="A11" s="8" t="s">
        <v>48</v>
      </c>
      <c r="B11" s="21">
        <v>4454865</v>
      </c>
      <c r="C11" s="21">
        <v>4900477</v>
      </c>
      <c r="D11" s="21">
        <v>38377518</v>
      </c>
      <c r="E11" s="21">
        <v>38660585</v>
      </c>
      <c r="F11" s="10">
        <f t="shared" si="0"/>
        <v>0.73758547908178684</v>
      </c>
      <c r="G11" s="1"/>
      <c r="H11" s="1"/>
      <c r="I11" s="1"/>
    </row>
    <row r="12" spans="1:12" x14ac:dyDescent="0.25">
      <c r="A12" s="11" t="s">
        <v>49</v>
      </c>
      <c r="B12" s="22">
        <v>168268</v>
      </c>
      <c r="C12" s="22">
        <v>138752</v>
      </c>
      <c r="D12" s="22">
        <v>1233124</v>
      </c>
      <c r="E12" s="22">
        <v>1145641</v>
      </c>
      <c r="F12" s="13">
        <f t="shared" si="0"/>
        <v>-7.0944203502648548</v>
      </c>
      <c r="G12" s="1"/>
      <c r="H12" s="1"/>
      <c r="I12" s="1"/>
    </row>
    <row r="13" spans="1:12" x14ac:dyDescent="0.25">
      <c r="A13" s="8" t="s">
        <v>50</v>
      </c>
      <c r="B13" s="21">
        <v>823301</v>
      </c>
      <c r="C13" s="21">
        <v>838764</v>
      </c>
      <c r="D13" s="21">
        <v>5928996</v>
      </c>
      <c r="E13" s="21">
        <v>6112618</v>
      </c>
      <c r="F13" s="10">
        <f t="shared" si="0"/>
        <v>3.0970167630404859</v>
      </c>
      <c r="G13" s="1"/>
      <c r="H13" s="1"/>
      <c r="I13" s="1"/>
    </row>
    <row r="14" spans="1:12" x14ac:dyDescent="0.25">
      <c r="A14" s="11" t="s">
        <v>51</v>
      </c>
      <c r="B14" s="22">
        <v>2267450</v>
      </c>
      <c r="C14" s="22">
        <v>2293437</v>
      </c>
      <c r="D14" s="22">
        <v>17874705</v>
      </c>
      <c r="E14" s="22">
        <v>17668752</v>
      </c>
      <c r="F14" s="13">
        <f t="shared" si="0"/>
        <v>-1.1522036307732009</v>
      </c>
      <c r="G14" s="1"/>
      <c r="H14" s="1"/>
      <c r="I14" s="1"/>
    </row>
    <row r="15" spans="1:12" x14ac:dyDescent="0.25">
      <c r="A15" s="8" t="s">
        <v>52</v>
      </c>
      <c r="B15" s="21">
        <v>778145</v>
      </c>
      <c r="C15" s="21">
        <v>785385</v>
      </c>
      <c r="D15" s="21">
        <v>6349436</v>
      </c>
      <c r="E15" s="21">
        <v>6187025</v>
      </c>
      <c r="F15" s="10">
        <f t="shared" si="0"/>
        <v>-2.5578807314539489</v>
      </c>
      <c r="G15" s="1"/>
      <c r="H15" s="1"/>
      <c r="I15" s="1"/>
    </row>
    <row r="16" spans="1:12" x14ac:dyDescent="0.25">
      <c r="A16" s="11" t="s">
        <v>53</v>
      </c>
      <c r="B16" s="22">
        <v>105115</v>
      </c>
      <c r="C16" s="22">
        <v>108559</v>
      </c>
      <c r="D16" s="22">
        <v>675129</v>
      </c>
      <c r="E16" s="22">
        <v>739547</v>
      </c>
      <c r="F16" s="13">
        <f t="shared" si="0"/>
        <v>9.5415839047056181</v>
      </c>
      <c r="G16" s="1"/>
      <c r="H16" s="1"/>
      <c r="I16" s="1"/>
    </row>
    <row r="17" spans="1:9" x14ac:dyDescent="0.25">
      <c r="A17" s="8" t="s">
        <v>54</v>
      </c>
      <c r="B17" s="21">
        <v>198723</v>
      </c>
      <c r="C17" s="21">
        <v>270391</v>
      </c>
      <c r="D17" s="21">
        <v>1604053</v>
      </c>
      <c r="E17" s="21">
        <v>1994343</v>
      </c>
      <c r="F17" s="10">
        <f t="shared" si="0"/>
        <v>24.331490293649892</v>
      </c>
      <c r="G17" s="1"/>
      <c r="H17" s="1"/>
      <c r="I17" s="1"/>
    </row>
    <row r="18" spans="1:9" x14ac:dyDescent="0.25">
      <c r="A18" s="11" t="s">
        <v>55</v>
      </c>
      <c r="B18" s="22">
        <v>71363</v>
      </c>
      <c r="C18" s="22">
        <v>70273</v>
      </c>
      <c r="D18" s="22">
        <v>606988</v>
      </c>
      <c r="E18" s="22">
        <v>636213</v>
      </c>
      <c r="F18" s="13">
        <f t="shared" si="0"/>
        <v>4.8147574581375636</v>
      </c>
      <c r="G18" s="1"/>
      <c r="H18" s="1"/>
      <c r="I18" s="1"/>
    </row>
    <row r="19" spans="1:9" x14ac:dyDescent="0.25">
      <c r="A19" s="8" t="s">
        <v>56</v>
      </c>
      <c r="B19" s="21">
        <v>76433</v>
      </c>
      <c r="C19" s="21">
        <v>84506</v>
      </c>
      <c r="D19" s="21">
        <v>543344</v>
      </c>
      <c r="E19" s="21">
        <v>613774</v>
      </c>
      <c r="F19" s="10">
        <f t="shared" si="0"/>
        <v>12.962322212079272</v>
      </c>
      <c r="G19" s="1"/>
      <c r="H19" s="1"/>
      <c r="I19" s="1"/>
    </row>
    <row r="20" spans="1:9" x14ac:dyDescent="0.25">
      <c r="A20" s="11" t="s">
        <v>57</v>
      </c>
      <c r="B20" s="22">
        <v>126073</v>
      </c>
      <c r="C20" s="22">
        <v>133759</v>
      </c>
      <c r="D20" s="22">
        <v>1122062</v>
      </c>
      <c r="E20" s="22">
        <v>1341242</v>
      </c>
      <c r="F20" s="13">
        <f t="shared" si="0"/>
        <v>19.533679957079016</v>
      </c>
      <c r="G20" s="1"/>
      <c r="H20" s="1"/>
      <c r="I20" s="1"/>
    </row>
    <row r="21" spans="1:9" x14ac:dyDescent="0.25">
      <c r="A21" s="8" t="s">
        <v>58</v>
      </c>
      <c r="B21" s="21">
        <v>86279</v>
      </c>
      <c r="C21" s="21">
        <v>71013</v>
      </c>
      <c r="D21" s="21">
        <v>451876</v>
      </c>
      <c r="E21" s="21">
        <v>470749</v>
      </c>
      <c r="F21" s="10">
        <f t="shared" si="0"/>
        <v>4.1765882675778272</v>
      </c>
      <c r="G21" s="1"/>
      <c r="H21" s="1"/>
      <c r="I21" s="1"/>
    </row>
    <row r="22" spans="1:9" x14ac:dyDescent="0.25">
      <c r="A22" s="11" t="s">
        <v>59</v>
      </c>
      <c r="B22" s="22">
        <v>1445264</v>
      </c>
      <c r="C22" s="22">
        <v>1321593</v>
      </c>
      <c r="D22" s="22">
        <v>12023170</v>
      </c>
      <c r="E22" s="22">
        <v>9836291</v>
      </c>
      <c r="F22" s="13">
        <f t="shared" si="0"/>
        <v>-18.188871986339706</v>
      </c>
      <c r="G22" s="1"/>
      <c r="H22" s="1"/>
      <c r="I22" s="1"/>
    </row>
    <row r="23" spans="1:9" x14ac:dyDescent="0.25">
      <c r="A23" s="8" t="s">
        <v>60</v>
      </c>
      <c r="B23" s="21">
        <v>181176</v>
      </c>
      <c r="C23" s="21">
        <v>270952</v>
      </c>
      <c r="D23" s="21">
        <v>3682398</v>
      </c>
      <c r="E23" s="21">
        <v>1140166</v>
      </c>
      <c r="F23" s="10">
        <f t="shared" si="0"/>
        <v>-69.037404430482525</v>
      </c>
      <c r="G23" s="1"/>
      <c r="H23" s="1"/>
      <c r="I23" s="1"/>
    </row>
    <row r="24" spans="1:9" x14ac:dyDescent="0.25">
      <c r="A24" s="11" t="s">
        <v>61</v>
      </c>
      <c r="B24" s="22">
        <v>97381</v>
      </c>
      <c r="C24" s="22">
        <v>78121</v>
      </c>
      <c r="D24" s="22">
        <v>693554</v>
      </c>
      <c r="E24" s="22">
        <v>678523</v>
      </c>
      <c r="F24" s="13">
        <f t="shared" si="0"/>
        <v>-2.1672429255688854</v>
      </c>
      <c r="G24" s="1"/>
      <c r="H24" s="1"/>
      <c r="I24" s="1"/>
    </row>
    <row r="25" spans="1:9" x14ac:dyDescent="0.25">
      <c r="A25" s="8" t="s">
        <v>62</v>
      </c>
      <c r="B25" s="21">
        <v>68466</v>
      </c>
      <c r="C25" s="21">
        <v>71585</v>
      </c>
      <c r="D25" s="21">
        <v>572306</v>
      </c>
      <c r="E25" s="21">
        <v>597452</v>
      </c>
      <c r="F25" s="10">
        <f t="shared" si="0"/>
        <v>4.393803315009805</v>
      </c>
      <c r="G25" s="1"/>
      <c r="H25" s="1"/>
      <c r="I25" s="1"/>
    </row>
    <row r="26" spans="1:9" x14ac:dyDescent="0.25">
      <c r="A26" s="11" t="s">
        <v>63</v>
      </c>
      <c r="B26" s="22">
        <v>20952</v>
      </c>
      <c r="C26" s="22">
        <v>28215</v>
      </c>
      <c r="D26" s="22">
        <v>176458</v>
      </c>
      <c r="E26" s="22">
        <v>214744</v>
      </c>
      <c r="F26" s="13">
        <f t="shared" si="0"/>
        <v>21.696947715603713</v>
      </c>
      <c r="G26" s="1"/>
      <c r="H26" s="1"/>
      <c r="I26" s="1"/>
    </row>
    <row r="27" spans="1:9" x14ac:dyDescent="0.25">
      <c r="A27" s="8" t="s">
        <v>64</v>
      </c>
      <c r="B27" s="21">
        <v>78966</v>
      </c>
      <c r="C27" s="21">
        <v>102486</v>
      </c>
      <c r="D27" s="21">
        <v>1085638</v>
      </c>
      <c r="E27" s="21">
        <v>1042309</v>
      </c>
      <c r="F27" s="10">
        <f t="shared" si="0"/>
        <v>-3.9911093753166398</v>
      </c>
      <c r="G27" s="1"/>
      <c r="H27" s="1"/>
      <c r="I27" s="1"/>
    </row>
    <row r="28" spans="1:9" x14ac:dyDescent="0.25">
      <c r="A28" s="11" t="s">
        <v>65</v>
      </c>
      <c r="B28" s="22">
        <v>485703</v>
      </c>
      <c r="C28" s="22">
        <v>448258</v>
      </c>
      <c r="D28" s="22">
        <v>3811969</v>
      </c>
      <c r="E28" s="22">
        <v>3453030</v>
      </c>
      <c r="F28" s="13">
        <f t="shared" si="0"/>
        <v>-9.4161049053651737</v>
      </c>
      <c r="G28" s="1"/>
      <c r="H28" s="1"/>
      <c r="I28" s="1"/>
    </row>
    <row r="29" spans="1:9" x14ac:dyDescent="0.25">
      <c r="A29" s="8" t="s">
        <v>66</v>
      </c>
      <c r="B29" s="21">
        <v>114122</v>
      </c>
      <c r="C29" s="21">
        <v>139332</v>
      </c>
      <c r="D29" s="21">
        <v>1103557</v>
      </c>
      <c r="E29" s="21">
        <v>1090911</v>
      </c>
      <c r="F29" s="10">
        <f t="shared" si="0"/>
        <v>-1.1459308400019239</v>
      </c>
      <c r="G29" s="1"/>
      <c r="H29" s="1"/>
      <c r="I29" s="1"/>
    </row>
    <row r="30" spans="1:9" x14ac:dyDescent="0.25">
      <c r="A30" s="11" t="s">
        <v>67</v>
      </c>
      <c r="B30" s="22">
        <v>190561</v>
      </c>
      <c r="C30" s="22">
        <v>195539</v>
      </c>
      <c r="D30" s="22">
        <v>1573941</v>
      </c>
      <c r="E30" s="22">
        <v>1513283</v>
      </c>
      <c r="F30" s="13">
        <f t="shared" si="0"/>
        <v>-3.8538928714608716</v>
      </c>
      <c r="G30" s="1"/>
      <c r="H30" s="1"/>
      <c r="I30" s="1"/>
    </row>
    <row r="31" spans="1:9" x14ac:dyDescent="0.25">
      <c r="A31" s="8" t="s">
        <v>68</v>
      </c>
      <c r="B31" s="21">
        <v>229020</v>
      </c>
      <c r="C31" s="21">
        <v>175239</v>
      </c>
      <c r="D31" s="21">
        <v>2185907</v>
      </c>
      <c r="E31" s="21">
        <v>1754167</v>
      </c>
      <c r="F31" s="10">
        <f t="shared" si="0"/>
        <v>-19.751069007052905</v>
      </c>
      <c r="G31" s="1"/>
      <c r="H31" s="1"/>
      <c r="I31" s="1"/>
    </row>
    <row r="32" spans="1:9" x14ac:dyDescent="0.25">
      <c r="A32" s="11" t="s">
        <v>69</v>
      </c>
      <c r="B32" s="22">
        <v>5089375</v>
      </c>
      <c r="C32" s="22">
        <v>4561816</v>
      </c>
      <c r="D32" s="22">
        <v>40216540</v>
      </c>
      <c r="E32" s="22">
        <v>39395407</v>
      </c>
      <c r="F32" s="13">
        <f t="shared" si="0"/>
        <v>-2.0417793276099871</v>
      </c>
      <c r="G32" s="1"/>
      <c r="H32" s="1"/>
      <c r="I32" s="1"/>
    </row>
    <row r="33" spans="1:9" x14ac:dyDescent="0.25">
      <c r="A33" s="8" t="s">
        <v>70</v>
      </c>
      <c r="B33" s="21">
        <v>234061</v>
      </c>
      <c r="C33" s="21">
        <v>251895</v>
      </c>
      <c r="D33" s="21">
        <v>2226097</v>
      </c>
      <c r="E33" s="21">
        <v>2371847</v>
      </c>
      <c r="F33" s="10">
        <f t="shared" si="0"/>
        <v>6.547333741521598</v>
      </c>
      <c r="G33" s="1"/>
      <c r="H33" s="1"/>
      <c r="I33" s="1"/>
    </row>
    <row r="34" spans="1:9" x14ac:dyDescent="0.25">
      <c r="A34" s="11" t="s">
        <v>71</v>
      </c>
      <c r="B34" s="22">
        <v>30919</v>
      </c>
      <c r="C34" s="22">
        <v>40305</v>
      </c>
      <c r="D34" s="22">
        <v>289512</v>
      </c>
      <c r="E34" s="22">
        <v>335349</v>
      </c>
      <c r="F34" s="13">
        <f t="shared" si="0"/>
        <v>15.832504352151204</v>
      </c>
      <c r="G34" s="1"/>
      <c r="H34" s="1"/>
      <c r="I34" s="1"/>
    </row>
    <row r="35" spans="1:9" x14ac:dyDescent="0.25">
      <c r="A35" s="14" t="s">
        <v>72</v>
      </c>
      <c r="B35" s="15">
        <f>SUM(B7:B34)</f>
        <v>17757334</v>
      </c>
      <c r="C35" s="15">
        <f t="shared" ref="C35:E35" si="1">SUM(C7:C34)</f>
        <v>17719876</v>
      </c>
      <c r="D35" s="15">
        <f t="shared" si="1"/>
        <v>147586358</v>
      </c>
      <c r="E35" s="15">
        <f t="shared" si="1"/>
        <v>141931101</v>
      </c>
      <c r="F35" s="16">
        <f t="shared" si="0"/>
        <v>-3.8318290908703148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829988</v>
      </c>
      <c r="C38" s="41">
        <f>D7</f>
        <v>935631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39395407</v>
      </c>
      <c r="G38" s="42">
        <f>LOOKUP(E38,$A$38:$A$65,$C$38:$C$65)</f>
        <v>40216540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901143</v>
      </c>
      <c r="C39" s="41">
        <f t="shared" ref="C39:C65" si="5">D8</f>
        <v>1031191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38660585</v>
      </c>
      <c r="G39" s="42">
        <f t="shared" ref="G39:G65" si="8">LOOKUP(E39,$A$38:$A$65,$C$38:$C$65)</f>
        <v>38377518</v>
      </c>
    </row>
    <row r="40" spans="1:9" x14ac:dyDescent="0.25">
      <c r="A40" s="42" t="str">
        <f t="shared" si="3"/>
        <v>ALMERIA</v>
      </c>
      <c r="B40" s="41">
        <f t="shared" si="4"/>
        <v>415504</v>
      </c>
      <c r="C40" s="41">
        <f t="shared" si="5"/>
        <v>422030</v>
      </c>
      <c r="D40" s="41">
        <f t="shared" si="6"/>
        <v>26</v>
      </c>
      <c r="E40" s="42" t="str">
        <f t="shared" si="2"/>
        <v>BARCELONA</v>
      </c>
      <c r="F40" s="42">
        <f t="shared" si="7"/>
        <v>17668752</v>
      </c>
      <c r="G40" s="42">
        <f t="shared" si="8"/>
        <v>17874705</v>
      </c>
    </row>
    <row r="41" spans="1:9" x14ac:dyDescent="0.25">
      <c r="A41" s="42" t="str">
        <f t="shared" si="3"/>
        <v>AVILES</v>
      </c>
      <c r="B41" s="41">
        <f t="shared" si="4"/>
        <v>790498</v>
      </c>
      <c r="C41" s="41">
        <f t="shared" si="5"/>
        <v>789228</v>
      </c>
      <c r="D41" s="41">
        <f t="shared" si="6"/>
        <v>19</v>
      </c>
      <c r="E41" s="42" t="str">
        <f t="shared" si="2"/>
        <v>LAS PALMAS</v>
      </c>
      <c r="F41" s="42">
        <f t="shared" si="7"/>
        <v>9836291</v>
      </c>
      <c r="G41" s="42">
        <f t="shared" si="8"/>
        <v>12023170</v>
      </c>
    </row>
    <row r="42" spans="1:9" x14ac:dyDescent="0.25">
      <c r="A42" s="42" t="str">
        <f t="shared" si="3"/>
        <v>BAHIA DE ALGECIRAS</v>
      </c>
      <c r="B42" s="41">
        <f t="shared" si="4"/>
        <v>38660585</v>
      </c>
      <c r="C42" s="41">
        <f t="shared" si="5"/>
        <v>38377518</v>
      </c>
      <c r="D42" s="41">
        <f t="shared" si="6"/>
        <v>2</v>
      </c>
      <c r="E42" s="42" t="str">
        <f t="shared" si="2"/>
        <v>BILBAO</v>
      </c>
      <c r="F42" s="42">
        <f t="shared" si="7"/>
        <v>6187025</v>
      </c>
      <c r="G42" s="42">
        <f t="shared" si="8"/>
        <v>6349436</v>
      </c>
    </row>
    <row r="43" spans="1:9" x14ac:dyDescent="0.25">
      <c r="A43" s="42" t="str">
        <f t="shared" si="3"/>
        <v>BAHIA DE CADIZ</v>
      </c>
      <c r="B43" s="41">
        <f t="shared" si="4"/>
        <v>1145641</v>
      </c>
      <c r="C43" s="41">
        <f t="shared" si="5"/>
        <v>1233124</v>
      </c>
      <c r="D43" s="41">
        <f t="shared" si="6"/>
        <v>13</v>
      </c>
      <c r="E43" s="42" t="str">
        <f t="shared" si="2"/>
        <v>BALEARES</v>
      </c>
      <c r="F43" s="42">
        <f t="shared" si="7"/>
        <v>6112618</v>
      </c>
      <c r="G43" s="42">
        <f t="shared" si="8"/>
        <v>5928996</v>
      </c>
    </row>
    <row r="44" spans="1:9" x14ac:dyDescent="0.25">
      <c r="A44" s="42" t="str">
        <f t="shared" si="3"/>
        <v>BALEARES</v>
      </c>
      <c r="B44" s="41">
        <f t="shared" si="4"/>
        <v>6112618</v>
      </c>
      <c r="C44" s="41">
        <f t="shared" si="5"/>
        <v>5928996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3453030</v>
      </c>
      <c r="G44" s="42">
        <f t="shared" si="8"/>
        <v>3811969</v>
      </c>
    </row>
    <row r="45" spans="1:9" x14ac:dyDescent="0.25">
      <c r="A45" s="42" t="str">
        <f t="shared" si="3"/>
        <v>BARCELONA</v>
      </c>
      <c r="B45" s="41">
        <f t="shared" si="4"/>
        <v>17668752</v>
      </c>
      <c r="C45" s="41">
        <f t="shared" si="5"/>
        <v>17874705</v>
      </c>
      <c r="D45" s="41">
        <f t="shared" si="6"/>
        <v>3</v>
      </c>
      <c r="E45" s="42" t="str">
        <f t="shared" si="2"/>
        <v>VIGO</v>
      </c>
      <c r="F45" s="42">
        <f t="shared" si="7"/>
        <v>2371847</v>
      </c>
      <c r="G45" s="42">
        <f t="shared" si="8"/>
        <v>2226097</v>
      </c>
    </row>
    <row r="46" spans="1:9" x14ac:dyDescent="0.25">
      <c r="A46" s="42" t="str">
        <f t="shared" si="3"/>
        <v>BILBAO</v>
      </c>
      <c r="B46" s="41">
        <f t="shared" si="4"/>
        <v>6187025</v>
      </c>
      <c r="C46" s="41">
        <f t="shared" si="5"/>
        <v>6349436</v>
      </c>
      <c r="D46" s="41">
        <f t="shared" si="6"/>
        <v>5</v>
      </c>
      <c r="E46" s="42" t="str">
        <f t="shared" si="2"/>
        <v>CASTELLON</v>
      </c>
      <c r="F46" s="42">
        <f t="shared" si="7"/>
        <v>1994343</v>
      </c>
      <c r="G46" s="42">
        <f t="shared" si="8"/>
        <v>1604053</v>
      </c>
    </row>
    <row r="47" spans="1:9" x14ac:dyDescent="0.25">
      <c r="A47" s="42" t="str">
        <f t="shared" si="3"/>
        <v>CARTAGENA</v>
      </c>
      <c r="B47" s="41">
        <f t="shared" si="4"/>
        <v>739547</v>
      </c>
      <c r="C47" s="41">
        <f t="shared" si="5"/>
        <v>675129</v>
      </c>
      <c r="D47" s="41">
        <f t="shared" si="6"/>
        <v>20</v>
      </c>
      <c r="E47" s="42" t="str">
        <f t="shared" si="2"/>
        <v>TARRAGONA</v>
      </c>
      <c r="F47" s="42">
        <f t="shared" si="7"/>
        <v>1754167</v>
      </c>
      <c r="G47" s="42">
        <f t="shared" si="8"/>
        <v>2185907</v>
      </c>
    </row>
    <row r="48" spans="1:9" x14ac:dyDescent="0.25">
      <c r="A48" s="42" t="str">
        <f t="shared" si="3"/>
        <v>CASTELLON</v>
      </c>
      <c r="B48" s="41">
        <f t="shared" si="4"/>
        <v>1994343</v>
      </c>
      <c r="C48" s="41">
        <f t="shared" si="5"/>
        <v>1604053</v>
      </c>
      <c r="D48" s="41">
        <f t="shared" si="6"/>
        <v>9</v>
      </c>
      <c r="E48" s="42" t="str">
        <f t="shared" si="2"/>
        <v>SEVILLA</v>
      </c>
      <c r="F48" s="42">
        <f t="shared" si="7"/>
        <v>1513283</v>
      </c>
      <c r="G48" s="42">
        <f t="shared" si="8"/>
        <v>1573941</v>
      </c>
    </row>
    <row r="49" spans="1:7" x14ac:dyDescent="0.25">
      <c r="A49" s="42" t="str">
        <f t="shared" si="3"/>
        <v>CEUTA</v>
      </c>
      <c r="B49" s="41">
        <f t="shared" si="4"/>
        <v>636213</v>
      </c>
      <c r="C49" s="41">
        <f t="shared" si="5"/>
        <v>606988</v>
      </c>
      <c r="D49" s="41">
        <f t="shared" si="6"/>
        <v>22</v>
      </c>
      <c r="E49" s="42" t="str">
        <f t="shared" si="2"/>
        <v>GIJON</v>
      </c>
      <c r="F49" s="42">
        <f t="shared" si="7"/>
        <v>1341242</v>
      </c>
      <c r="G49" s="42">
        <f t="shared" si="8"/>
        <v>1122062</v>
      </c>
    </row>
    <row r="50" spans="1:7" x14ac:dyDescent="0.25">
      <c r="A50" s="42" t="str">
        <f t="shared" si="3"/>
        <v>FERROL-SAN CIBRAO</v>
      </c>
      <c r="B50" s="41">
        <f t="shared" si="4"/>
        <v>613774</v>
      </c>
      <c r="C50" s="41">
        <f t="shared" si="5"/>
        <v>543344</v>
      </c>
      <c r="D50" s="41">
        <f t="shared" si="6"/>
        <v>23</v>
      </c>
      <c r="E50" s="42" t="str">
        <f t="shared" si="2"/>
        <v>BAHIA DE CADIZ</v>
      </c>
      <c r="F50" s="42">
        <f t="shared" si="7"/>
        <v>1145641</v>
      </c>
      <c r="G50" s="42">
        <f t="shared" si="8"/>
        <v>1233124</v>
      </c>
    </row>
    <row r="51" spans="1:7" x14ac:dyDescent="0.25">
      <c r="A51" s="42" t="str">
        <f t="shared" si="3"/>
        <v>GIJON</v>
      </c>
      <c r="B51" s="41">
        <f t="shared" si="4"/>
        <v>1341242</v>
      </c>
      <c r="C51" s="41">
        <f t="shared" si="5"/>
        <v>1122062</v>
      </c>
      <c r="D51" s="41">
        <f t="shared" si="6"/>
        <v>12</v>
      </c>
      <c r="E51" s="42" t="str">
        <f t="shared" si="2"/>
        <v>MALAGA</v>
      </c>
      <c r="F51" s="42">
        <f t="shared" si="7"/>
        <v>1140166</v>
      </c>
      <c r="G51" s="42">
        <f t="shared" si="8"/>
        <v>3682398</v>
      </c>
    </row>
    <row r="52" spans="1:7" x14ac:dyDescent="0.25">
      <c r="A52" s="42" t="str">
        <f t="shared" si="3"/>
        <v>HUELVA</v>
      </c>
      <c r="B52" s="41">
        <f t="shared" si="4"/>
        <v>470749</v>
      </c>
      <c r="C52" s="41">
        <f t="shared" si="5"/>
        <v>451876</v>
      </c>
      <c r="D52" s="41">
        <f t="shared" si="6"/>
        <v>25</v>
      </c>
      <c r="E52" s="42" t="str">
        <f t="shared" si="2"/>
        <v>SANTANDER</v>
      </c>
      <c r="F52" s="42">
        <f t="shared" si="7"/>
        <v>1090911</v>
      </c>
      <c r="G52" s="42">
        <f t="shared" si="8"/>
        <v>1103557</v>
      </c>
    </row>
    <row r="53" spans="1:7" x14ac:dyDescent="0.25">
      <c r="A53" s="42" t="str">
        <f t="shared" si="3"/>
        <v>LAS PALMAS</v>
      </c>
      <c r="B53" s="41">
        <f t="shared" si="4"/>
        <v>9836291</v>
      </c>
      <c r="C53" s="41">
        <f t="shared" si="5"/>
        <v>12023170</v>
      </c>
      <c r="D53" s="41">
        <f t="shared" si="6"/>
        <v>4</v>
      </c>
      <c r="E53" s="42" t="str">
        <f t="shared" si="2"/>
        <v>PASAIA</v>
      </c>
      <c r="F53" s="42">
        <f t="shared" si="7"/>
        <v>1042309</v>
      </c>
      <c r="G53" s="42">
        <f t="shared" si="8"/>
        <v>1085638</v>
      </c>
    </row>
    <row r="54" spans="1:7" x14ac:dyDescent="0.25">
      <c r="A54" s="42" t="str">
        <f t="shared" si="3"/>
        <v>MALAGA</v>
      </c>
      <c r="B54" s="41">
        <f t="shared" si="4"/>
        <v>1140166</v>
      </c>
      <c r="C54" s="41">
        <f t="shared" si="5"/>
        <v>3682398</v>
      </c>
      <c r="D54" s="41">
        <f t="shared" si="6"/>
        <v>14</v>
      </c>
      <c r="E54" s="42" t="str">
        <f t="shared" si="2"/>
        <v>ALICANTE</v>
      </c>
      <c r="F54" s="42">
        <f t="shared" si="7"/>
        <v>901143</v>
      </c>
      <c r="G54" s="42">
        <f t="shared" si="8"/>
        <v>1031191</v>
      </c>
    </row>
    <row r="55" spans="1:7" x14ac:dyDescent="0.25">
      <c r="A55" s="42" t="str">
        <f t="shared" si="3"/>
        <v>MARIN Y RIA DE PONTEVEDRA</v>
      </c>
      <c r="B55" s="41">
        <f t="shared" si="4"/>
        <v>678523</v>
      </c>
      <c r="C55" s="41">
        <f t="shared" si="5"/>
        <v>693554</v>
      </c>
      <c r="D55" s="41">
        <f t="shared" si="6"/>
        <v>21</v>
      </c>
      <c r="E55" s="42" t="str">
        <f t="shared" si="2"/>
        <v>A CORUÑA</v>
      </c>
      <c r="F55" s="42">
        <f t="shared" ref="F55:F65" si="9">LOOKUP(E55,$A$38:$A$65,$B$38:$B$65)</f>
        <v>829988</v>
      </c>
      <c r="G55" s="42">
        <f t="shared" si="8"/>
        <v>935631</v>
      </c>
    </row>
    <row r="56" spans="1:7" x14ac:dyDescent="0.25">
      <c r="A56" s="42" t="str">
        <f t="shared" si="3"/>
        <v>MELILLA</v>
      </c>
      <c r="B56" s="41">
        <f t="shared" si="4"/>
        <v>597452</v>
      </c>
      <c r="C56" s="41">
        <f t="shared" si="5"/>
        <v>572306</v>
      </c>
      <c r="D56" s="41">
        <f t="shared" si="6"/>
        <v>24</v>
      </c>
      <c r="E56" s="42" t="str">
        <f t="shared" si="2"/>
        <v>AVILES</v>
      </c>
      <c r="F56" s="42">
        <f t="shared" si="9"/>
        <v>790498</v>
      </c>
      <c r="G56" s="42">
        <f t="shared" si="8"/>
        <v>789228</v>
      </c>
    </row>
    <row r="57" spans="1:7" x14ac:dyDescent="0.25">
      <c r="A57" s="42" t="str">
        <f t="shared" si="3"/>
        <v>MOTRIL</v>
      </c>
      <c r="B57" s="41">
        <f t="shared" si="4"/>
        <v>214744</v>
      </c>
      <c r="C57" s="41">
        <f t="shared" si="5"/>
        <v>176458</v>
      </c>
      <c r="D57" s="41">
        <f t="shared" si="6"/>
        <v>28</v>
      </c>
      <c r="E57" s="42" t="str">
        <f t="shared" si="2"/>
        <v>CARTAGENA</v>
      </c>
      <c r="F57" s="42">
        <f t="shared" si="9"/>
        <v>739547</v>
      </c>
      <c r="G57" s="42">
        <f t="shared" si="8"/>
        <v>675129</v>
      </c>
    </row>
    <row r="58" spans="1:7" x14ac:dyDescent="0.25">
      <c r="A58" s="42" t="str">
        <f t="shared" si="3"/>
        <v>PASAIA</v>
      </c>
      <c r="B58" s="41">
        <f t="shared" si="4"/>
        <v>1042309</v>
      </c>
      <c r="C58" s="41">
        <f t="shared" si="5"/>
        <v>1085638</v>
      </c>
      <c r="D58" s="41">
        <f t="shared" si="6"/>
        <v>16</v>
      </c>
      <c r="E58" s="42" t="str">
        <f t="shared" si="2"/>
        <v>MARIN Y RIA DE PONTEVEDRA</v>
      </c>
      <c r="F58" s="42">
        <f t="shared" si="9"/>
        <v>678523</v>
      </c>
      <c r="G58" s="42">
        <f t="shared" si="8"/>
        <v>693554</v>
      </c>
    </row>
    <row r="59" spans="1:7" x14ac:dyDescent="0.25">
      <c r="A59" s="42" t="str">
        <f t="shared" si="3"/>
        <v>SANTA CRUZ DE TENERIFE</v>
      </c>
      <c r="B59" s="41">
        <f t="shared" si="4"/>
        <v>3453030</v>
      </c>
      <c r="C59" s="41">
        <f t="shared" si="5"/>
        <v>3811969</v>
      </c>
      <c r="D59" s="41">
        <f t="shared" si="6"/>
        <v>7</v>
      </c>
      <c r="E59" s="42" t="str">
        <f t="shared" si="2"/>
        <v>CEUTA</v>
      </c>
      <c r="F59" s="42">
        <f t="shared" si="9"/>
        <v>636213</v>
      </c>
      <c r="G59" s="42">
        <f t="shared" si="8"/>
        <v>606988</v>
      </c>
    </row>
    <row r="60" spans="1:7" x14ac:dyDescent="0.25">
      <c r="A60" s="42" t="str">
        <f t="shared" si="3"/>
        <v>SANTANDER</v>
      </c>
      <c r="B60" s="41">
        <f t="shared" si="4"/>
        <v>1090911</v>
      </c>
      <c r="C60" s="41">
        <f t="shared" si="5"/>
        <v>1103557</v>
      </c>
      <c r="D60" s="41">
        <f t="shared" si="6"/>
        <v>15</v>
      </c>
      <c r="E60" s="42" t="str">
        <f t="shared" si="2"/>
        <v>FERROL-SAN CIBRAO</v>
      </c>
      <c r="F60" s="42">
        <f t="shared" si="9"/>
        <v>613774</v>
      </c>
      <c r="G60" s="42">
        <f t="shared" si="8"/>
        <v>543344</v>
      </c>
    </row>
    <row r="61" spans="1:7" x14ac:dyDescent="0.25">
      <c r="A61" s="42" t="str">
        <f t="shared" si="3"/>
        <v>SEVILLA</v>
      </c>
      <c r="B61" s="41">
        <f t="shared" si="4"/>
        <v>1513283</v>
      </c>
      <c r="C61" s="41">
        <f t="shared" si="5"/>
        <v>1573941</v>
      </c>
      <c r="D61" s="41">
        <f t="shared" si="6"/>
        <v>11</v>
      </c>
      <c r="E61" s="42" t="str">
        <f t="shared" si="2"/>
        <v>MELILLA</v>
      </c>
      <c r="F61" s="42">
        <f t="shared" si="9"/>
        <v>597452</v>
      </c>
      <c r="G61" s="42">
        <f t="shared" si="8"/>
        <v>572306</v>
      </c>
    </row>
    <row r="62" spans="1:7" x14ac:dyDescent="0.25">
      <c r="A62" s="42" t="str">
        <f t="shared" si="3"/>
        <v>TARRAGONA</v>
      </c>
      <c r="B62" s="41">
        <f t="shared" si="4"/>
        <v>1754167</v>
      </c>
      <c r="C62" s="41">
        <f t="shared" si="5"/>
        <v>2185907</v>
      </c>
      <c r="D62" s="41">
        <f t="shared" si="6"/>
        <v>10</v>
      </c>
      <c r="E62" s="42" t="str">
        <f t="shared" si="2"/>
        <v>HUELVA</v>
      </c>
      <c r="F62" s="42">
        <f t="shared" si="9"/>
        <v>470749</v>
      </c>
      <c r="G62" s="42">
        <f t="shared" si="8"/>
        <v>451876</v>
      </c>
    </row>
    <row r="63" spans="1:7" x14ac:dyDescent="0.25">
      <c r="A63" s="42" t="str">
        <f t="shared" si="3"/>
        <v>VALENCIA</v>
      </c>
      <c r="B63" s="41">
        <f t="shared" si="4"/>
        <v>39395407</v>
      </c>
      <c r="C63" s="41">
        <f t="shared" si="5"/>
        <v>40216540</v>
      </c>
      <c r="D63" s="41">
        <f t="shared" si="6"/>
        <v>1</v>
      </c>
      <c r="E63" s="42" t="str">
        <f t="shared" si="2"/>
        <v>ALMERIA</v>
      </c>
      <c r="F63" s="42">
        <f t="shared" si="9"/>
        <v>415504</v>
      </c>
      <c r="G63" s="42">
        <f t="shared" si="8"/>
        <v>422030</v>
      </c>
    </row>
    <row r="64" spans="1:7" x14ac:dyDescent="0.25">
      <c r="A64" s="42" t="str">
        <f t="shared" si="3"/>
        <v>VIGO</v>
      </c>
      <c r="B64" s="41">
        <f t="shared" si="4"/>
        <v>2371847</v>
      </c>
      <c r="C64" s="41">
        <f t="shared" si="5"/>
        <v>2226097</v>
      </c>
      <c r="D64" s="41">
        <f t="shared" si="6"/>
        <v>8</v>
      </c>
      <c r="E64" s="42" t="str">
        <f t="shared" si="2"/>
        <v>VILAGARCIA</v>
      </c>
      <c r="F64" s="42">
        <f t="shared" si="9"/>
        <v>335349</v>
      </c>
      <c r="G64" s="42">
        <f t="shared" si="8"/>
        <v>289512</v>
      </c>
    </row>
    <row r="65" spans="1:7" x14ac:dyDescent="0.25">
      <c r="A65" s="42" t="str">
        <f t="shared" si="3"/>
        <v>VILAGARCIA</v>
      </c>
      <c r="B65" s="41">
        <f t="shared" si="4"/>
        <v>335349</v>
      </c>
      <c r="C65" s="41">
        <f t="shared" si="5"/>
        <v>289512</v>
      </c>
      <c r="D65" s="41">
        <f t="shared" si="6"/>
        <v>27</v>
      </c>
      <c r="E65" s="42" t="str">
        <f t="shared" si="2"/>
        <v>MOTRIL</v>
      </c>
      <c r="F65" s="42">
        <f t="shared" si="9"/>
        <v>214744</v>
      </c>
      <c r="G65" s="42">
        <f t="shared" si="8"/>
        <v>176458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3778</v>
      </c>
      <c r="C7" s="23">
        <v>4501</v>
      </c>
      <c r="D7" s="23">
        <v>30448</v>
      </c>
      <c r="E7" s="23">
        <v>29790</v>
      </c>
      <c r="F7" s="10">
        <f>((E7*100)/D7)-100</f>
        <v>-2.1610614818707319</v>
      </c>
      <c r="G7" s="1"/>
      <c r="H7" s="1"/>
      <c r="I7" s="1"/>
    </row>
    <row r="8" spans="1:12" x14ac:dyDescent="0.25">
      <c r="A8" s="11" t="s">
        <v>45</v>
      </c>
      <c r="B8" s="24">
        <v>28</v>
      </c>
      <c r="C8" s="24">
        <v>29</v>
      </c>
      <c r="D8" s="24">
        <v>215</v>
      </c>
      <c r="E8" s="24">
        <v>204</v>
      </c>
      <c r="F8" s="13">
        <f t="shared" ref="F8:F35" si="0">((E8*100)/D8)-100</f>
        <v>-5.1162790697674438</v>
      </c>
      <c r="G8" s="1"/>
      <c r="H8" s="1"/>
      <c r="I8" s="1"/>
    </row>
    <row r="9" spans="1:12" x14ac:dyDescent="0.25">
      <c r="A9" s="8" t="s">
        <v>46</v>
      </c>
      <c r="B9" s="23">
        <v>638</v>
      </c>
      <c r="C9" s="23">
        <v>432</v>
      </c>
      <c r="D9" s="23">
        <v>4179</v>
      </c>
      <c r="E9" s="23">
        <v>2110</v>
      </c>
      <c r="F9" s="10">
        <f t="shared" si="0"/>
        <v>-49.509452022014834</v>
      </c>
      <c r="G9" s="1"/>
      <c r="H9" s="1"/>
      <c r="I9" s="1"/>
    </row>
    <row r="10" spans="1:12" x14ac:dyDescent="0.25">
      <c r="A10" s="11" t="s">
        <v>47</v>
      </c>
      <c r="B10" s="24">
        <v>731</v>
      </c>
      <c r="C10" s="24">
        <v>859</v>
      </c>
      <c r="D10" s="24">
        <v>9426</v>
      </c>
      <c r="E10" s="24">
        <v>9070</v>
      </c>
      <c r="F10" s="13">
        <f t="shared" si="0"/>
        <v>-3.7767876087417847</v>
      </c>
      <c r="G10" s="1"/>
      <c r="H10" s="1"/>
      <c r="I10" s="1"/>
    </row>
    <row r="11" spans="1:12" x14ac:dyDescent="0.25">
      <c r="A11" s="8" t="s">
        <v>48</v>
      </c>
      <c r="B11" s="23">
        <v>205</v>
      </c>
      <c r="C11" s="23">
        <v>0</v>
      </c>
      <c r="D11" s="23">
        <v>821</v>
      </c>
      <c r="E11" s="23">
        <v>211</v>
      </c>
      <c r="F11" s="10">
        <f t="shared" si="0"/>
        <v>-74.299634591961023</v>
      </c>
      <c r="G11" s="1"/>
      <c r="H11" s="1"/>
      <c r="I11" s="1"/>
    </row>
    <row r="12" spans="1:12" x14ac:dyDescent="0.25">
      <c r="A12" s="11" t="s">
        <v>49</v>
      </c>
      <c r="B12" s="24">
        <v>3179</v>
      </c>
      <c r="C12" s="24">
        <v>2251</v>
      </c>
      <c r="D12" s="24">
        <v>14824</v>
      </c>
      <c r="E12" s="24">
        <v>15737</v>
      </c>
      <c r="F12" s="13">
        <f t="shared" si="0"/>
        <v>6.158931462493257</v>
      </c>
      <c r="G12" s="1"/>
      <c r="H12" s="1"/>
      <c r="I12" s="1"/>
    </row>
    <row r="13" spans="1:12" x14ac:dyDescent="0.25">
      <c r="A13" s="8" t="s">
        <v>50</v>
      </c>
      <c r="B13" s="23">
        <v>275</v>
      </c>
      <c r="C13" s="23">
        <v>303</v>
      </c>
      <c r="D13" s="23">
        <v>2097</v>
      </c>
      <c r="E13" s="23">
        <v>1956</v>
      </c>
      <c r="F13" s="10">
        <f t="shared" si="0"/>
        <v>-6.7238912732475029</v>
      </c>
      <c r="G13" s="1"/>
      <c r="H13" s="1"/>
      <c r="I13" s="1"/>
    </row>
    <row r="14" spans="1:12" x14ac:dyDescent="0.25">
      <c r="A14" s="11" t="s">
        <v>51</v>
      </c>
      <c r="B14" s="24">
        <v>163</v>
      </c>
      <c r="C14" s="24">
        <v>100</v>
      </c>
      <c r="D14" s="24">
        <v>1408</v>
      </c>
      <c r="E14" s="24">
        <v>200</v>
      </c>
      <c r="F14" s="13">
        <f t="shared" si="0"/>
        <v>-85.795454545454547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46</v>
      </c>
      <c r="C16" s="24">
        <v>83</v>
      </c>
      <c r="D16" s="24">
        <v>360</v>
      </c>
      <c r="E16" s="24">
        <v>449</v>
      </c>
      <c r="F16" s="13">
        <f t="shared" si="0"/>
        <v>24.722222222222229</v>
      </c>
      <c r="G16" s="1"/>
      <c r="H16" s="1"/>
      <c r="I16" s="1"/>
    </row>
    <row r="17" spans="1:9" x14ac:dyDescent="0.25">
      <c r="A17" s="8" t="s">
        <v>54</v>
      </c>
      <c r="B17" s="23">
        <v>469</v>
      </c>
      <c r="C17" s="23">
        <v>582</v>
      </c>
      <c r="D17" s="23">
        <v>3213</v>
      </c>
      <c r="E17" s="23">
        <v>3147</v>
      </c>
      <c r="F17" s="10">
        <f t="shared" si="0"/>
        <v>-2.0541549953314728</v>
      </c>
      <c r="G17" s="1"/>
      <c r="H17" s="1"/>
      <c r="I17" s="1"/>
    </row>
    <row r="18" spans="1:9" x14ac:dyDescent="0.25">
      <c r="A18" s="11" t="s">
        <v>55</v>
      </c>
      <c r="B18" s="24">
        <v>9</v>
      </c>
      <c r="C18" s="24">
        <v>0</v>
      </c>
      <c r="D18" s="24">
        <v>15</v>
      </c>
      <c r="E18" s="24">
        <v>9</v>
      </c>
      <c r="F18" s="13">
        <f t="shared" si="0"/>
        <v>-40</v>
      </c>
      <c r="G18" s="1"/>
      <c r="H18" s="1"/>
      <c r="I18" s="1"/>
    </row>
    <row r="19" spans="1:9" x14ac:dyDescent="0.25">
      <c r="A19" s="8" t="s">
        <v>56</v>
      </c>
      <c r="B19" s="23">
        <v>32</v>
      </c>
      <c r="C19" s="23">
        <v>22</v>
      </c>
      <c r="D19" s="23">
        <v>261</v>
      </c>
      <c r="E19" s="23">
        <v>184</v>
      </c>
      <c r="F19" s="10">
        <f t="shared" si="0"/>
        <v>-29.501915708812263</v>
      </c>
      <c r="G19" s="1"/>
      <c r="H19" s="1"/>
      <c r="I19" s="1"/>
    </row>
    <row r="20" spans="1:9" x14ac:dyDescent="0.25">
      <c r="A20" s="11" t="s">
        <v>57</v>
      </c>
      <c r="B20" s="24">
        <v>497</v>
      </c>
      <c r="C20" s="24">
        <v>476</v>
      </c>
      <c r="D20" s="24">
        <v>6228</v>
      </c>
      <c r="E20" s="24">
        <v>6774</v>
      </c>
      <c r="F20" s="13">
        <f t="shared" si="0"/>
        <v>8.76685934489403</v>
      </c>
      <c r="G20" s="1"/>
      <c r="H20" s="1"/>
      <c r="I20" s="1"/>
    </row>
    <row r="21" spans="1:9" x14ac:dyDescent="0.25">
      <c r="A21" s="8" t="s">
        <v>58</v>
      </c>
      <c r="B21" s="23">
        <v>232</v>
      </c>
      <c r="C21" s="23">
        <v>216</v>
      </c>
      <c r="D21" s="23">
        <v>1580</v>
      </c>
      <c r="E21" s="23">
        <v>1547</v>
      </c>
      <c r="F21" s="10">
        <f t="shared" si="0"/>
        <v>-2.088607594936704</v>
      </c>
      <c r="G21" s="1"/>
      <c r="H21" s="1"/>
      <c r="I21" s="1"/>
    </row>
    <row r="22" spans="1:9" x14ac:dyDescent="0.25">
      <c r="A22" s="11" t="s">
        <v>59</v>
      </c>
      <c r="B22" s="24">
        <v>122</v>
      </c>
      <c r="C22" s="24">
        <v>0</v>
      </c>
      <c r="D22" s="24">
        <v>462</v>
      </c>
      <c r="E22" s="24">
        <v>105</v>
      </c>
      <c r="F22" s="13">
        <f t="shared" si="0"/>
        <v>-77.27272727272728</v>
      </c>
      <c r="G22" s="1"/>
      <c r="H22" s="1"/>
      <c r="I22" s="1"/>
    </row>
    <row r="23" spans="1:9" x14ac:dyDescent="0.25">
      <c r="A23" s="8" t="s">
        <v>60</v>
      </c>
      <c r="B23" s="23">
        <v>40</v>
      </c>
      <c r="C23" s="23">
        <v>71</v>
      </c>
      <c r="D23" s="23">
        <v>293</v>
      </c>
      <c r="E23" s="23">
        <v>289</v>
      </c>
      <c r="F23" s="10">
        <f t="shared" si="0"/>
        <v>-1.3651877133105756</v>
      </c>
      <c r="G23" s="1"/>
      <c r="H23" s="1"/>
      <c r="I23" s="1"/>
    </row>
    <row r="24" spans="1:9" x14ac:dyDescent="0.25">
      <c r="A24" s="11" t="s">
        <v>61</v>
      </c>
      <c r="B24" s="24">
        <v>157</v>
      </c>
      <c r="C24" s="24">
        <v>238</v>
      </c>
      <c r="D24" s="24">
        <v>1225</v>
      </c>
      <c r="E24" s="24">
        <v>1458</v>
      </c>
      <c r="F24" s="13">
        <f t="shared" si="0"/>
        <v>19.020408163265301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531</v>
      </c>
      <c r="C26" s="24">
        <v>296</v>
      </c>
      <c r="D26" s="24">
        <v>2414</v>
      </c>
      <c r="E26" s="24">
        <v>1574</v>
      </c>
      <c r="F26" s="13">
        <f t="shared" si="0"/>
        <v>-34.7970173985087</v>
      </c>
      <c r="G26" s="1"/>
      <c r="H26" s="1"/>
      <c r="I26" s="1"/>
    </row>
    <row r="27" spans="1:9" x14ac:dyDescent="0.25">
      <c r="A27" s="8" t="s">
        <v>64</v>
      </c>
      <c r="B27" s="23">
        <v>1435</v>
      </c>
      <c r="C27" s="23">
        <v>1102</v>
      </c>
      <c r="D27" s="23">
        <v>16696</v>
      </c>
      <c r="E27" s="23">
        <v>15804</v>
      </c>
      <c r="F27" s="10">
        <f t="shared" si="0"/>
        <v>-5.3425970292285569</v>
      </c>
      <c r="G27" s="1"/>
      <c r="H27" s="1"/>
      <c r="I27" s="1"/>
    </row>
    <row r="28" spans="1:9" x14ac:dyDescent="0.25">
      <c r="A28" s="11" t="s">
        <v>65</v>
      </c>
      <c r="B28" s="24">
        <v>640</v>
      </c>
      <c r="C28" s="24">
        <v>499</v>
      </c>
      <c r="D28" s="24">
        <v>4680</v>
      </c>
      <c r="E28" s="24">
        <v>3278</v>
      </c>
      <c r="F28" s="13">
        <f t="shared" si="0"/>
        <v>-29.957264957264954</v>
      </c>
      <c r="G28" s="1"/>
      <c r="H28" s="1"/>
      <c r="I28" s="1"/>
    </row>
    <row r="29" spans="1:9" x14ac:dyDescent="0.25">
      <c r="A29" s="8" t="s">
        <v>66</v>
      </c>
      <c r="B29" s="23">
        <v>159</v>
      </c>
      <c r="C29" s="23">
        <v>300</v>
      </c>
      <c r="D29" s="23">
        <v>4095</v>
      </c>
      <c r="E29" s="23">
        <v>3487</v>
      </c>
      <c r="F29" s="10">
        <f t="shared" si="0"/>
        <v>-14.847374847374851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345</v>
      </c>
      <c r="C31" s="23">
        <v>455</v>
      </c>
      <c r="D31" s="23">
        <v>1860</v>
      </c>
      <c r="E31" s="23">
        <v>2201</v>
      </c>
      <c r="F31" s="10">
        <f t="shared" si="0"/>
        <v>18.333333333333329</v>
      </c>
      <c r="G31" s="1"/>
      <c r="H31" s="1"/>
      <c r="I31" s="1"/>
    </row>
    <row r="32" spans="1:9" x14ac:dyDescent="0.25">
      <c r="A32" s="11" t="s">
        <v>69</v>
      </c>
      <c r="B32" s="24">
        <v>63</v>
      </c>
      <c r="C32" s="24">
        <v>422</v>
      </c>
      <c r="D32" s="24">
        <v>1203</v>
      </c>
      <c r="E32" s="24">
        <v>1423</v>
      </c>
      <c r="F32" s="13">
        <f t="shared" si="0"/>
        <v>18.287614297589357</v>
      </c>
      <c r="G32" s="1"/>
      <c r="H32" s="1"/>
      <c r="I32" s="1"/>
    </row>
    <row r="33" spans="1:9" x14ac:dyDescent="0.25">
      <c r="A33" s="8" t="s">
        <v>70</v>
      </c>
      <c r="B33" s="23">
        <v>8262</v>
      </c>
      <c r="C33" s="23">
        <v>8093</v>
      </c>
      <c r="D33" s="23">
        <v>49164</v>
      </c>
      <c r="E33" s="23">
        <v>48083</v>
      </c>
      <c r="F33" s="10">
        <f t="shared" si="0"/>
        <v>-2.1987633227564913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22036</v>
      </c>
      <c r="C35" s="15">
        <f t="shared" ref="C35:E35" si="1">SUM(C7:C34)</f>
        <v>21330</v>
      </c>
      <c r="D35" s="15">
        <f t="shared" si="1"/>
        <v>157167</v>
      </c>
      <c r="E35" s="15">
        <f t="shared" si="1"/>
        <v>149090</v>
      </c>
      <c r="F35" s="16">
        <f t="shared" si="0"/>
        <v>-5.139119535271405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29790</v>
      </c>
      <c r="C38" s="41">
        <f>D7</f>
        <v>30448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48083</v>
      </c>
      <c r="G38" s="42">
        <f>LOOKUP(E38,$A$38:$A$65,$C$38:$C$65)</f>
        <v>49164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204</v>
      </c>
      <c r="C39" s="41">
        <f t="shared" ref="C39:C65" si="5">D8</f>
        <v>215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29790</v>
      </c>
      <c r="G39" s="42">
        <f t="shared" ref="G39:G65" si="8">LOOKUP(E39,$A$38:$A$65,$C$38:$C$65)</f>
        <v>30448</v>
      </c>
    </row>
    <row r="40" spans="1:9" x14ac:dyDescent="0.25">
      <c r="A40" s="42" t="str">
        <f t="shared" si="3"/>
        <v>ALMERIA</v>
      </c>
      <c r="B40" s="41">
        <f t="shared" si="4"/>
        <v>2110</v>
      </c>
      <c r="C40" s="41">
        <f t="shared" si="5"/>
        <v>4179</v>
      </c>
      <c r="D40" s="41">
        <f t="shared" si="6"/>
        <v>11</v>
      </c>
      <c r="E40" s="42" t="str">
        <f t="shared" si="2"/>
        <v>PASAIA</v>
      </c>
      <c r="F40" s="42">
        <f t="shared" si="7"/>
        <v>15804</v>
      </c>
      <c r="G40" s="42">
        <f t="shared" si="8"/>
        <v>16696</v>
      </c>
    </row>
    <row r="41" spans="1:9" x14ac:dyDescent="0.25">
      <c r="A41" s="42" t="str">
        <f t="shared" si="3"/>
        <v>AVILES</v>
      </c>
      <c r="B41" s="41">
        <f t="shared" si="4"/>
        <v>9070</v>
      </c>
      <c r="C41" s="41">
        <f t="shared" si="5"/>
        <v>9426</v>
      </c>
      <c r="D41" s="41">
        <f t="shared" si="6"/>
        <v>5</v>
      </c>
      <c r="E41" s="42" t="str">
        <f t="shared" si="2"/>
        <v>BAHIA DE CADIZ</v>
      </c>
      <c r="F41" s="42">
        <f t="shared" si="7"/>
        <v>15737</v>
      </c>
      <c r="G41" s="42">
        <f t="shared" si="8"/>
        <v>14824</v>
      </c>
    </row>
    <row r="42" spans="1:9" x14ac:dyDescent="0.25">
      <c r="A42" s="42" t="str">
        <f t="shared" si="3"/>
        <v>BAHIA DE ALGECIRAS</v>
      </c>
      <c r="B42" s="41">
        <f t="shared" si="4"/>
        <v>211</v>
      </c>
      <c r="C42" s="41">
        <f t="shared" si="5"/>
        <v>821</v>
      </c>
      <c r="D42" s="41">
        <f t="shared" si="6"/>
        <v>19</v>
      </c>
      <c r="E42" s="42" t="str">
        <f t="shared" si="2"/>
        <v>AVILES</v>
      </c>
      <c r="F42" s="42">
        <f t="shared" si="7"/>
        <v>9070</v>
      </c>
      <c r="G42" s="42">
        <f t="shared" si="8"/>
        <v>9426</v>
      </c>
    </row>
    <row r="43" spans="1:9" x14ac:dyDescent="0.25">
      <c r="A43" s="42" t="str">
        <f t="shared" si="3"/>
        <v>BAHIA DE CADIZ</v>
      </c>
      <c r="B43" s="41">
        <f t="shared" si="4"/>
        <v>15737</v>
      </c>
      <c r="C43" s="41">
        <f t="shared" si="5"/>
        <v>14824</v>
      </c>
      <c r="D43" s="41">
        <f t="shared" si="6"/>
        <v>4</v>
      </c>
      <c r="E43" s="42" t="str">
        <f t="shared" si="2"/>
        <v>GIJON</v>
      </c>
      <c r="F43" s="42">
        <f t="shared" si="7"/>
        <v>6774</v>
      </c>
      <c r="G43" s="42">
        <f t="shared" si="8"/>
        <v>6228</v>
      </c>
    </row>
    <row r="44" spans="1:9" x14ac:dyDescent="0.25">
      <c r="A44" s="42" t="str">
        <f t="shared" si="3"/>
        <v>BALEARES</v>
      </c>
      <c r="B44" s="41">
        <f t="shared" si="4"/>
        <v>1956</v>
      </c>
      <c r="C44" s="41">
        <f t="shared" si="5"/>
        <v>2097</v>
      </c>
      <c r="D44" s="41">
        <f t="shared" si="6"/>
        <v>12</v>
      </c>
      <c r="E44" s="42" t="str">
        <f t="shared" si="2"/>
        <v>SANTANDER</v>
      </c>
      <c r="F44" s="42">
        <f t="shared" si="7"/>
        <v>3487</v>
      </c>
      <c r="G44" s="42">
        <f t="shared" si="8"/>
        <v>4095</v>
      </c>
    </row>
    <row r="45" spans="1:9" x14ac:dyDescent="0.25">
      <c r="A45" s="42" t="str">
        <f t="shared" si="3"/>
        <v>BARCELONA</v>
      </c>
      <c r="B45" s="41">
        <f t="shared" si="4"/>
        <v>200</v>
      </c>
      <c r="C45" s="41">
        <f t="shared" si="5"/>
        <v>1408</v>
      </c>
      <c r="D45" s="41">
        <f t="shared" si="6"/>
        <v>21</v>
      </c>
      <c r="E45" s="42" t="str">
        <f t="shared" si="2"/>
        <v>SANTA CRUZ DE TENERIFE</v>
      </c>
      <c r="F45" s="42">
        <f t="shared" si="7"/>
        <v>3278</v>
      </c>
      <c r="G45" s="42">
        <f t="shared" si="8"/>
        <v>4680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3147</v>
      </c>
      <c r="G46" s="42">
        <f t="shared" si="8"/>
        <v>3213</v>
      </c>
    </row>
    <row r="47" spans="1:9" x14ac:dyDescent="0.25">
      <c r="A47" s="42" t="str">
        <f t="shared" si="3"/>
        <v>CARTAGENA</v>
      </c>
      <c r="B47" s="41">
        <f t="shared" si="4"/>
        <v>449</v>
      </c>
      <c r="C47" s="41">
        <f t="shared" si="5"/>
        <v>360</v>
      </c>
      <c r="D47" s="41">
        <f t="shared" si="6"/>
        <v>17</v>
      </c>
      <c r="E47" s="42" t="str">
        <f t="shared" si="2"/>
        <v>TARRAGONA</v>
      </c>
      <c r="F47" s="42">
        <f t="shared" si="7"/>
        <v>2201</v>
      </c>
      <c r="G47" s="42">
        <f t="shared" si="8"/>
        <v>1860</v>
      </c>
    </row>
    <row r="48" spans="1:9" x14ac:dyDescent="0.25">
      <c r="A48" s="42" t="str">
        <f t="shared" si="3"/>
        <v>CASTELLON</v>
      </c>
      <c r="B48" s="41">
        <f t="shared" si="4"/>
        <v>3147</v>
      </c>
      <c r="C48" s="41">
        <f t="shared" si="5"/>
        <v>3213</v>
      </c>
      <c r="D48" s="41">
        <f t="shared" si="6"/>
        <v>9</v>
      </c>
      <c r="E48" s="42" t="str">
        <f t="shared" si="2"/>
        <v>ALMERIA</v>
      </c>
      <c r="F48" s="42">
        <f t="shared" si="7"/>
        <v>2110</v>
      </c>
      <c r="G48" s="42">
        <f t="shared" si="8"/>
        <v>4179</v>
      </c>
    </row>
    <row r="49" spans="1:7" x14ac:dyDescent="0.25">
      <c r="A49" s="42" t="str">
        <f t="shared" si="3"/>
        <v>CEUTA</v>
      </c>
      <c r="B49" s="41">
        <f t="shared" si="4"/>
        <v>9</v>
      </c>
      <c r="C49" s="41">
        <f t="shared" si="5"/>
        <v>15</v>
      </c>
      <c r="D49" s="41">
        <f t="shared" si="6"/>
        <v>24</v>
      </c>
      <c r="E49" s="42" t="str">
        <f t="shared" si="2"/>
        <v>BALEARES</v>
      </c>
      <c r="F49" s="42">
        <f t="shared" si="7"/>
        <v>1956</v>
      </c>
      <c r="G49" s="42">
        <f t="shared" si="8"/>
        <v>2097</v>
      </c>
    </row>
    <row r="50" spans="1:7" x14ac:dyDescent="0.25">
      <c r="A50" s="42" t="str">
        <f t="shared" si="3"/>
        <v>FERROL-SAN CIBRAO</v>
      </c>
      <c r="B50" s="41">
        <f t="shared" si="4"/>
        <v>184</v>
      </c>
      <c r="C50" s="41">
        <f t="shared" si="5"/>
        <v>261</v>
      </c>
      <c r="D50" s="41">
        <f t="shared" si="6"/>
        <v>22</v>
      </c>
      <c r="E50" s="42" t="str">
        <f t="shared" si="2"/>
        <v>MOTRIL</v>
      </c>
      <c r="F50" s="42">
        <f t="shared" si="7"/>
        <v>1574</v>
      </c>
      <c r="G50" s="42">
        <f t="shared" si="8"/>
        <v>2414</v>
      </c>
    </row>
    <row r="51" spans="1:7" x14ac:dyDescent="0.25">
      <c r="A51" s="42" t="str">
        <f t="shared" si="3"/>
        <v>GIJON</v>
      </c>
      <c r="B51" s="41">
        <f t="shared" si="4"/>
        <v>6774</v>
      </c>
      <c r="C51" s="41">
        <f t="shared" si="5"/>
        <v>6228</v>
      </c>
      <c r="D51" s="41">
        <f t="shared" si="6"/>
        <v>6</v>
      </c>
      <c r="E51" s="42" t="str">
        <f t="shared" si="2"/>
        <v>HUELVA</v>
      </c>
      <c r="F51" s="42">
        <f t="shared" si="7"/>
        <v>1547</v>
      </c>
      <c r="G51" s="42">
        <f t="shared" si="8"/>
        <v>1580</v>
      </c>
    </row>
    <row r="52" spans="1:7" x14ac:dyDescent="0.25">
      <c r="A52" s="42" t="str">
        <f t="shared" si="3"/>
        <v>HUELVA</v>
      </c>
      <c r="B52" s="41">
        <f t="shared" si="4"/>
        <v>1547</v>
      </c>
      <c r="C52" s="41">
        <f t="shared" si="5"/>
        <v>1580</v>
      </c>
      <c r="D52" s="41">
        <f t="shared" si="6"/>
        <v>14</v>
      </c>
      <c r="E52" s="42" t="str">
        <f t="shared" si="2"/>
        <v>MARIN Y RIA DE PONTEVEDRA</v>
      </c>
      <c r="F52" s="42">
        <f t="shared" si="7"/>
        <v>1458</v>
      </c>
      <c r="G52" s="42">
        <f t="shared" si="8"/>
        <v>1225</v>
      </c>
    </row>
    <row r="53" spans="1:7" x14ac:dyDescent="0.25">
      <c r="A53" s="42" t="str">
        <f t="shared" si="3"/>
        <v>LAS PALMAS</v>
      </c>
      <c r="B53" s="41">
        <f t="shared" si="4"/>
        <v>105</v>
      </c>
      <c r="C53" s="41">
        <f t="shared" si="5"/>
        <v>462</v>
      </c>
      <c r="D53" s="41">
        <f t="shared" si="6"/>
        <v>23</v>
      </c>
      <c r="E53" s="42" t="str">
        <f t="shared" si="2"/>
        <v>VALENCIA</v>
      </c>
      <c r="F53" s="42">
        <f t="shared" si="7"/>
        <v>1423</v>
      </c>
      <c r="G53" s="42">
        <f t="shared" si="8"/>
        <v>1203</v>
      </c>
    </row>
    <row r="54" spans="1:7" x14ac:dyDescent="0.25">
      <c r="A54" s="42" t="str">
        <f t="shared" si="3"/>
        <v>MALAGA</v>
      </c>
      <c r="B54" s="41">
        <f t="shared" si="4"/>
        <v>289</v>
      </c>
      <c r="C54" s="41">
        <f t="shared" si="5"/>
        <v>293</v>
      </c>
      <c r="D54" s="41">
        <f t="shared" si="6"/>
        <v>18</v>
      </c>
      <c r="E54" s="42" t="str">
        <f t="shared" si="2"/>
        <v>CARTAGENA</v>
      </c>
      <c r="F54" s="42">
        <f t="shared" si="7"/>
        <v>449</v>
      </c>
      <c r="G54" s="42">
        <f t="shared" si="8"/>
        <v>360</v>
      </c>
    </row>
    <row r="55" spans="1:7" x14ac:dyDescent="0.25">
      <c r="A55" s="42" t="str">
        <f t="shared" si="3"/>
        <v>MARIN Y RIA DE PONTEVEDRA</v>
      </c>
      <c r="B55" s="41">
        <f t="shared" si="4"/>
        <v>1458</v>
      </c>
      <c r="C55" s="41">
        <f t="shared" si="5"/>
        <v>1225</v>
      </c>
      <c r="D55" s="41">
        <f t="shared" si="6"/>
        <v>15</v>
      </c>
      <c r="E55" s="42" t="str">
        <f t="shared" si="2"/>
        <v>MALAGA</v>
      </c>
      <c r="F55" s="42">
        <f t="shared" ref="F55:F65" si="9">LOOKUP(E55,$A$38:$A$65,$B$38:$B$65)</f>
        <v>289</v>
      </c>
      <c r="G55" s="42">
        <f t="shared" si="8"/>
        <v>293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211</v>
      </c>
      <c r="G56" s="42">
        <f t="shared" si="8"/>
        <v>821</v>
      </c>
    </row>
    <row r="57" spans="1:7" x14ac:dyDescent="0.25">
      <c r="A57" s="42" t="str">
        <f t="shared" si="3"/>
        <v>MOTRIL</v>
      </c>
      <c r="B57" s="41">
        <f t="shared" si="4"/>
        <v>1574</v>
      </c>
      <c r="C57" s="41">
        <f t="shared" si="5"/>
        <v>2414</v>
      </c>
      <c r="D57" s="41">
        <f t="shared" si="6"/>
        <v>13</v>
      </c>
      <c r="E57" s="42" t="str">
        <f t="shared" si="2"/>
        <v>ALICANTE</v>
      </c>
      <c r="F57" s="42">
        <f t="shared" si="9"/>
        <v>204</v>
      </c>
      <c r="G57" s="42">
        <f t="shared" si="8"/>
        <v>215</v>
      </c>
    </row>
    <row r="58" spans="1:7" x14ac:dyDescent="0.25">
      <c r="A58" s="42" t="str">
        <f t="shared" si="3"/>
        <v>PASAIA</v>
      </c>
      <c r="B58" s="41">
        <f t="shared" si="4"/>
        <v>15804</v>
      </c>
      <c r="C58" s="41">
        <f t="shared" si="5"/>
        <v>16696</v>
      </c>
      <c r="D58" s="41">
        <f t="shared" si="6"/>
        <v>3</v>
      </c>
      <c r="E58" s="42" t="str">
        <f t="shared" si="2"/>
        <v>BARCELONA</v>
      </c>
      <c r="F58" s="42">
        <f t="shared" si="9"/>
        <v>200</v>
      </c>
      <c r="G58" s="42">
        <f t="shared" si="8"/>
        <v>1408</v>
      </c>
    </row>
    <row r="59" spans="1:7" x14ac:dyDescent="0.25">
      <c r="A59" s="42" t="str">
        <f t="shared" si="3"/>
        <v>SANTA CRUZ DE TENERIFE</v>
      </c>
      <c r="B59" s="41">
        <f t="shared" si="4"/>
        <v>3278</v>
      </c>
      <c r="C59" s="41">
        <f t="shared" si="5"/>
        <v>4680</v>
      </c>
      <c r="D59" s="41">
        <f t="shared" si="6"/>
        <v>8</v>
      </c>
      <c r="E59" s="42" t="str">
        <f t="shared" si="2"/>
        <v>FERROL-SAN CIBRAO</v>
      </c>
      <c r="F59" s="42">
        <f t="shared" si="9"/>
        <v>184</v>
      </c>
      <c r="G59" s="42">
        <f t="shared" si="8"/>
        <v>261</v>
      </c>
    </row>
    <row r="60" spans="1:7" x14ac:dyDescent="0.25">
      <c r="A60" s="42" t="str">
        <f t="shared" si="3"/>
        <v>SANTANDER</v>
      </c>
      <c r="B60" s="41">
        <f t="shared" si="4"/>
        <v>3487</v>
      </c>
      <c r="C60" s="41">
        <f t="shared" si="5"/>
        <v>4095</v>
      </c>
      <c r="D60" s="41">
        <f t="shared" si="6"/>
        <v>7</v>
      </c>
      <c r="E60" s="42" t="str">
        <f t="shared" si="2"/>
        <v>LAS PALMAS</v>
      </c>
      <c r="F60" s="42">
        <f t="shared" si="9"/>
        <v>105</v>
      </c>
      <c r="G60" s="42">
        <f t="shared" si="8"/>
        <v>462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9</v>
      </c>
      <c r="G61" s="42">
        <f t="shared" si="8"/>
        <v>15</v>
      </c>
    </row>
    <row r="62" spans="1:7" x14ac:dyDescent="0.25">
      <c r="A62" s="42" t="str">
        <f t="shared" si="3"/>
        <v>TARRAGONA</v>
      </c>
      <c r="B62" s="41">
        <f t="shared" si="4"/>
        <v>2201</v>
      </c>
      <c r="C62" s="41">
        <f t="shared" si="5"/>
        <v>1860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1423</v>
      </c>
      <c r="C63" s="41">
        <f t="shared" si="5"/>
        <v>1203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48083</v>
      </c>
      <c r="C64" s="41">
        <f t="shared" si="5"/>
        <v>49164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C37" sqref="C3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7894</v>
      </c>
      <c r="C7" s="25">
        <v>14732</v>
      </c>
      <c r="D7" s="25">
        <v>38478</v>
      </c>
      <c r="E7" s="25">
        <v>40999</v>
      </c>
      <c r="F7" s="10">
        <f>((E7*100)/D7)-100</f>
        <v>6.5517958313841689</v>
      </c>
      <c r="G7" s="1"/>
      <c r="H7" s="1"/>
      <c r="I7" s="1"/>
    </row>
    <row r="8" spans="1:12" x14ac:dyDescent="0.25">
      <c r="A8" s="11" t="s">
        <v>45</v>
      </c>
      <c r="B8" s="26">
        <v>1465</v>
      </c>
      <c r="C8" s="26">
        <v>1829</v>
      </c>
      <c r="D8" s="26">
        <v>12591</v>
      </c>
      <c r="E8" s="26">
        <v>8180</v>
      </c>
      <c r="F8" s="13">
        <f t="shared" ref="F8:F35" si="0">((E8*100)/D8)-100</f>
        <v>-35.032960050829956</v>
      </c>
      <c r="G8" s="1"/>
      <c r="H8" s="1"/>
      <c r="I8" s="1"/>
    </row>
    <row r="9" spans="1:12" x14ac:dyDescent="0.25">
      <c r="A9" s="8" t="s">
        <v>46</v>
      </c>
      <c r="B9" s="25">
        <v>8225</v>
      </c>
      <c r="C9" s="25">
        <v>10757</v>
      </c>
      <c r="D9" s="25">
        <v>52567</v>
      </c>
      <c r="E9" s="25">
        <v>39764</v>
      </c>
      <c r="F9" s="10">
        <f t="shared" si="0"/>
        <v>-24.355584301938478</v>
      </c>
      <c r="G9" s="1"/>
      <c r="H9" s="1"/>
      <c r="I9" s="1"/>
    </row>
    <row r="10" spans="1:12" x14ac:dyDescent="0.25">
      <c r="A10" s="11" t="s">
        <v>47</v>
      </c>
      <c r="B10" s="26">
        <v>4166</v>
      </c>
      <c r="C10" s="26">
        <v>3905</v>
      </c>
      <c r="D10" s="26">
        <v>26518</v>
      </c>
      <c r="E10" s="26">
        <v>26663</v>
      </c>
      <c r="F10" s="13">
        <f t="shared" si="0"/>
        <v>0.54679840108605049</v>
      </c>
      <c r="G10" s="1"/>
      <c r="H10" s="1"/>
      <c r="I10" s="1"/>
    </row>
    <row r="11" spans="1:12" x14ac:dyDescent="0.25">
      <c r="A11" s="8" t="s">
        <v>48</v>
      </c>
      <c r="B11" s="25">
        <v>258677</v>
      </c>
      <c r="C11" s="25">
        <v>245716</v>
      </c>
      <c r="D11" s="25">
        <v>2073561</v>
      </c>
      <c r="E11" s="25">
        <v>1762113</v>
      </c>
      <c r="F11" s="10">
        <f t="shared" si="0"/>
        <v>-15.01995841935684</v>
      </c>
      <c r="G11" s="1"/>
      <c r="H11" s="1"/>
      <c r="I11" s="1"/>
    </row>
    <row r="12" spans="1:12" x14ac:dyDescent="0.25">
      <c r="A12" s="11" t="s">
        <v>49</v>
      </c>
      <c r="B12" s="26">
        <v>14404</v>
      </c>
      <c r="C12" s="26">
        <v>5990</v>
      </c>
      <c r="D12" s="26">
        <v>79248</v>
      </c>
      <c r="E12" s="26">
        <v>56531</v>
      </c>
      <c r="F12" s="13">
        <f t="shared" si="0"/>
        <v>-28.66570765192813</v>
      </c>
      <c r="G12" s="1"/>
      <c r="H12" s="1"/>
      <c r="I12" s="1"/>
    </row>
    <row r="13" spans="1:12" x14ac:dyDescent="0.25">
      <c r="A13" s="8" t="s">
        <v>50</v>
      </c>
      <c r="B13" s="25">
        <v>32760</v>
      </c>
      <c r="C13" s="25">
        <v>35298</v>
      </c>
      <c r="D13" s="25">
        <v>132606</v>
      </c>
      <c r="E13" s="25">
        <v>185692</v>
      </c>
      <c r="F13" s="10">
        <f t="shared" si="0"/>
        <v>40.03287935689184</v>
      </c>
      <c r="G13" s="1"/>
      <c r="H13" s="1"/>
      <c r="I13" s="1"/>
    </row>
    <row r="14" spans="1:12" x14ac:dyDescent="0.25">
      <c r="A14" s="11" t="s">
        <v>51</v>
      </c>
      <c r="B14" s="26">
        <v>102843</v>
      </c>
      <c r="C14" s="26">
        <v>92767</v>
      </c>
      <c r="D14" s="26">
        <v>737883</v>
      </c>
      <c r="E14" s="26">
        <v>661537</v>
      </c>
      <c r="F14" s="13">
        <f t="shared" si="0"/>
        <v>-10.346626768742468</v>
      </c>
      <c r="G14" s="1"/>
      <c r="H14" s="1"/>
      <c r="I14" s="1"/>
    </row>
    <row r="15" spans="1:12" x14ac:dyDescent="0.25">
      <c r="A15" s="8" t="s">
        <v>52</v>
      </c>
      <c r="B15" s="25">
        <v>10405</v>
      </c>
      <c r="C15" s="25">
        <v>10340</v>
      </c>
      <c r="D15" s="25">
        <v>80427</v>
      </c>
      <c r="E15" s="25">
        <v>82655</v>
      </c>
      <c r="F15" s="10">
        <f t="shared" si="0"/>
        <v>2.7702139828664514</v>
      </c>
      <c r="G15" s="1"/>
      <c r="H15" s="1"/>
      <c r="I15" s="1"/>
    </row>
    <row r="16" spans="1:12" x14ac:dyDescent="0.25">
      <c r="A16" s="11" t="s">
        <v>53</v>
      </c>
      <c r="B16" s="26">
        <v>5215</v>
      </c>
      <c r="C16" s="26">
        <v>4259</v>
      </c>
      <c r="D16" s="26">
        <v>37336</v>
      </c>
      <c r="E16" s="26">
        <v>35523</v>
      </c>
      <c r="F16" s="13">
        <f t="shared" si="0"/>
        <v>-4.8559031497750169</v>
      </c>
      <c r="G16" s="1"/>
      <c r="H16" s="1"/>
      <c r="I16" s="1"/>
    </row>
    <row r="17" spans="1:9" x14ac:dyDescent="0.25">
      <c r="A17" s="8" t="s">
        <v>54</v>
      </c>
      <c r="B17" s="25">
        <v>3070</v>
      </c>
      <c r="C17" s="25">
        <v>2516</v>
      </c>
      <c r="D17" s="25">
        <v>22782</v>
      </c>
      <c r="E17" s="25">
        <v>18902</v>
      </c>
      <c r="F17" s="10">
        <f t="shared" si="0"/>
        <v>-17.030989377578791</v>
      </c>
      <c r="G17" s="1"/>
      <c r="H17" s="1"/>
      <c r="I17" s="1"/>
    </row>
    <row r="18" spans="1:9" x14ac:dyDescent="0.25">
      <c r="A18" s="11" t="s">
        <v>55</v>
      </c>
      <c r="B18" s="26">
        <v>50175</v>
      </c>
      <c r="C18" s="26">
        <v>46378</v>
      </c>
      <c r="D18" s="26">
        <v>478357</v>
      </c>
      <c r="E18" s="26">
        <v>420891</v>
      </c>
      <c r="F18" s="13">
        <f t="shared" si="0"/>
        <v>-12.01320352790907</v>
      </c>
      <c r="G18" s="1"/>
      <c r="H18" s="1"/>
      <c r="I18" s="1"/>
    </row>
    <row r="19" spans="1:9" x14ac:dyDescent="0.25">
      <c r="A19" s="8" t="s">
        <v>56</v>
      </c>
      <c r="B19" s="25">
        <v>2997</v>
      </c>
      <c r="C19" s="25">
        <v>1031</v>
      </c>
      <c r="D19" s="25">
        <v>9595</v>
      </c>
      <c r="E19" s="25">
        <v>9086</v>
      </c>
      <c r="F19" s="10">
        <f t="shared" si="0"/>
        <v>-5.3048462741010951</v>
      </c>
      <c r="G19" s="1"/>
      <c r="H19" s="1"/>
      <c r="I19" s="1"/>
    </row>
    <row r="20" spans="1:9" x14ac:dyDescent="0.25">
      <c r="A20" s="11" t="s">
        <v>57</v>
      </c>
      <c r="B20" s="26">
        <v>4662</v>
      </c>
      <c r="C20" s="26">
        <v>6445</v>
      </c>
      <c r="D20" s="26">
        <v>65004</v>
      </c>
      <c r="E20" s="26">
        <v>51328</v>
      </c>
      <c r="F20" s="13">
        <f t="shared" si="0"/>
        <v>-21.038705310442438</v>
      </c>
      <c r="G20" s="1"/>
      <c r="H20" s="1"/>
      <c r="I20" s="1"/>
    </row>
    <row r="21" spans="1:9" x14ac:dyDescent="0.25">
      <c r="A21" s="8" t="s">
        <v>58</v>
      </c>
      <c r="B21" s="25">
        <v>10977</v>
      </c>
      <c r="C21" s="25">
        <v>11609</v>
      </c>
      <c r="D21" s="25">
        <v>54352</v>
      </c>
      <c r="E21" s="25">
        <v>84229</v>
      </c>
      <c r="F21" s="10">
        <f t="shared" si="0"/>
        <v>54.969458345599065</v>
      </c>
      <c r="G21" s="1"/>
      <c r="H21" s="1"/>
      <c r="I21" s="1"/>
    </row>
    <row r="22" spans="1:9" x14ac:dyDescent="0.25">
      <c r="A22" s="11" t="s">
        <v>59</v>
      </c>
      <c r="B22" s="26">
        <v>198082</v>
      </c>
      <c r="C22" s="26">
        <v>207534</v>
      </c>
      <c r="D22" s="26">
        <v>1643013</v>
      </c>
      <c r="E22" s="26">
        <v>1613525</v>
      </c>
      <c r="F22" s="13">
        <f t="shared" si="0"/>
        <v>-1.794751471838623</v>
      </c>
      <c r="G22" s="1"/>
      <c r="H22" s="1"/>
      <c r="I22" s="1"/>
    </row>
    <row r="23" spans="1:9" x14ac:dyDescent="0.25">
      <c r="A23" s="8" t="s">
        <v>60</v>
      </c>
      <c r="B23" s="25">
        <v>8853</v>
      </c>
      <c r="C23" s="25">
        <v>4888</v>
      </c>
      <c r="D23" s="25">
        <v>56288</v>
      </c>
      <c r="E23" s="25">
        <v>41939</v>
      </c>
      <c r="F23" s="10">
        <f t="shared" si="0"/>
        <v>-25.492111995451964</v>
      </c>
      <c r="G23" s="1"/>
      <c r="H23" s="1"/>
      <c r="I23" s="1"/>
    </row>
    <row r="24" spans="1:9" x14ac:dyDescent="0.25">
      <c r="A24" s="11" t="s">
        <v>61</v>
      </c>
      <c r="B24" s="26">
        <v>2083</v>
      </c>
      <c r="C24" s="26">
        <v>1172</v>
      </c>
      <c r="D24" s="26">
        <v>19448</v>
      </c>
      <c r="E24" s="26">
        <v>16533</v>
      </c>
      <c r="F24" s="13">
        <f t="shared" si="0"/>
        <v>-14.988687782805428</v>
      </c>
      <c r="G24" s="1"/>
      <c r="H24" s="1"/>
      <c r="I24" s="1"/>
    </row>
    <row r="25" spans="1:9" x14ac:dyDescent="0.25">
      <c r="A25" s="8" t="s">
        <v>62</v>
      </c>
      <c r="B25" s="25">
        <v>1236</v>
      </c>
      <c r="C25" s="25">
        <v>81</v>
      </c>
      <c r="D25" s="25">
        <v>14798</v>
      </c>
      <c r="E25" s="25">
        <v>10944</v>
      </c>
      <c r="F25" s="10">
        <f t="shared" si="0"/>
        <v>-26.044060008109199</v>
      </c>
      <c r="G25" s="1"/>
      <c r="H25" s="1"/>
      <c r="I25" s="1"/>
    </row>
    <row r="26" spans="1:9" x14ac:dyDescent="0.25">
      <c r="A26" s="11" t="s">
        <v>63</v>
      </c>
      <c r="B26" s="26">
        <v>3521</v>
      </c>
      <c r="C26" s="26">
        <v>3947</v>
      </c>
      <c r="D26" s="26">
        <v>18321</v>
      </c>
      <c r="E26" s="26">
        <v>22764</v>
      </c>
      <c r="F26" s="13">
        <f t="shared" si="0"/>
        <v>24.250859669232028</v>
      </c>
      <c r="G26" s="1"/>
      <c r="H26" s="1"/>
      <c r="I26" s="1"/>
    </row>
    <row r="27" spans="1:9" x14ac:dyDescent="0.25">
      <c r="A27" s="8" t="s">
        <v>64</v>
      </c>
      <c r="B27" s="25">
        <v>2150</v>
      </c>
      <c r="C27" s="25">
        <v>1822</v>
      </c>
      <c r="D27" s="25">
        <v>17860</v>
      </c>
      <c r="E27" s="25">
        <v>18204</v>
      </c>
      <c r="F27" s="10">
        <f t="shared" si="0"/>
        <v>1.9260918253079495</v>
      </c>
      <c r="G27" s="1"/>
      <c r="H27" s="1"/>
      <c r="I27" s="1"/>
    </row>
    <row r="28" spans="1:9" x14ac:dyDescent="0.25">
      <c r="A28" s="11" t="s">
        <v>65</v>
      </c>
      <c r="B28" s="26">
        <v>93775</v>
      </c>
      <c r="C28" s="26">
        <v>59994</v>
      </c>
      <c r="D28" s="26">
        <v>621327</v>
      </c>
      <c r="E28" s="26">
        <v>585556</v>
      </c>
      <c r="F28" s="13">
        <f t="shared" si="0"/>
        <v>-5.757193876976217</v>
      </c>
      <c r="G28" s="1"/>
      <c r="H28" s="1"/>
      <c r="I28" s="1"/>
    </row>
    <row r="29" spans="1:9" x14ac:dyDescent="0.25">
      <c r="A29" s="8" t="s">
        <v>66</v>
      </c>
      <c r="B29" s="25">
        <v>4796</v>
      </c>
      <c r="C29" s="25">
        <v>3255</v>
      </c>
      <c r="D29" s="25">
        <v>34877</v>
      </c>
      <c r="E29" s="25">
        <v>27075</v>
      </c>
      <c r="F29" s="10">
        <f t="shared" si="0"/>
        <v>-22.370043295008173</v>
      </c>
      <c r="G29" s="1"/>
      <c r="H29" s="1"/>
      <c r="I29" s="1"/>
    </row>
    <row r="30" spans="1:9" x14ac:dyDescent="0.25">
      <c r="A30" s="11" t="s">
        <v>67</v>
      </c>
      <c r="B30" s="26">
        <v>2054</v>
      </c>
      <c r="C30" s="26">
        <v>2087</v>
      </c>
      <c r="D30" s="26">
        <v>13630</v>
      </c>
      <c r="E30" s="26">
        <v>15324</v>
      </c>
      <c r="F30" s="13">
        <f t="shared" si="0"/>
        <v>12.42846661775495</v>
      </c>
      <c r="G30" s="1"/>
      <c r="H30" s="1"/>
      <c r="I30" s="1"/>
    </row>
    <row r="31" spans="1:9" x14ac:dyDescent="0.25">
      <c r="A31" s="8" t="s">
        <v>68</v>
      </c>
      <c r="B31" s="25">
        <v>10751</v>
      </c>
      <c r="C31" s="25">
        <v>4607</v>
      </c>
      <c r="D31" s="25">
        <v>82546</v>
      </c>
      <c r="E31" s="25">
        <v>45938</v>
      </c>
      <c r="F31" s="10">
        <f t="shared" si="0"/>
        <v>-44.348605625954015</v>
      </c>
      <c r="G31" s="1"/>
      <c r="H31" s="1"/>
      <c r="I31" s="1"/>
    </row>
    <row r="32" spans="1:9" x14ac:dyDescent="0.25">
      <c r="A32" s="11" t="s">
        <v>69</v>
      </c>
      <c r="B32" s="26">
        <v>44202</v>
      </c>
      <c r="C32" s="26">
        <v>43759</v>
      </c>
      <c r="D32" s="26">
        <v>336696</v>
      </c>
      <c r="E32" s="26">
        <v>341287</v>
      </c>
      <c r="F32" s="13">
        <f t="shared" si="0"/>
        <v>1.363544562453967</v>
      </c>
      <c r="G32" s="1"/>
      <c r="H32" s="1"/>
      <c r="I32" s="1"/>
    </row>
    <row r="33" spans="1:9" x14ac:dyDescent="0.25">
      <c r="A33" s="8" t="s">
        <v>70</v>
      </c>
      <c r="B33" s="25">
        <v>20804</v>
      </c>
      <c r="C33" s="25">
        <v>17257</v>
      </c>
      <c r="D33" s="25">
        <v>174315</v>
      </c>
      <c r="E33" s="25">
        <v>147912</v>
      </c>
      <c r="F33" s="10">
        <f t="shared" si="0"/>
        <v>-15.146717149987097</v>
      </c>
      <c r="G33" s="1"/>
      <c r="H33" s="1"/>
      <c r="I33" s="1"/>
    </row>
    <row r="34" spans="1:9" x14ac:dyDescent="0.25">
      <c r="A34" s="11" t="s">
        <v>71</v>
      </c>
      <c r="B34" s="26">
        <v>272</v>
      </c>
      <c r="C34" s="26">
        <v>543</v>
      </c>
      <c r="D34" s="26">
        <v>3147</v>
      </c>
      <c r="E34" s="26">
        <v>2596</v>
      </c>
      <c r="F34" s="13">
        <f t="shared" si="0"/>
        <v>-17.508738481093104</v>
      </c>
      <c r="G34" s="1"/>
      <c r="H34" s="1"/>
      <c r="I34" s="1"/>
    </row>
    <row r="35" spans="1:9" x14ac:dyDescent="0.25">
      <c r="A35" s="14" t="s">
        <v>72</v>
      </c>
      <c r="B35" s="15">
        <f>SUM(B7:B34)</f>
        <v>910514</v>
      </c>
      <c r="C35" s="15">
        <f t="shared" ref="C35:E35" si="1">SUM(C7:C34)</f>
        <v>844518</v>
      </c>
      <c r="D35" s="15">
        <f t="shared" si="1"/>
        <v>6937571</v>
      </c>
      <c r="E35" s="15">
        <f t="shared" si="1"/>
        <v>6373690</v>
      </c>
      <c r="F35" s="16">
        <f t="shared" si="0"/>
        <v>-8.1279312312623517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40999</v>
      </c>
      <c r="C38" s="41">
        <f>D7</f>
        <v>38478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1762113</v>
      </c>
      <c r="G38" s="42">
        <f>LOOKUP(E38,$A$38:$A$65,$C$38:$C$65)</f>
        <v>2073561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8180</v>
      </c>
      <c r="C39" s="41">
        <f t="shared" ref="C39:C65" si="5">D8</f>
        <v>12591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1613525</v>
      </c>
      <c r="G39" s="42">
        <f t="shared" ref="G39:G65" si="8">LOOKUP(E39,$A$38:$A$65,$C$38:$C$65)</f>
        <v>1643013</v>
      </c>
    </row>
    <row r="40" spans="1:9" x14ac:dyDescent="0.25">
      <c r="A40" s="42" t="str">
        <f t="shared" si="3"/>
        <v>ALMERIA</v>
      </c>
      <c r="B40" s="41">
        <f t="shared" si="4"/>
        <v>39764</v>
      </c>
      <c r="C40" s="41">
        <f t="shared" si="5"/>
        <v>52567</v>
      </c>
      <c r="D40" s="41">
        <f t="shared" si="6"/>
        <v>16</v>
      </c>
      <c r="E40" s="42" t="str">
        <f t="shared" si="2"/>
        <v>BARCELONA</v>
      </c>
      <c r="F40" s="42">
        <f t="shared" si="7"/>
        <v>661537</v>
      </c>
      <c r="G40" s="42">
        <f t="shared" si="8"/>
        <v>737883</v>
      </c>
    </row>
    <row r="41" spans="1:9" x14ac:dyDescent="0.25">
      <c r="A41" s="42" t="str">
        <f t="shared" si="3"/>
        <v>AVILES</v>
      </c>
      <c r="B41" s="41">
        <f t="shared" si="4"/>
        <v>26663</v>
      </c>
      <c r="C41" s="41">
        <f t="shared" si="5"/>
        <v>26518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585556</v>
      </c>
      <c r="G41" s="42">
        <f t="shared" si="8"/>
        <v>621327</v>
      </c>
    </row>
    <row r="42" spans="1:9" x14ac:dyDescent="0.25">
      <c r="A42" s="42" t="str">
        <f t="shared" si="3"/>
        <v>BAHIA DE ALGECIRAS</v>
      </c>
      <c r="B42" s="41">
        <f t="shared" si="4"/>
        <v>1762113</v>
      </c>
      <c r="C42" s="41">
        <f t="shared" si="5"/>
        <v>2073561</v>
      </c>
      <c r="D42" s="41">
        <f t="shared" si="6"/>
        <v>1</v>
      </c>
      <c r="E42" s="42" t="str">
        <f t="shared" si="2"/>
        <v>CEUTA</v>
      </c>
      <c r="F42" s="42">
        <f t="shared" si="7"/>
        <v>420891</v>
      </c>
      <c r="G42" s="42">
        <f t="shared" si="8"/>
        <v>478357</v>
      </c>
    </row>
    <row r="43" spans="1:9" x14ac:dyDescent="0.25">
      <c r="A43" s="42" t="str">
        <f t="shared" si="3"/>
        <v>BAHIA DE CADIZ</v>
      </c>
      <c r="B43" s="41">
        <f t="shared" si="4"/>
        <v>56531</v>
      </c>
      <c r="C43" s="41">
        <f t="shared" si="5"/>
        <v>79248</v>
      </c>
      <c r="D43" s="41">
        <f t="shared" si="6"/>
        <v>11</v>
      </c>
      <c r="E43" s="42" t="str">
        <f t="shared" si="2"/>
        <v>VALENCIA</v>
      </c>
      <c r="F43" s="42">
        <f t="shared" si="7"/>
        <v>341287</v>
      </c>
      <c r="G43" s="42">
        <f t="shared" si="8"/>
        <v>336696</v>
      </c>
    </row>
    <row r="44" spans="1:9" x14ac:dyDescent="0.25">
      <c r="A44" s="42" t="str">
        <f t="shared" si="3"/>
        <v>BALEARES</v>
      </c>
      <c r="B44" s="41">
        <f t="shared" si="4"/>
        <v>185692</v>
      </c>
      <c r="C44" s="41">
        <f t="shared" si="5"/>
        <v>132606</v>
      </c>
      <c r="D44" s="41">
        <f t="shared" si="6"/>
        <v>7</v>
      </c>
      <c r="E44" s="42" t="str">
        <f t="shared" si="2"/>
        <v>BALEARES</v>
      </c>
      <c r="F44" s="42">
        <f t="shared" si="7"/>
        <v>185692</v>
      </c>
      <c r="G44" s="42">
        <f t="shared" si="8"/>
        <v>132606</v>
      </c>
    </row>
    <row r="45" spans="1:9" x14ac:dyDescent="0.25">
      <c r="A45" s="42" t="str">
        <f t="shared" si="3"/>
        <v>BARCELONA</v>
      </c>
      <c r="B45" s="41">
        <f t="shared" si="4"/>
        <v>661537</v>
      </c>
      <c r="C45" s="41">
        <f t="shared" si="5"/>
        <v>737883</v>
      </c>
      <c r="D45" s="41">
        <f t="shared" si="6"/>
        <v>3</v>
      </c>
      <c r="E45" s="42" t="str">
        <f t="shared" si="2"/>
        <v>VIGO</v>
      </c>
      <c r="F45" s="42">
        <f t="shared" si="7"/>
        <v>147912</v>
      </c>
      <c r="G45" s="42">
        <f t="shared" si="8"/>
        <v>174315</v>
      </c>
    </row>
    <row r="46" spans="1:9" x14ac:dyDescent="0.25">
      <c r="A46" s="42" t="str">
        <f t="shared" si="3"/>
        <v>BILBAO</v>
      </c>
      <c r="B46" s="41">
        <f t="shared" si="4"/>
        <v>82655</v>
      </c>
      <c r="C46" s="41">
        <f t="shared" si="5"/>
        <v>80427</v>
      </c>
      <c r="D46" s="41">
        <f t="shared" si="6"/>
        <v>10</v>
      </c>
      <c r="E46" s="42" t="str">
        <f t="shared" si="2"/>
        <v>HUELVA</v>
      </c>
      <c r="F46" s="42">
        <f t="shared" si="7"/>
        <v>84229</v>
      </c>
      <c r="G46" s="42">
        <f t="shared" si="8"/>
        <v>54352</v>
      </c>
    </row>
    <row r="47" spans="1:9" x14ac:dyDescent="0.25">
      <c r="A47" s="42" t="str">
        <f t="shared" si="3"/>
        <v>CARTAGENA</v>
      </c>
      <c r="B47" s="41">
        <f t="shared" si="4"/>
        <v>35523</v>
      </c>
      <c r="C47" s="41">
        <f t="shared" si="5"/>
        <v>37336</v>
      </c>
      <c r="D47" s="41">
        <f t="shared" si="6"/>
        <v>17</v>
      </c>
      <c r="E47" s="42" t="str">
        <f t="shared" si="2"/>
        <v>BILBAO</v>
      </c>
      <c r="F47" s="42">
        <f t="shared" si="7"/>
        <v>82655</v>
      </c>
      <c r="G47" s="42">
        <f t="shared" si="8"/>
        <v>80427</v>
      </c>
    </row>
    <row r="48" spans="1:9" x14ac:dyDescent="0.25">
      <c r="A48" s="42" t="str">
        <f t="shared" si="3"/>
        <v>CASTELLON</v>
      </c>
      <c r="B48" s="41">
        <f t="shared" si="4"/>
        <v>18902</v>
      </c>
      <c r="C48" s="41">
        <f t="shared" si="5"/>
        <v>22782</v>
      </c>
      <c r="D48" s="41">
        <f t="shared" si="6"/>
        <v>21</v>
      </c>
      <c r="E48" s="42" t="str">
        <f t="shared" si="2"/>
        <v>BAHIA DE CADIZ</v>
      </c>
      <c r="F48" s="42">
        <f t="shared" si="7"/>
        <v>56531</v>
      </c>
      <c r="G48" s="42">
        <f t="shared" si="8"/>
        <v>79248</v>
      </c>
    </row>
    <row r="49" spans="1:7" x14ac:dyDescent="0.25">
      <c r="A49" s="42" t="str">
        <f t="shared" si="3"/>
        <v>CEUTA</v>
      </c>
      <c r="B49" s="41">
        <f t="shared" si="4"/>
        <v>420891</v>
      </c>
      <c r="C49" s="41">
        <f t="shared" si="5"/>
        <v>478357</v>
      </c>
      <c r="D49" s="41">
        <f t="shared" si="6"/>
        <v>5</v>
      </c>
      <c r="E49" s="42" t="str">
        <f t="shared" si="2"/>
        <v>GIJON</v>
      </c>
      <c r="F49" s="42">
        <f t="shared" si="7"/>
        <v>51328</v>
      </c>
      <c r="G49" s="42">
        <f t="shared" si="8"/>
        <v>65004</v>
      </c>
    </row>
    <row r="50" spans="1:7" x14ac:dyDescent="0.25">
      <c r="A50" s="42" t="str">
        <f t="shared" si="3"/>
        <v>FERROL-SAN CIBRAO</v>
      </c>
      <c r="B50" s="41">
        <f t="shared" si="4"/>
        <v>9086</v>
      </c>
      <c r="C50" s="41">
        <f t="shared" si="5"/>
        <v>9595</v>
      </c>
      <c r="D50" s="41">
        <f t="shared" si="6"/>
        <v>26</v>
      </c>
      <c r="E50" s="42" t="str">
        <f t="shared" si="2"/>
        <v>TARRAGONA</v>
      </c>
      <c r="F50" s="42">
        <f t="shared" si="7"/>
        <v>45938</v>
      </c>
      <c r="G50" s="42">
        <f t="shared" si="8"/>
        <v>82546</v>
      </c>
    </row>
    <row r="51" spans="1:7" x14ac:dyDescent="0.25">
      <c r="A51" s="42" t="str">
        <f t="shared" si="3"/>
        <v>GIJON</v>
      </c>
      <c r="B51" s="41">
        <f t="shared" si="4"/>
        <v>51328</v>
      </c>
      <c r="C51" s="41">
        <f t="shared" si="5"/>
        <v>65004</v>
      </c>
      <c r="D51" s="41">
        <f t="shared" si="6"/>
        <v>12</v>
      </c>
      <c r="E51" s="42" t="str">
        <f t="shared" si="2"/>
        <v>MALAGA</v>
      </c>
      <c r="F51" s="42">
        <f t="shared" si="7"/>
        <v>41939</v>
      </c>
      <c r="G51" s="42">
        <f t="shared" si="8"/>
        <v>56288</v>
      </c>
    </row>
    <row r="52" spans="1:7" x14ac:dyDescent="0.25">
      <c r="A52" s="42" t="str">
        <f t="shared" si="3"/>
        <v>HUELVA</v>
      </c>
      <c r="B52" s="41">
        <f t="shared" si="4"/>
        <v>84229</v>
      </c>
      <c r="C52" s="41">
        <f t="shared" si="5"/>
        <v>54352</v>
      </c>
      <c r="D52" s="41">
        <f t="shared" si="6"/>
        <v>9</v>
      </c>
      <c r="E52" s="42" t="str">
        <f t="shared" si="2"/>
        <v>A CORUÑA</v>
      </c>
      <c r="F52" s="42">
        <f t="shared" si="7"/>
        <v>40999</v>
      </c>
      <c r="G52" s="42">
        <f t="shared" si="8"/>
        <v>38478</v>
      </c>
    </row>
    <row r="53" spans="1:7" x14ac:dyDescent="0.25">
      <c r="A53" s="42" t="str">
        <f t="shared" si="3"/>
        <v>LAS PALMAS</v>
      </c>
      <c r="B53" s="41">
        <f t="shared" si="4"/>
        <v>1613525</v>
      </c>
      <c r="C53" s="41">
        <f t="shared" si="5"/>
        <v>1643013</v>
      </c>
      <c r="D53" s="41">
        <f t="shared" si="6"/>
        <v>2</v>
      </c>
      <c r="E53" s="42" t="str">
        <f t="shared" si="2"/>
        <v>ALMERIA</v>
      </c>
      <c r="F53" s="42">
        <f t="shared" si="7"/>
        <v>39764</v>
      </c>
      <c r="G53" s="42">
        <f t="shared" si="8"/>
        <v>52567</v>
      </c>
    </row>
    <row r="54" spans="1:7" x14ac:dyDescent="0.25">
      <c r="A54" s="42" t="str">
        <f t="shared" si="3"/>
        <v>MALAGA</v>
      </c>
      <c r="B54" s="41">
        <f t="shared" si="4"/>
        <v>41939</v>
      </c>
      <c r="C54" s="41">
        <f t="shared" si="5"/>
        <v>56288</v>
      </c>
      <c r="D54" s="41">
        <f t="shared" si="6"/>
        <v>14</v>
      </c>
      <c r="E54" s="42" t="str">
        <f t="shared" si="2"/>
        <v>CARTAGENA</v>
      </c>
      <c r="F54" s="42">
        <f t="shared" si="7"/>
        <v>35523</v>
      </c>
      <c r="G54" s="42">
        <f t="shared" si="8"/>
        <v>37336</v>
      </c>
    </row>
    <row r="55" spans="1:7" x14ac:dyDescent="0.25">
      <c r="A55" s="42" t="str">
        <f t="shared" si="3"/>
        <v>MARIN Y RIA DE PONTEVEDRA</v>
      </c>
      <c r="B55" s="41">
        <f t="shared" si="4"/>
        <v>16533</v>
      </c>
      <c r="C55" s="41">
        <f t="shared" si="5"/>
        <v>19448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27075</v>
      </c>
      <c r="G55" s="42">
        <f t="shared" si="8"/>
        <v>34877</v>
      </c>
    </row>
    <row r="56" spans="1:7" x14ac:dyDescent="0.25">
      <c r="A56" s="42" t="str">
        <f t="shared" si="3"/>
        <v>MELILLA</v>
      </c>
      <c r="B56" s="41">
        <f t="shared" si="4"/>
        <v>10944</v>
      </c>
      <c r="C56" s="41">
        <f t="shared" si="5"/>
        <v>14798</v>
      </c>
      <c r="D56" s="41">
        <f t="shared" si="6"/>
        <v>25</v>
      </c>
      <c r="E56" s="42" t="str">
        <f t="shared" si="2"/>
        <v>AVILES</v>
      </c>
      <c r="F56" s="42">
        <f t="shared" si="9"/>
        <v>26663</v>
      </c>
      <c r="G56" s="42">
        <f t="shared" si="8"/>
        <v>26518</v>
      </c>
    </row>
    <row r="57" spans="1:7" x14ac:dyDescent="0.25">
      <c r="A57" s="42" t="str">
        <f t="shared" si="3"/>
        <v>MOTRIL</v>
      </c>
      <c r="B57" s="41">
        <f t="shared" si="4"/>
        <v>22764</v>
      </c>
      <c r="C57" s="41">
        <f t="shared" si="5"/>
        <v>18321</v>
      </c>
      <c r="D57" s="41">
        <f t="shared" si="6"/>
        <v>20</v>
      </c>
      <c r="E57" s="42" t="str">
        <f t="shared" si="2"/>
        <v>MOTRIL</v>
      </c>
      <c r="F57" s="42">
        <f t="shared" si="9"/>
        <v>22764</v>
      </c>
      <c r="G57" s="42">
        <f t="shared" si="8"/>
        <v>18321</v>
      </c>
    </row>
    <row r="58" spans="1:7" x14ac:dyDescent="0.25">
      <c r="A58" s="42" t="str">
        <f t="shared" si="3"/>
        <v>PASAIA</v>
      </c>
      <c r="B58" s="41">
        <f t="shared" si="4"/>
        <v>18204</v>
      </c>
      <c r="C58" s="41">
        <f t="shared" si="5"/>
        <v>17860</v>
      </c>
      <c r="D58" s="41">
        <f t="shared" si="6"/>
        <v>22</v>
      </c>
      <c r="E58" s="42" t="str">
        <f t="shared" si="2"/>
        <v>CASTELLON</v>
      </c>
      <c r="F58" s="42">
        <f t="shared" si="9"/>
        <v>18902</v>
      </c>
      <c r="G58" s="42">
        <f t="shared" si="8"/>
        <v>22782</v>
      </c>
    </row>
    <row r="59" spans="1:7" x14ac:dyDescent="0.25">
      <c r="A59" s="42" t="str">
        <f t="shared" si="3"/>
        <v>SANTA CRUZ DE TENERIFE</v>
      </c>
      <c r="B59" s="41">
        <f t="shared" si="4"/>
        <v>585556</v>
      </c>
      <c r="C59" s="41">
        <f t="shared" si="5"/>
        <v>621327</v>
      </c>
      <c r="D59" s="41">
        <f t="shared" si="6"/>
        <v>4</v>
      </c>
      <c r="E59" s="42" t="str">
        <f t="shared" si="2"/>
        <v>PASAIA</v>
      </c>
      <c r="F59" s="42">
        <f t="shared" si="9"/>
        <v>18204</v>
      </c>
      <c r="G59" s="42">
        <f t="shared" si="8"/>
        <v>17860</v>
      </c>
    </row>
    <row r="60" spans="1:7" x14ac:dyDescent="0.25">
      <c r="A60" s="42" t="str">
        <f t="shared" si="3"/>
        <v>SANTANDER</v>
      </c>
      <c r="B60" s="41">
        <f t="shared" si="4"/>
        <v>27075</v>
      </c>
      <c r="C60" s="41">
        <f t="shared" si="5"/>
        <v>34877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16533</v>
      </c>
      <c r="G60" s="42">
        <f t="shared" si="8"/>
        <v>19448</v>
      </c>
    </row>
    <row r="61" spans="1:7" x14ac:dyDescent="0.25">
      <c r="A61" s="42" t="str">
        <f t="shared" si="3"/>
        <v>SEVILLA</v>
      </c>
      <c r="B61" s="41">
        <f t="shared" si="4"/>
        <v>15324</v>
      </c>
      <c r="C61" s="41">
        <f t="shared" si="5"/>
        <v>13630</v>
      </c>
      <c r="D61" s="41">
        <f t="shared" si="6"/>
        <v>24</v>
      </c>
      <c r="E61" s="42" t="str">
        <f t="shared" si="2"/>
        <v>SEVILLA</v>
      </c>
      <c r="F61" s="42">
        <f t="shared" si="9"/>
        <v>15324</v>
      </c>
      <c r="G61" s="42">
        <f t="shared" si="8"/>
        <v>13630</v>
      </c>
    </row>
    <row r="62" spans="1:7" x14ac:dyDescent="0.25">
      <c r="A62" s="42" t="str">
        <f t="shared" si="3"/>
        <v>TARRAGONA</v>
      </c>
      <c r="B62" s="41">
        <f t="shared" si="4"/>
        <v>45938</v>
      </c>
      <c r="C62" s="41">
        <f t="shared" si="5"/>
        <v>82546</v>
      </c>
      <c r="D62" s="41">
        <f t="shared" si="6"/>
        <v>13</v>
      </c>
      <c r="E62" s="42" t="str">
        <f t="shared" si="2"/>
        <v>MELILLA</v>
      </c>
      <c r="F62" s="42">
        <f t="shared" si="9"/>
        <v>10944</v>
      </c>
      <c r="G62" s="42">
        <f t="shared" si="8"/>
        <v>14798</v>
      </c>
    </row>
    <row r="63" spans="1:7" x14ac:dyDescent="0.25">
      <c r="A63" s="42" t="str">
        <f t="shared" si="3"/>
        <v>VALENCIA</v>
      </c>
      <c r="B63" s="41">
        <f t="shared" si="4"/>
        <v>341287</v>
      </c>
      <c r="C63" s="41">
        <f t="shared" si="5"/>
        <v>336696</v>
      </c>
      <c r="D63" s="41">
        <f t="shared" si="6"/>
        <v>6</v>
      </c>
      <c r="E63" s="42" t="str">
        <f t="shared" si="2"/>
        <v>FERROL-SAN CIBRAO</v>
      </c>
      <c r="F63" s="42">
        <f t="shared" si="9"/>
        <v>9086</v>
      </c>
      <c r="G63" s="42">
        <f t="shared" si="8"/>
        <v>9595</v>
      </c>
    </row>
    <row r="64" spans="1:7" x14ac:dyDescent="0.25">
      <c r="A64" s="42" t="str">
        <f t="shared" si="3"/>
        <v>VIGO</v>
      </c>
      <c r="B64" s="41">
        <f t="shared" si="4"/>
        <v>147912</v>
      </c>
      <c r="C64" s="41">
        <f t="shared" si="5"/>
        <v>174315</v>
      </c>
      <c r="D64" s="41">
        <f t="shared" si="6"/>
        <v>8</v>
      </c>
      <c r="E64" s="42" t="str">
        <f t="shared" si="2"/>
        <v>ALICANTE</v>
      </c>
      <c r="F64" s="42">
        <f t="shared" si="9"/>
        <v>8180</v>
      </c>
      <c r="G64" s="42">
        <f t="shared" si="8"/>
        <v>12591</v>
      </c>
    </row>
    <row r="65" spans="1:7" x14ac:dyDescent="0.25">
      <c r="A65" s="42" t="str">
        <f t="shared" si="3"/>
        <v>VILAGARCIA</v>
      </c>
      <c r="B65" s="41">
        <f t="shared" si="4"/>
        <v>2596</v>
      </c>
      <c r="C65" s="41">
        <f t="shared" si="5"/>
        <v>3147</v>
      </c>
      <c r="D65" s="41">
        <f t="shared" si="6"/>
        <v>28</v>
      </c>
      <c r="E65" s="42" t="str">
        <f t="shared" si="2"/>
        <v>VILAGARCIA</v>
      </c>
      <c r="F65" s="42">
        <f t="shared" si="9"/>
        <v>2596</v>
      </c>
      <c r="G65" s="42">
        <f t="shared" si="8"/>
        <v>3147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2793</v>
      </c>
      <c r="C8" s="28">
        <v>6802</v>
      </c>
      <c r="D8" s="28">
        <v>35227</v>
      </c>
      <c r="E8" s="28">
        <v>19240</v>
      </c>
      <c r="F8" s="13">
        <f t="shared" ref="F8:F35" si="0">((E8*100)/D8)-100</f>
        <v>-45.382802963635847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422</v>
      </c>
      <c r="E10" s="28">
        <v>745</v>
      </c>
      <c r="F10" s="13">
        <f t="shared" si="0"/>
        <v>76.54028436018956</v>
      </c>
      <c r="G10" s="1"/>
      <c r="H10" s="1"/>
      <c r="I10" s="1"/>
    </row>
    <row r="11" spans="1:12" x14ac:dyDescent="0.25">
      <c r="A11" s="8" t="s">
        <v>48</v>
      </c>
      <c r="B11" s="27">
        <v>3983210</v>
      </c>
      <c r="C11" s="27">
        <v>4958125</v>
      </c>
      <c r="D11" s="27">
        <v>33063940</v>
      </c>
      <c r="E11" s="27">
        <v>36804186</v>
      </c>
      <c r="F11" s="10">
        <f t="shared" si="0"/>
        <v>11.312160619696257</v>
      </c>
      <c r="G11" s="1"/>
      <c r="H11" s="1"/>
      <c r="I11" s="1"/>
    </row>
    <row r="12" spans="1:12" x14ac:dyDescent="0.25">
      <c r="A12" s="11" t="s">
        <v>49</v>
      </c>
      <c r="B12" s="28">
        <v>4590</v>
      </c>
      <c r="C12" s="28">
        <v>3540</v>
      </c>
      <c r="D12" s="28">
        <v>51877</v>
      </c>
      <c r="E12" s="28">
        <v>97306</v>
      </c>
      <c r="F12" s="13">
        <f t="shared" si="0"/>
        <v>87.570599687722876</v>
      </c>
      <c r="G12" s="1"/>
      <c r="H12" s="1"/>
      <c r="I12" s="1"/>
    </row>
    <row r="13" spans="1:12" x14ac:dyDescent="0.25">
      <c r="A13" s="8" t="s">
        <v>50</v>
      </c>
      <c r="B13" s="27">
        <v>1272</v>
      </c>
      <c r="C13" s="27">
        <v>1637</v>
      </c>
      <c r="D13" s="27">
        <v>40866</v>
      </c>
      <c r="E13" s="27">
        <v>14981</v>
      </c>
      <c r="F13" s="10">
        <f t="shared" si="0"/>
        <v>-63.341163803650957</v>
      </c>
      <c r="G13" s="1"/>
      <c r="H13" s="1"/>
      <c r="I13" s="1"/>
    </row>
    <row r="14" spans="1:12" x14ac:dyDescent="0.25">
      <c r="A14" s="11" t="s">
        <v>51</v>
      </c>
      <c r="B14" s="28">
        <v>328630</v>
      </c>
      <c r="C14" s="28">
        <v>564979</v>
      </c>
      <c r="D14" s="28">
        <v>3392477</v>
      </c>
      <c r="E14" s="28">
        <v>4092232</v>
      </c>
      <c r="F14" s="13">
        <f t="shared" si="0"/>
        <v>20.626668950150588</v>
      </c>
      <c r="G14" s="1"/>
      <c r="H14" s="1"/>
      <c r="I14" s="1"/>
    </row>
    <row r="15" spans="1:12" x14ac:dyDescent="0.25">
      <c r="A15" s="8" t="s">
        <v>52</v>
      </c>
      <c r="B15" s="27">
        <v>12847</v>
      </c>
      <c r="C15" s="27">
        <v>3448</v>
      </c>
      <c r="D15" s="27">
        <v>578209</v>
      </c>
      <c r="E15" s="27">
        <v>11912</v>
      </c>
      <c r="F15" s="10">
        <f t="shared" si="0"/>
        <v>-97.939845280858648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38502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291</v>
      </c>
      <c r="C17" s="27">
        <v>4433</v>
      </c>
      <c r="D17" s="27">
        <v>4279</v>
      </c>
      <c r="E17" s="27">
        <v>25226</v>
      </c>
      <c r="F17" s="10">
        <f t="shared" si="0"/>
        <v>489.53026408039261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13493</v>
      </c>
      <c r="E18" s="28">
        <v>4543</v>
      </c>
      <c r="F18" s="13">
        <f t="shared" si="0"/>
        <v>-66.330689987400874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224626</v>
      </c>
      <c r="C20" s="28">
        <v>105561</v>
      </c>
      <c r="D20" s="28">
        <v>607938</v>
      </c>
      <c r="E20" s="28">
        <v>398255</v>
      </c>
      <c r="F20" s="13">
        <f t="shared" si="0"/>
        <v>-34.490852685635701</v>
      </c>
      <c r="G20" s="1"/>
      <c r="H20" s="1"/>
      <c r="I20" s="1"/>
    </row>
    <row r="21" spans="1:9" x14ac:dyDescent="0.25">
      <c r="A21" s="8" t="s">
        <v>58</v>
      </c>
      <c r="B21" s="27">
        <v>308070</v>
      </c>
      <c r="C21" s="27">
        <v>249471</v>
      </c>
      <c r="D21" s="27">
        <v>1349028</v>
      </c>
      <c r="E21" s="27">
        <v>1004098</v>
      </c>
      <c r="F21" s="10">
        <f t="shared" si="0"/>
        <v>-25.568779891892532</v>
      </c>
      <c r="G21" s="1"/>
      <c r="H21" s="1"/>
      <c r="I21" s="1"/>
    </row>
    <row r="22" spans="1:9" x14ac:dyDescent="0.25">
      <c r="A22" s="11" t="s">
        <v>59</v>
      </c>
      <c r="B22" s="28">
        <v>934044</v>
      </c>
      <c r="C22" s="28">
        <v>857651</v>
      </c>
      <c r="D22" s="28">
        <v>7895573</v>
      </c>
      <c r="E22" s="28">
        <v>5975123</v>
      </c>
      <c r="F22" s="13">
        <f t="shared" si="0"/>
        <v>-24.323123856875242</v>
      </c>
      <c r="G22" s="1"/>
      <c r="H22" s="1"/>
      <c r="I22" s="1"/>
    </row>
    <row r="23" spans="1:9" x14ac:dyDescent="0.25">
      <c r="A23" s="8" t="s">
        <v>60</v>
      </c>
      <c r="B23" s="27">
        <v>120784</v>
      </c>
      <c r="C23" s="27">
        <v>191297</v>
      </c>
      <c r="D23" s="27">
        <v>3147301</v>
      </c>
      <c r="E23" s="27">
        <v>610678</v>
      </c>
      <c r="F23" s="10">
        <f t="shared" si="0"/>
        <v>-80.596771646563198</v>
      </c>
      <c r="G23" s="1"/>
      <c r="H23" s="1"/>
      <c r="I23" s="1"/>
    </row>
    <row r="24" spans="1:9" x14ac:dyDescent="0.25">
      <c r="A24" s="11" t="s">
        <v>61</v>
      </c>
      <c r="B24" s="28">
        <v>5019</v>
      </c>
      <c r="C24" s="28">
        <v>3847</v>
      </c>
      <c r="D24" s="28">
        <v>22602</v>
      </c>
      <c r="E24" s="28">
        <v>23881</v>
      </c>
      <c r="F24" s="13">
        <f t="shared" si="0"/>
        <v>5.6587912574108543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636</v>
      </c>
      <c r="C27" s="27">
        <v>403</v>
      </c>
      <c r="D27" s="27">
        <v>13329</v>
      </c>
      <c r="E27" s="27">
        <v>6216</v>
      </c>
      <c r="F27" s="10">
        <f t="shared" si="0"/>
        <v>-53.364843574161604</v>
      </c>
      <c r="G27" s="1"/>
      <c r="H27" s="1"/>
      <c r="I27" s="1"/>
    </row>
    <row r="28" spans="1:9" x14ac:dyDescent="0.25">
      <c r="A28" s="11" t="s">
        <v>65</v>
      </c>
      <c r="B28" s="28">
        <v>5600</v>
      </c>
      <c r="C28" s="28">
        <v>4043</v>
      </c>
      <c r="D28" s="28">
        <v>98077</v>
      </c>
      <c r="E28" s="28">
        <v>28793</v>
      </c>
      <c r="F28" s="13">
        <f t="shared" si="0"/>
        <v>-70.642454398074989</v>
      </c>
      <c r="G28" s="1"/>
      <c r="H28" s="1"/>
      <c r="I28" s="1"/>
    </row>
    <row r="29" spans="1:9" x14ac:dyDescent="0.25">
      <c r="A29" s="8" t="s">
        <v>66</v>
      </c>
      <c r="B29" s="27">
        <v>104</v>
      </c>
      <c r="C29" s="27">
        <v>15</v>
      </c>
      <c r="D29" s="27">
        <v>217</v>
      </c>
      <c r="E29" s="27">
        <v>15</v>
      </c>
      <c r="F29" s="10">
        <f t="shared" si="0"/>
        <v>-93.087557603686633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286122</v>
      </c>
      <c r="C31" s="27">
        <v>270733</v>
      </c>
      <c r="D31" s="27">
        <v>3766598</v>
      </c>
      <c r="E31" s="27">
        <v>1901916</v>
      </c>
      <c r="F31" s="10">
        <f t="shared" si="0"/>
        <v>-49.505734352325362</v>
      </c>
      <c r="G31" s="1"/>
      <c r="H31" s="1"/>
      <c r="I31" s="1"/>
    </row>
    <row r="32" spans="1:9" x14ac:dyDescent="0.25">
      <c r="A32" s="11" t="s">
        <v>69</v>
      </c>
      <c r="B32" s="28">
        <v>3080140</v>
      </c>
      <c r="C32" s="28">
        <v>2430231</v>
      </c>
      <c r="D32" s="28">
        <v>22128876</v>
      </c>
      <c r="E32" s="28">
        <v>21716137</v>
      </c>
      <c r="F32" s="13">
        <f t="shared" si="0"/>
        <v>-1.865160254863369</v>
      </c>
      <c r="G32" s="1"/>
      <c r="H32" s="1"/>
      <c r="I32" s="1"/>
    </row>
    <row r="33" spans="1:9" x14ac:dyDescent="0.25">
      <c r="A33" s="8" t="s">
        <v>70</v>
      </c>
      <c r="B33" s="27">
        <v>29567</v>
      </c>
      <c r="C33" s="27">
        <v>15125</v>
      </c>
      <c r="D33" s="27">
        <v>205123</v>
      </c>
      <c r="E33" s="27">
        <v>200651</v>
      </c>
      <c r="F33" s="10">
        <f t="shared" si="0"/>
        <v>-2.1801553214412763</v>
      </c>
      <c r="G33" s="1"/>
      <c r="H33" s="1"/>
      <c r="I33" s="1"/>
    </row>
    <row r="34" spans="1:9" x14ac:dyDescent="0.25">
      <c r="A34" s="11" t="s">
        <v>71</v>
      </c>
      <c r="B34" s="28">
        <v>5528</v>
      </c>
      <c r="C34" s="28">
        <v>8681</v>
      </c>
      <c r="D34" s="28">
        <v>29245</v>
      </c>
      <c r="E34" s="28">
        <v>46726</v>
      </c>
      <c r="F34" s="13">
        <f t="shared" si="0"/>
        <v>59.774320396648989</v>
      </c>
      <c r="G34" s="1"/>
      <c r="H34" s="1"/>
      <c r="I34" s="1"/>
    </row>
    <row r="35" spans="1:9" x14ac:dyDescent="0.25">
      <c r="A35" s="14" t="s">
        <v>72</v>
      </c>
      <c r="B35" s="15">
        <f>SUM(B7:B34)</f>
        <v>9333873</v>
      </c>
      <c r="C35" s="15">
        <f t="shared" ref="C35:E35" si="1">SUM(C7:C34)</f>
        <v>9680022</v>
      </c>
      <c r="D35" s="15">
        <f t="shared" si="1"/>
        <v>76483199</v>
      </c>
      <c r="E35" s="15">
        <f t="shared" si="1"/>
        <v>72982860</v>
      </c>
      <c r="F35" s="16">
        <f t="shared" si="0"/>
        <v>-4.5766116555872571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36804186</v>
      </c>
      <c r="G38" s="42">
        <f>LOOKUP(E38,$A$38:$A$65,$C$38:$C$65)</f>
        <v>33063940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19240</v>
      </c>
      <c r="C39" s="41">
        <f t="shared" ref="C39:C65" si="5">D8</f>
        <v>35227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21716137</v>
      </c>
      <c r="G39" s="42">
        <f t="shared" ref="G39:G65" si="8">LOOKUP(E39,$A$38:$A$65,$C$38:$C$65)</f>
        <v>22128876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5975123</v>
      </c>
      <c r="G40" s="42">
        <f t="shared" si="8"/>
        <v>7895573</v>
      </c>
    </row>
    <row r="41" spans="1:9" x14ac:dyDescent="0.25">
      <c r="A41" s="42" t="str">
        <f t="shared" si="3"/>
        <v>AVILES</v>
      </c>
      <c r="B41" s="41">
        <f t="shared" si="4"/>
        <v>745</v>
      </c>
      <c r="C41" s="41">
        <f t="shared" si="5"/>
        <v>422</v>
      </c>
      <c r="D41" s="41">
        <f t="shared" si="6"/>
        <v>20</v>
      </c>
      <c r="E41" s="42" t="str">
        <f t="shared" si="2"/>
        <v>BARCELONA</v>
      </c>
      <c r="F41" s="42">
        <f t="shared" si="7"/>
        <v>4092232</v>
      </c>
      <c r="G41" s="42">
        <f t="shared" si="8"/>
        <v>3392477</v>
      </c>
    </row>
    <row r="42" spans="1:9" x14ac:dyDescent="0.25">
      <c r="A42" s="42" t="str">
        <f t="shared" si="3"/>
        <v>BAHIA DE ALGECIRAS</v>
      </c>
      <c r="B42" s="41">
        <f t="shared" si="4"/>
        <v>36804186</v>
      </c>
      <c r="C42" s="41">
        <f t="shared" si="5"/>
        <v>33063940</v>
      </c>
      <c r="D42" s="41">
        <f t="shared" si="6"/>
        <v>1</v>
      </c>
      <c r="E42" s="42" t="str">
        <f t="shared" si="2"/>
        <v>TARRAGONA</v>
      </c>
      <c r="F42" s="42">
        <f t="shared" si="7"/>
        <v>1901916</v>
      </c>
      <c r="G42" s="42">
        <f t="shared" si="8"/>
        <v>3766598</v>
      </c>
    </row>
    <row r="43" spans="1:9" x14ac:dyDescent="0.25">
      <c r="A43" s="42" t="str">
        <f t="shared" si="3"/>
        <v>BAHIA DE CADIZ</v>
      </c>
      <c r="B43" s="41">
        <f t="shared" si="4"/>
        <v>97306</v>
      </c>
      <c r="C43" s="41">
        <f t="shared" si="5"/>
        <v>51877</v>
      </c>
      <c r="D43" s="41">
        <f t="shared" si="6"/>
        <v>10</v>
      </c>
      <c r="E43" s="42" t="str">
        <f t="shared" si="2"/>
        <v>HUELVA</v>
      </c>
      <c r="F43" s="42">
        <f t="shared" si="7"/>
        <v>1004098</v>
      </c>
      <c r="G43" s="42">
        <f t="shared" si="8"/>
        <v>1349028</v>
      </c>
    </row>
    <row r="44" spans="1:9" x14ac:dyDescent="0.25">
      <c r="A44" s="42" t="str">
        <f t="shared" si="3"/>
        <v>BALEARES</v>
      </c>
      <c r="B44" s="41">
        <f t="shared" si="4"/>
        <v>14981</v>
      </c>
      <c r="C44" s="41">
        <f t="shared" si="5"/>
        <v>40866</v>
      </c>
      <c r="D44" s="41">
        <f t="shared" si="6"/>
        <v>16</v>
      </c>
      <c r="E44" s="42" t="str">
        <f t="shared" si="2"/>
        <v>MALAGA</v>
      </c>
      <c r="F44" s="42">
        <f t="shared" si="7"/>
        <v>610678</v>
      </c>
      <c r="G44" s="42">
        <f t="shared" si="8"/>
        <v>3147301</v>
      </c>
    </row>
    <row r="45" spans="1:9" x14ac:dyDescent="0.25">
      <c r="A45" s="42" t="str">
        <f t="shared" si="3"/>
        <v>BARCELONA</v>
      </c>
      <c r="B45" s="41">
        <f t="shared" si="4"/>
        <v>4092232</v>
      </c>
      <c r="C45" s="41">
        <f t="shared" si="5"/>
        <v>3392477</v>
      </c>
      <c r="D45" s="41">
        <f t="shared" si="6"/>
        <v>4</v>
      </c>
      <c r="E45" s="42" t="str">
        <f t="shared" si="2"/>
        <v>GIJON</v>
      </c>
      <c r="F45" s="42">
        <f t="shared" si="7"/>
        <v>398255</v>
      </c>
      <c r="G45" s="42">
        <f t="shared" si="8"/>
        <v>607938</v>
      </c>
    </row>
    <row r="46" spans="1:9" x14ac:dyDescent="0.25">
      <c r="A46" s="42" t="str">
        <f t="shared" si="3"/>
        <v>BILBAO</v>
      </c>
      <c r="B46" s="41">
        <f t="shared" si="4"/>
        <v>11912</v>
      </c>
      <c r="C46" s="41">
        <f t="shared" si="5"/>
        <v>578209</v>
      </c>
      <c r="D46" s="41">
        <f t="shared" si="6"/>
        <v>17</v>
      </c>
      <c r="E46" s="42" t="str">
        <f t="shared" si="2"/>
        <v>VIGO</v>
      </c>
      <c r="F46" s="42">
        <f t="shared" si="7"/>
        <v>200651</v>
      </c>
      <c r="G46" s="42">
        <f t="shared" si="8"/>
        <v>205123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38502</v>
      </c>
      <c r="D47" s="41">
        <f t="shared" si="6"/>
        <v>28</v>
      </c>
      <c r="E47" s="42" t="str">
        <f t="shared" si="2"/>
        <v>BAHIA DE CADIZ</v>
      </c>
      <c r="F47" s="42">
        <f t="shared" si="7"/>
        <v>97306</v>
      </c>
      <c r="G47" s="42">
        <f t="shared" si="8"/>
        <v>51877</v>
      </c>
    </row>
    <row r="48" spans="1:9" x14ac:dyDescent="0.25">
      <c r="A48" s="42" t="str">
        <f t="shared" si="3"/>
        <v>CASTELLON</v>
      </c>
      <c r="B48" s="41">
        <f t="shared" si="4"/>
        <v>25226</v>
      </c>
      <c r="C48" s="41">
        <f t="shared" si="5"/>
        <v>4279</v>
      </c>
      <c r="D48" s="41">
        <f t="shared" si="6"/>
        <v>13</v>
      </c>
      <c r="E48" s="42" t="str">
        <f t="shared" si="2"/>
        <v>VILAGARCIA</v>
      </c>
      <c r="F48" s="42">
        <f t="shared" si="7"/>
        <v>46726</v>
      </c>
      <c r="G48" s="42">
        <f t="shared" si="8"/>
        <v>29245</v>
      </c>
    </row>
    <row r="49" spans="1:7" x14ac:dyDescent="0.25">
      <c r="A49" s="42" t="str">
        <f t="shared" si="3"/>
        <v>CEUTA</v>
      </c>
      <c r="B49" s="41">
        <f t="shared" si="4"/>
        <v>4543</v>
      </c>
      <c r="C49" s="41">
        <f t="shared" si="5"/>
        <v>13493</v>
      </c>
      <c r="D49" s="41">
        <f t="shared" si="6"/>
        <v>19</v>
      </c>
      <c r="E49" s="42" t="str">
        <f t="shared" si="2"/>
        <v>SANTA CRUZ DE TENERIFE</v>
      </c>
      <c r="F49" s="42">
        <f t="shared" si="7"/>
        <v>28793</v>
      </c>
      <c r="G49" s="42">
        <f t="shared" si="8"/>
        <v>98077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25226</v>
      </c>
      <c r="G50" s="42">
        <f t="shared" si="8"/>
        <v>4279</v>
      </c>
    </row>
    <row r="51" spans="1:7" x14ac:dyDescent="0.25">
      <c r="A51" s="42" t="str">
        <f t="shared" si="3"/>
        <v>GIJON</v>
      </c>
      <c r="B51" s="41">
        <f t="shared" si="4"/>
        <v>398255</v>
      </c>
      <c r="C51" s="41">
        <f t="shared" si="5"/>
        <v>607938</v>
      </c>
      <c r="D51" s="41">
        <f t="shared" si="6"/>
        <v>8</v>
      </c>
      <c r="E51" s="42" t="str">
        <f t="shared" si="2"/>
        <v>MARIN Y RIA DE PONTEVEDRA</v>
      </c>
      <c r="F51" s="42">
        <f t="shared" si="7"/>
        <v>23881</v>
      </c>
      <c r="G51" s="42">
        <f t="shared" si="8"/>
        <v>22602</v>
      </c>
    </row>
    <row r="52" spans="1:7" x14ac:dyDescent="0.25">
      <c r="A52" s="42" t="str">
        <f t="shared" si="3"/>
        <v>HUELVA</v>
      </c>
      <c r="B52" s="41">
        <f t="shared" si="4"/>
        <v>1004098</v>
      </c>
      <c r="C52" s="41">
        <f t="shared" si="5"/>
        <v>1349028</v>
      </c>
      <c r="D52" s="41">
        <f t="shared" si="6"/>
        <v>6</v>
      </c>
      <c r="E52" s="42" t="str">
        <f t="shared" si="2"/>
        <v>ALICANTE</v>
      </c>
      <c r="F52" s="42">
        <f t="shared" si="7"/>
        <v>19240</v>
      </c>
      <c r="G52" s="42">
        <f t="shared" si="8"/>
        <v>35227</v>
      </c>
    </row>
    <row r="53" spans="1:7" x14ac:dyDescent="0.25">
      <c r="A53" s="42" t="str">
        <f t="shared" si="3"/>
        <v>LAS PALMAS</v>
      </c>
      <c r="B53" s="41">
        <f t="shared" si="4"/>
        <v>5975123</v>
      </c>
      <c r="C53" s="41">
        <f t="shared" si="5"/>
        <v>7895573</v>
      </c>
      <c r="D53" s="41">
        <f t="shared" si="6"/>
        <v>3</v>
      </c>
      <c r="E53" s="42" t="str">
        <f t="shared" si="2"/>
        <v>BALEARES</v>
      </c>
      <c r="F53" s="42">
        <f t="shared" si="7"/>
        <v>14981</v>
      </c>
      <c r="G53" s="42">
        <f t="shared" si="8"/>
        <v>40866</v>
      </c>
    </row>
    <row r="54" spans="1:7" x14ac:dyDescent="0.25">
      <c r="A54" s="42" t="str">
        <f t="shared" si="3"/>
        <v>MALAGA</v>
      </c>
      <c r="B54" s="41">
        <f t="shared" si="4"/>
        <v>610678</v>
      </c>
      <c r="C54" s="41">
        <f t="shared" si="5"/>
        <v>3147301</v>
      </c>
      <c r="D54" s="41">
        <f t="shared" si="6"/>
        <v>7</v>
      </c>
      <c r="E54" s="42" t="str">
        <f t="shared" si="2"/>
        <v>BILBAO</v>
      </c>
      <c r="F54" s="42">
        <f t="shared" si="7"/>
        <v>11912</v>
      </c>
      <c r="G54" s="42">
        <f t="shared" si="8"/>
        <v>578209</v>
      </c>
    </row>
    <row r="55" spans="1:7" x14ac:dyDescent="0.25">
      <c r="A55" s="42" t="str">
        <f t="shared" si="3"/>
        <v>MARIN Y RIA DE PONTEVEDRA</v>
      </c>
      <c r="B55" s="41">
        <f t="shared" si="4"/>
        <v>23881</v>
      </c>
      <c r="C55" s="41">
        <f t="shared" si="5"/>
        <v>22602</v>
      </c>
      <c r="D55" s="41">
        <f t="shared" si="6"/>
        <v>14</v>
      </c>
      <c r="E55" s="42" t="str">
        <f t="shared" si="2"/>
        <v>PASAIA</v>
      </c>
      <c r="F55" s="42">
        <f t="shared" ref="F55:F65" si="9">LOOKUP(E55,$A$38:$A$65,$B$38:$B$65)</f>
        <v>6216</v>
      </c>
      <c r="G55" s="42">
        <f t="shared" si="8"/>
        <v>13329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4543</v>
      </c>
      <c r="G56" s="42">
        <f t="shared" si="8"/>
        <v>13493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9"/>
        <v>745</v>
      </c>
      <c r="G57" s="42">
        <f t="shared" si="8"/>
        <v>422</v>
      </c>
    </row>
    <row r="58" spans="1:7" x14ac:dyDescent="0.25">
      <c r="A58" s="42" t="str">
        <f t="shared" si="3"/>
        <v>PASAIA</v>
      </c>
      <c r="B58" s="41">
        <f t="shared" si="4"/>
        <v>6216</v>
      </c>
      <c r="C58" s="41">
        <f t="shared" si="5"/>
        <v>13329</v>
      </c>
      <c r="D58" s="41">
        <f t="shared" si="6"/>
        <v>18</v>
      </c>
      <c r="E58" s="42" t="str">
        <f t="shared" si="2"/>
        <v>SANTANDER</v>
      </c>
      <c r="F58" s="42">
        <f t="shared" si="9"/>
        <v>15</v>
      </c>
      <c r="G58" s="42">
        <f t="shared" si="8"/>
        <v>217</v>
      </c>
    </row>
    <row r="59" spans="1:7" x14ac:dyDescent="0.25">
      <c r="A59" s="42" t="str">
        <f t="shared" si="3"/>
        <v>SANTA CRUZ DE TENERIFE</v>
      </c>
      <c r="B59" s="41">
        <f t="shared" si="4"/>
        <v>28793</v>
      </c>
      <c r="C59" s="41">
        <f t="shared" si="5"/>
        <v>98077</v>
      </c>
      <c r="D59" s="41">
        <f t="shared" si="6"/>
        <v>12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15</v>
      </c>
      <c r="C60" s="41">
        <f t="shared" si="5"/>
        <v>217</v>
      </c>
      <c r="D60" s="41">
        <f t="shared" si="6"/>
        <v>21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1901916</v>
      </c>
      <c r="C62" s="41">
        <f t="shared" si="5"/>
        <v>3766598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21716137</v>
      </c>
      <c r="C63" s="41">
        <f t="shared" si="5"/>
        <v>22128876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200651</v>
      </c>
      <c r="C64" s="41">
        <f t="shared" si="5"/>
        <v>205123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46726</v>
      </c>
      <c r="C65" s="41">
        <f t="shared" si="5"/>
        <v>29245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2793</v>
      </c>
      <c r="C8" s="30">
        <v>6802</v>
      </c>
      <c r="D8" s="30">
        <v>35227</v>
      </c>
      <c r="E8" s="30">
        <v>17401</v>
      </c>
      <c r="F8" s="13">
        <f t="shared" ref="F8:F35" si="0">((E8*100)/D8)-100</f>
        <v>-50.603230476623047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3970648</v>
      </c>
      <c r="C11" s="29">
        <v>4367945</v>
      </c>
      <c r="D11" s="29">
        <v>32762505</v>
      </c>
      <c r="E11" s="29">
        <v>31883670</v>
      </c>
      <c r="F11" s="10">
        <f t="shared" si="0"/>
        <v>-2.6824414067239388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5127</v>
      </c>
      <c r="E12" s="30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29">
        <v>20</v>
      </c>
      <c r="C13" s="29">
        <v>35</v>
      </c>
      <c r="D13" s="29">
        <v>77</v>
      </c>
      <c r="E13" s="29">
        <v>57</v>
      </c>
      <c r="F13" s="10">
        <f t="shared" si="0"/>
        <v>-25.974025974025977</v>
      </c>
      <c r="G13" s="1"/>
      <c r="H13" s="1"/>
      <c r="I13" s="1"/>
    </row>
    <row r="14" spans="1:12" x14ac:dyDescent="0.25">
      <c r="A14" s="11" t="s">
        <v>51</v>
      </c>
      <c r="B14" s="30">
        <v>302183</v>
      </c>
      <c r="C14" s="30">
        <v>265443</v>
      </c>
      <c r="D14" s="30">
        <v>2932821</v>
      </c>
      <c r="E14" s="30">
        <v>2229286</v>
      </c>
      <c r="F14" s="13">
        <f t="shared" si="0"/>
        <v>-23.988337508494382</v>
      </c>
      <c r="G14" s="1"/>
      <c r="H14" s="1"/>
      <c r="I14" s="1"/>
    </row>
    <row r="15" spans="1:12" x14ac:dyDescent="0.25">
      <c r="A15" s="8" t="s">
        <v>52</v>
      </c>
      <c r="B15" s="29">
        <v>449</v>
      </c>
      <c r="C15" s="29">
        <v>3448</v>
      </c>
      <c r="D15" s="29">
        <v>9162</v>
      </c>
      <c r="E15" s="29">
        <v>10279</v>
      </c>
      <c r="F15" s="10">
        <f t="shared" si="0"/>
        <v>12.191661209342939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291</v>
      </c>
      <c r="C17" s="29">
        <v>4411</v>
      </c>
      <c r="D17" s="29">
        <v>4244</v>
      </c>
      <c r="E17" s="29">
        <v>20608</v>
      </c>
      <c r="F17" s="10">
        <f t="shared" si="0"/>
        <v>385.57964184731384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107</v>
      </c>
      <c r="D20" s="30">
        <v>0</v>
      </c>
      <c r="E20" s="30">
        <v>214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894442</v>
      </c>
      <c r="C22" s="30">
        <v>767929</v>
      </c>
      <c r="D22" s="30">
        <v>7582198</v>
      </c>
      <c r="E22" s="30">
        <v>5637880</v>
      </c>
      <c r="F22" s="13">
        <f t="shared" si="0"/>
        <v>-25.64319739473963</v>
      </c>
      <c r="G22" s="1"/>
      <c r="H22" s="1"/>
      <c r="I22" s="1"/>
    </row>
    <row r="23" spans="1:9" x14ac:dyDescent="0.25">
      <c r="A23" s="8" t="s">
        <v>60</v>
      </c>
      <c r="B23" s="29">
        <v>120784</v>
      </c>
      <c r="C23" s="29">
        <v>191297</v>
      </c>
      <c r="D23" s="29">
        <v>3147301</v>
      </c>
      <c r="E23" s="29">
        <v>608650</v>
      </c>
      <c r="F23" s="10">
        <f t="shared" si="0"/>
        <v>-80.66120780948502</v>
      </c>
      <c r="G23" s="1"/>
      <c r="H23" s="1"/>
      <c r="I23" s="1"/>
    </row>
    <row r="24" spans="1:9" x14ac:dyDescent="0.25">
      <c r="A24" s="11" t="s">
        <v>61</v>
      </c>
      <c r="B24" s="30">
        <v>5019</v>
      </c>
      <c r="C24" s="30">
        <v>3847</v>
      </c>
      <c r="D24" s="30">
        <v>22602</v>
      </c>
      <c r="E24" s="30">
        <v>18991</v>
      </c>
      <c r="F24" s="13">
        <f t="shared" si="0"/>
        <v>-15.976462259976998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5258</v>
      </c>
      <c r="C28" s="30">
        <v>2661</v>
      </c>
      <c r="D28" s="30">
        <v>44080</v>
      </c>
      <c r="E28" s="30">
        <v>24227</v>
      </c>
      <c r="F28" s="13">
        <f t="shared" si="0"/>
        <v>-45.03856624319419</v>
      </c>
      <c r="G28" s="1"/>
      <c r="H28" s="1"/>
      <c r="I28" s="1"/>
    </row>
    <row r="29" spans="1:9" x14ac:dyDescent="0.25">
      <c r="A29" s="8" t="s">
        <v>66</v>
      </c>
      <c r="B29" s="29">
        <v>44</v>
      </c>
      <c r="C29" s="29">
        <v>0</v>
      </c>
      <c r="D29" s="29">
        <v>49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94404</v>
      </c>
      <c r="C31" s="29">
        <v>57483</v>
      </c>
      <c r="D31" s="29">
        <v>973599</v>
      </c>
      <c r="E31" s="29">
        <v>597778</v>
      </c>
      <c r="F31" s="10">
        <f t="shared" si="0"/>
        <v>-38.601210559994414</v>
      </c>
      <c r="G31" s="1"/>
      <c r="H31" s="1"/>
      <c r="I31" s="1"/>
    </row>
    <row r="32" spans="1:9" x14ac:dyDescent="0.25">
      <c r="A32" s="11" t="s">
        <v>69</v>
      </c>
      <c r="B32" s="30">
        <v>3060001</v>
      </c>
      <c r="C32" s="30">
        <v>2418615</v>
      </c>
      <c r="D32" s="30">
        <v>21976095</v>
      </c>
      <c r="E32" s="30">
        <v>21570498</v>
      </c>
      <c r="F32" s="13">
        <f t="shared" si="0"/>
        <v>-1.8456281700638755</v>
      </c>
      <c r="G32" s="1"/>
      <c r="H32" s="1"/>
      <c r="I32" s="1"/>
    </row>
    <row r="33" spans="1:9" x14ac:dyDescent="0.25">
      <c r="A33" s="8" t="s">
        <v>70</v>
      </c>
      <c r="B33" s="29">
        <v>10515</v>
      </c>
      <c r="C33" s="29">
        <v>8027</v>
      </c>
      <c r="D33" s="29">
        <v>89490</v>
      </c>
      <c r="E33" s="29">
        <v>83973</v>
      </c>
      <c r="F33" s="10">
        <f t="shared" si="0"/>
        <v>-6.1649346295675542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78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8466851</v>
      </c>
      <c r="C35" s="15">
        <f t="shared" ref="C35:E35" si="1">SUM(C7:C34)</f>
        <v>8098050</v>
      </c>
      <c r="D35" s="15">
        <f t="shared" si="1"/>
        <v>69584655</v>
      </c>
      <c r="E35" s="15">
        <f t="shared" si="1"/>
        <v>62703512</v>
      </c>
      <c r="F35" s="16">
        <f t="shared" si="0"/>
        <v>-9.8888799549268498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31883670</v>
      </c>
      <c r="G38" s="42">
        <f>LOOKUP(E38,$A$38:$A$65,$C$38:$C$65)</f>
        <v>32762505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17401</v>
      </c>
      <c r="C39" s="41">
        <f t="shared" ref="C39:C65" si="5">D8</f>
        <v>35227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21570498</v>
      </c>
      <c r="G39" s="42">
        <f t="shared" ref="G39:G65" si="8">LOOKUP(E39,$A$38:$A$65,$C$38:$C$65)</f>
        <v>21976095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5637880</v>
      </c>
      <c r="G40" s="42">
        <f t="shared" si="8"/>
        <v>7582198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2229286</v>
      </c>
      <c r="G41" s="42">
        <f t="shared" si="8"/>
        <v>2932821</v>
      </c>
    </row>
    <row r="42" spans="1:9" x14ac:dyDescent="0.25">
      <c r="A42" s="42" t="str">
        <f t="shared" si="3"/>
        <v>BAHIA DE ALGECIRAS</v>
      </c>
      <c r="B42" s="41">
        <f t="shared" si="4"/>
        <v>31883670</v>
      </c>
      <c r="C42" s="41">
        <f t="shared" si="5"/>
        <v>32762505</v>
      </c>
      <c r="D42" s="41">
        <f t="shared" si="6"/>
        <v>1</v>
      </c>
      <c r="E42" s="42" t="str">
        <f t="shared" si="2"/>
        <v>MALAGA</v>
      </c>
      <c r="F42" s="42">
        <f t="shared" si="7"/>
        <v>608650</v>
      </c>
      <c r="G42" s="42">
        <f t="shared" si="8"/>
        <v>3147301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5127</v>
      </c>
      <c r="D43" s="41">
        <f t="shared" si="6"/>
        <v>28</v>
      </c>
      <c r="E43" s="42" t="str">
        <f t="shared" si="2"/>
        <v>TARRAGONA</v>
      </c>
      <c r="F43" s="42">
        <f t="shared" si="7"/>
        <v>597778</v>
      </c>
      <c r="G43" s="42">
        <f t="shared" si="8"/>
        <v>973599</v>
      </c>
    </row>
    <row r="44" spans="1:9" x14ac:dyDescent="0.25">
      <c r="A44" s="42" t="str">
        <f t="shared" si="3"/>
        <v>BALEARES</v>
      </c>
      <c r="B44" s="41">
        <f t="shared" si="4"/>
        <v>57</v>
      </c>
      <c r="C44" s="41">
        <f t="shared" si="5"/>
        <v>77</v>
      </c>
      <c r="D44" s="41">
        <f t="shared" si="6"/>
        <v>14</v>
      </c>
      <c r="E44" s="42" t="str">
        <f t="shared" si="2"/>
        <v>VIGO</v>
      </c>
      <c r="F44" s="42">
        <f t="shared" si="7"/>
        <v>83973</v>
      </c>
      <c r="G44" s="42">
        <f t="shared" si="8"/>
        <v>89490</v>
      </c>
    </row>
    <row r="45" spans="1:9" x14ac:dyDescent="0.25">
      <c r="A45" s="42" t="str">
        <f t="shared" si="3"/>
        <v>BARCELONA</v>
      </c>
      <c r="B45" s="41">
        <f t="shared" si="4"/>
        <v>2229286</v>
      </c>
      <c r="C45" s="41">
        <f t="shared" si="5"/>
        <v>2932821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24227</v>
      </c>
      <c r="G45" s="42">
        <f t="shared" si="8"/>
        <v>44080</v>
      </c>
    </row>
    <row r="46" spans="1:9" x14ac:dyDescent="0.25">
      <c r="A46" s="42" t="str">
        <f t="shared" si="3"/>
        <v>BILBAO</v>
      </c>
      <c r="B46" s="41">
        <f t="shared" si="4"/>
        <v>10279</v>
      </c>
      <c r="C46" s="41">
        <f t="shared" si="5"/>
        <v>9162</v>
      </c>
      <c r="D46" s="41">
        <f t="shared" si="6"/>
        <v>12</v>
      </c>
      <c r="E46" s="42" t="str">
        <f t="shared" si="2"/>
        <v>CASTELLON</v>
      </c>
      <c r="F46" s="42">
        <f t="shared" si="7"/>
        <v>20608</v>
      </c>
      <c r="G46" s="42">
        <f t="shared" si="8"/>
        <v>4244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18991</v>
      </c>
      <c r="G47" s="42">
        <f t="shared" si="8"/>
        <v>22602</v>
      </c>
    </row>
    <row r="48" spans="1:9" x14ac:dyDescent="0.25">
      <c r="A48" s="42" t="str">
        <f t="shared" si="3"/>
        <v>CASTELLON</v>
      </c>
      <c r="B48" s="41">
        <f t="shared" si="4"/>
        <v>20608</v>
      </c>
      <c r="C48" s="41">
        <f t="shared" si="5"/>
        <v>4244</v>
      </c>
      <c r="D48" s="41">
        <f t="shared" si="6"/>
        <v>9</v>
      </c>
      <c r="E48" s="42" t="str">
        <f t="shared" si="2"/>
        <v>ALICANTE</v>
      </c>
      <c r="F48" s="42">
        <f t="shared" si="7"/>
        <v>17401</v>
      </c>
      <c r="G48" s="42">
        <f t="shared" si="8"/>
        <v>35227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10279</v>
      </c>
      <c r="G49" s="42">
        <f t="shared" si="8"/>
        <v>9162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214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214</v>
      </c>
      <c r="C51" s="41">
        <f t="shared" si="5"/>
        <v>0</v>
      </c>
      <c r="D51" s="41">
        <f t="shared" si="6"/>
        <v>13</v>
      </c>
      <c r="E51" s="42" t="str">
        <f t="shared" si="2"/>
        <v>BALEARES</v>
      </c>
      <c r="F51" s="42">
        <f t="shared" si="7"/>
        <v>57</v>
      </c>
      <c r="G51" s="42">
        <f t="shared" si="8"/>
        <v>77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5637880</v>
      </c>
      <c r="C53" s="41">
        <f t="shared" si="5"/>
        <v>7582198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608650</v>
      </c>
      <c r="C54" s="41">
        <f t="shared" si="5"/>
        <v>3147301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18991</v>
      </c>
      <c r="C55" s="41">
        <f t="shared" si="5"/>
        <v>22602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24227</v>
      </c>
      <c r="C59" s="41">
        <f t="shared" si="5"/>
        <v>44080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49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597778</v>
      </c>
      <c r="C62" s="41">
        <f t="shared" si="5"/>
        <v>973599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21570498</v>
      </c>
      <c r="C63" s="41">
        <f t="shared" si="5"/>
        <v>21976095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83973</v>
      </c>
      <c r="C64" s="41">
        <f t="shared" si="5"/>
        <v>89490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5178</v>
      </c>
      <c r="C7" s="31">
        <v>7949</v>
      </c>
      <c r="D7" s="31">
        <v>37264</v>
      </c>
      <c r="E7" s="31">
        <v>38299</v>
      </c>
      <c r="F7" s="10">
        <f>((E7*100)/D7)-100</f>
        <v>2.7774796049806838</v>
      </c>
      <c r="G7" s="1"/>
      <c r="H7" s="1"/>
      <c r="I7" s="1"/>
    </row>
    <row r="8" spans="1:12" x14ac:dyDescent="0.25">
      <c r="A8" s="11" t="s">
        <v>45</v>
      </c>
      <c r="B8" s="32">
        <v>93045</v>
      </c>
      <c r="C8" s="32">
        <v>91699</v>
      </c>
      <c r="D8" s="32">
        <v>925001</v>
      </c>
      <c r="E8" s="32">
        <v>783914</v>
      </c>
      <c r="F8" s="13">
        <f t="shared" ref="F8:F35" si="0">((E8*100)/D8)-100</f>
        <v>-15.25263215931659</v>
      </c>
      <c r="G8" s="1"/>
      <c r="H8" s="1"/>
      <c r="I8" s="1"/>
    </row>
    <row r="9" spans="1:12" x14ac:dyDescent="0.25">
      <c r="A9" s="8" t="s">
        <v>46</v>
      </c>
      <c r="B9" s="31">
        <v>5181</v>
      </c>
      <c r="C9" s="31">
        <v>6957</v>
      </c>
      <c r="D9" s="31">
        <v>45752</v>
      </c>
      <c r="E9" s="31">
        <v>52716</v>
      </c>
      <c r="F9" s="10">
        <f t="shared" si="0"/>
        <v>15.221192516174156</v>
      </c>
      <c r="G9" s="1"/>
      <c r="H9" s="1"/>
      <c r="I9" s="1"/>
    </row>
    <row r="10" spans="1:12" x14ac:dyDescent="0.25">
      <c r="A10" s="11" t="s">
        <v>47</v>
      </c>
      <c r="B10" s="32">
        <v>312</v>
      </c>
      <c r="C10" s="32">
        <v>0</v>
      </c>
      <c r="D10" s="32">
        <v>333</v>
      </c>
      <c r="E10" s="32">
        <v>12</v>
      </c>
      <c r="F10" s="17">
        <f t="shared" si="0"/>
        <v>-96.396396396396398</v>
      </c>
      <c r="G10" s="1"/>
      <c r="H10" s="1"/>
      <c r="I10" s="1"/>
    </row>
    <row r="11" spans="1:12" x14ac:dyDescent="0.25">
      <c r="A11" s="8" t="s">
        <v>48</v>
      </c>
      <c r="B11" s="31">
        <v>4203459</v>
      </c>
      <c r="C11" s="31">
        <v>4564906</v>
      </c>
      <c r="D11" s="31">
        <v>34644163</v>
      </c>
      <c r="E11" s="31">
        <v>33984196</v>
      </c>
      <c r="F11" s="10">
        <f t="shared" si="0"/>
        <v>-1.9049875732313097</v>
      </c>
      <c r="G11" s="1"/>
      <c r="H11" s="1"/>
      <c r="I11" s="1"/>
    </row>
    <row r="12" spans="1:12" x14ac:dyDescent="0.25">
      <c r="A12" s="11" t="s">
        <v>49</v>
      </c>
      <c r="B12" s="32">
        <v>88442</v>
      </c>
      <c r="C12" s="32">
        <v>70343</v>
      </c>
      <c r="D12" s="32">
        <v>624178</v>
      </c>
      <c r="E12" s="32">
        <v>594549</v>
      </c>
      <c r="F12" s="13">
        <f t="shared" si="0"/>
        <v>-4.7468831006539745</v>
      </c>
      <c r="G12" s="1"/>
      <c r="H12" s="1"/>
      <c r="I12" s="1"/>
    </row>
    <row r="13" spans="1:12" x14ac:dyDescent="0.25">
      <c r="A13" s="8" t="s">
        <v>50</v>
      </c>
      <c r="B13" s="31">
        <v>25800</v>
      </c>
      <c r="C13" s="31">
        <v>20355</v>
      </c>
      <c r="D13" s="31">
        <v>191665</v>
      </c>
      <c r="E13" s="31">
        <v>173977</v>
      </c>
      <c r="F13" s="10">
        <f t="shared" si="0"/>
        <v>-9.2286019878433763</v>
      </c>
      <c r="G13" s="1"/>
      <c r="H13" s="1"/>
      <c r="I13" s="1"/>
    </row>
    <row r="14" spans="1:12" x14ac:dyDescent="0.25">
      <c r="A14" s="11" t="s">
        <v>51</v>
      </c>
      <c r="B14" s="32">
        <v>1527100</v>
      </c>
      <c r="C14" s="32">
        <v>1551234</v>
      </c>
      <c r="D14" s="32">
        <v>11608110</v>
      </c>
      <c r="E14" s="32">
        <v>11273292</v>
      </c>
      <c r="F14" s="13">
        <f t="shared" si="0"/>
        <v>-2.8843455136107394</v>
      </c>
      <c r="G14" s="1"/>
      <c r="H14" s="1"/>
      <c r="I14" s="1"/>
    </row>
    <row r="15" spans="1:12" x14ac:dyDescent="0.25">
      <c r="A15" s="8" t="s">
        <v>52</v>
      </c>
      <c r="B15" s="31">
        <v>576422</v>
      </c>
      <c r="C15" s="31">
        <v>533297</v>
      </c>
      <c r="D15" s="31">
        <v>4255511</v>
      </c>
      <c r="E15" s="31">
        <v>4127633</v>
      </c>
      <c r="F15" s="10">
        <f t="shared" si="0"/>
        <v>-3.0049975196868246</v>
      </c>
      <c r="G15" s="1"/>
      <c r="H15" s="1"/>
      <c r="I15" s="1"/>
    </row>
    <row r="16" spans="1:12" x14ac:dyDescent="0.25">
      <c r="A16" s="11" t="s">
        <v>53</v>
      </c>
      <c r="B16" s="32">
        <v>78740</v>
      </c>
      <c r="C16" s="32">
        <v>83370</v>
      </c>
      <c r="D16" s="32">
        <v>567181</v>
      </c>
      <c r="E16" s="32">
        <v>617965</v>
      </c>
      <c r="F16" s="13">
        <f t="shared" si="0"/>
        <v>8.9537555030933618</v>
      </c>
      <c r="G16" s="1"/>
      <c r="H16" s="1"/>
      <c r="I16" s="1"/>
    </row>
    <row r="17" spans="1:9" x14ac:dyDescent="0.25">
      <c r="A17" s="8" t="s">
        <v>54</v>
      </c>
      <c r="B17" s="31">
        <v>182620</v>
      </c>
      <c r="C17" s="31">
        <v>244003</v>
      </c>
      <c r="D17" s="31">
        <v>1388978</v>
      </c>
      <c r="E17" s="31">
        <v>1785820</v>
      </c>
      <c r="F17" s="10">
        <f t="shared" si="0"/>
        <v>28.570790898055975</v>
      </c>
      <c r="G17" s="1"/>
      <c r="H17" s="1"/>
      <c r="I17" s="1"/>
    </row>
    <row r="18" spans="1:9" x14ac:dyDescent="0.25">
      <c r="A18" s="11" t="s">
        <v>55</v>
      </c>
      <c r="B18" s="32">
        <v>5333</v>
      </c>
      <c r="C18" s="32">
        <v>6225</v>
      </c>
      <c r="D18" s="32">
        <v>43653</v>
      </c>
      <c r="E18" s="32">
        <v>60871</v>
      </c>
      <c r="F18" s="13">
        <f t="shared" si="0"/>
        <v>39.442879069021615</v>
      </c>
      <c r="G18" s="1"/>
      <c r="H18" s="1"/>
      <c r="I18" s="1"/>
    </row>
    <row r="19" spans="1:9" x14ac:dyDescent="0.25">
      <c r="A19" s="8" t="s">
        <v>56</v>
      </c>
      <c r="B19" s="31">
        <v>599</v>
      </c>
      <c r="C19" s="31">
        <v>664</v>
      </c>
      <c r="D19" s="31">
        <v>4818</v>
      </c>
      <c r="E19" s="31">
        <v>5544</v>
      </c>
      <c r="F19" s="10">
        <f t="shared" si="0"/>
        <v>15.06849315068493</v>
      </c>
      <c r="G19" s="1"/>
      <c r="H19" s="1"/>
      <c r="I19" s="1"/>
    </row>
    <row r="20" spans="1:9" x14ac:dyDescent="0.25">
      <c r="A20" s="11" t="s">
        <v>57</v>
      </c>
      <c r="B20" s="32">
        <v>54377</v>
      </c>
      <c r="C20" s="32">
        <v>65060</v>
      </c>
      <c r="D20" s="32">
        <v>392236</v>
      </c>
      <c r="E20" s="32">
        <v>509642</v>
      </c>
      <c r="F20" s="13">
        <f t="shared" si="0"/>
        <v>29.932489623593966</v>
      </c>
      <c r="G20" s="1"/>
      <c r="H20" s="1"/>
      <c r="I20" s="1"/>
    </row>
    <row r="21" spans="1:9" x14ac:dyDescent="0.25">
      <c r="A21" s="8" t="s">
        <v>58</v>
      </c>
      <c r="B21" s="31">
        <v>1478</v>
      </c>
      <c r="C21" s="31">
        <v>2585</v>
      </c>
      <c r="D21" s="31">
        <v>6762</v>
      </c>
      <c r="E21" s="31">
        <v>7326</v>
      </c>
      <c r="F21" s="10">
        <f t="shared" si="0"/>
        <v>8.3407275953859852</v>
      </c>
      <c r="G21" s="1"/>
      <c r="H21" s="1"/>
      <c r="I21" s="1"/>
    </row>
    <row r="22" spans="1:9" x14ac:dyDescent="0.25">
      <c r="A22" s="11" t="s">
        <v>59</v>
      </c>
      <c r="B22" s="32">
        <v>1152422</v>
      </c>
      <c r="C22" s="32">
        <v>1021991</v>
      </c>
      <c r="D22" s="32">
        <v>9671381</v>
      </c>
      <c r="E22" s="32">
        <v>7658221</v>
      </c>
      <c r="F22" s="13">
        <f t="shared" si="0"/>
        <v>-20.815641530408115</v>
      </c>
      <c r="G22" s="1"/>
      <c r="H22" s="1"/>
      <c r="I22" s="1"/>
    </row>
    <row r="23" spans="1:9" x14ac:dyDescent="0.25">
      <c r="A23" s="8" t="s">
        <v>60</v>
      </c>
      <c r="B23" s="31">
        <v>147370</v>
      </c>
      <c r="C23" s="31">
        <v>217509</v>
      </c>
      <c r="D23" s="31">
        <v>3407721</v>
      </c>
      <c r="E23" s="31">
        <v>794958</v>
      </c>
      <c r="F23" s="10">
        <f t="shared" si="0"/>
        <v>-76.67185781934613</v>
      </c>
      <c r="G23" s="1"/>
      <c r="H23" s="1"/>
      <c r="I23" s="1"/>
    </row>
    <row r="24" spans="1:9" x14ac:dyDescent="0.25">
      <c r="A24" s="11" t="s">
        <v>61</v>
      </c>
      <c r="B24" s="32">
        <v>31688</v>
      </c>
      <c r="C24" s="32">
        <v>19648</v>
      </c>
      <c r="D24" s="32">
        <v>246271</v>
      </c>
      <c r="E24" s="32">
        <v>177883</v>
      </c>
      <c r="F24" s="13">
        <f t="shared" si="0"/>
        <v>-27.769408497143388</v>
      </c>
      <c r="G24" s="1"/>
      <c r="H24" s="1"/>
      <c r="I24" s="1"/>
    </row>
    <row r="25" spans="1:9" x14ac:dyDescent="0.25">
      <c r="A25" s="8" t="s">
        <v>62</v>
      </c>
      <c r="B25" s="31">
        <v>17110</v>
      </c>
      <c r="C25" s="31">
        <v>21854</v>
      </c>
      <c r="D25" s="31">
        <v>164258</v>
      </c>
      <c r="E25" s="31">
        <v>169244</v>
      </c>
      <c r="F25" s="10">
        <f t="shared" si="0"/>
        <v>3.0354685920929256</v>
      </c>
      <c r="G25" s="1"/>
      <c r="H25" s="1"/>
      <c r="I25" s="1"/>
    </row>
    <row r="26" spans="1:9" x14ac:dyDescent="0.25">
      <c r="A26" s="11" t="s">
        <v>63</v>
      </c>
      <c r="B26" s="32">
        <v>3434</v>
      </c>
      <c r="C26" s="32">
        <v>4013</v>
      </c>
      <c r="D26" s="32">
        <v>38378</v>
      </c>
      <c r="E26" s="32">
        <v>35177</v>
      </c>
      <c r="F26" s="13">
        <f t="shared" si="0"/>
        <v>-8.3407160352285103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215709</v>
      </c>
      <c r="C28" s="32">
        <v>197725</v>
      </c>
      <c r="D28" s="32">
        <v>1682245</v>
      </c>
      <c r="E28" s="32">
        <v>1567555</v>
      </c>
      <c r="F28" s="13">
        <f t="shared" si="0"/>
        <v>-6.8176751899990791</v>
      </c>
      <c r="G28" s="1"/>
      <c r="H28" s="1"/>
      <c r="I28" s="1"/>
    </row>
    <row r="29" spans="1:9" x14ac:dyDescent="0.25">
      <c r="A29" s="8" t="s">
        <v>66</v>
      </c>
      <c r="B29" s="31">
        <v>1184</v>
      </c>
      <c r="C29" s="31">
        <v>596</v>
      </c>
      <c r="D29" s="31">
        <v>9726</v>
      </c>
      <c r="E29" s="31">
        <v>9962</v>
      </c>
      <c r="F29" s="10">
        <f t="shared" si="0"/>
        <v>2.4264857084104392</v>
      </c>
      <c r="G29" s="1"/>
      <c r="H29" s="1"/>
      <c r="I29" s="1"/>
    </row>
    <row r="30" spans="1:9" x14ac:dyDescent="0.25">
      <c r="A30" s="11" t="s">
        <v>67</v>
      </c>
      <c r="B30" s="32">
        <v>107927</v>
      </c>
      <c r="C30" s="32">
        <v>95004</v>
      </c>
      <c r="D30" s="32">
        <v>831804</v>
      </c>
      <c r="E30" s="32">
        <v>704993</v>
      </c>
      <c r="F30" s="13">
        <f t="shared" si="0"/>
        <v>-15.2452981712038</v>
      </c>
      <c r="G30" s="1"/>
      <c r="H30" s="1"/>
      <c r="I30" s="1"/>
    </row>
    <row r="31" spans="1:9" x14ac:dyDescent="0.25">
      <c r="A31" s="8" t="s">
        <v>68</v>
      </c>
      <c r="B31" s="31">
        <v>156461</v>
      </c>
      <c r="C31" s="31">
        <v>108072</v>
      </c>
      <c r="D31" s="31">
        <v>1459079</v>
      </c>
      <c r="E31" s="31">
        <v>1041053</v>
      </c>
      <c r="F31" s="10">
        <f t="shared" si="0"/>
        <v>-28.649990850392612</v>
      </c>
      <c r="G31" s="1"/>
      <c r="H31" s="1"/>
      <c r="I31" s="1"/>
    </row>
    <row r="32" spans="1:9" x14ac:dyDescent="0.25">
      <c r="A32" s="11" t="s">
        <v>69</v>
      </c>
      <c r="B32" s="32">
        <v>4546688</v>
      </c>
      <c r="C32" s="32">
        <v>3993153</v>
      </c>
      <c r="D32" s="32">
        <v>34792788</v>
      </c>
      <c r="E32" s="32">
        <v>34043811</v>
      </c>
      <c r="F32" s="13">
        <f t="shared" si="0"/>
        <v>-2.1526788827615633</v>
      </c>
      <c r="G32" s="1"/>
      <c r="H32" s="1"/>
      <c r="I32" s="1"/>
    </row>
    <row r="33" spans="1:9" x14ac:dyDescent="0.25">
      <c r="A33" s="8" t="s">
        <v>70</v>
      </c>
      <c r="B33" s="31">
        <v>169266</v>
      </c>
      <c r="C33" s="31">
        <v>194715</v>
      </c>
      <c r="D33" s="31">
        <v>1492024</v>
      </c>
      <c r="E33" s="31">
        <v>1630541</v>
      </c>
      <c r="F33" s="10">
        <f t="shared" si="0"/>
        <v>9.2838318954654824</v>
      </c>
      <c r="G33" s="1"/>
      <c r="H33" s="1"/>
      <c r="I33" s="1"/>
    </row>
    <row r="34" spans="1:9" x14ac:dyDescent="0.25">
      <c r="A34" s="11" t="s">
        <v>71</v>
      </c>
      <c r="B34" s="32">
        <v>16370</v>
      </c>
      <c r="C34" s="32">
        <v>22211</v>
      </c>
      <c r="D34" s="32">
        <v>144712</v>
      </c>
      <c r="E34" s="32">
        <v>175200</v>
      </c>
      <c r="F34" s="13">
        <f t="shared" si="0"/>
        <v>21.068052407540492</v>
      </c>
      <c r="G34" s="1"/>
      <c r="H34" s="1"/>
      <c r="I34" s="1"/>
    </row>
    <row r="35" spans="1:9" x14ac:dyDescent="0.25">
      <c r="A35" s="14" t="s">
        <v>72</v>
      </c>
      <c r="B35" s="15">
        <f>SUM(B7:B34)</f>
        <v>13413715</v>
      </c>
      <c r="C35" s="15">
        <f t="shared" ref="C35:E35" si="1">SUM(C7:C34)</f>
        <v>13145138</v>
      </c>
      <c r="D35" s="15">
        <f t="shared" si="1"/>
        <v>108675992</v>
      </c>
      <c r="E35" s="15">
        <f t="shared" si="1"/>
        <v>102024354</v>
      </c>
      <c r="F35" s="16">
        <f t="shared" si="0"/>
        <v>-6.1206140174915475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38299</v>
      </c>
      <c r="C38" s="41">
        <f>D7</f>
        <v>37264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VALENCIA</v>
      </c>
      <c r="F38" s="42">
        <f>LOOKUP(E38,$A$38:$A$65,$B$38:$B$65)</f>
        <v>34043811</v>
      </c>
      <c r="G38" s="42">
        <f>LOOKUP(E38,$A$38:$A$65,$C$38:$C$65)</f>
        <v>34792788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783914</v>
      </c>
      <c r="C39" s="41">
        <f t="shared" ref="C39:C65" si="5">D8</f>
        <v>925001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33984196</v>
      </c>
      <c r="G39" s="42">
        <f t="shared" ref="G39:G65" si="8">LOOKUP(E39,$A$38:$A$65,$C$38:$C$65)</f>
        <v>34644163</v>
      </c>
    </row>
    <row r="40" spans="1:9" x14ac:dyDescent="0.25">
      <c r="A40" s="42" t="str">
        <f t="shared" si="3"/>
        <v>ALMERIA</v>
      </c>
      <c r="B40" s="41">
        <f t="shared" si="4"/>
        <v>52716</v>
      </c>
      <c r="C40" s="41">
        <f t="shared" si="5"/>
        <v>45752</v>
      </c>
      <c r="D40" s="41">
        <f t="shared" si="6"/>
        <v>21</v>
      </c>
      <c r="E40" s="42" t="str">
        <f t="shared" si="2"/>
        <v>BARCELONA</v>
      </c>
      <c r="F40" s="42">
        <f t="shared" si="7"/>
        <v>11273292</v>
      </c>
      <c r="G40" s="42">
        <f t="shared" si="8"/>
        <v>11608110</v>
      </c>
    </row>
    <row r="41" spans="1:9" x14ac:dyDescent="0.25">
      <c r="A41" s="42" t="str">
        <f t="shared" si="3"/>
        <v>AVILES</v>
      </c>
      <c r="B41" s="41">
        <f t="shared" si="4"/>
        <v>12</v>
      </c>
      <c r="C41" s="41">
        <f t="shared" si="5"/>
        <v>333</v>
      </c>
      <c r="D41" s="41">
        <f t="shared" si="6"/>
        <v>27</v>
      </c>
      <c r="E41" s="42" t="str">
        <f t="shared" si="2"/>
        <v>LAS PALMAS</v>
      </c>
      <c r="F41" s="42">
        <f t="shared" si="7"/>
        <v>7658221</v>
      </c>
      <c r="G41" s="42">
        <f t="shared" si="8"/>
        <v>9671381</v>
      </c>
    </row>
    <row r="42" spans="1:9" x14ac:dyDescent="0.25">
      <c r="A42" s="42" t="str">
        <f t="shared" si="3"/>
        <v>BAHIA DE ALGECIRAS</v>
      </c>
      <c r="B42" s="41">
        <f t="shared" si="4"/>
        <v>33984196</v>
      </c>
      <c r="C42" s="41">
        <f t="shared" si="5"/>
        <v>34644163</v>
      </c>
      <c r="D42" s="41">
        <f t="shared" si="6"/>
        <v>2</v>
      </c>
      <c r="E42" s="42" t="str">
        <f t="shared" si="2"/>
        <v>BILBAO</v>
      </c>
      <c r="F42" s="42">
        <f t="shared" si="7"/>
        <v>4127633</v>
      </c>
      <c r="G42" s="42">
        <f t="shared" si="8"/>
        <v>4255511</v>
      </c>
    </row>
    <row r="43" spans="1:9" x14ac:dyDescent="0.25">
      <c r="A43" s="42" t="str">
        <f t="shared" si="3"/>
        <v>BAHIA DE CADIZ</v>
      </c>
      <c r="B43" s="41">
        <f t="shared" si="4"/>
        <v>594549</v>
      </c>
      <c r="C43" s="41">
        <f t="shared" si="5"/>
        <v>624178</v>
      </c>
      <c r="D43" s="41">
        <f t="shared" si="6"/>
        <v>14</v>
      </c>
      <c r="E43" s="42" t="str">
        <f t="shared" si="2"/>
        <v>CASTELLON</v>
      </c>
      <c r="F43" s="42">
        <f t="shared" si="7"/>
        <v>1785820</v>
      </c>
      <c r="G43" s="42">
        <f t="shared" si="8"/>
        <v>1388978</v>
      </c>
    </row>
    <row r="44" spans="1:9" x14ac:dyDescent="0.25">
      <c r="A44" s="42" t="str">
        <f t="shared" si="3"/>
        <v>BALEARES</v>
      </c>
      <c r="B44" s="41">
        <f t="shared" si="4"/>
        <v>173977</v>
      </c>
      <c r="C44" s="41">
        <f t="shared" si="5"/>
        <v>191665</v>
      </c>
      <c r="D44" s="41">
        <f t="shared" si="6"/>
        <v>18</v>
      </c>
      <c r="E44" s="42" t="str">
        <f t="shared" si="2"/>
        <v>VIGO</v>
      </c>
      <c r="F44" s="42">
        <f t="shared" si="7"/>
        <v>1630541</v>
      </c>
      <c r="G44" s="42">
        <f t="shared" si="8"/>
        <v>1492024</v>
      </c>
    </row>
    <row r="45" spans="1:9" x14ac:dyDescent="0.25">
      <c r="A45" s="42" t="str">
        <f t="shared" si="3"/>
        <v>BARCELONA</v>
      </c>
      <c r="B45" s="41">
        <f t="shared" si="4"/>
        <v>11273292</v>
      </c>
      <c r="C45" s="41">
        <f t="shared" si="5"/>
        <v>11608110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1567555</v>
      </c>
      <c r="G45" s="42">
        <f t="shared" si="8"/>
        <v>1682245</v>
      </c>
    </row>
    <row r="46" spans="1:9" x14ac:dyDescent="0.25">
      <c r="A46" s="42" t="str">
        <f t="shared" si="3"/>
        <v>BILBAO</v>
      </c>
      <c r="B46" s="41">
        <f t="shared" si="4"/>
        <v>4127633</v>
      </c>
      <c r="C46" s="41">
        <f t="shared" si="5"/>
        <v>4255511</v>
      </c>
      <c r="D46" s="41">
        <f t="shared" si="6"/>
        <v>5</v>
      </c>
      <c r="E46" s="42" t="str">
        <f t="shared" si="2"/>
        <v>TARRAGONA</v>
      </c>
      <c r="F46" s="42">
        <f t="shared" si="7"/>
        <v>1041053</v>
      </c>
      <c r="G46" s="42">
        <f t="shared" si="8"/>
        <v>1459079</v>
      </c>
    </row>
    <row r="47" spans="1:9" x14ac:dyDescent="0.25">
      <c r="A47" s="42" t="str">
        <f t="shared" si="3"/>
        <v>CARTAGENA</v>
      </c>
      <c r="B47" s="41">
        <f t="shared" si="4"/>
        <v>617965</v>
      </c>
      <c r="C47" s="41">
        <f t="shared" si="5"/>
        <v>567181</v>
      </c>
      <c r="D47" s="41">
        <f t="shared" si="6"/>
        <v>13</v>
      </c>
      <c r="E47" s="42" t="str">
        <f t="shared" si="2"/>
        <v>MALAGA</v>
      </c>
      <c r="F47" s="42">
        <f t="shared" si="7"/>
        <v>794958</v>
      </c>
      <c r="G47" s="42">
        <f t="shared" si="8"/>
        <v>3407721</v>
      </c>
    </row>
    <row r="48" spans="1:9" x14ac:dyDescent="0.25">
      <c r="A48" s="42" t="str">
        <f t="shared" si="3"/>
        <v>CASTELLON</v>
      </c>
      <c r="B48" s="41">
        <f t="shared" si="4"/>
        <v>1785820</v>
      </c>
      <c r="C48" s="41">
        <f t="shared" si="5"/>
        <v>1388978</v>
      </c>
      <c r="D48" s="41">
        <f t="shared" si="6"/>
        <v>6</v>
      </c>
      <c r="E48" s="42" t="str">
        <f t="shared" si="2"/>
        <v>ALICANTE</v>
      </c>
      <c r="F48" s="42">
        <f t="shared" si="7"/>
        <v>783914</v>
      </c>
      <c r="G48" s="42">
        <f t="shared" si="8"/>
        <v>925001</v>
      </c>
    </row>
    <row r="49" spans="1:7" x14ac:dyDescent="0.25">
      <c r="A49" s="42" t="str">
        <f t="shared" si="3"/>
        <v>CEUTA</v>
      </c>
      <c r="B49" s="41">
        <f t="shared" si="4"/>
        <v>60871</v>
      </c>
      <c r="C49" s="41">
        <f t="shared" si="5"/>
        <v>43653</v>
      </c>
      <c r="D49" s="41">
        <f t="shared" si="6"/>
        <v>20</v>
      </c>
      <c r="E49" s="42" t="str">
        <f t="shared" si="2"/>
        <v>SEVILLA</v>
      </c>
      <c r="F49" s="42">
        <f t="shared" si="7"/>
        <v>704993</v>
      </c>
      <c r="G49" s="42">
        <f t="shared" si="8"/>
        <v>831804</v>
      </c>
    </row>
    <row r="50" spans="1:7" x14ac:dyDescent="0.25">
      <c r="A50" s="42" t="str">
        <f t="shared" si="3"/>
        <v>FERROL-SAN CIBRAO</v>
      </c>
      <c r="B50" s="41">
        <f t="shared" si="4"/>
        <v>5544</v>
      </c>
      <c r="C50" s="41">
        <f t="shared" si="5"/>
        <v>4818</v>
      </c>
      <c r="D50" s="41">
        <f t="shared" si="6"/>
        <v>26</v>
      </c>
      <c r="E50" s="42" t="str">
        <f t="shared" si="2"/>
        <v>CARTAGENA</v>
      </c>
      <c r="F50" s="42">
        <f t="shared" si="7"/>
        <v>617965</v>
      </c>
      <c r="G50" s="42">
        <f t="shared" si="8"/>
        <v>567181</v>
      </c>
    </row>
    <row r="51" spans="1:7" x14ac:dyDescent="0.25">
      <c r="A51" s="42" t="str">
        <f t="shared" si="3"/>
        <v>GIJON</v>
      </c>
      <c r="B51" s="41">
        <f t="shared" si="4"/>
        <v>509642</v>
      </c>
      <c r="C51" s="41">
        <f t="shared" si="5"/>
        <v>392236</v>
      </c>
      <c r="D51" s="41">
        <f t="shared" si="6"/>
        <v>15</v>
      </c>
      <c r="E51" s="42" t="str">
        <f t="shared" si="2"/>
        <v>BAHIA DE CADIZ</v>
      </c>
      <c r="F51" s="42">
        <f t="shared" si="7"/>
        <v>594549</v>
      </c>
      <c r="G51" s="42">
        <f t="shared" si="8"/>
        <v>624178</v>
      </c>
    </row>
    <row r="52" spans="1:7" x14ac:dyDescent="0.25">
      <c r="A52" s="42" t="str">
        <f t="shared" si="3"/>
        <v>HUELVA</v>
      </c>
      <c r="B52" s="41">
        <f t="shared" si="4"/>
        <v>7326</v>
      </c>
      <c r="C52" s="41">
        <f t="shared" si="5"/>
        <v>6762</v>
      </c>
      <c r="D52" s="41">
        <f t="shared" si="6"/>
        <v>25</v>
      </c>
      <c r="E52" s="42" t="str">
        <f t="shared" si="2"/>
        <v>GIJON</v>
      </c>
      <c r="F52" s="42">
        <f t="shared" si="7"/>
        <v>509642</v>
      </c>
      <c r="G52" s="42">
        <f t="shared" si="8"/>
        <v>392236</v>
      </c>
    </row>
    <row r="53" spans="1:7" x14ac:dyDescent="0.25">
      <c r="A53" s="42" t="str">
        <f t="shared" si="3"/>
        <v>LAS PALMAS</v>
      </c>
      <c r="B53" s="41">
        <f t="shared" si="4"/>
        <v>7658221</v>
      </c>
      <c r="C53" s="41">
        <f t="shared" si="5"/>
        <v>9671381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177883</v>
      </c>
      <c r="G53" s="42">
        <f t="shared" si="8"/>
        <v>246271</v>
      </c>
    </row>
    <row r="54" spans="1:7" x14ac:dyDescent="0.25">
      <c r="A54" s="42" t="str">
        <f t="shared" si="3"/>
        <v>MALAGA</v>
      </c>
      <c r="B54" s="41">
        <f t="shared" si="4"/>
        <v>794958</v>
      </c>
      <c r="C54" s="41">
        <f t="shared" si="5"/>
        <v>3407721</v>
      </c>
      <c r="D54" s="41">
        <f t="shared" si="6"/>
        <v>10</v>
      </c>
      <c r="E54" s="42" t="str">
        <f t="shared" si="2"/>
        <v>VILAGARCIA</v>
      </c>
      <c r="F54" s="42">
        <f t="shared" si="7"/>
        <v>175200</v>
      </c>
      <c r="G54" s="42">
        <f t="shared" si="8"/>
        <v>144712</v>
      </c>
    </row>
    <row r="55" spans="1:7" x14ac:dyDescent="0.25">
      <c r="A55" s="42" t="str">
        <f t="shared" si="3"/>
        <v>MARIN Y RIA DE PONTEVEDRA</v>
      </c>
      <c r="B55" s="41">
        <f t="shared" si="4"/>
        <v>177883</v>
      </c>
      <c r="C55" s="41">
        <f t="shared" si="5"/>
        <v>246271</v>
      </c>
      <c r="D55" s="41">
        <f t="shared" si="6"/>
        <v>16</v>
      </c>
      <c r="E55" s="42" t="str">
        <f t="shared" si="2"/>
        <v>BALEARES</v>
      </c>
      <c r="F55" s="42">
        <f t="shared" ref="F55:F65" si="9">LOOKUP(E55,$A$38:$A$65,$B$38:$B$65)</f>
        <v>173977</v>
      </c>
      <c r="G55" s="42">
        <f t="shared" si="8"/>
        <v>191665</v>
      </c>
    </row>
    <row r="56" spans="1:7" x14ac:dyDescent="0.25">
      <c r="A56" s="42" t="str">
        <f t="shared" si="3"/>
        <v>MELILLA</v>
      </c>
      <c r="B56" s="41">
        <f t="shared" si="4"/>
        <v>169244</v>
      </c>
      <c r="C56" s="41">
        <f t="shared" si="5"/>
        <v>164258</v>
      </c>
      <c r="D56" s="41">
        <f t="shared" si="6"/>
        <v>19</v>
      </c>
      <c r="E56" s="42" t="str">
        <f t="shared" si="2"/>
        <v>MELILLA</v>
      </c>
      <c r="F56" s="42">
        <f t="shared" si="9"/>
        <v>169244</v>
      </c>
      <c r="G56" s="42">
        <f t="shared" si="8"/>
        <v>164258</v>
      </c>
    </row>
    <row r="57" spans="1:7" x14ac:dyDescent="0.25">
      <c r="A57" s="42" t="str">
        <f t="shared" si="3"/>
        <v>MOTRIL</v>
      </c>
      <c r="B57" s="41">
        <f t="shared" si="4"/>
        <v>35177</v>
      </c>
      <c r="C57" s="41">
        <f t="shared" si="5"/>
        <v>38378</v>
      </c>
      <c r="D57" s="41">
        <f t="shared" si="6"/>
        <v>23</v>
      </c>
      <c r="E57" s="42" t="str">
        <f t="shared" si="2"/>
        <v>CEUTA</v>
      </c>
      <c r="F57" s="42">
        <f t="shared" si="9"/>
        <v>60871</v>
      </c>
      <c r="G57" s="42">
        <f t="shared" si="8"/>
        <v>43653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52716</v>
      </c>
      <c r="G58" s="42">
        <f t="shared" si="8"/>
        <v>45752</v>
      </c>
    </row>
    <row r="59" spans="1:7" x14ac:dyDescent="0.25">
      <c r="A59" s="42" t="str">
        <f t="shared" si="3"/>
        <v>SANTA CRUZ DE TENERIFE</v>
      </c>
      <c r="B59" s="41">
        <f t="shared" si="4"/>
        <v>1567555</v>
      </c>
      <c r="C59" s="41">
        <f t="shared" si="5"/>
        <v>1682245</v>
      </c>
      <c r="D59" s="41">
        <f t="shared" si="6"/>
        <v>8</v>
      </c>
      <c r="E59" s="42" t="str">
        <f t="shared" si="2"/>
        <v>A CORUÑA</v>
      </c>
      <c r="F59" s="42">
        <f t="shared" si="9"/>
        <v>38299</v>
      </c>
      <c r="G59" s="42">
        <f t="shared" si="8"/>
        <v>37264</v>
      </c>
    </row>
    <row r="60" spans="1:7" x14ac:dyDescent="0.25">
      <c r="A60" s="42" t="str">
        <f t="shared" si="3"/>
        <v>SANTANDER</v>
      </c>
      <c r="B60" s="41">
        <f t="shared" si="4"/>
        <v>9962</v>
      </c>
      <c r="C60" s="41">
        <f t="shared" si="5"/>
        <v>9726</v>
      </c>
      <c r="D60" s="41">
        <f t="shared" si="6"/>
        <v>24</v>
      </c>
      <c r="E60" s="42" t="str">
        <f t="shared" si="2"/>
        <v>MOTRIL</v>
      </c>
      <c r="F60" s="42">
        <f t="shared" si="9"/>
        <v>35177</v>
      </c>
      <c r="G60" s="42">
        <f t="shared" si="8"/>
        <v>38378</v>
      </c>
    </row>
    <row r="61" spans="1:7" x14ac:dyDescent="0.25">
      <c r="A61" s="42" t="str">
        <f t="shared" si="3"/>
        <v>SEVILLA</v>
      </c>
      <c r="B61" s="41">
        <f t="shared" si="4"/>
        <v>704993</v>
      </c>
      <c r="C61" s="41">
        <f t="shared" si="5"/>
        <v>831804</v>
      </c>
      <c r="D61" s="41">
        <f t="shared" si="6"/>
        <v>12</v>
      </c>
      <c r="E61" s="42" t="str">
        <f t="shared" si="2"/>
        <v>SANTANDER</v>
      </c>
      <c r="F61" s="42">
        <f t="shared" si="9"/>
        <v>9962</v>
      </c>
      <c r="G61" s="42">
        <f t="shared" si="8"/>
        <v>9726</v>
      </c>
    </row>
    <row r="62" spans="1:7" x14ac:dyDescent="0.25">
      <c r="A62" s="42" t="str">
        <f t="shared" si="3"/>
        <v>TARRAGONA</v>
      </c>
      <c r="B62" s="41">
        <f t="shared" si="4"/>
        <v>1041053</v>
      </c>
      <c r="C62" s="41">
        <f t="shared" si="5"/>
        <v>1459079</v>
      </c>
      <c r="D62" s="41">
        <f t="shared" si="6"/>
        <v>9</v>
      </c>
      <c r="E62" s="42" t="str">
        <f t="shared" si="2"/>
        <v>HUELVA</v>
      </c>
      <c r="F62" s="42">
        <f t="shared" si="9"/>
        <v>7326</v>
      </c>
      <c r="G62" s="42">
        <f t="shared" si="8"/>
        <v>6762</v>
      </c>
    </row>
    <row r="63" spans="1:7" x14ac:dyDescent="0.25">
      <c r="A63" s="42" t="str">
        <f t="shared" si="3"/>
        <v>VALENCIA</v>
      </c>
      <c r="B63" s="41">
        <f t="shared" si="4"/>
        <v>34043811</v>
      </c>
      <c r="C63" s="41">
        <f t="shared" si="5"/>
        <v>34792788</v>
      </c>
      <c r="D63" s="41">
        <f t="shared" si="6"/>
        <v>1</v>
      </c>
      <c r="E63" s="42" t="str">
        <f t="shared" si="2"/>
        <v>FERROL-SAN CIBRAO</v>
      </c>
      <c r="F63" s="42">
        <f t="shared" si="9"/>
        <v>5544</v>
      </c>
      <c r="G63" s="42">
        <f t="shared" si="8"/>
        <v>4818</v>
      </c>
    </row>
    <row r="64" spans="1:7" x14ac:dyDescent="0.25">
      <c r="A64" s="42" t="str">
        <f t="shared" si="3"/>
        <v>VIGO</v>
      </c>
      <c r="B64" s="41">
        <f t="shared" si="4"/>
        <v>1630541</v>
      </c>
      <c r="C64" s="41">
        <f t="shared" si="5"/>
        <v>1492024</v>
      </c>
      <c r="D64" s="41">
        <f t="shared" si="6"/>
        <v>7</v>
      </c>
      <c r="E64" s="42" t="str">
        <f t="shared" si="2"/>
        <v>AVILES</v>
      </c>
      <c r="F64" s="42">
        <f t="shared" si="9"/>
        <v>12</v>
      </c>
      <c r="G64" s="42">
        <f t="shared" si="8"/>
        <v>333</v>
      </c>
    </row>
    <row r="65" spans="1:7" x14ac:dyDescent="0.25">
      <c r="A65" s="42" t="str">
        <f t="shared" si="3"/>
        <v>VILAGARCIA</v>
      </c>
      <c r="B65" s="41">
        <f t="shared" si="4"/>
        <v>175200</v>
      </c>
      <c r="C65" s="41">
        <f t="shared" si="5"/>
        <v>144712</v>
      </c>
      <c r="D65" s="41">
        <f t="shared" si="6"/>
        <v>17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5182</v>
      </c>
      <c r="C8" s="34">
        <v>8030</v>
      </c>
      <c r="D8" s="34">
        <v>21669</v>
      </c>
      <c r="E8" s="34">
        <v>65518</v>
      </c>
      <c r="F8" s="13">
        <f t="shared" ref="F8:F35" si="0">((E8*100)/D8)-100</f>
        <v>202.35820757764549</v>
      </c>
      <c r="G8" s="1"/>
      <c r="H8" s="1"/>
      <c r="I8" s="1"/>
    </row>
    <row r="9" spans="1:12" x14ac:dyDescent="0.25">
      <c r="A9" s="8" t="s">
        <v>46</v>
      </c>
      <c r="B9" s="33">
        <v>27942</v>
      </c>
      <c r="C9" s="33">
        <v>18623</v>
      </c>
      <c r="D9" s="33">
        <v>304743</v>
      </c>
      <c r="E9" s="33">
        <v>246845</v>
      </c>
      <c r="F9" s="10">
        <f t="shared" si="0"/>
        <v>-18.99895977922381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2455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236765</v>
      </c>
      <c r="C11" s="33">
        <v>280359</v>
      </c>
      <c r="D11" s="33">
        <v>3536512</v>
      </c>
      <c r="E11" s="33">
        <v>4112733</v>
      </c>
      <c r="F11" s="10">
        <f t="shared" si="0"/>
        <v>16.293483522747835</v>
      </c>
      <c r="G11" s="1"/>
      <c r="H11" s="1"/>
      <c r="I11" s="1"/>
    </row>
    <row r="12" spans="1:12" x14ac:dyDescent="0.25">
      <c r="A12" s="11" t="s">
        <v>49</v>
      </c>
      <c r="B12" s="34">
        <v>74656</v>
      </c>
      <c r="C12" s="34">
        <v>60066</v>
      </c>
      <c r="D12" s="34">
        <v>611331</v>
      </c>
      <c r="E12" s="34">
        <v>501134</v>
      </c>
      <c r="F12" s="13">
        <f t="shared" si="0"/>
        <v>-18.025750370911993</v>
      </c>
      <c r="G12" s="1"/>
      <c r="H12" s="1"/>
      <c r="I12" s="1"/>
    </row>
    <row r="13" spans="1:12" x14ac:dyDescent="0.25">
      <c r="A13" s="8" t="s">
        <v>50</v>
      </c>
      <c r="B13" s="33">
        <v>815005</v>
      </c>
      <c r="C13" s="33">
        <v>827225</v>
      </c>
      <c r="D13" s="33">
        <v>5848032</v>
      </c>
      <c r="E13" s="33">
        <v>5986680</v>
      </c>
      <c r="F13" s="10">
        <f t="shared" si="0"/>
        <v>2.3708488599241662</v>
      </c>
      <c r="G13" s="1"/>
      <c r="H13" s="1"/>
      <c r="I13" s="1"/>
    </row>
    <row r="14" spans="1:12" x14ac:dyDescent="0.25">
      <c r="A14" s="11" t="s">
        <v>51</v>
      </c>
      <c r="B14" s="34">
        <v>729518</v>
      </c>
      <c r="C14" s="34">
        <v>732115</v>
      </c>
      <c r="D14" s="34">
        <v>6214041</v>
      </c>
      <c r="E14" s="34">
        <v>6269089</v>
      </c>
      <c r="F14" s="13">
        <f t="shared" si="0"/>
        <v>0.88586476980115947</v>
      </c>
      <c r="G14" s="1"/>
      <c r="H14" s="1"/>
      <c r="I14" s="1"/>
    </row>
    <row r="15" spans="1:12" x14ac:dyDescent="0.25">
      <c r="A15" s="8" t="s">
        <v>52</v>
      </c>
      <c r="B15" s="33">
        <v>68362</v>
      </c>
      <c r="C15" s="33">
        <v>84974</v>
      </c>
      <c r="D15" s="33">
        <v>598420</v>
      </c>
      <c r="E15" s="33">
        <v>600568</v>
      </c>
      <c r="F15" s="10">
        <f t="shared" si="0"/>
        <v>0.35894522241903815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17</v>
      </c>
      <c r="E16" s="34">
        <v>4366</v>
      </c>
      <c r="F16" s="17">
        <f t="shared" si="0"/>
        <v>25582.352941176472</v>
      </c>
      <c r="G16" s="1"/>
      <c r="H16" s="1"/>
      <c r="I16" s="1"/>
    </row>
    <row r="17" spans="1:9" x14ac:dyDescent="0.25">
      <c r="A17" s="8" t="s">
        <v>54</v>
      </c>
      <c r="B17" s="33">
        <v>27443</v>
      </c>
      <c r="C17" s="33">
        <v>48631</v>
      </c>
      <c r="D17" s="33">
        <v>224686</v>
      </c>
      <c r="E17" s="33">
        <v>323662</v>
      </c>
      <c r="F17" s="10">
        <f t="shared" si="0"/>
        <v>44.050808684119175</v>
      </c>
      <c r="G17" s="1"/>
      <c r="H17" s="1"/>
      <c r="I17" s="1"/>
    </row>
    <row r="18" spans="1:9" x14ac:dyDescent="0.25">
      <c r="A18" s="11" t="s">
        <v>55</v>
      </c>
      <c r="B18" s="34">
        <v>70988</v>
      </c>
      <c r="C18" s="34">
        <v>69643</v>
      </c>
      <c r="D18" s="34">
        <v>600608</v>
      </c>
      <c r="E18" s="34">
        <v>622395</v>
      </c>
      <c r="F18" s="13">
        <f t="shared" si="0"/>
        <v>3.6274908093132296</v>
      </c>
      <c r="G18" s="1"/>
      <c r="H18" s="1"/>
      <c r="I18" s="1"/>
    </row>
    <row r="19" spans="1:9" x14ac:dyDescent="0.25">
      <c r="A19" s="8" t="s">
        <v>56</v>
      </c>
      <c r="B19" s="33">
        <v>4812</v>
      </c>
      <c r="C19" s="33">
        <v>5728</v>
      </c>
      <c r="D19" s="33">
        <v>41857</v>
      </c>
      <c r="E19" s="33">
        <v>34150</v>
      </c>
      <c r="F19" s="10">
        <f t="shared" si="0"/>
        <v>-18.412690828296348</v>
      </c>
      <c r="G19" s="1"/>
      <c r="H19" s="1"/>
      <c r="I19" s="1"/>
    </row>
    <row r="20" spans="1:9" x14ac:dyDescent="0.25">
      <c r="A20" s="11" t="s">
        <v>57</v>
      </c>
      <c r="B20" s="34">
        <v>42236</v>
      </c>
      <c r="C20" s="34">
        <v>41998</v>
      </c>
      <c r="D20" s="34">
        <v>400819</v>
      </c>
      <c r="E20" s="34">
        <v>447213</v>
      </c>
      <c r="F20" s="13">
        <f t="shared" si="0"/>
        <v>11.574800595780147</v>
      </c>
      <c r="G20" s="1"/>
      <c r="H20" s="1"/>
      <c r="I20" s="1"/>
    </row>
    <row r="21" spans="1:9" x14ac:dyDescent="0.25">
      <c r="A21" s="8" t="s">
        <v>58</v>
      </c>
      <c r="B21" s="33">
        <v>21276</v>
      </c>
      <c r="C21" s="33">
        <v>22366</v>
      </c>
      <c r="D21" s="33">
        <v>96590</v>
      </c>
      <c r="E21" s="33">
        <v>121953</v>
      </c>
      <c r="F21" s="10">
        <f t="shared" si="0"/>
        <v>26.258411843876175</v>
      </c>
      <c r="G21" s="1"/>
      <c r="H21" s="1"/>
      <c r="I21" s="1"/>
    </row>
    <row r="22" spans="1:9" x14ac:dyDescent="0.25">
      <c r="A22" s="11" t="s">
        <v>59</v>
      </c>
      <c r="B22" s="34">
        <v>251949</v>
      </c>
      <c r="C22" s="34">
        <v>266467</v>
      </c>
      <c r="D22" s="34">
        <v>1829496</v>
      </c>
      <c r="E22" s="34">
        <v>1817381</v>
      </c>
      <c r="F22" s="13">
        <f t="shared" si="0"/>
        <v>-0.66220423548342922</v>
      </c>
      <c r="G22" s="1"/>
      <c r="H22" s="1"/>
      <c r="I22" s="1"/>
    </row>
    <row r="23" spans="1:9" x14ac:dyDescent="0.25">
      <c r="A23" s="8" t="s">
        <v>60</v>
      </c>
      <c r="B23" s="33">
        <v>38616</v>
      </c>
      <c r="C23" s="33">
        <v>36659</v>
      </c>
      <c r="D23" s="33">
        <v>313536</v>
      </c>
      <c r="E23" s="33">
        <v>325625</v>
      </c>
      <c r="F23" s="10">
        <f t="shared" si="0"/>
        <v>3.8556975913451765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55732</v>
      </c>
      <c r="C25" s="33">
        <v>54801</v>
      </c>
      <c r="D25" s="33">
        <v>445448</v>
      </c>
      <c r="E25" s="33">
        <v>467629</v>
      </c>
      <c r="F25" s="10">
        <f t="shared" si="0"/>
        <v>4.979481331154247</v>
      </c>
      <c r="G25" s="1"/>
      <c r="H25" s="1"/>
      <c r="I25" s="1"/>
    </row>
    <row r="26" spans="1:9" x14ac:dyDescent="0.25">
      <c r="A26" s="11" t="s">
        <v>63</v>
      </c>
      <c r="B26" s="34">
        <v>9972</v>
      </c>
      <c r="C26" s="34">
        <v>14619</v>
      </c>
      <c r="D26" s="34">
        <v>55671</v>
      </c>
      <c r="E26" s="34">
        <v>110605</v>
      </c>
      <c r="F26" s="13">
        <f t="shared" si="0"/>
        <v>98.676150958308625</v>
      </c>
      <c r="G26" s="1"/>
      <c r="H26" s="1"/>
      <c r="I26" s="1"/>
    </row>
    <row r="27" spans="1:9" x14ac:dyDescent="0.25">
      <c r="A27" s="8" t="s">
        <v>64</v>
      </c>
      <c r="B27" s="33">
        <v>11690</v>
      </c>
      <c r="C27" s="33">
        <v>15380</v>
      </c>
      <c r="D27" s="33">
        <v>334061</v>
      </c>
      <c r="E27" s="33">
        <v>311928</v>
      </c>
      <c r="F27" s="10">
        <f t="shared" si="0"/>
        <v>-6.6254366717455753</v>
      </c>
      <c r="G27" s="1"/>
      <c r="H27" s="1"/>
      <c r="I27" s="1"/>
    </row>
    <row r="28" spans="1:9" x14ac:dyDescent="0.25">
      <c r="A28" s="11" t="s">
        <v>65</v>
      </c>
      <c r="B28" s="34">
        <v>293253</v>
      </c>
      <c r="C28" s="34">
        <v>264269</v>
      </c>
      <c r="D28" s="34">
        <v>2295957</v>
      </c>
      <c r="E28" s="34">
        <v>2001168</v>
      </c>
      <c r="F28" s="13">
        <f t="shared" si="0"/>
        <v>-12.839482620972433</v>
      </c>
      <c r="G28" s="1"/>
      <c r="H28" s="1"/>
      <c r="I28" s="1"/>
    </row>
    <row r="29" spans="1:9" x14ac:dyDescent="0.25">
      <c r="A29" s="8" t="s">
        <v>66</v>
      </c>
      <c r="B29" s="33">
        <v>69813</v>
      </c>
      <c r="C29" s="33">
        <v>73465</v>
      </c>
      <c r="D29" s="33">
        <v>813497</v>
      </c>
      <c r="E29" s="33">
        <v>770029</v>
      </c>
      <c r="F29" s="10">
        <f t="shared" si="0"/>
        <v>-5.3433509896164395</v>
      </c>
      <c r="G29" s="1"/>
      <c r="H29" s="1"/>
      <c r="I29" s="1"/>
    </row>
    <row r="30" spans="1:9" x14ac:dyDescent="0.25">
      <c r="A30" s="11" t="s">
        <v>67</v>
      </c>
      <c r="B30" s="34">
        <v>15372</v>
      </c>
      <c r="C30" s="34">
        <v>23437</v>
      </c>
      <c r="D30" s="34">
        <v>133049</v>
      </c>
      <c r="E30" s="34">
        <v>150728</v>
      </c>
      <c r="F30" s="13">
        <f t="shared" si="0"/>
        <v>13.287585776668749</v>
      </c>
      <c r="G30" s="1"/>
      <c r="H30" s="1"/>
      <c r="I30" s="1"/>
    </row>
    <row r="31" spans="1:9" x14ac:dyDescent="0.25">
      <c r="A31" s="8" t="s">
        <v>68</v>
      </c>
      <c r="B31" s="33">
        <v>10226</v>
      </c>
      <c r="C31" s="33">
        <v>3203</v>
      </c>
      <c r="D31" s="33">
        <v>79135</v>
      </c>
      <c r="E31" s="33">
        <v>108437</v>
      </c>
      <c r="F31" s="10">
        <f t="shared" si="0"/>
        <v>37.027863777089777</v>
      </c>
      <c r="G31" s="1"/>
      <c r="H31" s="1"/>
      <c r="I31" s="1"/>
    </row>
    <row r="32" spans="1:9" x14ac:dyDescent="0.25">
      <c r="A32" s="11" t="s">
        <v>69</v>
      </c>
      <c r="B32" s="34">
        <v>440055</v>
      </c>
      <c r="C32" s="34">
        <v>452605</v>
      </c>
      <c r="D32" s="34">
        <v>4034079</v>
      </c>
      <c r="E32" s="34">
        <v>4106177</v>
      </c>
      <c r="F32" s="13">
        <f t="shared" si="0"/>
        <v>1.7872233042535868</v>
      </c>
      <c r="G32" s="1"/>
      <c r="H32" s="1"/>
      <c r="I32" s="1"/>
    </row>
    <row r="33" spans="1:9" x14ac:dyDescent="0.25">
      <c r="A33" s="8" t="s">
        <v>70</v>
      </c>
      <c r="B33" s="33">
        <v>35935</v>
      </c>
      <c r="C33" s="33">
        <v>37799</v>
      </c>
      <c r="D33" s="33">
        <v>570660</v>
      </c>
      <c r="E33" s="33">
        <v>651196</v>
      </c>
      <c r="F33" s="10">
        <f t="shared" si="0"/>
        <v>14.112781691374906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3356798</v>
      </c>
      <c r="C35" s="15">
        <f t="shared" ref="C35:E35" si="1">SUM(C7:C34)</f>
        <v>3442462</v>
      </c>
      <c r="D35" s="15">
        <f t="shared" si="1"/>
        <v>29404914</v>
      </c>
      <c r="E35" s="15">
        <f t="shared" si="1"/>
        <v>30159664</v>
      </c>
      <c r="F35" s="16">
        <f t="shared" si="0"/>
        <v>2.5667478571778872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6269089</v>
      </c>
      <c r="G38" s="42">
        <f>LOOKUP(E38,$A$38:$A$65,$C$38:$C$65)</f>
        <v>6214041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65518</v>
      </c>
      <c r="C39" s="41">
        <f t="shared" ref="C39:C65" si="5">D8</f>
        <v>21669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5986680</v>
      </c>
      <c r="G39" s="42">
        <f t="shared" ref="G39:G65" si="8">LOOKUP(E39,$A$38:$A$65,$C$38:$C$65)</f>
        <v>5848032</v>
      </c>
    </row>
    <row r="40" spans="1:9" x14ac:dyDescent="0.25">
      <c r="A40" s="42" t="str">
        <f t="shared" si="3"/>
        <v>ALMERIA</v>
      </c>
      <c r="B40" s="41">
        <f t="shared" si="4"/>
        <v>246845</v>
      </c>
      <c r="C40" s="41">
        <f t="shared" si="5"/>
        <v>304743</v>
      </c>
      <c r="D40" s="41">
        <f t="shared" si="6"/>
        <v>17</v>
      </c>
      <c r="E40" s="42" t="str">
        <f t="shared" si="2"/>
        <v>BAHIA DE ALGECIRAS</v>
      </c>
      <c r="F40" s="42">
        <f t="shared" si="7"/>
        <v>4112733</v>
      </c>
      <c r="G40" s="42">
        <f t="shared" si="8"/>
        <v>3536512</v>
      </c>
    </row>
    <row r="41" spans="1:9" x14ac:dyDescent="0.25">
      <c r="A41" s="42" t="str">
        <f t="shared" si="3"/>
        <v>AVILES</v>
      </c>
      <c r="B41" s="41">
        <f t="shared" si="4"/>
        <v>2455</v>
      </c>
      <c r="C41" s="41">
        <f t="shared" si="5"/>
        <v>0</v>
      </c>
      <c r="D41" s="41">
        <f t="shared" si="6"/>
        <v>25</v>
      </c>
      <c r="E41" s="42" t="str">
        <f t="shared" si="2"/>
        <v>VALENCIA</v>
      </c>
      <c r="F41" s="42">
        <f t="shared" si="7"/>
        <v>4106177</v>
      </c>
      <c r="G41" s="42">
        <f t="shared" si="8"/>
        <v>4034079</v>
      </c>
    </row>
    <row r="42" spans="1:9" x14ac:dyDescent="0.25">
      <c r="A42" s="42" t="str">
        <f t="shared" si="3"/>
        <v>BAHIA DE ALGECIRAS</v>
      </c>
      <c r="B42" s="41">
        <f t="shared" si="4"/>
        <v>4112733</v>
      </c>
      <c r="C42" s="41">
        <f t="shared" si="5"/>
        <v>3536512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2001168</v>
      </c>
      <c r="G42" s="42">
        <f t="shared" si="8"/>
        <v>2295957</v>
      </c>
    </row>
    <row r="43" spans="1:9" x14ac:dyDescent="0.25">
      <c r="A43" s="42" t="str">
        <f t="shared" si="3"/>
        <v>BAHIA DE CADIZ</v>
      </c>
      <c r="B43" s="41">
        <f t="shared" si="4"/>
        <v>501134</v>
      </c>
      <c r="C43" s="41">
        <f t="shared" si="5"/>
        <v>611331</v>
      </c>
      <c r="D43" s="41">
        <f t="shared" si="6"/>
        <v>11</v>
      </c>
      <c r="E43" s="42" t="str">
        <f t="shared" si="2"/>
        <v>LAS PALMAS</v>
      </c>
      <c r="F43" s="42">
        <f t="shared" si="7"/>
        <v>1817381</v>
      </c>
      <c r="G43" s="42">
        <f t="shared" si="8"/>
        <v>1829496</v>
      </c>
    </row>
    <row r="44" spans="1:9" x14ac:dyDescent="0.25">
      <c r="A44" s="42" t="str">
        <f t="shared" si="3"/>
        <v>BALEARES</v>
      </c>
      <c r="B44" s="41">
        <f t="shared" si="4"/>
        <v>5986680</v>
      </c>
      <c r="C44" s="41">
        <f t="shared" si="5"/>
        <v>5848032</v>
      </c>
      <c r="D44" s="41">
        <f t="shared" si="6"/>
        <v>2</v>
      </c>
      <c r="E44" s="42" t="str">
        <f t="shared" si="2"/>
        <v>SANTANDER</v>
      </c>
      <c r="F44" s="42">
        <f t="shared" si="7"/>
        <v>770029</v>
      </c>
      <c r="G44" s="42">
        <f t="shared" si="8"/>
        <v>813497</v>
      </c>
    </row>
    <row r="45" spans="1:9" x14ac:dyDescent="0.25">
      <c r="A45" s="42" t="str">
        <f t="shared" si="3"/>
        <v>BARCELONA</v>
      </c>
      <c r="B45" s="41">
        <f t="shared" si="4"/>
        <v>6269089</v>
      </c>
      <c r="C45" s="41">
        <f t="shared" si="5"/>
        <v>6214041</v>
      </c>
      <c r="D45" s="41">
        <f t="shared" si="6"/>
        <v>1</v>
      </c>
      <c r="E45" s="42" t="str">
        <f t="shared" si="2"/>
        <v>VIGO</v>
      </c>
      <c r="F45" s="42">
        <f t="shared" si="7"/>
        <v>651196</v>
      </c>
      <c r="G45" s="42">
        <f t="shared" si="8"/>
        <v>570660</v>
      </c>
    </row>
    <row r="46" spans="1:9" x14ac:dyDescent="0.25">
      <c r="A46" s="42" t="str">
        <f t="shared" si="3"/>
        <v>BILBAO</v>
      </c>
      <c r="B46" s="41">
        <f t="shared" si="4"/>
        <v>600568</v>
      </c>
      <c r="C46" s="41">
        <f t="shared" si="5"/>
        <v>598420</v>
      </c>
      <c r="D46" s="41">
        <f t="shared" si="6"/>
        <v>10</v>
      </c>
      <c r="E46" s="42" t="str">
        <f t="shared" si="2"/>
        <v>CEUTA</v>
      </c>
      <c r="F46" s="42">
        <f t="shared" si="7"/>
        <v>622395</v>
      </c>
      <c r="G46" s="42">
        <f t="shared" si="8"/>
        <v>600608</v>
      </c>
    </row>
    <row r="47" spans="1:9" x14ac:dyDescent="0.25">
      <c r="A47" s="42" t="str">
        <f t="shared" si="3"/>
        <v>CARTAGENA</v>
      </c>
      <c r="B47" s="41">
        <f t="shared" si="4"/>
        <v>4366</v>
      </c>
      <c r="C47" s="41">
        <f t="shared" si="5"/>
        <v>17</v>
      </c>
      <c r="D47" s="41">
        <f t="shared" si="6"/>
        <v>24</v>
      </c>
      <c r="E47" s="42" t="str">
        <f t="shared" si="2"/>
        <v>BILBAO</v>
      </c>
      <c r="F47" s="42">
        <f t="shared" si="7"/>
        <v>600568</v>
      </c>
      <c r="G47" s="42">
        <f t="shared" si="8"/>
        <v>598420</v>
      </c>
    </row>
    <row r="48" spans="1:9" x14ac:dyDescent="0.25">
      <c r="A48" s="42" t="str">
        <f t="shared" si="3"/>
        <v>CASTELLON</v>
      </c>
      <c r="B48" s="41">
        <f t="shared" si="4"/>
        <v>323662</v>
      </c>
      <c r="C48" s="41">
        <f t="shared" si="5"/>
        <v>224686</v>
      </c>
      <c r="D48" s="41">
        <f t="shared" si="6"/>
        <v>15</v>
      </c>
      <c r="E48" s="42" t="str">
        <f t="shared" si="2"/>
        <v>BAHIA DE CADIZ</v>
      </c>
      <c r="F48" s="42">
        <f t="shared" si="7"/>
        <v>501134</v>
      </c>
      <c r="G48" s="42">
        <f t="shared" si="8"/>
        <v>611331</v>
      </c>
    </row>
    <row r="49" spans="1:7" x14ac:dyDescent="0.25">
      <c r="A49" s="42" t="str">
        <f t="shared" si="3"/>
        <v>CEUTA</v>
      </c>
      <c r="B49" s="41">
        <f t="shared" si="4"/>
        <v>622395</v>
      </c>
      <c r="C49" s="41">
        <f t="shared" si="5"/>
        <v>600608</v>
      </c>
      <c r="D49" s="41">
        <f t="shared" si="6"/>
        <v>9</v>
      </c>
      <c r="E49" s="42" t="str">
        <f t="shared" si="2"/>
        <v>MELILLA</v>
      </c>
      <c r="F49" s="42">
        <f t="shared" si="7"/>
        <v>467629</v>
      </c>
      <c r="G49" s="42">
        <f t="shared" si="8"/>
        <v>445448</v>
      </c>
    </row>
    <row r="50" spans="1:7" x14ac:dyDescent="0.25">
      <c r="A50" s="42" t="str">
        <f t="shared" si="3"/>
        <v>FERROL-SAN CIBRAO</v>
      </c>
      <c r="B50" s="41">
        <f t="shared" si="4"/>
        <v>34150</v>
      </c>
      <c r="C50" s="41">
        <f t="shared" si="5"/>
        <v>41857</v>
      </c>
      <c r="D50" s="41">
        <f t="shared" si="6"/>
        <v>23</v>
      </c>
      <c r="E50" s="42" t="str">
        <f t="shared" si="2"/>
        <v>GIJON</v>
      </c>
      <c r="F50" s="42">
        <f t="shared" si="7"/>
        <v>447213</v>
      </c>
      <c r="G50" s="42">
        <f t="shared" si="8"/>
        <v>400819</v>
      </c>
    </row>
    <row r="51" spans="1:7" x14ac:dyDescent="0.25">
      <c r="A51" s="42" t="str">
        <f t="shared" si="3"/>
        <v>GIJON</v>
      </c>
      <c r="B51" s="41">
        <f t="shared" si="4"/>
        <v>447213</v>
      </c>
      <c r="C51" s="41">
        <f t="shared" si="5"/>
        <v>400819</v>
      </c>
      <c r="D51" s="41">
        <f t="shared" si="6"/>
        <v>13</v>
      </c>
      <c r="E51" s="42" t="str">
        <f t="shared" si="2"/>
        <v>MALAGA</v>
      </c>
      <c r="F51" s="42">
        <f t="shared" si="7"/>
        <v>325625</v>
      </c>
      <c r="G51" s="42">
        <f t="shared" si="8"/>
        <v>313536</v>
      </c>
    </row>
    <row r="52" spans="1:7" x14ac:dyDescent="0.25">
      <c r="A52" s="42" t="str">
        <f t="shared" si="3"/>
        <v>HUELVA</v>
      </c>
      <c r="B52" s="41">
        <f t="shared" si="4"/>
        <v>121953</v>
      </c>
      <c r="C52" s="41">
        <f t="shared" si="5"/>
        <v>96590</v>
      </c>
      <c r="D52" s="41">
        <f t="shared" si="6"/>
        <v>19</v>
      </c>
      <c r="E52" s="42" t="str">
        <f t="shared" si="2"/>
        <v>CASTELLON</v>
      </c>
      <c r="F52" s="42">
        <f t="shared" si="7"/>
        <v>323662</v>
      </c>
      <c r="G52" s="42">
        <f t="shared" si="8"/>
        <v>224686</v>
      </c>
    </row>
    <row r="53" spans="1:7" x14ac:dyDescent="0.25">
      <c r="A53" s="42" t="str">
        <f t="shared" si="3"/>
        <v>LAS PALMAS</v>
      </c>
      <c r="B53" s="41">
        <f t="shared" si="4"/>
        <v>1817381</v>
      </c>
      <c r="C53" s="41">
        <f t="shared" si="5"/>
        <v>1829496</v>
      </c>
      <c r="D53" s="41">
        <f t="shared" si="6"/>
        <v>6</v>
      </c>
      <c r="E53" s="42" t="str">
        <f t="shared" si="2"/>
        <v>PASAIA</v>
      </c>
      <c r="F53" s="42">
        <f t="shared" si="7"/>
        <v>311928</v>
      </c>
      <c r="G53" s="42">
        <f t="shared" si="8"/>
        <v>334061</v>
      </c>
    </row>
    <row r="54" spans="1:7" x14ac:dyDescent="0.25">
      <c r="A54" s="42" t="str">
        <f t="shared" si="3"/>
        <v>MALAGA</v>
      </c>
      <c r="B54" s="41">
        <f t="shared" si="4"/>
        <v>325625</v>
      </c>
      <c r="C54" s="41">
        <f t="shared" si="5"/>
        <v>313536</v>
      </c>
      <c r="D54" s="41">
        <f t="shared" si="6"/>
        <v>14</v>
      </c>
      <c r="E54" s="42" t="str">
        <f t="shared" si="2"/>
        <v>ALMERIA</v>
      </c>
      <c r="F54" s="42">
        <f t="shared" si="7"/>
        <v>246845</v>
      </c>
      <c r="G54" s="42">
        <f t="shared" si="8"/>
        <v>304743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150728</v>
      </c>
      <c r="G55" s="42">
        <f t="shared" si="8"/>
        <v>133049</v>
      </c>
    </row>
    <row r="56" spans="1:7" x14ac:dyDescent="0.25">
      <c r="A56" s="42" t="str">
        <f t="shared" si="3"/>
        <v>MELILLA</v>
      </c>
      <c r="B56" s="41">
        <f t="shared" si="4"/>
        <v>467629</v>
      </c>
      <c r="C56" s="41">
        <f t="shared" si="5"/>
        <v>445448</v>
      </c>
      <c r="D56" s="41">
        <f t="shared" si="6"/>
        <v>12</v>
      </c>
      <c r="E56" s="42" t="str">
        <f t="shared" si="2"/>
        <v>HUELVA</v>
      </c>
      <c r="F56" s="42">
        <f t="shared" si="9"/>
        <v>121953</v>
      </c>
      <c r="G56" s="42">
        <f t="shared" si="8"/>
        <v>96590</v>
      </c>
    </row>
    <row r="57" spans="1:7" x14ac:dyDescent="0.25">
      <c r="A57" s="42" t="str">
        <f t="shared" si="3"/>
        <v>MOTRIL</v>
      </c>
      <c r="B57" s="41">
        <f t="shared" si="4"/>
        <v>110605</v>
      </c>
      <c r="C57" s="41">
        <f t="shared" si="5"/>
        <v>55671</v>
      </c>
      <c r="D57" s="41">
        <f t="shared" si="6"/>
        <v>20</v>
      </c>
      <c r="E57" s="42" t="str">
        <f t="shared" si="2"/>
        <v>MOTRIL</v>
      </c>
      <c r="F57" s="42">
        <f t="shared" si="9"/>
        <v>110605</v>
      </c>
      <c r="G57" s="42">
        <f t="shared" si="8"/>
        <v>55671</v>
      </c>
    </row>
    <row r="58" spans="1:7" x14ac:dyDescent="0.25">
      <c r="A58" s="42" t="str">
        <f t="shared" si="3"/>
        <v>PASAIA</v>
      </c>
      <c r="B58" s="41">
        <f t="shared" si="4"/>
        <v>311928</v>
      </c>
      <c r="C58" s="41">
        <f t="shared" si="5"/>
        <v>334061</v>
      </c>
      <c r="D58" s="41">
        <f t="shared" si="6"/>
        <v>16</v>
      </c>
      <c r="E58" s="42" t="str">
        <f t="shared" si="2"/>
        <v>TARRAGONA</v>
      </c>
      <c r="F58" s="42">
        <f t="shared" si="9"/>
        <v>108437</v>
      </c>
      <c r="G58" s="42">
        <f t="shared" si="8"/>
        <v>79135</v>
      </c>
    </row>
    <row r="59" spans="1:7" x14ac:dyDescent="0.25">
      <c r="A59" s="42" t="str">
        <f t="shared" si="3"/>
        <v>SANTA CRUZ DE TENERIFE</v>
      </c>
      <c r="B59" s="41">
        <f t="shared" si="4"/>
        <v>2001168</v>
      </c>
      <c r="C59" s="41">
        <f t="shared" si="5"/>
        <v>2295957</v>
      </c>
      <c r="D59" s="41">
        <f t="shared" si="6"/>
        <v>5</v>
      </c>
      <c r="E59" s="42" t="str">
        <f t="shared" si="2"/>
        <v>ALICANTE</v>
      </c>
      <c r="F59" s="42">
        <f t="shared" si="9"/>
        <v>65518</v>
      </c>
      <c r="G59" s="42">
        <f t="shared" si="8"/>
        <v>21669</v>
      </c>
    </row>
    <row r="60" spans="1:7" x14ac:dyDescent="0.25">
      <c r="A60" s="42" t="str">
        <f t="shared" si="3"/>
        <v>SANTANDER</v>
      </c>
      <c r="B60" s="41">
        <f t="shared" si="4"/>
        <v>770029</v>
      </c>
      <c r="C60" s="41">
        <f t="shared" si="5"/>
        <v>813497</v>
      </c>
      <c r="D60" s="41">
        <f t="shared" si="6"/>
        <v>7</v>
      </c>
      <c r="E60" s="42" t="str">
        <f t="shared" si="2"/>
        <v>FERROL-SAN CIBRAO</v>
      </c>
      <c r="F60" s="42">
        <f t="shared" si="9"/>
        <v>34150</v>
      </c>
      <c r="G60" s="42">
        <f t="shared" si="8"/>
        <v>41857</v>
      </c>
    </row>
    <row r="61" spans="1:7" x14ac:dyDescent="0.25">
      <c r="A61" s="42" t="str">
        <f t="shared" si="3"/>
        <v>SEVILLA</v>
      </c>
      <c r="B61" s="41">
        <f t="shared" si="4"/>
        <v>150728</v>
      </c>
      <c r="C61" s="41">
        <f t="shared" si="5"/>
        <v>133049</v>
      </c>
      <c r="D61" s="41">
        <f t="shared" si="6"/>
        <v>18</v>
      </c>
      <c r="E61" s="42" t="str">
        <f t="shared" si="2"/>
        <v>CARTAGENA</v>
      </c>
      <c r="F61" s="42">
        <f t="shared" si="9"/>
        <v>4366</v>
      </c>
      <c r="G61" s="42">
        <f t="shared" si="8"/>
        <v>17</v>
      </c>
    </row>
    <row r="62" spans="1:7" x14ac:dyDescent="0.25">
      <c r="A62" s="42" t="str">
        <f t="shared" si="3"/>
        <v>TARRAGONA</v>
      </c>
      <c r="B62" s="41">
        <f t="shared" si="4"/>
        <v>108437</v>
      </c>
      <c r="C62" s="41">
        <f t="shared" si="5"/>
        <v>79135</v>
      </c>
      <c r="D62" s="41">
        <f t="shared" si="6"/>
        <v>21</v>
      </c>
      <c r="E62" s="42" t="str">
        <f t="shared" si="2"/>
        <v>AVILES</v>
      </c>
      <c r="F62" s="42">
        <f t="shared" si="9"/>
        <v>2455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4106177</v>
      </c>
      <c r="C63" s="41">
        <f t="shared" si="5"/>
        <v>4034079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651196</v>
      </c>
      <c r="C64" s="41">
        <f t="shared" si="5"/>
        <v>570660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514</v>
      </c>
      <c r="C7" s="35">
        <v>900</v>
      </c>
      <c r="D7" s="35">
        <v>3384</v>
      </c>
      <c r="E7" s="35">
        <v>3821</v>
      </c>
      <c r="F7" s="10">
        <f>((E7*100)/D7)-100</f>
        <v>12.913711583924353</v>
      </c>
      <c r="G7" s="1"/>
      <c r="H7" s="1"/>
      <c r="I7" s="1"/>
    </row>
    <row r="8" spans="1:12" x14ac:dyDescent="0.25">
      <c r="A8" s="11" t="s">
        <v>45</v>
      </c>
      <c r="B8" s="36">
        <v>10773</v>
      </c>
      <c r="C8" s="36">
        <v>11500</v>
      </c>
      <c r="D8" s="36">
        <v>109879</v>
      </c>
      <c r="E8" s="36">
        <v>99098</v>
      </c>
      <c r="F8" s="13">
        <f t="shared" ref="F8:F35" si="0">((E8*100)/D8)-100</f>
        <v>-9.8117019630684723</v>
      </c>
      <c r="G8" s="1"/>
      <c r="H8" s="1"/>
      <c r="I8" s="1"/>
    </row>
    <row r="9" spans="1:12" x14ac:dyDescent="0.25">
      <c r="A9" s="8" t="s">
        <v>46</v>
      </c>
      <c r="B9" s="35">
        <v>463</v>
      </c>
      <c r="C9" s="35">
        <v>477</v>
      </c>
      <c r="D9" s="35">
        <v>3875.25</v>
      </c>
      <c r="E9" s="35">
        <v>4656</v>
      </c>
      <c r="F9" s="10">
        <f t="shared" si="0"/>
        <v>20.14708728469131</v>
      </c>
      <c r="G9" s="1"/>
      <c r="H9" s="1"/>
      <c r="I9" s="1"/>
    </row>
    <row r="10" spans="1:12" x14ac:dyDescent="0.25">
      <c r="A10" s="11" t="s">
        <v>47</v>
      </c>
      <c r="B10" s="36">
        <v>4</v>
      </c>
      <c r="C10" s="36">
        <v>0</v>
      </c>
      <c r="D10" s="36">
        <v>8</v>
      </c>
      <c r="E10" s="36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35">
        <v>338569</v>
      </c>
      <c r="C11" s="35">
        <v>374549</v>
      </c>
      <c r="D11" s="35">
        <v>2630052</v>
      </c>
      <c r="E11" s="35">
        <v>2782203</v>
      </c>
      <c r="F11" s="10">
        <f t="shared" si="0"/>
        <v>5.7850947433738895</v>
      </c>
      <c r="G11" s="1"/>
      <c r="H11" s="1"/>
      <c r="I11" s="1"/>
    </row>
    <row r="12" spans="1:12" x14ac:dyDescent="0.25">
      <c r="A12" s="11" t="s">
        <v>49</v>
      </c>
      <c r="B12" s="36">
        <v>9113</v>
      </c>
      <c r="C12" s="36">
        <v>7573</v>
      </c>
      <c r="D12" s="36">
        <v>63255.5</v>
      </c>
      <c r="E12" s="36">
        <v>59891.5</v>
      </c>
      <c r="F12" s="13">
        <f t="shared" si="0"/>
        <v>-5.3181146303483473</v>
      </c>
      <c r="G12" s="1"/>
      <c r="H12" s="1"/>
      <c r="I12" s="1"/>
    </row>
    <row r="13" spans="1:12" x14ac:dyDescent="0.25">
      <c r="A13" s="8" t="s">
        <v>50</v>
      </c>
      <c r="B13" s="35">
        <v>5795</v>
      </c>
      <c r="C13" s="35">
        <v>5368</v>
      </c>
      <c r="D13" s="35">
        <v>40515</v>
      </c>
      <c r="E13" s="35">
        <v>43461</v>
      </c>
      <c r="F13" s="10">
        <f t="shared" si="0"/>
        <v>7.2713809700111085</v>
      </c>
      <c r="G13" s="1"/>
      <c r="H13" s="1"/>
      <c r="I13" s="1"/>
    </row>
    <row r="14" spans="1:12" x14ac:dyDescent="0.25">
      <c r="A14" s="11" t="s">
        <v>51</v>
      </c>
      <c r="B14" s="36">
        <v>159814</v>
      </c>
      <c r="C14" s="36">
        <v>168630</v>
      </c>
      <c r="D14" s="36">
        <v>1168888.5</v>
      </c>
      <c r="E14" s="36">
        <v>1131024</v>
      </c>
      <c r="F14" s="13">
        <f t="shared" si="0"/>
        <v>-3.2393594427526722</v>
      </c>
      <c r="G14" s="1"/>
      <c r="H14" s="1"/>
      <c r="I14" s="1"/>
    </row>
    <row r="15" spans="1:12" x14ac:dyDescent="0.25">
      <c r="A15" s="8" t="s">
        <v>52</v>
      </c>
      <c r="B15" s="35">
        <v>56477.75</v>
      </c>
      <c r="C15" s="35">
        <v>50828.5</v>
      </c>
      <c r="D15" s="35">
        <v>407831.5</v>
      </c>
      <c r="E15" s="35">
        <v>400214.75</v>
      </c>
      <c r="F15" s="10">
        <f t="shared" si="0"/>
        <v>-1.8676217996893314</v>
      </c>
      <c r="G15" s="1"/>
      <c r="H15" s="1"/>
      <c r="I15" s="1"/>
    </row>
    <row r="16" spans="1:12" x14ac:dyDescent="0.25">
      <c r="A16" s="11" t="s">
        <v>53</v>
      </c>
      <c r="B16" s="36">
        <v>6019</v>
      </c>
      <c r="C16" s="36">
        <v>6565</v>
      </c>
      <c r="D16" s="36">
        <v>46061</v>
      </c>
      <c r="E16" s="36">
        <v>51746</v>
      </c>
      <c r="F16" s="13">
        <f t="shared" si="0"/>
        <v>12.34232865113654</v>
      </c>
      <c r="G16" s="1"/>
      <c r="H16" s="1"/>
      <c r="I16" s="1"/>
    </row>
    <row r="17" spans="1:9" x14ac:dyDescent="0.25">
      <c r="A17" s="8" t="s">
        <v>54</v>
      </c>
      <c r="B17" s="35">
        <v>14407</v>
      </c>
      <c r="C17" s="35">
        <v>18843</v>
      </c>
      <c r="D17" s="35">
        <v>106535</v>
      </c>
      <c r="E17" s="35">
        <v>131690</v>
      </c>
      <c r="F17" s="10">
        <f t="shared" si="0"/>
        <v>23.611958511287369</v>
      </c>
      <c r="G17" s="1"/>
      <c r="H17" s="1"/>
      <c r="I17" s="1"/>
    </row>
    <row r="18" spans="1:9" x14ac:dyDescent="0.25">
      <c r="A18" s="11" t="s">
        <v>55</v>
      </c>
      <c r="B18" s="36">
        <v>1206</v>
      </c>
      <c r="C18" s="36">
        <v>1073</v>
      </c>
      <c r="D18" s="36">
        <v>10230</v>
      </c>
      <c r="E18" s="36">
        <v>11971</v>
      </c>
      <c r="F18" s="13">
        <f t="shared" si="0"/>
        <v>17.018572825024435</v>
      </c>
      <c r="G18" s="1"/>
      <c r="H18" s="1"/>
      <c r="I18" s="1"/>
    </row>
    <row r="19" spans="1:9" x14ac:dyDescent="0.25">
      <c r="A19" s="8" t="s">
        <v>56</v>
      </c>
      <c r="B19" s="35">
        <v>74</v>
      </c>
      <c r="C19" s="35">
        <v>92</v>
      </c>
      <c r="D19" s="35">
        <v>525</v>
      </c>
      <c r="E19" s="35">
        <v>665</v>
      </c>
      <c r="F19" s="10">
        <f t="shared" si="0"/>
        <v>26.666666666666671</v>
      </c>
      <c r="G19" s="1"/>
      <c r="H19" s="1"/>
      <c r="I19" s="1"/>
    </row>
    <row r="20" spans="1:9" x14ac:dyDescent="0.25">
      <c r="A20" s="11" t="s">
        <v>57</v>
      </c>
      <c r="B20" s="36">
        <v>4116</v>
      </c>
      <c r="C20" s="36">
        <v>5111</v>
      </c>
      <c r="D20" s="36">
        <v>31053</v>
      </c>
      <c r="E20" s="36">
        <v>41333</v>
      </c>
      <c r="F20" s="13">
        <f t="shared" si="0"/>
        <v>33.104691978230761</v>
      </c>
      <c r="G20" s="1"/>
      <c r="H20" s="1"/>
      <c r="I20" s="1"/>
    </row>
    <row r="21" spans="1:9" x14ac:dyDescent="0.25">
      <c r="A21" s="8" t="s">
        <v>58</v>
      </c>
      <c r="B21" s="35">
        <v>252</v>
      </c>
      <c r="C21" s="35">
        <v>302</v>
      </c>
      <c r="D21" s="35">
        <v>1410</v>
      </c>
      <c r="E21" s="35">
        <v>891</v>
      </c>
      <c r="F21" s="10">
        <f t="shared" si="0"/>
        <v>-36.808510638297875</v>
      </c>
      <c r="G21" s="1"/>
      <c r="H21" s="1"/>
      <c r="I21" s="1"/>
    </row>
    <row r="22" spans="1:9" x14ac:dyDescent="0.25">
      <c r="A22" s="11" t="s">
        <v>59</v>
      </c>
      <c r="B22" s="36">
        <v>99803</v>
      </c>
      <c r="C22" s="36">
        <v>90658</v>
      </c>
      <c r="D22" s="36">
        <v>824122</v>
      </c>
      <c r="E22" s="36">
        <v>694305</v>
      </c>
      <c r="F22" s="13">
        <f t="shared" si="0"/>
        <v>-15.752158054268662</v>
      </c>
      <c r="G22" s="1"/>
      <c r="H22" s="1"/>
      <c r="I22" s="1"/>
    </row>
    <row r="23" spans="1:9" x14ac:dyDescent="0.25">
      <c r="A23" s="8" t="s">
        <v>60</v>
      </c>
      <c r="B23" s="35">
        <v>21461</v>
      </c>
      <c r="C23" s="35">
        <v>53015</v>
      </c>
      <c r="D23" s="35">
        <v>291677</v>
      </c>
      <c r="E23" s="35">
        <v>184303</v>
      </c>
      <c r="F23" s="10">
        <f t="shared" si="0"/>
        <v>-36.812638637945398</v>
      </c>
      <c r="G23" s="1"/>
      <c r="H23" s="1"/>
      <c r="I23" s="1"/>
    </row>
    <row r="24" spans="1:9" x14ac:dyDescent="0.25">
      <c r="A24" s="11" t="s">
        <v>61</v>
      </c>
      <c r="B24" s="36">
        <v>3474</v>
      </c>
      <c r="C24" s="36">
        <v>2108</v>
      </c>
      <c r="D24" s="36">
        <v>27141</v>
      </c>
      <c r="E24" s="36">
        <v>19406</v>
      </c>
      <c r="F24" s="13">
        <f t="shared" si="0"/>
        <v>-28.499318374415097</v>
      </c>
      <c r="G24" s="1"/>
      <c r="H24" s="1"/>
      <c r="I24" s="1"/>
    </row>
    <row r="25" spans="1:9" x14ac:dyDescent="0.25">
      <c r="A25" s="8" t="s">
        <v>62</v>
      </c>
      <c r="B25" s="35">
        <v>2512</v>
      </c>
      <c r="C25" s="35">
        <v>2891</v>
      </c>
      <c r="D25" s="35">
        <v>21814</v>
      </c>
      <c r="E25" s="35">
        <v>23172</v>
      </c>
      <c r="F25" s="10">
        <f t="shared" si="0"/>
        <v>6.2253598606399549</v>
      </c>
      <c r="G25" s="1"/>
      <c r="H25" s="1"/>
      <c r="I25" s="1"/>
    </row>
    <row r="26" spans="1:9" x14ac:dyDescent="0.25">
      <c r="A26" s="11" t="s">
        <v>63</v>
      </c>
      <c r="B26" s="36">
        <v>320</v>
      </c>
      <c r="C26" s="36">
        <v>413</v>
      </c>
      <c r="D26" s="36">
        <v>4596</v>
      </c>
      <c r="E26" s="36">
        <v>3886</v>
      </c>
      <c r="F26" s="13">
        <f t="shared" si="0"/>
        <v>-15.448215839860751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28093</v>
      </c>
      <c r="C28" s="36">
        <v>26040</v>
      </c>
      <c r="D28" s="36">
        <v>215810</v>
      </c>
      <c r="E28" s="36">
        <v>199977</v>
      </c>
      <c r="F28" s="13">
        <f t="shared" si="0"/>
        <v>-7.3365460358648846</v>
      </c>
      <c r="G28" s="1"/>
      <c r="H28" s="1"/>
      <c r="I28" s="1"/>
    </row>
    <row r="29" spans="1:9" x14ac:dyDescent="0.25">
      <c r="A29" s="8" t="s">
        <v>66</v>
      </c>
      <c r="B29" s="35">
        <v>104</v>
      </c>
      <c r="C29" s="35">
        <v>42</v>
      </c>
      <c r="D29" s="35">
        <v>795</v>
      </c>
      <c r="E29" s="35">
        <v>810</v>
      </c>
      <c r="F29" s="10">
        <f t="shared" si="0"/>
        <v>1.8867924528301927</v>
      </c>
      <c r="G29" s="1"/>
      <c r="H29" s="1"/>
      <c r="I29" s="1"/>
    </row>
    <row r="30" spans="1:9" x14ac:dyDescent="0.25">
      <c r="A30" s="11" t="s">
        <v>67</v>
      </c>
      <c r="B30" s="36">
        <v>14150</v>
      </c>
      <c r="C30" s="36">
        <v>12252</v>
      </c>
      <c r="D30" s="36">
        <v>104757</v>
      </c>
      <c r="E30" s="36">
        <v>91884</v>
      </c>
      <c r="F30" s="13">
        <f t="shared" si="0"/>
        <v>-12.288438958733067</v>
      </c>
      <c r="G30" s="1"/>
      <c r="H30" s="1"/>
      <c r="I30" s="1"/>
    </row>
    <row r="31" spans="1:9" x14ac:dyDescent="0.25">
      <c r="A31" s="8" t="s">
        <v>68</v>
      </c>
      <c r="B31" s="35">
        <v>14367</v>
      </c>
      <c r="C31" s="35">
        <v>10009</v>
      </c>
      <c r="D31" s="35">
        <v>131402</v>
      </c>
      <c r="E31" s="35">
        <v>98321</v>
      </c>
      <c r="F31" s="10">
        <f t="shared" si="0"/>
        <v>-25.175415899301385</v>
      </c>
      <c r="G31" s="1"/>
      <c r="H31" s="1"/>
      <c r="I31" s="1"/>
    </row>
    <row r="32" spans="1:9" x14ac:dyDescent="0.25">
      <c r="A32" s="11" t="s">
        <v>69</v>
      </c>
      <c r="B32" s="36">
        <v>395431</v>
      </c>
      <c r="C32" s="36">
        <v>350863</v>
      </c>
      <c r="D32" s="36">
        <v>2956910</v>
      </c>
      <c r="E32" s="36">
        <v>2921072</v>
      </c>
      <c r="F32" s="13">
        <f t="shared" si="0"/>
        <v>-1.2120084818273114</v>
      </c>
      <c r="G32" s="1"/>
      <c r="H32" s="1"/>
      <c r="I32" s="1"/>
    </row>
    <row r="33" spans="1:9" x14ac:dyDescent="0.25">
      <c r="A33" s="8" t="s">
        <v>70</v>
      </c>
      <c r="B33" s="35">
        <v>16387</v>
      </c>
      <c r="C33" s="35">
        <v>18104.5</v>
      </c>
      <c r="D33" s="35">
        <v>133362</v>
      </c>
      <c r="E33" s="35">
        <v>142075</v>
      </c>
      <c r="F33" s="10">
        <f t="shared" si="0"/>
        <v>6.5333453307538889</v>
      </c>
      <c r="G33" s="1"/>
      <c r="H33" s="1"/>
      <c r="I33" s="1"/>
    </row>
    <row r="34" spans="1:9" x14ac:dyDescent="0.25">
      <c r="A34" s="11" t="s">
        <v>71</v>
      </c>
      <c r="B34" s="36">
        <v>1822</v>
      </c>
      <c r="C34" s="36">
        <v>2632</v>
      </c>
      <c r="D34" s="36">
        <v>16445</v>
      </c>
      <c r="E34" s="36">
        <v>21405</v>
      </c>
      <c r="F34" s="13">
        <f t="shared" si="0"/>
        <v>30.161143204621453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1205520.75</v>
      </c>
      <c r="C35" s="15">
        <f t="shared" ref="C35:E35" si="1">SUM(C7:C34)</f>
        <v>1220839</v>
      </c>
      <c r="D35" s="15">
        <f t="shared" si="1"/>
        <v>9352333.75</v>
      </c>
      <c r="E35" s="15">
        <f t="shared" si="1"/>
        <v>9163283.25</v>
      </c>
      <c r="F35" s="16">
        <f t="shared" si="0"/>
        <v>-2.021425935531866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3821</v>
      </c>
      <c r="C38" s="41">
        <f>D7</f>
        <v>3384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2921072</v>
      </c>
      <c r="G38" s="42">
        <f>LOOKUP(E38,$A$38:$A$65,$C$38:$C$65)</f>
        <v>2956910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99098</v>
      </c>
      <c r="C39" s="41">
        <f t="shared" ref="C39:C65" si="5">D8</f>
        <v>109879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2782203</v>
      </c>
      <c r="G39" s="42">
        <f t="shared" ref="G39:G65" si="8">LOOKUP(E39,$A$38:$A$65,$C$38:$C$65)</f>
        <v>2630052</v>
      </c>
    </row>
    <row r="40" spans="1:9" x14ac:dyDescent="0.25">
      <c r="A40" s="42" t="str">
        <f t="shared" si="3"/>
        <v>ALMERIA</v>
      </c>
      <c r="B40" s="41">
        <f t="shared" si="4"/>
        <v>4656</v>
      </c>
      <c r="C40" s="41">
        <f t="shared" si="5"/>
        <v>3875.25</v>
      </c>
      <c r="D40" s="41">
        <f t="shared" si="6"/>
        <v>21</v>
      </c>
      <c r="E40" s="42" t="str">
        <f t="shared" si="2"/>
        <v>BARCELONA</v>
      </c>
      <c r="F40" s="42">
        <f t="shared" si="7"/>
        <v>1131024</v>
      </c>
      <c r="G40" s="42">
        <f t="shared" si="8"/>
        <v>1168888.5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694305</v>
      </c>
      <c r="G41" s="42">
        <f t="shared" si="8"/>
        <v>824122</v>
      </c>
    </row>
    <row r="42" spans="1:9" x14ac:dyDescent="0.25">
      <c r="A42" s="42" t="str">
        <f t="shared" si="3"/>
        <v>BAHIA DE ALGECIRAS</v>
      </c>
      <c r="B42" s="41">
        <f t="shared" si="4"/>
        <v>2782203</v>
      </c>
      <c r="C42" s="41">
        <f t="shared" si="5"/>
        <v>2630052</v>
      </c>
      <c r="D42" s="41">
        <f t="shared" si="6"/>
        <v>2</v>
      </c>
      <c r="E42" s="42" t="str">
        <f t="shared" si="2"/>
        <v>BILBAO</v>
      </c>
      <c r="F42" s="42">
        <f t="shared" si="7"/>
        <v>400214.75</v>
      </c>
      <c r="G42" s="42">
        <f t="shared" si="8"/>
        <v>407831.5</v>
      </c>
    </row>
    <row r="43" spans="1:9" x14ac:dyDescent="0.25">
      <c r="A43" s="42" t="str">
        <f t="shared" si="3"/>
        <v>BAHIA DE CADIZ</v>
      </c>
      <c r="B43" s="41">
        <f t="shared" si="4"/>
        <v>59891.5</v>
      </c>
      <c r="C43" s="41">
        <f t="shared" si="5"/>
        <v>63255.5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199977</v>
      </c>
      <c r="G43" s="42">
        <f t="shared" si="8"/>
        <v>215810</v>
      </c>
    </row>
    <row r="44" spans="1:9" x14ac:dyDescent="0.25">
      <c r="A44" s="42" t="str">
        <f t="shared" si="3"/>
        <v>BALEARES</v>
      </c>
      <c r="B44" s="41">
        <f t="shared" si="4"/>
        <v>43461</v>
      </c>
      <c r="C44" s="41">
        <f t="shared" si="5"/>
        <v>40515</v>
      </c>
      <c r="D44" s="41">
        <f t="shared" si="6"/>
        <v>15</v>
      </c>
      <c r="E44" s="42" t="str">
        <f t="shared" si="2"/>
        <v>MALAGA</v>
      </c>
      <c r="F44" s="42">
        <f t="shared" si="7"/>
        <v>184303</v>
      </c>
      <c r="G44" s="42">
        <f t="shared" si="8"/>
        <v>291677</v>
      </c>
    </row>
    <row r="45" spans="1:9" x14ac:dyDescent="0.25">
      <c r="A45" s="42" t="str">
        <f t="shared" si="3"/>
        <v>BARCELONA</v>
      </c>
      <c r="B45" s="41">
        <f t="shared" si="4"/>
        <v>1131024</v>
      </c>
      <c r="C45" s="41">
        <f t="shared" si="5"/>
        <v>1168888.5</v>
      </c>
      <c r="D45" s="41">
        <f t="shared" si="6"/>
        <v>3</v>
      </c>
      <c r="E45" s="42" t="str">
        <f t="shared" si="2"/>
        <v>VIGO</v>
      </c>
      <c r="F45" s="42">
        <f t="shared" si="7"/>
        <v>142075</v>
      </c>
      <c r="G45" s="42">
        <f t="shared" si="8"/>
        <v>133362</v>
      </c>
    </row>
    <row r="46" spans="1:9" x14ac:dyDescent="0.25">
      <c r="A46" s="42" t="str">
        <f t="shared" si="3"/>
        <v>BILBAO</v>
      </c>
      <c r="B46" s="41">
        <f t="shared" si="4"/>
        <v>400214.75</v>
      </c>
      <c r="C46" s="41">
        <f t="shared" si="5"/>
        <v>407831.5</v>
      </c>
      <c r="D46" s="41">
        <f t="shared" si="6"/>
        <v>5</v>
      </c>
      <c r="E46" s="42" t="str">
        <f t="shared" si="2"/>
        <v>CASTELLON</v>
      </c>
      <c r="F46" s="42">
        <f t="shared" si="7"/>
        <v>131690</v>
      </c>
      <c r="G46" s="42">
        <f t="shared" si="8"/>
        <v>106535</v>
      </c>
    </row>
    <row r="47" spans="1:9" x14ac:dyDescent="0.25">
      <c r="A47" s="42" t="str">
        <f t="shared" si="3"/>
        <v>CARTAGENA</v>
      </c>
      <c r="B47" s="41">
        <f t="shared" si="4"/>
        <v>51746</v>
      </c>
      <c r="C47" s="41">
        <f t="shared" si="5"/>
        <v>46061</v>
      </c>
      <c r="D47" s="41">
        <f t="shared" si="6"/>
        <v>14</v>
      </c>
      <c r="E47" s="42" t="str">
        <f t="shared" si="2"/>
        <v>ALICANTE</v>
      </c>
      <c r="F47" s="42">
        <f t="shared" si="7"/>
        <v>99098</v>
      </c>
      <c r="G47" s="42">
        <f t="shared" si="8"/>
        <v>109879</v>
      </c>
    </row>
    <row r="48" spans="1:9" x14ac:dyDescent="0.25">
      <c r="A48" s="42" t="str">
        <f t="shared" si="3"/>
        <v>CASTELLON</v>
      </c>
      <c r="B48" s="41">
        <f t="shared" si="4"/>
        <v>131690</v>
      </c>
      <c r="C48" s="41">
        <f t="shared" si="5"/>
        <v>106535</v>
      </c>
      <c r="D48" s="41">
        <f t="shared" si="6"/>
        <v>9</v>
      </c>
      <c r="E48" s="42" t="str">
        <f t="shared" si="2"/>
        <v>TARRAGONA</v>
      </c>
      <c r="F48" s="42">
        <f t="shared" si="7"/>
        <v>98321</v>
      </c>
      <c r="G48" s="42">
        <f t="shared" si="8"/>
        <v>131402</v>
      </c>
    </row>
    <row r="49" spans="1:7" x14ac:dyDescent="0.25">
      <c r="A49" s="42" t="str">
        <f t="shared" si="3"/>
        <v>CEUTA</v>
      </c>
      <c r="B49" s="41">
        <f t="shared" si="4"/>
        <v>11971</v>
      </c>
      <c r="C49" s="41">
        <f t="shared" si="5"/>
        <v>10230</v>
      </c>
      <c r="D49" s="41">
        <f t="shared" si="6"/>
        <v>20</v>
      </c>
      <c r="E49" s="42" t="str">
        <f t="shared" si="2"/>
        <v>SEVILLA</v>
      </c>
      <c r="F49" s="42">
        <f t="shared" si="7"/>
        <v>91884</v>
      </c>
      <c r="G49" s="42">
        <f t="shared" si="8"/>
        <v>104757</v>
      </c>
    </row>
    <row r="50" spans="1:7" x14ac:dyDescent="0.25">
      <c r="A50" s="42" t="str">
        <f t="shared" si="3"/>
        <v>FERROL-SAN CIBRAO</v>
      </c>
      <c r="B50" s="41">
        <f t="shared" si="4"/>
        <v>665</v>
      </c>
      <c r="C50" s="41">
        <f t="shared" si="5"/>
        <v>525</v>
      </c>
      <c r="D50" s="41">
        <f t="shared" si="6"/>
        <v>26</v>
      </c>
      <c r="E50" s="42" t="str">
        <f t="shared" si="2"/>
        <v>BAHIA DE CADIZ</v>
      </c>
      <c r="F50" s="42">
        <f t="shared" si="7"/>
        <v>59891.5</v>
      </c>
      <c r="G50" s="42">
        <f t="shared" si="8"/>
        <v>63255.5</v>
      </c>
    </row>
    <row r="51" spans="1:7" x14ac:dyDescent="0.25">
      <c r="A51" s="42" t="str">
        <f t="shared" si="3"/>
        <v>GIJON</v>
      </c>
      <c r="B51" s="41">
        <f t="shared" si="4"/>
        <v>41333</v>
      </c>
      <c r="C51" s="41">
        <f t="shared" si="5"/>
        <v>31053</v>
      </c>
      <c r="D51" s="41">
        <f t="shared" si="6"/>
        <v>16</v>
      </c>
      <c r="E51" s="42" t="str">
        <f t="shared" si="2"/>
        <v>CARTAGENA</v>
      </c>
      <c r="F51" s="42">
        <f t="shared" si="7"/>
        <v>51746</v>
      </c>
      <c r="G51" s="42">
        <f t="shared" si="8"/>
        <v>46061</v>
      </c>
    </row>
    <row r="52" spans="1:7" x14ac:dyDescent="0.25">
      <c r="A52" s="42" t="str">
        <f t="shared" si="3"/>
        <v>HUELVA</v>
      </c>
      <c r="B52" s="41">
        <f t="shared" si="4"/>
        <v>891</v>
      </c>
      <c r="C52" s="41">
        <f t="shared" si="5"/>
        <v>1410</v>
      </c>
      <c r="D52" s="41">
        <f t="shared" si="6"/>
        <v>24</v>
      </c>
      <c r="E52" s="42" t="str">
        <f t="shared" si="2"/>
        <v>BALEARES</v>
      </c>
      <c r="F52" s="42">
        <f t="shared" si="7"/>
        <v>43461</v>
      </c>
      <c r="G52" s="42">
        <f t="shared" si="8"/>
        <v>40515</v>
      </c>
    </row>
    <row r="53" spans="1:7" x14ac:dyDescent="0.25">
      <c r="A53" s="42" t="str">
        <f t="shared" si="3"/>
        <v>LAS PALMAS</v>
      </c>
      <c r="B53" s="41">
        <f t="shared" si="4"/>
        <v>694305</v>
      </c>
      <c r="C53" s="41">
        <f t="shared" si="5"/>
        <v>824122</v>
      </c>
      <c r="D53" s="41">
        <f t="shared" si="6"/>
        <v>4</v>
      </c>
      <c r="E53" s="42" t="str">
        <f t="shared" si="2"/>
        <v>GIJON</v>
      </c>
      <c r="F53" s="42">
        <f t="shared" si="7"/>
        <v>41333</v>
      </c>
      <c r="G53" s="42">
        <f t="shared" si="8"/>
        <v>31053</v>
      </c>
    </row>
    <row r="54" spans="1:7" x14ac:dyDescent="0.25">
      <c r="A54" s="42" t="str">
        <f t="shared" si="3"/>
        <v>MALAGA</v>
      </c>
      <c r="B54" s="41">
        <f t="shared" si="4"/>
        <v>184303</v>
      </c>
      <c r="C54" s="41">
        <f t="shared" si="5"/>
        <v>291677</v>
      </c>
      <c r="D54" s="41">
        <f t="shared" si="6"/>
        <v>7</v>
      </c>
      <c r="E54" s="42" t="str">
        <f t="shared" si="2"/>
        <v>MELILLA</v>
      </c>
      <c r="F54" s="42">
        <f t="shared" si="7"/>
        <v>23172</v>
      </c>
      <c r="G54" s="42">
        <f t="shared" si="8"/>
        <v>21814</v>
      </c>
    </row>
    <row r="55" spans="1:7" x14ac:dyDescent="0.25">
      <c r="A55" s="42" t="str">
        <f t="shared" si="3"/>
        <v>MARIN Y RIA DE PONTEVEDRA</v>
      </c>
      <c r="B55" s="41">
        <f t="shared" si="4"/>
        <v>19406</v>
      </c>
      <c r="C55" s="41">
        <f t="shared" si="5"/>
        <v>27141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21405</v>
      </c>
      <c r="G55" s="42">
        <f t="shared" si="8"/>
        <v>16445</v>
      </c>
    </row>
    <row r="56" spans="1:7" x14ac:dyDescent="0.25">
      <c r="A56" s="42" t="str">
        <f t="shared" si="3"/>
        <v>MELILLA</v>
      </c>
      <c r="B56" s="41">
        <f t="shared" si="4"/>
        <v>23172</v>
      </c>
      <c r="C56" s="41">
        <f t="shared" si="5"/>
        <v>21814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19406</v>
      </c>
      <c r="G56" s="42">
        <f t="shared" si="8"/>
        <v>27141</v>
      </c>
    </row>
    <row r="57" spans="1:7" x14ac:dyDescent="0.25">
      <c r="A57" s="42" t="str">
        <f t="shared" si="3"/>
        <v>MOTRIL</v>
      </c>
      <c r="B57" s="41">
        <f t="shared" si="4"/>
        <v>3886</v>
      </c>
      <c r="C57" s="41">
        <f t="shared" si="5"/>
        <v>4596</v>
      </c>
      <c r="D57" s="41">
        <f t="shared" si="6"/>
        <v>22</v>
      </c>
      <c r="E57" s="42" t="str">
        <f t="shared" si="2"/>
        <v>CEUTA</v>
      </c>
      <c r="F57" s="42">
        <f t="shared" si="9"/>
        <v>11971</v>
      </c>
      <c r="G57" s="42">
        <f t="shared" si="8"/>
        <v>10230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4656</v>
      </c>
      <c r="G58" s="42">
        <f t="shared" si="8"/>
        <v>3875.25</v>
      </c>
    </row>
    <row r="59" spans="1:7" x14ac:dyDescent="0.25">
      <c r="A59" s="42" t="str">
        <f t="shared" si="3"/>
        <v>SANTA CRUZ DE TENERIFE</v>
      </c>
      <c r="B59" s="41">
        <f t="shared" si="4"/>
        <v>199977</v>
      </c>
      <c r="C59" s="41">
        <f t="shared" si="5"/>
        <v>215810</v>
      </c>
      <c r="D59" s="41">
        <f t="shared" si="6"/>
        <v>6</v>
      </c>
      <c r="E59" s="42" t="str">
        <f t="shared" si="2"/>
        <v>MOTRIL</v>
      </c>
      <c r="F59" s="42">
        <f t="shared" si="9"/>
        <v>3886</v>
      </c>
      <c r="G59" s="42">
        <f t="shared" si="8"/>
        <v>4596</v>
      </c>
    </row>
    <row r="60" spans="1:7" x14ac:dyDescent="0.25">
      <c r="A60" s="42" t="str">
        <f t="shared" si="3"/>
        <v>SANTANDER</v>
      </c>
      <c r="B60" s="41">
        <f t="shared" si="4"/>
        <v>810</v>
      </c>
      <c r="C60" s="41">
        <f t="shared" si="5"/>
        <v>795</v>
      </c>
      <c r="D60" s="41">
        <f t="shared" si="6"/>
        <v>25</v>
      </c>
      <c r="E60" s="42" t="str">
        <f t="shared" si="2"/>
        <v>A CORUÑA</v>
      </c>
      <c r="F60" s="42">
        <f t="shared" si="9"/>
        <v>3821</v>
      </c>
      <c r="G60" s="42">
        <f t="shared" si="8"/>
        <v>3384</v>
      </c>
    </row>
    <row r="61" spans="1:7" x14ac:dyDescent="0.25">
      <c r="A61" s="42" t="str">
        <f t="shared" si="3"/>
        <v>SEVILLA</v>
      </c>
      <c r="B61" s="41">
        <f t="shared" si="4"/>
        <v>91884</v>
      </c>
      <c r="C61" s="41">
        <f t="shared" si="5"/>
        <v>104757</v>
      </c>
      <c r="D61" s="41">
        <f t="shared" si="6"/>
        <v>12</v>
      </c>
      <c r="E61" s="42" t="str">
        <f t="shared" si="2"/>
        <v>HUELVA</v>
      </c>
      <c r="F61" s="42">
        <f t="shared" si="9"/>
        <v>891</v>
      </c>
      <c r="G61" s="42">
        <f t="shared" si="8"/>
        <v>1410</v>
      </c>
    </row>
    <row r="62" spans="1:7" x14ac:dyDescent="0.25">
      <c r="A62" s="42" t="str">
        <f t="shared" si="3"/>
        <v>TARRAGONA</v>
      </c>
      <c r="B62" s="41">
        <f t="shared" si="4"/>
        <v>98321</v>
      </c>
      <c r="C62" s="41">
        <f t="shared" si="5"/>
        <v>131402</v>
      </c>
      <c r="D62" s="41">
        <f t="shared" si="6"/>
        <v>11</v>
      </c>
      <c r="E62" s="42" t="str">
        <f t="shared" si="2"/>
        <v>SANTANDER</v>
      </c>
      <c r="F62" s="42">
        <f t="shared" si="9"/>
        <v>810</v>
      </c>
      <c r="G62" s="42">
        <f t="shared" si="8"/>
        <v>795</v>
      </c>
    </row>
    <row r="63" spans="1:7" x14ac:dyDescent="0.25">
      <c r="A63" s="42" t="str">
        <f t="shared" si="3"/>
        <v>VALENCIA</v>
      </c>
      <c r="B63" s="41">
        <f t="shared" si="4"/>
        <v>2921072</v>
      </c>
      <c r="C63" s="41">
        <f t="shared" si="5"/>
        <v>2956910</v>
      </c>
      <c r="D63" s="41">
        <f t="shared" si="6"/>
        <v>1</v>
      </c>
      <c r="E63" s="42" t="str">
        <f t="shared" si="2"/>
        <v>FERROL-SAN CIBRAO</v>
      </c>
      <c r="F63" s="42">
        <f t="shared" si="9"/>
        <v>665</v>
      </c>
      <c r="G63" s="42">
        <f t="shared" si="8"/>
        <v>525</v>
      </c>
    </row>
    <row r="64" spans="1:7" x14ac:dyDescent="0.25">
      <c r="A64" s="42" t="str">
        <f t="shared" si="3"/>
        <v>VIGO</v>
      </c>
      <c r="B64" s="41">
        <f t="shared" si="4"/>
        <v>142075</v>
      </c>
      <c r="C64" s="41">
        <f t="shared" si="5"/>
        <v>133362</v>
      </c>
      <c r="D64" s="41">
        <f t="shared" si="6"/>
        <v>8</v>
      </c>
      <c r="E64" s="42" t="str">
        <f t="shared" si="2"/>
        <v>AVILES</v>
      </c>
      <c r="F64" s="42">
        <f t="shared" si="9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21405</v>
      </c>
      <c r="C65" s="41">
        <f t="shared" si="5"/>
        <v>16445</v>
      </c>
      <c r="D65" s="41">
        <f t="shared" si="6"/>
        <v>18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227</v>
      </c>
      <c r="C8" s="38">
        <v>567</v>
      </c>
      <c r="D8" s="38">
        <v>2302</v>
      </c>
      <c r="E8" s="38">
        <v>1288</v>
      </c>
      <c r="F8" s="13">
        <f t="shared" ref="F8:F35" si="0">((E8*100)/D8)-100</f>
        <v>-44.048653344917462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309457</v>
      </c>
      <c r="C11" s="37">
        <v>346700</v>
      </c>
      <c r="D11" s="37">
        <v>2427466</v>
      </c>
      <c r="E11" s="37">
        <v>2559430</v>
      </c>
      <c r="F11" s="10">
        <f t="shared" si="0"/>
        <v>5.4362862342871097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474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37">
        <v>8</v>
      </c>
      <c r="C13" s="37">
        <v>4</v>
      </c>
      <c r="D13" s="37">
        <v>15</v>
      </c>
      <c r="E13" s="37">
        <v>11</v>
      </c>
      <c r="F13" s="10">
        <f t="shared" si="0"/>
        <v>-26.666666666666671</v>
      </c>
      <c r="G13" s="1"/>
      <c r="H13" s="1"/>
      <c r="I13" s="1"/>
    </row>
    <row r="14" spans="1:12" x14ac:dyDescent="0.25">
      <c r="A14" s="11" t="s">
        <v>51</v>
      </c>
      <c r="B14" s="38">
        <v>36719</v>
      </c>
      <c r="C14" s="38">
        <v>23206.5</v>
      </c>
      <c r="D14" s="38">
        <v>317841.5</v>
      </c>
      <c r="E14" s="38">
        <v>183859</v>
      </c>
      <c r="F14" s="13">
        <f t="shared" si="0"/>
        <v>-42.153872291692558</v>
      </c>
      <c r="G14" s="1"/>
      <c r="H14" s="1"/>
      <c r="I14" s="1"/>
    </row>
    <row r="15" spans="1:12" x14ac:dyDescent="0.25">
      <c r="A15" s="8" t="s">
        <v>52</v>
      </c>
      <c r="B15" s="37">
        <v>45</v>
      </c>
      <c r="C15" s="37">
        <v>193.25</v>
      </c>
      <c r="D15" s="37">
        <v>819.5</v>
      </c>
      <c r="E15" s="37">
        <v>670</v>
      </c>
      <c r="F15" s="10">
        <f t="shared" si="0"/>
        <v>-18.24283099450885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28</v>
      </c>
      <c r="C17" s="37">
        <v>228</v>
      </c>
      <c r="D17" s="37">
        <v>348</v>
      </c>
      <c r="E17" s="37">
        <v>1415</v>
      </c>
      <c r="F17" s="10">
        <f t="shared" si="0"/>
        <v>306.60919540229884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20</v>
      </c>
      <c r="D20" s="38">
        <v>0</v>
      </c>
      <c r="E20" s="38">
        <v>40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65772</v>
      </c>
      <c r="C22" s="38">
        <v>56389</v>
      </c>
      <c r="D22" s="38">
        <v>544676</v>
      </c>
      <c r="E22" s="38">
        <v>423857</v>
      </c>
      <c r="F22" s="13">
        <f t="shared" si="0"/>
        <v>-22.181810838002775</v>
      </c>
      <c r="G22" s="1"/>
      <c r="H22" s="1"/>
      <c r="I22" s="1"/>
    </row>
    <row r="23" spans="1:9" x14ac:dyDescent="0.25">
      <c r="A23" s="8" t="s">
        <v>60</v>
      </c>
      <c r="B23" s="37">
        <v>18525</v>
      </c>
      <c r="C23" s="37">
        <v>49907</v>
      </c>
      <c r="D23" s="37">
        <v>266593</v>
      </c>
      <c r="E23" s="37">
        <v>162539</v>
      </c>
      <c r="F23" s="10">
        <f t="shared" si="0"/>
        <v>-39.031032322679138</v>
      </c>
      <c r="G23" s="1"/>
      <c r="H23" s="1"/>
      <c r="I23" s="1"/>
    </row>
    <row r="24" spans="1:9" x14ac:dyDescent="0.25">
      <c r="A24" s="11" t="s">
        <v>61</v>
      </c>
      <c r="B24" s="38">
        <v>485</v>
      </c>
      <c r="C24" s="38">
        <v>366</v>
      </c>
      <c r="D24" s="38">
        <v>2523</v>
      </c>
      <c r="E24" s="38">
        <v>1937</v>
      </c>
      <c r="F24" s="13">
        <f t="shared" si="0"/>
        <v>-23.226317875544993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678</v>
      </c>
      <c r="C28" s="38">
        <v>243</v>
      </c>
      <c r="D28" s="38">
        <v>3508</v>
      </c>
      <c r="E28" s="38">
        <v>1924</v>
      </c>
      <c r="F28" s="13">
        <f t="shared" si="0"/>
        <v>-45.153933865450398</v>
      </c>
      <c r="G28" s="1"/>
      <c r="H28" s="1"/>
      <c r="I28" s="1"/>
    </row>
    <row r="29" spans="1:9" x14ac:dyDescent="0.25">
      <c r="A29" s="8" t="s">
        <v>66</v>
      </c>
      <c r="B29" s="37">
        <v>22</v>
      </c>
      <c r="C29" s="37">
        <v>0</v>
      </c>
      <c r="D29" s="37">
        <v>24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7610</v>
      </c>
      <c r="C31" s="37">
        <v>4859</v>
      </c>
      <c r="D31" s="37">
        <v>75735</v>
      </c>
      <c r="E31" s="37">
        <v>49146</v>
      </c>
      <c r="F31" s="10">
        <f t="shared" si="0"/>
        <v>-35.107942166765696</v>
      </c>
      <c r="G31" s="1"/>
      <c r="H31" s="1"/>
      <c r="I31" s="1"/>
    </row>
    <row r="32" spans="1:9" x14ac:dyDescent="0.25">
      <c r="A32" s="11" t="s">
        <v>69</v>
      </c>
      <c r="B32" s="38">
        <v>210630</v>
      </c>
      <c r="C32" s="38">
        <v>166730</v>
      </c>
      <c r="D32" s="38">
        <v>1506717</v>
      </c>
      <c r="E32" s="38">
        <v>1462126</v>
      </c>
      <c r="F32" s="13">
        <f t="shared" si="0"/>
        <v>-2.9594807784076238</v>
      </c>
      <c r="G32" s="1"/>
      <c r="H32" s="1"/>
      <c r="I32" s="1"/>
    </row>
    <row r="33" spans="1:9" x14ac:dyDescent="0.25">
      <c r="A33" s="8" t="s">
        <v>70</v>
      </c>
      <c r="B33" s="37">
        <v>558</v>
      </c>
      <c r="C33" s="37">
        <v>595</v>
      </c>
      <c r="D33" s="37">
        <v>4965</v>
      </c>
      <c r="E33" s="37">
        <v>5794</v>
      </c>
      <c r="F33" s="10">
        <f t="shared" si="0"/>
        <v>16.69687814702921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28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650764</v>
      </c>
      <c r="C35" s="15">
        <f t="shared" ref="C35:E35" si="1">SUM(C7:C34)</f>
        <v>650007.75</v>
      </c>
      <c r="D35" s="15">
        <f t="shared" si="1"/>
        <v>5154035</v>
      </c>
      <c r="E35" s="15">
        <f t="shared" si="1"/>
        <v>4854036</v>
      </c>
      <c r="F35" s="16">
        <f t="shared" si="0"/>
        <v>-5.8206628398914688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2559430</v>
      </c>
      <c r="G38" s="42">
        <f>LOOKUP(E38,$A$38:$A$65,$C$38:$C$65)</f>
        <v>2427466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1288</v>
      </c>
      <c r="C39" s="41">
        <f t="shared" ref="C39:C65" si="5">D8</f>
        <v>2302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1462126</v>
      </c>
      <c r="G39" s="42">
        <f t="shared" ref="G39:G65" si="8">LOOKUP(E39,$A$38:$A$65,$C$38:$C$65)</f>
        <v>1506717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423857</v>
      </c>
      <c r="G40" s="42">
        <f t="shared" si="8"/>
        <v>544676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183859</v>
      </c>
      <c r="G41" s="42">
        <f t="shared" si="8"/>
        <v>317841.5</v>
      </c>
    </row>
    <row r="42" spans="1:9" x14ac:dyDescent="0.25">
      <c r="A42" s="42" t="str">
        <f t="shared" si="3"/>
        <v>BAHIA DE ALGECIRAS</v>
      </c>
      <c r="B42" s="41">
        <f t="shared" si="4"/>
        <v>2559430</v>
      </c>
      <c r="C42" s="41">
        <f t="shared" si="5"/>
        <v>2427466</v>
      </c>
      <c r="D42" s="41">
        <f t="shared" si="6"/>
        <v>1</v>
      </c>
      <c r="E42" s="42" t="str">
        <f t="shared" si="2"/>
        <v>MALAGA</v>
      </c>
      <c r="F42" s="42">
        <f t="shared" si="7"/>
        <v>162539</v>
      </c>
      <c r="G42" s="42">
        <f t="shared" si="8"/>
        <v>266593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474</v>
      </c>
      <c r="D43" s="41">
        <f t="shared" si="6"/>
        <v>28</v>
      </c>
      <c r="E43" s="42" t="str">
        <f t="shared" si="2"/>
        <v>TARRAGONA</v>
      </c>
      <c r="F43" s="42">
        <f t="shared" si="7"/>
        <v>49146</v>
      </c>
      <c r="G43" s="42">
        <f t="shared" si="8"/>
        <v>75735</v>
      </c>
    </row>
    <row r="44" spans="1:9" x14ac:dyDescent="0.25">
      <c r="A44" s="42" t="str">
        <f t="shared" si="3"/>
        <v>BALEARES</v>
      </c>
      <c r="B44" s="41">
        <f t="shared" si="4"/>
        <v>11</v>
      </c>
      <c r="C44" s="41">
        <f t="shared" si="5"/>
        <v>15</v>
      </c>
      <c r="D44" s="41">
        <f t="shared" si="6"/>
        <v>14</v>
      </c>
      <c r="E44" s="42" t="str">
        <f t="shared" si="2"/>
        <v>VIGO</v>
      </c>
      <c r="F44" s="42">
        <f t="shared" si="7"/>
        <v>5794</v>
      </c>
      <c r="G44" s="42">
        <f t="shared" si="8"/>
        <v>4965</v>
      </c>
    </row>
    <row r="45" spans="1:9" x14ac:dyDescent="0.25">
      <c r="A45" s="42" t="str">
        <f t="shared" si="3"/>
        <v>BARCELONA</v>
      </c>
      <c r="B45" s="41">
        <f t="shared" si="4"/>
        <v>183859</v>
      </c>
      <c r="C45" s="41">
        <f t="shared" si="5"/>
        <v>317841.5</v>
      </c>
      <c r="D45" s="41">
        <f t="shared" si="6"/>
        <v>4</v>
      </c>
      <c r="E45" s="42" t="str">
        <f t="shared" si="2"/>
        <v>MARIN Y RIA DE PONTEVEDRA</v>
      </c>
      <c r="F45" s="42">
        <f t="shared" si="7"/>
        <v>1937</v>
      </c>
      <c r="G45" s="42">
        <f t="shared" si="8"/>
        <v>2523</v>
      </c>
    </row>
    <row r="46" spans="1:9" x14ac:dyDescent="0.25">
      <c r="A46" s="42" t="str">
        <f t="shared" si="3"/>
        <v>BILBAO</v>
      </c>
      <c r="B46" s="41">
        <f t="shared" si="4"/>
        <v>670</v>
      </c>
      <c r="C46" s="41">
        <f t="shared" si="5"/>
        <v>819.5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1924</v>
      </c>
      <c r="G46" s="42">
        <f t="shared" si="8"/>
        <v>3508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1415</v>
      </c>
      <c r="G47" s="42">
        <f t="shared" si="8"/>
        <v>348</v>
      </c>
    </row>
    <row r="48" spans="1:9" x14ac:dyDescent="0.25">
      <c r="A48" s="42" t="str">
        <f t="shared" si="3"/>
        <v>CASTELLON</v>
      </c>
      <c r="B48" s="41">
        <f t="shared" si="4"/>
        <v>1415</v>
      </c>
      <c r="C48" s="41">
        <f t="shared" si="5"/>
        <v>348</v>
      </c>
      <c r="D48" s="41">
        <f t="shared" si="6"/>
        <v>10</v>
      </c>
      <c r="E48" s="42" t="str">
        <f t="shared" si="2"/>
        <v>ALICANTE</v>
      </c>
      <c r="F48" s="42">
        <f t="shared" si="7"/>
        <v>1288</v>
      </c>
      <c r="G48" s="42">
        <f t="shared" si="8"/>
        <v>2302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670</v>
      </c>
      <c r="G49" s="42">
        <f t="shared" si="8"/>
        <v>819.5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40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40</v>
      </c>
      <c r="C51" s="41">
        <f t="shared" si="5"/>
        <v>0</v>
      </c>
      <c r="D51" s="41">
        <f t="shared" si="6"/>
        <v>13</v>
      </c>
      <c r="E51" s="42" t="str">
        <f t="shared" si="2"/>
        <v>BALEARES</v>
      </c>
      <c r="F51" s="42">
        <f t="shared" si="7"/>
        <v>11</v>
      </c>
      <c r="G51" s="42">
        <f t="shared" si="8"/>
        <v>15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423857</v>
      </c>
      <c r="C53" s="41">
        <f t="shared" si="5"/>
        <v>544676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162539</v>
      </c>
      <c r="C54" s="41">
        <f t="shared" si="5"/>
        <v>266593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1937</v>
      </c>
      <c r="C55" s="41">
        <f t="shared" si="5"/>
        <v>2523</v>
      </c>
      <c r="D55" s="41">
        <f t="shared" si="6"/>
        <v>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1924</v>
      </c>
      <c r="C59" s="41">
        <f t="shared" si="5"/>
        <v>3508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24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49146</v>
      </c>
      <c r="C62" s="41">
        <f t="shared" si="5"/>
        <v>75735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1462126</v>
      </c>
      <c r="C63" s="41">
        <f t="shared" si="5"/>
        <v>1506717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5794</v>
      </c>
      <c r="C64" s="41">
        <f t="shared" si="5"/>
        <v>4965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">
        <v>40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94</v>
      </c>
      <c r="C7" s="9">
        <v>214</v>
      </c>
      <c r="D7" s="9">
        <v>204</v>
      </c>
      <c r="E7" s="9">
        <v>693</v>
      </c>
      <c r="F7" s="10">
        <f>((E7*100)/D7)-100</f>
        <v>239.70588235294116</v>
      </c>
      <c r="G7" s="1"/>
      <c r="H7" s="1"/>
      <c r="I7" s="1"/>
    </row>
    <row r="8" spans="1:12" x14ac:dyDescent="0.25">
      <c r="A8" s="11" t="s">
        <v>45</v>
      </c>
      <c r="B8" s="12">
        <v>7955</v>
      </c>
      <c r="C8" s="12">
        <v>9025</v>
      </c>
      <c r="D8" s="12">
        <v>78167</v>
      </c>
      <c r="E8" s="12">
        <v>78017</v>
      </c>
      <c r="F8" s="13">
        <f t="shared" ref="F8:F35" si="0">((E8*100)/D8)-100</f>
        <v>-0.19189683626082399</v>
      </c>
      <c r="G8" s="1"/>
      <c r="H8" s="1"/>
      <c r="I8" s="1"/>
    </row>
    <row r="9" spans="1:12" x14ac:dyDescent="0.25">
      <c r="A9" s="8" t="s">
        <v>46</v>
      </c>
      <c r="B9" s="9">
        <v>310</v>
      </c>
      <c r="C9" s="9">
        <v>194</v>
      </c>
      <c r="D9" s="9">
        <v>2721.25</v>
      </c>
      <c r="E9" s="9">
        <v>2503</v>
      </c>
      <c r="F9" s="10">
        <f t="shared" si="0"/>
        <v>-8.0202112999540702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1640</v>
      </c>
      <c r="C11" s="9">
        <v>0</v>
      </c>
      <c r="D11" s="9">
        <v>15466</v>
      </c>
      <c r="E11" s="9">
        <v>361</v>
      </c>
      <c r="F11" s="10">
        <f t="shared" si="0"/>
        <v>-97.665847665847664</v>
      </c>
      <c r="G11" s="1"/>
      <c r="H11" s="1"/>
      <c r="I11" s="1"/>
    </row>
    <row r="12" spans="1:12" x14ac:dyDescent="0.25">
      <c r="A12" s="11" t="s">
        <v>49</v>
      </c>
      <c r="B12" s="12">
        <v>3470</v>
      </c>
      <c r="C12" s="12">
        <v>2675</v>
      </c>
      <c r="D12" s="12">
        <v>24297.5</v>
      </c>
      <c r="E12" s="12">
        <v>21600.5</v>
      </c>
      <c r="F12" s="13">
        <f t="shared" si="0"/>
        <v>-11.099907397880443</v>
      </c>
      <c r="G12" s="1"/>
      <c r="H12" s="1"/>
      <c r="I12" s="1"/>
    </row>
    <row r="13" spans="1:12" x14ac:dyDescent="0.25">
      <c r="A13" s="8" t="s">
        <v>50</v>
      </c>
      <c r="B13" s="9">
        <v>5787</v>
      </c>
      <c r="C13" s="9">
        <v>5364</v>
      </c>
      <c r="D13" s="9">
        <v>40498</v>
      </c>
      <c r="E13" s="9">
        <v>43425</v>
      </c>
      <c r="F13" s="10">
        <f t="shared" si="0"/>
        <v>7.2275174082670759</v>
      </c>
      <c r="G13" s="1"/>
      <c r="H13" s="1"/>
      <c r="I13" s="1"/>
    </row>
    <row r="14" spans="1:12" x14ac:dyDescent="0.25">
      <c r="A14" s="11" t="s">
        <v>51</v>
      </c>
      <c r="B14" s="12">
        <v>14658.5</v>
      </c>
      <c r="C14" s="12">
        <v>19287</v>
      </c>
      <c r="D14" s="12">
        <v>111410.5</v>
      </c>
      <c r="E14" s="12">
        <v>115700.5</v>
      </c>
      <c r="F14" s="13">
        <f t="shared" si="0"/>
        <v>3.8506244923054851</v>
      </c>
      <c r="G14" s="1"/>
      <c r="H14" s="1"/>
      <c r="I14" s="1"/>
    </row>
    <row r="15" spans="1:12" x14ac:dyDescent="0.25">
      <c r="A15" s="8" t="s">
        <v>52</v>
      </c>
      <c r="B15" s="9">
        <v>5566</v>
      </c>
      <c r="C15" s="9">
        <v>5376.25</v>
      </c>
      <c r="D15" s="9">
        <v>42852.5</v>
      </c>
      <c r="E15" s="9">
        <v>43646</v>
      </c>
      <c r="F15" s="10">
        <f t="shared" si="0"/>
        <v>1.8517006008984254</v>
      </c>
      <c r="G15" s="1"/>
      <c r="H15" s="1"/>
      <c r="I15" s="1"/>
    </row>
    <row r="16" spans="1:12" x14ac:dyDescent="0.25">
      <c r="A16" s="11" t="s">
        <v>53</v>
      </c>
      <c r="B16" s="12">
        <v>1787</v>
      </c>
      <c r="C16" s="12">
        <v>2137</v>
      </c>
      <c r="D16" s="12">
        <v>11866</v>
      </c>
      <c r="E16" s="12">
        <v>13510</v>
      </c>
      <c r="F16" s="13">
        <f t="shared" si="0"/>
        <v>13.854710938816794</v>
      </c>
      <c r="G16" s="1"/>
      <c r="H16" s="1"/>
      <c r="I16" s="1"/>
    </row>
    <row r="17" spans="1:9" x14ac:dyDescent="0.25">
      <c r="A17" s="8" t="s">
        <v>54</v>
      </c>
      <c r="B17" s="9">
        <v>734</v>
      </c>
      <c r="C17" s="9">
        <v>415</v>
      </c>
      <c r="D17" s="9">
        <v>4502</v>
      </c>
      <c r="E17" s="9">
        <v>1789</v>
      </c>
      <c r="F17" s="10">
        <f t="shared" si="0"/>
        <v>-60.262105730786317</v>
      </c>
      <c r="G17" s="1"/>
      <c r="H17" s="1"/>
      <c r="I17" s="1"/>
    </row>
    <row r="18" spans="1:9" x14ac:dyDescent="0.25">
      <c r="A18" s="11" t="s">
        <v>55</v>
      </c>
      <c r="B18" s="12">
        <v>1202</v>
      </c>
      <c r="C18" s="12">
        <v>1073</v>
      </c>
      <c r="D18" s="12">
        <v>10099</v>
      </c>
      <c r="E18" s="12">
        <v>11954</v>
      </c>
      <c r="F18" s="13">
        <f t="shared" si="0"/>
        <v>18.368155262897318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608</v>
      </c>
      <c r="C20" s="12">
        <v>915</v>
      </c>
      <c r="D20" s="12">
        <v>5618</v>
      </c>
      <c r="E20" s="12">
        <v>6598</v>
      </c>
      <c r="F20" s="13">
        <f t="shared" si="0"/>
        <v>17.4439302242791</v>
      </c>
      <c r="G20" s="1"/>
      <c r="H20" s="1"/>
      <c r="I20" s="1"/>
    </row>
    <row r="21" spans="1:9" x14ac:dyDescent="0.25">
      <c r="A21" s="8" t="s">
        <v>58</v>
      </c>
      <c r="B21" s="9">
        <v>252</v>
      </c>
      <c r="C21" s="9">
        <v>302</v>
      </c>
      <c r="D21" s="9">
        <v>1165</v>
      </c>
      <c r="E21" s="9">
        <v>891</v>
      </c>
      <c r="F21" s="10">
        <f t="shared" si="0"/>
        <v>-23.519313304721024</v>
      </c>
      <c r="G21" s="1"/>
      <c r="H21" s="1"/>
      <c r="I21" s="1"/>
    </row>
    <row r="22" spans="1:9" x14ac:dyDescent="0.25">
      <c r="A22" s="11" t="s">
        <v>59</v>
      </c>
      <c r="B22" s="12">
        <v>27465</v>
      </c>
      <c r="C22" s="12">
        <v>28721</v>
      </c>
      <c r="D22" s="12">
        <v>226486</v>
      </c>
      <c r="E22" s="12">
        <v>221041</v>
      </c>
      <c r="F22" s="13">
        <f t="shared" si="0"/>
        <v>-2.4041221090928389</v>
      </c>
      <c r="G22" s="1"/>
      <c r="H22" s="1"/>
      <c r="I22" s="1"/>
    </row>
    <row r="23" spans="1:9" x14ac:dyDescent="0.25">
      <c r="A23" s="8" t="s">
        <v>60</v>
      </c>
      <c r="B23" s="9">
        <v>974</v>
      </c>
      <c r="C23" s="9">
        <v>1115</v>
      </c>
      <c r="D23" s="9">
        <v>9434</v>
      </c>
      <c r="E23" s="9">
        <v>9102</v>
      </c>
      <c r="F23" s="10">
        <f t="shared" si="0"/>
        <v>-3.5191859232563019</v>
      </c>
      <c r="G23" s="1"/>
      <c r="H23" s="1"/>
      <c r="I23" s="1"/>
    </row>
    <row r="24" spans="1:9" x14ac:dyDescent="0.25">
      <c r="A24" s="11" t="s">
        <v>61</v>
      </c>
      <c r="B24" s="12">
        <v>627</v>
      </c>
      <c r="C24" s="12">
        <v>668</v>
      </c>
      <c r="D24" s="12">
        <v>3922</v>
      </c>
      <c r="E24" s="12">
        <v>4537</v>
      </c>
      <c r="F24" s="13">
        <f t="shared" si="0"/>
        <v>15.680775114737372</v>
      </c>
      <c r="G24" s="1"/>
      <c r="H24" s="1"/>
      <c r="I24" s="1"/>
    </row>
    <row r="25" spans="1:9" x14ac:dyDescent="0.25">
      <c r="A25" s="8" t="s">
        <v>62</v>
      </c>
      <c r="B25" s="9">
        <v>1750</v>
      </c>
      <c r="C25" s="9">
        <v>1880</v>
      </c>
      <c r="D25" s="9">
        <v>13523</v>
      </c>
      <c r="E25" s="9">
        <v>13569</v>
      </c>
      <c r="F25" s="10">
        <f t="shared" si="0"/>
        <v>0.34016120683280349</v>
      </c>
      <c r="G25" s="1"/>
      <c r="H25" s="1"/>
      <c r="I25" s="1"/>
    </row>
    <row r="26" spans="1:9" x14ac:dyDescent="0.25">
      <c r="A26" s="11" t="s">
        <v>63</v>
      </c>
      <c r="B26" s="12">
        <v>68</v>
      </c>
      <c r="C26" s="12">
        <v>91</v>
      </c>
      <c r="D26" s="12">
        <v>1556</v>
      </c>
      <c r="E26" s="12">
        <v>596</v>
      </c>
      <c r="F26" s="13">
        <f t="shared" si="0"/>
        <v>-61.696658097686374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23700</v>
      </c>
      <c r="C28" s="12">
        <v>23233</v>
      </c>
      <c r="D28" s="12">
        <v>186808</v>
      </c>
      <c r="E28" s="12">
        <v>177623</v>
      </c>
      <c r="F28" s="13">
        <f t="shared" si="0"/>
        <v>-4.9168129844546229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12161</v>
      </c>
      <c r="C30" s="12">
        <v>10858</v>
      </c>
      <c r="D30" s="12">
        <v>90129</v>
      </c>
      <c r="E30" s="12">
        <v>82590</v>
      </c>
      <c r="F30" s="13">
        <f t="shared" si="0"/>
        <v>-8.3646772958759072</v>
      </c>
      <c r="G30" s="1"/>
      <c r="H30" s="1"/>
      <c r="I30" s="1"/>
    </row>
    <row r="31" spans="1:9" x14ac:dyDescent="0.25">
      <c r="A31" s="8" t="s">
        <v>68</v>
      </c>
      <c r="B31" s="9">
        <v>1741</v>
      </c>
      <c r="C31" s="9">
        <v>899</v>
      </c>
      <c r="D31" s="9">
        <v>14873</v>
      </c>
      <c r="E31" s="9">
        <v>10307</v>
      </c>
      <c r="F31" s="10">
        <f t="shared" si="0"/>
        <v>-30.699926040476029</v>
      </c>
      <c r="G31" s="1"/>
      <c r="H31" s="1"/>
      <c r="I31" s="1"/>
    </row>
    <row r="32" spans="1:9" x14ac:dyDescent="0.25">
      <c r="A32" s="11" t="s">
        <v>69</v>
      </c>
      <c r="B32" s="12">
        <v>10734</v>
      </c>
      <c r="C32" s="12">
        <v>15650</v>
      </c>
      <c r="D32" s="12">
        <v>100000</v>
      </c>
      <c r="E32" s="12">
        <v>94599</v>
      </c>
      <c r="F32" s="13">
        <f t="shared" si="0"/>
        <v>-5.4009999999999962</v>
      </c>
      <c r="G32" s="1"/>
      <c r="H32" s="1"/>
      <c r="I32" s="1"/>
    </row>
    <row r="33" spans="1:9" x14ac:dyDescent="0.25">
      <c r="A33" s="8" t="s">
        <v>70</v>
      </c>
      <c r="B33" s="9">
        <v>3130</v>
      </c>
      <c r="C33" s="9">
        <v>2507</v>
      </c>
      <c r="D33" s="9">
        <v>16068</v>
      </c>
      <c r="E33" s="9">
        <v>17587</v>
      </c>
      <c r="F33" s="10">
        <f t="shared" si="0"/>
        <v>9.4535723176499857</v>
      </c>
      <c r="G33" s="1"/>
      <c r="H33" s="1"/>
      <c r="I33" s="1"/>
    </row>
    <row r="34" spans="1:9" x14ac:dyDescent="0.25">
      <c r="A34" s="11" t="s">
        <v>71</v>
      </c>
      <c r="B34" s="12">
        <v>1764</v>
      </c>
      <c r="C34" s="12">
        <v>2492</v>
      </c>
      <c r="D34" s="12">
        <v>15810</v>
      </c>
      <c r="E34" s="12">
        <v>20657</v>
      </c>
      <c r="F34" s="13">
        <f t="shared" si="0"/>
        <v>30.657811511701453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128177.5</v>
      </c>
      <c r="C35" s="15">
        <f t="shared" ref="C35:E35" si="1">SUM(C7:C34)</f>
        <v>135091.25</v>
      </c>
      <c r="D35" s="15">
        <f t="shared" si="1"/>
        <v>1027475.75</v>
      </c>
      <c r="E35" s="15">
        <f t="shared" si="1"/>
        <v>992936</v>
      </c>
      <c r="F35" s="16">
        <f t="shared" si="0"/>
        <v>-3.361612184034513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693</v>
      </c>
      <c r="C38" s="41">
        <f>D7</f>
        <v>204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221041</v>
      </c>
      <c r="G38" s="42">
        <f>LOOKUP(E38,$A$38:$A$65,$C$38:$C$65)</f>
        <v>226486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78017</v>
      </c>
      <c r="C39" s="41">
        <f t="shared" ref="C39:C65" si="5">D8</f>
        <v>78167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177623</v>
      </c>
      <c r="G39" s="42">
        <f t="shared" ref="G39:G65" si="8">LOOKUP(E39,$A$38:$A$65,$C$38:$C$65)</f>
        <v>186808</v>
      </c>
    </row>
    <row r="40" spans="1:9" x14ac:dyDescent="0.25">
      <c r="A40" s="42" t="str">
        <f t="shared" si="3"/>
        <v>ALMERIA</v>
      </c>
      <c r="B40" s="41">
        <f t="shared" si="4"/>
        <v>2503</v>
      </c>
      <c r="C40" s="41">
        <f t="shared" si="5"/>
        <v>2721.25</v>
      </c>
      <c r="D40" s="41">
        <f t="shared" si="6"/>
        <v>19</v>
      </c>
      <c r="E40" s="42" t="str">
        <f t="shared" si="2"/>
        <v>BARCELONA</v>
      </c>
      <c r="F40" s="42">
        <f t="shared" si="7"/>
        <v>115700.5</v>
      </c>
      <c r="G40" s="42">
        <f t="shared" si="8"/>
        <v>111410.5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94599</v>
      </c>
      <c r="G41" s="42">
        <f t="shared" si="8"/>
        <v>100000</v>
      </c>
    </row>
    <row r="42" spans="1:9" x14ac:dyDescent="0.25">
      <c r="A42" s="42" t="str">
        <f t="shared" si="3"/>
        <v>BAHIA DE ALGECIRAS</v>
      </c>
      <c r="B42" s="41">
        <f t="shared" si="4"/>
        <v>361</v>
      </c>
      <c r="C42" s="41">
        <f t="shared" si="5"/>
        <v>15466</v>
      </c>
      <c r="D42" s="41">
        <f t="shared" si="6"/>
        <v>24</v>
      </c>
      <c r="E42" s="42" t="str">
        <f t="shared" si="2"/>
        <v>SEVILLA</v>
      </c>
      <c r="F42" s="42">
        <f t="shared" si="7"/>
        <v>82590</v>
      </c>
      <c r="G42" s="42">
        <f t="shared" si="8"/>
        <v>90129</v>
      </c>
    </row>
    <row r="43" spans="1:9" x14ac:dyDescent="0.25">
      <c r="A43" s="42" t="str">
        <f t="shared" si="3"/>
        <v>BAHIA DE CADIZ</v>
      </c>
      <c r="B43" s="41">
        <f t="shared" si="4"/>
        <v>21600.5</v>
      </c>
      <c r="C43" s="41">
        <f t="shared" si="5"/>
        <v>24297.5</v>
      </c>
      <c r="D43" s="41">
        <f t="shared" si="6"/>
        <v>9</v>
      </c>
      <c r="E43" s="42" t="str">
        <f t="shared" si="2"/>
        <v>ALICANTE</v>
      </c>
      <c r="F43" s="42">
        <f t="shared" si="7"/>
        <v>78017</v>
      </c>
      <c r="G43" s="42">
        <f t="shared" si="8"/>
        <v>78167</v>
      </c>
    </row>
    <row r="44" spans="1:9" x14ac:dyDescent="0.25">
      <c r="A44" s="42" t="str">
        <f t="shared" si="3"/>
        <v>BALEARES</v>
      </c>
      <c r="B44" s="41">
        <f t="shared" si="4"/>
        <v>43425</v>
      </c>
      <c r="C44" s="41">
        <f t="shared" si="5"/>
        <v>40498</v>
      </c>
      <c r="D44" s="41">
        <f t="shared" si="6"/>
        <v>8</v>
      </c>
      <c r="E44" s="42" t="str">
        <f t="shared" si="2"/>
        <v>BILBAO</v>
      </c>
      <c r="F44" s="42">
        <f t="shared" si="7"/>
        <v>43646</v>
      </c>
      <c r="G44" s="42">
        <f t="shared" si="8"/>
        <v>42852.5</v>
      </c>
    </row>
    <row r="45" spans="1:9" x14ac:dyDescent="0.25">
      <c r="A45" s="42" t="str">
        <f t="shared" si="3"/>
        <v>BARCELONA</v>
      </c>
      <c r="B45" s="41">
        <f t="shared" si="4"/>
        <v>115700.5</v>
      </c>
      <c r="C45" s="41">
        <f t="shared" si="5"/>
        <v>111410.5</v>
      </c>
      <c r="D45" s="41">
        <f t="shared" si="6"/>
        <v>3</v>
      </c>
      <c r="E45" s="42" t="str">
        <f t="shared" si="2"/>
        <v>BALEARES</v>
      </c>
      <c r="F45" s="42">
        <f t="shared" si="7"/>
        <v>43425</v>
      </c>
      <c r="G45" s="42">
        <f t="shared" si="8"/>
        <v>40498</v>
      </c>
    </row>
    <row r="46" spans="1:9" x14ac:dyDescent="0.25">
      <c r="A46" s="42" t="str">
        <f t="shared" si="3"/>
        <v>BILBAO</v>
      </c>
      <c r="B46" s="41">
        <f t="shared" si="4"/>
        <v>43646</v>
      </c>
      <c r="C46" s="41">
        <f t="shared" si="5"/>
        <v>42852.5</v>
      </c>
      <c r="D46" s="41">
        <f t="shared" si="6"/>
        <v>7</v>
      </c>
      <c r="E46" s="42" t="str">
        <f t="shared" si="2"/>
        <v>BAHIA DE CADIZ</v>
      </c>
      <c r="F46" s="42">
        <f t="shared" si="7"/>
        <v>21600.5</v>
      </c>
      <c r="G46" s="42">
        <f t="shared" si="8"/>
        <v>24297.5</v>
      </c>
    </row>
    <row r="47" spans="1:9" x14ac:dyDescent="0.25">
      <c r="A47" s="42" t="str">
        <f t="shared" si="3"/>
        <v>CARTAGENA</v>
      </c>
      <c r="B47" s="41">
        <f t="shared" si="4"/>
        <v>13510</v>
      </c>
      <c r="C47" s="41">
        <f t="shared" si="5"/>
        <v>11866</v>
      </c>
      <c r="D47" s="41">
        <f t="shared" si="6"/>
        <v>13</v>
      </c>
      <c r="E47" s="42" t="str">
        <f t="shared" si="2"/>
        <v>VILAGARCIA</v>
      </c>
      <c r="F47" s="42">
        <f t="shared" si="7"/>
        <v>20657</v>
      </c>
      <c r="G47" s="42">
        <f t="shared" si="8"/>
        <v>15810</v>
      </c>
    </row>
    <row r="48" spans="1:9" x14ac:dyDescent="0.25">
      <c r="A48" s="42" t="str">
        <f t="shared" si="3"/>
        <v>CASTELLON</v>
      </c>
      <c r="B48" s="41">
        <f t="shared" si="4"/>
        <v>1789</v>
      </c>
      <c r="C48" s="41">
        <f t="shared" si="5"/>
        <v>4502</v>
      </c>
      <c r="D48" s="41">
        <f t="shared" si="6"/>
        <v>20</v>
      </c>
      <c r="E48" s="42" t="str">
        <f t="shared" si="2"/>
        <v>VIGO</v>
      </c>
      <c r="F48" s="42">
        <f t="shared" si="7"/>
        <v>17587</v>
      </c>
      <c r="G48" s="42">
        <f t="shared" si="8"/>
        <v>16068</v>
      </c>
    </row>
    <row r="49" spans="1:7" x14ac:dyDescent="0.25">
      <c r="A49" s="42" t="str">
        <f t="shared" si="3"/>
        <v>CEUTA</v>
      </c>
      <c r="B49" s="41">
        <f t="shared" si="4"/>
        <v>11954</v>
      </c>
      <c r="C49" s="41">
        <f t="shared" si="5"/>
        <v>10099</v>
      </c>
      <c r="D49" s="41">
        <f t="shared" si="6"/>
        <v>14</v>
      </c>
      <c r="E49" s="42" t="str">
        <f t="shared" si="2"/>
        <v>MELILLA</v>
      </c>
      <c r="F49" s="42">
        <f t="shared" si="7"/>
        <v>13569</v>
      </c>
      <c r="G49" s="42">
        <f t="shared" si="8"/>
        <v>13523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25</v>
      </c>
      <c r="E50" s="42" t="str">
        <f t="shared" si="2"/>
        <v>CARTAGENA</v>
      </c>
      <c r="F50" s="42">
        <f t="shared" si="7"/>
        <v>13510</v>
      </c>
      <c r="G50" s="42">
        <f t="shared" si="8"/>
        <v>11866</v>
      </c>
    </row>
    <row r="51" spans="1:7" x14ac:dyDescent="0.25">
      <c r="A51" s="42" t="str">
        <f t="shared" si="3"/>
        <v>GIJON</v>
      </c>
      <c r="B51" s="41">
        <f t="shared" si="4"/>
        <v>6598</v>
      </c>
      <c r="C51" s="41">
        <f t="shared" si="5"/>
        <v>5618</v>
      </c>
      <c r="D51" s="41">
        <f t="shared" si="6"/>
        <v>17</v>
      </c>
      <c r="E51" s="42" t="str">
        <f t="shared" si="2"/>
        <v>CEUTA</v>
      </c>
      <c r="F51" s="42">
        <f t="shared" si="7"/>
        <v>11954</v>
      </c>
      <c r="G51" s="42">
        <f t="shared" si="8"/>
        <v>10099</v>
      </c>
    </row>
    <row r="52" spans="1:7" x14ac:dyDescent="0.25">
      <c r="A52" s="42" t="str">
        <f t="shared" si="3"/>
        <v>HUELVA</v>
      </c>
      <c r="B52" s="41">
        <f t="shared" si="4"/>
        <v>891</v>
      </c>
      <c r="C52" s="41">
        <f t="shared" si="5"/>
        <v>1165</v>
      </c>
      <c r="D52" s="41">
        <f t="shared" si="6"/>
        <v>21</v>
      </c>
      <c r="E52" s="42" t="str">
        <f t="shared" si="2"/>
        <v>TARRAGONA</v>
      </c>
      <c r="F52" s="42">
        <f t="shared" si="7"/>
        <v>10307</v>
      </c>
      <c r="G52" s="42">
        <f t="shared" si="8"/>
        <v>14873</v>
      </c>
    </row>
    <row r="53" spans="1:7" x14ac:dyDescent="0.25">
      <c r="A53" s="42" t="str">
        <f t="shared" si="3"/>
        <v>LAS PALMAS</v>
      </c>
      <c r="B53" s="41">
        <f t="shared" si="4"/>
        <v>221041</v>
      </c>
      <c r="C53" s="41">
        <f t="shared" si="5"/>
        <v>226486</v>
      </c>
      <c r="D53" s="41">
        <f t="shared" si="6"/>
        <v>1</v>
      </c>
      <c r="E53" s="42" t="str">
        <f t="shared" si="2"/>
        <v>MALAGA</v>
      </c>
      <c r="F53" s="42">
        <f t="shared" si="7"/>
        <v>9102</v>
      </c>
      <c r="G53" s="42">
        <f t="shared" si="8"/>
        <v>9434</v>
      </c>
    </row>
    <row r="54" spans="1:7" x14ac:dyDescent="0.25">
      <c r="A54" s="42" t="str">
        <f t="shared" si="3"/>
        <v>MALAGA</v>
      </c>
      <c r="B54" s="41">
        <f t="shared" si="4"/>
        <v>9102</v>
      </c>
      <c r="C54" s="41">
        <f t="shared" si="5"/>
        <v>9434</v>
      </c>
      <c r="D54" s="41">
        <f t="shared" si="6"/>
        <v>16</v>
      </c>
      <c r="E54" s="42" t="str">
        <f t="shared" si="2"/>
        <v>GIJON</v>
      </c>
      <c r="F54" s="42">
        <f t="shared" si="7"/>
        <v>6598</v>
      </c>
      <c r="G54" s="42">
        <f t="shared" si="8"/>
        <v>5618</v>
      </c>
    </row>
    <row r="55" spans="1:7" x14ac:dyDescent="0.25">
      <c r="A55" s="42" t="str">
        <f t="shared" si="3"/>
        <v>MARIN Y RIA DE PONTEVEDRA</v>
      </c>
      <c r="B55" s="41">
        <f t="shared" si="4"/>
        <v>4537</v>
      </c>
      <c r="C55" s="41">
        <f t="shared" si="5"/>
        <v>3922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4537</v>
      </c>
      <c r="G55" s="42">
        <f t="shared" si="8"/>
        <v>3922</v>
      </c>
    </row>
    <row r="56" spans="1:7" x14ac:dyDescent="0.25">
      <c r="A56" s="42" t="str">
        <f t="shared" si="3"/>
        <v>MELILLA</v>
      </c>
      <c r="B56" s="41">
        <f t="shared" si="4"/>
        <v>13569</v>
      </c>
      <c r="C56" s="41">
        <f t="shared" si="5"/>
        <v>13523</v>
      </c>
      <c r="D56" s="41">
        <f t="shared" si="6"/>
        <v>12</v>
      </c>
      <c r="E56" s="42" t="str">
        <f t="shared" si="2"/>
        <v>ALMERIA</v>
      </c>
      <c r="F56" s="42">
        <f t="shared" si="7"/>
        <v>2503</v>
      </c>
      <c r="G56" s="42">
        <f t="shared" si="8"/>
        <v>2721.25</v>
      </c>
    </row>
    <row r="57" spans="1:7" x14ac:dyDescent="0.25">
      <c r="A57" s="42" t="str">
        <f t="shared" si="3"/>
        <v>MOTRIL</v>
      </c>
      <c r="B57" s="41">
        <f t="shared" si="4"/>
        <v>596</v>
      </c>
      <c r="C57" s="41">
        <f t="shared" si="5"/>
        <v>1556</v>
      </c>
      <c r="D57" s="41">
        <f t="shared" si="6"/>
        <v>23</v>
      </c>
      <c r="E57" s="42" t="str">
        <f t="shared" si="2"/>
        <v>CASTELLON</v>
      </c>
      <c r="F57" s="42">
        <f t="shared" si="7"/>
        <v>1789</v>
      </c>
      <c r="G57" s="42">
        <f t="shared" si="8"/>
        <v>4502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891</v>
      </c>
      <c r="G58" s="42">
        <f t="shared" si="8"/>
        <v>1165</v>
      </c>
    </row>
    <row r="59" spans="1:7" x14ac:dyDescent="0.25">
      <c r="A59" s="42" t="str">
        <f t="shared" si="3"/>
        <v>SANTA CRUZ DE TENERIFE</v>
      </c>
      <c r="B59" s="41">
        <f t="shared" si="4"/>
        <v>177623</v>
      </c>
      <c r="C59" s="41">
        <f t="shared" si="5"/>
        <v>186808</v>
      </c>
      <c r="D59" s="41">
        <f t="shared" si="6"/>
        <v>2</v>
      </c>
      <c r="E59" s="42" t="str">
        <f t="shared" si="2"/>
        <v>A CORUÑA</v>
      </c>
      <c r="F59" s="42">
        <f t="shared" si="7"/>
        <v>693</v>
      </c>
      <c r="G59" s="42">
        <f t="shared" si="8"/>
        <v>204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596</v>
      </c>
      <c r="G60" s="42">
        <f t="shared" si="8"/>
        <v>1556</v>
      </c>
    </row>
    <row r="61" spans="1:7" x14ac:dyDescent="0.25">
      <c r="A61" s="42" t="str">
        <f t="shared" si="3"/>
        <v>SEVILLA</v>
      </c>
      <c r="B61" s="41">
        <f t="shared" si="4"/>
        <v>82590</v>
      </c>
      <c r="C61" s="41">
        <f t="shared" si="5"/>
        <v>90129</v>
      </c>
      <c r="D61" s="41">
        <f t="shared" si="6"/>
        <v>5</v>
      </c>
      <c r="E61" s="42" t="str">
        <f t="shared" si="2"/>
        <v>BAHIA DE ALGECIRAS</v>
      </c>
      <c r="F61" s="42">
        <f t="shared" si="7"/>
        <v>361</v>
      </c>
      <c r="G61" s="42">
        <f t="shared" si="8"/>
        <v>15466</v>
      </c>
    </row>
    <row r="62" spans="1:7" x14ac:dyDescent="0.25">
      <c r="A62" s="42" t="str">
        <f t="shared" si="3"/>
        <v>TARRAGONA</v>
      </c>
      <c r="B62" s="41">
        <f t="shared" si="4"/>
        <v>10307</v>
      </c>
      <c r="C62" s="41">
        <f t="shared" si="5"/>
        <v>14873</v>
      </c>
      <c r="D62" s="41">
        <f t="shared" si="6"/>
        <v>15</v>
      </c>
      <c r="E62" s="42" t="str">
        <f t="shared" si="2"/>
        <v>FERROL-SAN CIBRAO</v>
      </c>
      <c r="F62" s="42">
        <f t="shared" si="7"/>
        <v>40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94599</v>
      </c>
      <c r="C63" s="41">
        <f t="shared" si="5"/>
        <v>100000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17587</v>
      </c>
      <c r="C64" s="41">
        <f t="shared" si="5"/>
        <v>16068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20657</v>
      </c>
      <c r="C65" s="41">
        <f t="shared" si="5"/>
        <v>15810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A5" sqref="A5:A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">
        <v>40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420</v>
      </c>
      <c r="C7" s="9">
        <v>686</v>
      </c>
      <c r="D7" s="9">
        <v>3180</v>
      </c>
      <c r="E7" s="9">
        <v>3128</v>
      </c>
      <c r="F7" s="10">
        <f>((E7*100)/D7)-100</f>
        <v>-1.6352201257861623</v>
      </c>
      <c r="G7" s="1"/>
      <c r="H7" s="1"/>
      <c r="I7" s="1"/>
    </row>
    <row r="8" spans="1:12" x14ac:dyDescent="0.25">
      <c r="A8" s="11" t="s">
        <v>45</v>
      </c>
      <c r="B8" s="12">
        <v>2591</v>
      </c>
      <c r="C8" s="12">
        <v>1908</v>
      </c>
      <c r="D8" s="12">
        <v>29410</v>
      </c>
      <c r="E8" s="12">
        <v>19793</v>
      </c>
      <c r="F8" s="13">
        <f t="shared" ref="F8:F35" si="0">((E8*100)/D8)-100</f>
        <v>-32.699761985719149</v>
      </c>
      <c r="G8" s="1"/>
      <c r="H8" s="1"/>
      <c r="I8" s="1"/>
    </row>
    <row r="9" spans="1:12" x14ac:dyDescent="0.25">
      <c r="A9" s="8" t="s">
        <v>46</v>
      </c>
      <c r="B9" s="9">
        <v>153</v>
      </c>
      <c r="C9" s="9">
        <v>283</v>
      </c>
      <c r="D9" s="9">
        <v>1154</v>
      </c>
      <c r="E9" s="9">
        <v>2153</v>
      </c>
      <c r="F9" s="10">
        <f t="shared" si="0"/>
        <v>86.568457538994807</v>
      </c>
      <c r="G9" s="1"/>
      <c r="H9" s="1"/>
      <c r="I9" s="1"/>
    </row>
    <row r="10" spans="1:12" x14ac:dyDescent="0.25">
      <c r="A10" s="11" t="s">
        <v>47</v>
      </c>
      <c r="B10" s="12">
        <v>4</v>
      </c>
      <c r="C10" s="12">
        <v>0</v>
      </c>
      <c r="D10" s="12">
        <v>8</v>
      </c>
      <c r="E10" s="12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9">
        <v>27472</v>
      </c>
      <c r="C11" s="9">
        <v>27849</v>
      </c>
      <c r="D11" s="9">
        <v>187120</v>
      </c>
      <c r="E11" s="9">
        <v>222412</v>
      </c>
      <c r="F11" s="10">
        <f t="shared" si="0"/>
        <v>18.860624198375376</v>
      </c>
      <c r="G11" s="1"/>
      <c r="H11" s="1"/>
      <c r="I11" s="1"/>
    </row>
    <row r="12" spans="1:12" x14ac:dyDescent="0.25">
      <c r="A12" s="11" t="s">
        <v>49</v>
      </c>
      <c r="B12" s="12">
        <v>5643</v>
      </c>
      <c r="C12" s="12">
        <v>4898</v>
      </c>
      <c r="D12" s="12">
        <v>38484</v>
      </c>
      <c r="E12" s="12">
        <v>38291</v>
      </c>
      <c r="F12" s="13">
        <f t="shared" si="0"/>
        <v>-0.50150711984201735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25</v>
      </c>
      <c r="F13" s="10">
        <f t="shared" si="0"/>
        <v>1150</v>
      </c>
      <c r="G13" s="1"/>
      <c r="H13" s="1"/>
      <c r="I13" s="1"/>
    </row>
    <row r="14" spans="1:12" x14ac:dyDescent="0.25">
      <c r="A14" s="11" t="s">
        <v>51</v>
      </c>
      <c r="B14" s="12">
        <v>108434.5</v>
      </c>
      <c r="C14" s="12">
        <v>126136.5</v>
      </c>
      <c r="D14" s="12">
        <v>739563.5</v>
      </c>
      <c r="E14" s="12">
        <v>831454.5</v>
      </c>
      <c r="F14" s="13">
        <f t="shared" si="0"/>
        <v>12.425031792401867</v>
      </c>
      <c r="G14" s="1"/>
      <c r="H14" s="1"/>
      <c r="I14" s="1"/>
    </row>
    <row r="15" spans="1:12" x14ac:dyDescent="0.25">
      <c r="A15" s="8" t="s">
        <v>52</v>
      </c>
      <c r="B15" s="9">
        <v>50866.75</v>
      </c>
      <c r="C15" s="9">
        <v>45259</v>
      </c>
      <c r="D15" s="9">
        <v>364159.5</v>
      </c>
      <c r="E15" s="9">
        <v>355898.75</v>
      </c>
      <c r="F15" s="10">
        <f t="shared" si="0"/>
        <v>-2.2684428114603605</v>
      </c>
      <c r="G15" s="1"/>
      <c r="H15" s="1"/>
      <c r="I15" s="1"/>
    </row>
    <row r="16" spans="1:12" x14ac:dyDescent="0.25">
      <c r="A16" s="11" t="s">
        <v>53</v>
      </c>
      <c r="B16" s="12">
        <v>4232</v>
      </c>
      <c r="C16" s="12">
        <v>4428</v>
      </c>
      <c r="D16" s="12">
        <v>34195</v>
      </c>
      <c r="E16" s="12">
        <v>38236</v>
      </c>
      <c r="F16" s="13">
        <f t="shared" si="0"/>
        <v>11.81751718087439</v>
      </c>
      <c r="G16" s="1"/>
      <c r="H16" s="1"/>
      <c r="I16" s="1"/>
    </row>
    <row r="17" spans="1:9" x14ac:dyDescent="0.25">
      <c r="A17" s="8" t="s">
        <v>54</v>
      </c>
      <c r="B17" s="9">
        <v>13645</v>
      </c>
      <c r="C17" s="9">
        <v>18200</v>
      </c>
      <c r="D17" s="9">
        <v>101685</v>
      </c>
      <c r="E17" s="9">
        <v>128486</v>
      </c>
      <c r="F17" s="10">
        <f t="shared" si="0"/>
        <v>26.356886463096814</v>
      </c>
      <c r="G17" s="1"/>
      <c r="H17" s="1"/>
      <c r="I17" s="1"/>
    </row>
    <row r="18" spans="1:9" x14ac:dyDescent="0.25">
      <c r="A18" s="11" t="s">
        <v>55</v>
      </c>
      <c r="B18" s="12">
        <v>4</v>
      </c>
      <c r="C18" s="12">
        <v>0</v>
      </c>
      <c r="D18" s="12">
        <v>131</v>
      </c>
      <c r="E18" s="12">
        <v>17</v>
      </c>
      <c r="F18" s="13">
        <f t="shared" si="0"/>
        <v>-87.022900763358777</v>
      </c>
      <c r="G18" s="1"/>
      <c r="H18" s="1"/>
      <c r="I18" s="1"/>
    </row>
    <row r="19" spans="1:9" x14ac:dyDescent="0.25">
      <c r="A19" s="8" t="s">
        <v>56</v>
      </c>
      <c r="B19" s="9">
        <v>74</v>
      </c>
      <c r="C19" s="9">
        <v>92</v>
      </c>
      <c r="D19" s="9">
        <v>525</v>
      </c>
      <c r="E19" s="9">
        <v>625</v>
      </c>
      <c r="F19" s="10">
        <f t="shared" si="0"/>
        <v>19.047619047619051</v>
      </c>
      <c r="G19" s="1"/>
      <c r="H19" s="1"/>
      <c r="I19" s="1"/>
    </row>
    <row r="20" spans="1:9" x14ac:dyDescent="0.25">
      <c r="A20" s="11" t="s">
        <v>57</v>
      </c>
      <c r="B20" s="12">
        <v>3508</v>
      </c>
      <c r="C20" s="12">
        <v>4176</v>
      </c>
      <c r="D20" s="12">
        <v>25435</v>
      </c>
      <c r="E20" s="12">
        <v>34695</v>
      </c>
      <c r="F20" s="13">
        <f t="shared" si="0"/>
        <v>36.406526439944969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243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6566</v>
      </c>
      <c r="C22" s="12">
        <v>5548</v>
      </c>
      <c r="D22" s="12">
        <v>52693</v>
      </c>
      <c r="E22" s="12">
        <v>49406</v>
      </c>
      <c r="F22" s="13">
        <f t="shared" si="0"/>
        <v>-6.238020230391129</v>
      </c>
      <c r="G22" s="1"/>
      <c r="H22" s="1"/>
      <c r="I22" s="1"/>
    </row>
    <row r="23" spans="1:9" x14ac:dyDescent="0.25">
      <c r="A23" s="8" t="s">
        <v>60</v>
      </c>
      <c r="B23" s="9">
        <v>1962</v>
      </c>
      <c r="C23" s="9">
        <v>1993</v>
      </c>
      <c r="D23" s="9">
        <v>15650</v>
      </c>
      <c r="E23" s="9">
        <v>12662</v>
      </c>
      <c r="F23" s="10">
        <f t="shared" si="0"/>
        <v>-19.092651757188492</v>
      </c>
      <c r="G23" s="1"/>
      <c r="H23" s="1"/>
      <c r="I23" s="1"/>
    </row>
    <row r="24" spans="1:9" x14ac:dyDescent="0.25">
      <c r="A24" s="11" t="s">
        <v>61</v>
      </c>
      <c r="B24" s="12">
        <v>2362</v>
      </c>
      <c r="C24" s="12">
        <v>1074</v>
      </c>
      <c r="D24" s="12">
        <v>20696</v>
      </c>
      <c r="E24" s="12">
        <v>12932</v>
      </c>
      <c r="F24" s="13">
        <f t="shared" si="0"/>
        <v>-37.514495554696559</v>
      </c>
      <c r="G24" s="1"/>
      <c r="H24" s="1"/>
      <c r="I24" s="1"/>
    </row>
    <row r="25" spans="1:9" x14ac:dyDescent="0.25">
      <c r="A25" s="8" t="s">
        <v>62</v>
      </c>
      <c r="B25" s="9">
        <v>762</v>
      </c>
      <c r="C25" s="9">
        <v>1011</v>
      </c>
      <c r="D25" s="9">
        <v>8291</v>
      </c>
      <c r="E25" s="9">
        <v>9603</v>
      </c>
      <c r="F25" s="10">
        <f t="shared" si="0"/>
        <v>15.824387890483663</v>
      </c>
      <c r="G25" s="1"/>
      <c r="H25" s="1"/>
      <c r="I25" s="1"/>
    </row>
    <row r="26" spans="1:9" x14ac:dyDescent="0.25">
      <c r="A26" s="11" t="s">
        <v>63</v>
      </c>
      <c r="B26" s="12">
        <v>252</v>
      </c>
      <c r="C26" s="12">
        <v>322</v>
      </c>
      <c r="D26" s="12">
        <v>3040</v>
      </c>
      <c r="E26" s="12">
        <v>3290</v>
      </c>
      <c r="F26" s="13">
        <f t="shared" si="0"/>
        <v>8.223684210526315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3715</v>
      </c>
      <c r="C28" s="12">
        <v>2564</v>
      </c>
      <c r="D28" s="12">
        <v>25494</v>
      </c>
      <c r="E28" s="12">
        <v>20430</v>
      </c>
      <c r="F28" s="13">
        <f t="shared" si="0"/>
        <v>-19.863497293480819</v>
      </c>
      <c r="G28" s="1"/>
      <c r="H28" s="1"/>
      <c r="I28" s="1"/>
    </row>
    <row r="29" spans="1:9" x14ac:dyDescent="0.25">
      <c r="A29" s="8" t="s">
        <v>66</v>
      </c>
      <c r="B29" s="9">
        <v>82</v>
      </c>
      <c r="C29" s="9">
        <v>42</v>
      </c>
      <c r="D29" s="9">
        <v>771</v>
      </c>
      <c r="E29" s="9">
        <v>810</v>
      </c>
      <c r="F29" s="10">
        <f t="shared" si="0"/>
        <v>5.0583657587548601</v>
      </c>
      <c r="G29" s="1"/>
      <c r="H29" s="1"/>
      <c r="I29" s="1"/>
    </row>
    <row r="30" spans="1:9" x14ac:dyDescent="0.25">
      <c r="A30" s="11" t="s">
        <v>67</v>
      </c>
      <c r="B30" s="12">
        <v>1989</v>
      </c>
      <c r="C30" s="12">
        <v>1394</v>
      </c>
      <c r="D30" s="12">
        <v>14628</v>
      </c>
      <c r="E30" s="12">
        <v>9294</v>
      </c>
      <c r="F30" s="13">
        <f t="shared" si="0"/>
        <v>-36.464315012305171</v>
      </c>
      <c r="G30" s="1"/>
      <c r="H30" s="1"/>
      <c r="I30" s="1"/>
    </row>
    <row r="31" spans="1:9" x14ac:dyDescent="0.25">
      <c r="A31" s="8" t="s">
        <v>68</v>
      </c>
      <c r="B31" s="9">
        <v>5016</v>
      </c>
      <c r="C31" s="9">
        <v>4251</v>
      </c>
      <c r="D31" s="9">
        <v>40794</v>
      </c>
      <c r="E31" s="9">
        <v>38868</v>
      </c>
      <c r="F31" s="10">
        <f t="shared" si="0"/>
        <v>-4.7212825415502238</v>
      </c>
      <c r="G31" s="1"/>
      <c r="H31" s="1"/>
      <c r="I31" s="1"/>
    </row>
    <row r="32" spans="1:9" x14ac:dyDescent="0.25">
      <c r="A32" s="11" t="s">
        <v>69</v>
      </c>
      <c r="B32" s="12">
        <v>174067</v>
      </c>
      <c r="C32" s="12">
        <v>168483</v>
      </c>
      <c r="D32" s="12">
        <v>1350193</v>
      </c>
      <c r="E32" s="12">
        <v>1364347</v>
      </c>
      <c r="F32" s="13">
        <f t="shared" si="0"/>
        <v>1.04829457714564</v>
      </c>
      <c r="G32" s="1"/>
      <c r="H32" s="1"/>
      <c r="I32" s="1"/>
    </row>
    <row r="33" spans="1:9" x14ac:dyDescent="0.25">
      <c r="A33" s="8" t="s">
        <v>70</v>
      </c>
      <c r="B33" s="9">
        <v>12699</v>
      </c>
      <c r="C33" s="9">
        <v>15002.5</v>
      </c>
      <c r="D33" s="9">
        <v>112329</v>
      </c>
      <c r="E33" s="9">
        <v>118694</v>
      </c>
      <c r="F33" s="10">
        <f t="shared" si="0"/>
        <v>5.6663906916290472</v>
      </c>
      <c r="G33" s="1"/>
      <c r="H33" s="1"/>
      <c r="I33" s="1"/>
    </row>
    <row r="34" spans="1:9" x14ac:dyDescent="0.25">
      <c r="A34" s="11" t="s">
        <v>71</v>
      </c>
      <c r="B34" s="12">
        <v>58</v>
      </c>
      <c r="C34" s="12">
        <v>140</v>
      </c>
      <c r="D34" s="12">
        <v>607</v>
      </c>
      <c r="E34" s="12">
        <v>748</v>
      </c>
      <c r="F34" s="13">
        <f t="shared" si="0"/>
        <v>23.228995057660626</v>
      </c>
      <c r="G34" s="1"/>
      <c r="H34" s="1"/>
      <c r="I34" s="1"/>
    </row>
    <row r="35" spans="1:9" x14ac:dyDescent="0.25">
      <c r="A35" s="14" t="s">
        <v>72</v>
      </c>
      <c r="B35" s="15">
        <f>SUM(B7:B34)</f>
        <v>426577.25</v>
      </c>
      <c r="C35" s="15">
        <f t="shared" ref="C35:E35" si="1">SUM(C7:C34)</f>
        <v>435740</v>
      </c>
      <c r="D35" s="15">
        <f t="shared" si="1"/>
        <v>3170481</v>
      </c>
      <c r="E35" s="15">
        <f t="shared" si="1"/>
        <v>3316300.25</v>
      </c>
      <c r="F35" s="16">
        <f t="shared" si="0"/>
        <v>4.5992784691029556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3128</v>
      </c>
      <c r="C38" s="41">
        <f>D7</f>
        <v>3180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1364347</v>
      </c>
      <c r="G38" s="42">
        <f>LOOKUP(E38,$A$38:$A$65,$C$38:$C$65)</f>
        <v>1350193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19793</v>
      </c>
      <c r="C39" s="41">
        <f t="shared" ref="C39:C65" si="5">D8</f>
        <v>29410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831454.5</v>
      </c>
      <c r="G39" s="42">
        <f t="shared" ref="G39:G65" si="8">LOOKUP(E39,$A$38:$A$65,$C$38:$C$65)</f>
        <v>739563.5</v>
      </c>
    </row>
    <row r="40" spans="1:9" x14ac:dyDescent="0.25">
      <c r="A40" s="42" t="str">
        <f t="shared" si="3"/>
        <v>ALMERIA</v>
      </c>
      <c r="B40" s="41">
        <f t="shared" si="4"/>
        <v>2153</v>
      </c>
      <c r="C40" s="41">
        <f t="shared" si="5"/>
        <v>1154</v>
      </c>
      <c r="D40" s="41">
        <f t="shared" si="6"/>
        <v>20</v>
      </c>
      <c r="E40" s="42" t="str">
        <f t="shared" si="2"/>
        <v>BILBAO</v>
      </c>
      <c r="F40" s="42">
        <f t="shared" si="7"/>
        <v>355898.75</v>
      </c>
      <c r="G40" s="42">
        <f t="shared" si="8"/>
        <v>364159.5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26</v>
      </c>
      <c r="E41" s="42" t="str">
        <f t="shared" si="2"/>
        <v>BAHIA DE ALGECIRAS</v>
      </c>
      <c r="F41" s="42">
        <f t="shared" si="7"/>
        <v>222412</v>
      </c>
      <c r="G41" s="42">
        <f t="shared" si="8"/>
        <v>187120</v>
      </c>
    </row>
    <row r="42" spans="1:9" x14ac:dyDescent="0.25">
      <c r="A42" s="42" t="str">
        <f t="shared" si="3"/>
        <v>BAHIA DE ALGECIRAS</v>
      </c>
      <c r="B42" s="41">
        <f t="shared" si="4"/>
        <v>222412</v>
      </c>
      <c r="C42" s="41">
        <f t="shared" si="5"/>
        <v>187120</v>
      </c>
      <c r="D42" s="41">
        <f t="shared" si="6"/>
        <v>4</v>
      </c>
      <c r="E42" s="42" t="str">
        <f t="shared" si="2"/>
        <v>CASTELLON</v>
      </c>
      <c r="F42" s="42">
        <f t="shared" si="7"/>
        <v>128486</v>
      </c>
      <c r="G42" s="42">
        <f t="shared" si="8"/>
        <v>101685</v>
      </c>
    </row>
    <row r="43" spans="1:9" x14ac:dyDescent="0.25">
      <c r="A43" s="42" t="str">
        <f t="shared" si="3"/>
        <v>BAHIA DE CADIZ</v>
      </c>
      <c r="B43" s="41">
        <f t="shared" si="4"/>
        <v>38291</v>
      </c>
      <c r="C43" s="41">
        <f t="shared" si="5"/>
        <v>38484</v>
      </c>
      <c r="D43" s="41">
        <f t="shared" si="6"/>
        <v>9</v>
      </c>
      <c r="E43" s="42" t="str">
        <f t="shared" si="2"/>
        <v>VIGO</v>
      </c>
      <c r="F43" s="42">
        <f t="shared" si="7"/>
        <v>118694</v>
      </c>
      <c r="G43" s="42">
        <f t="shared" si="8"/>
        <v>112329</v>
      </c>
    </row>
    <row r="44" spans="1:9" x14ac:dyDescent="0.25">
      <c r="A44" s="42" t="str">
        <f t="shared" si="3"/>
        <v>BALEARES</v>
      </c>
      <c r="B44" s="41">
        <f t="shared" si="4"/>
        <v>25</v>
      </c>
      <c r="C44" s="41">
        <f t="shared" si="5"/>
        <v>2</v>
      </c>
      <c r="D44" s="41">
        <f t="shared" si="6"/>
        <v>24</v>
      </c>
      <c r="E44" s="42" t="str">
        <f t="shared" si="2"/>
        <v>LAS PALMAS</v>
      </c>
      <c r="F44" s="42">
        <f t="shared" si="7"/>
        <v>49406</v>
      </c>
      <c r="G44" s="42">
        <f t="shared" si="8"/>
        <v>52693</v>
      </c>
    </row>
    <row r="45" spans="1:9" x14ac:dyDescent="0.25">
      <c r="A45" s="42" t="str">
        <f t="shared" si="3"/>
        <v>BARCELONA</v>
      </c>
      <c r="B45" s="41">
        <f t="shared" si="4"/>
        <v>831454.5</v>
      </c>
      <c r="C45" s="41">
        <f t="shared" si="5"/>
        <v>739563.5</v>
      </c>
      <c r="D45" s="41">
        <f t="shared" si="6"/>
        <v>2</v>
      </c>
      <c r="E45" s="42" t="str">
        <f t="shared" si="2"/>
        <v>TARRAGONA</v>
      </c>
      <c r="F45" s="42">
        <f t="shared" si="7"/>
        <v>38868</v>
      </c>
      <c r="G45" s="42">
        <f t="shared" si="8"/>
        <v>40794</v>
      </c>
    </row>
    <row r="46" spans="1:9" x14ac:dyDescent="0.25">
      <c r="A46" s="42" t="str">
        <f t="shared" si="3"/>
        <v>BILBAO</v>
      </c>
      <c r="B46" s="41">
        <f t="shared" si="4"/>
        <v>355898.75</v>
      </c>
      <c r="C46" s="41">
        <f t="shared" si="5"/>
        <v>364159.5</v>
      </c>
      <c r="D46" s="41">
        <f t="shared" si="6"/>
        <v>3</v>
      </c>
      <c r="E46" s="42" t="str">
        <f t="shared" si="2"/>
        <v>BAHIA DE CADIZ</v>
      </c>
      <c r="F46" s="42">
        <f t="shared" si="7"/>
        <v>38291</v>
      </c>
      <c r="G46" s="42">
        <f t="shared" si="8"/>
        <v>38484</v>
      </c>
    </row>
    <row r="47" spans="1:9" x14ac:dyDescent="0.25">
      <c r="A47" s="42" t="str">
        <f t="shared" si="3"/>
        <v>CARTAGENA</v>
      </c>
      <c r="B47" s="41">
        <f t="shared" si="4"/>
        <v>38236</v>
      </c>
      <c r="C47" s="41">
        <f t="shared" si="5"/>
        <v>34195</v>
      </c>
      <c r="D47" s="41">
        <f t="shared" si="6"/>
        <v>10</v>
      </c>
      <c r="E47" s="42" t="str">
        <f t="shared" si="2"/>
        <v>CARTAGENA</v>
      </c>
      <c r="F47" s="42">
        <f t="shared" si="7"/>
        <v>38236</v>
      </c>
      <c r="G47" s="42">
        <f t="shared" si="8"/>
        <v>34195</v>
      </c>
    </row>
    <row r="48" spans="1:9" x14ac:dyDescent="0.25">
      <c r="A48" s="42" t="str">
        <f t="shared" si="3"/>
        <v>CASTELLON</v>
      </c>
      <c r="B48" s="41">
        <f t="shared" si="4"/>
        <v>128486</v>
      </c>
      <c r="C48" s="41">
        <f t="shared" si="5"/>
        <v>101685</v>
      </c>
      <c r="D48" s="41">
        <f t="shared" si="6"/>
        <v>5</v>
      </c>
      <c r="E48" s="42" t="str">
        <f t="shared" si="2"/>
        <v>GIJON</v>
      </c>
      <c r="F48" s="42">
        <f t="shared" si="7"/>
        <v>34695</v>
      </c>
      <c r="G48" s="42">
        <f t="shared" si="8"/>
        <v>25435</v>
      </c>
    </row>
    <row r="49" spans="1:7" x14ac:dyDescent="0.25">
      <c r="A49" s="42" t="str">
        <f t="shared" si="3"/>
        <v>CEUTA</v>
      </c>
      <c r="B49" s="41">
        <f t="shared" si="4"/>
        <v>17</v>
      </c>
      <c r="C49" s="41">
        <f t="shared" si="5"/>
        <v>131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20430</v>
      </c>
      <c r="G49" s="42">
        <f t="shared" si="8"/>
        <v>25494</v>
      </c>
    </row>
    <row r="50" spans="1:7" x14ac:dyDescent="0.25">
      <c r="A50" s="42" t="str">
        <f t="shared" si="3"/>
        <v>FERROL-SAN CIBRAO</v>
      </c>
      <c r="B50" s="41">
        <f t="shared" si="4"/>
        <v>625</v>
      </c>
      <c r="C50" s="41">
        <f t="shared" si="5"/>
        <v>525</v>
      </c>
      <c r="D50" s="41">
        <f t="shared" si="6"/>
        <v>23</v>
      </c>
      <c r="E50" s="42" t="str">
        <f t="shared" si="2"/>
        <v>ALICANTE</v>
      </c>
      <c r="F50" s="42">
        <f t="shared" si="7"/>
        <v>19793</v>
      </c>
      <c r="G50" s="42">
        <f t="shared" si="8"/>
        <v>29410</v>
      </c>
    </row>
    <row r="51" spans="1:7" x14ac:dyDescent="0.25">
      <c r="A51" s="42" t="str">
        <f t="shared" si="3"/>
        <v>GIJON</v>
      </c>
      <c r="B51" s="41">
        <f t="shared" si="4"/>
        <v>34695</v>
      </c>
      <c r="C51" s="41">
        <f t="shared" si="5"/>
        <v>25435</v>
      </c>
      <c r="D51" s="41">
        <f t="shared" si="6"/>
        <v>11</v>
      </c>
      <c r="E51" s="42" t="str">
        <f t="shared" si="2"/>
        <v>MARIN Y RIA DE PONTEVEDRA</v>
      </c>
      <c r="F51" s="42">
        <f t="shared" si="7"/>
        <v>12932</v>
      </c>
      <c r="G51" s="42">
        <f t="shared" si="8"/>
        <v>20696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243</v>
      </c>
      <c r="D52" s="41">
        <f t="shared" si="6"/>
        <v>28</v>
      </c>
      <c r="E52" s="42" t="str">
        <f t="shared" si="2"/>
        <v>MALAGA</v>
      </c>
      <c r="F52" s="42">
        <f t="shared" si="7"/>
        <v>12662</v>
      </c>
      <c r="G52" s="42">
        <f t="shared" si="8"/>
        <v>15650</v>
      </c>
    </row>
    <row r="53" spans="1:7" x14ac:dyDescent="0.25">
      <c r="A53" s="42" t="str">
        <f t="shared" si="3"/>
        <v>LAS PALMAS</v>
      </c>
      <c r="B53" s="41">
        <f t="shared" si="4"/>
        <v>49406</v>
      </c>
      <c r="C53" s="41">
        <f t="shared" si="5"/>
        <v>52693</v>
      </c>
      <c r="D53" s="41">
        <f t="shared" si="6"/>
        <v>7</v>
      </c>
      <c r="E53" s="42" t="str">
        <f t="shared" si="2"/>
        <v>MELILLA</v>
      </c>
      <c r="F53" s="42">
        <f t="shared" si="7"/>
        <v>9603</v>
      </c>
      <c r="G53" s="42">
        <f t="shared" si="8"/>
        <v>8291</v>
      </c>
    </row>
    <row r="54" spans="1:7" x14ac:dyDescent="0.25">
      <c r="A54" s="42" t="str">
        <f t="shared" si="3"/>
        <v>MALAGA</v>
      </c>
      <c r="B54" s="41">
        <f t="shared" si="4"/>
        <v>12662</v>
      </c>
      <c r="C54" s="41">
        <f t="shared" si="5"/>
        <v>15650</v>
      </c>
      <c r="D54" s="41">
        <f t="shared" si="6"/>
        <v>15</v>
      </c>
      <c r="E54" s="42" t="str">
        <f t="shared" si="2"/>
        <v>SEVILLA</v>
      </c>
      <c r="F54" s="42">
        <f t="shared" si="7"/>
        <v>9294</v>
      </c>
      <c r="G54" s="42">
        <f t="shared" si="8"/>
        <v>14628</v>
      </c>
    </row>
    <row r="55" spans="1:7" x14ac:dyDescent="0.25">
      <c r="A55" s="42" t="str">
        <f t="shared" si="3"/>
        <v>MARIN Y RIA DE PONTEVEDRA</v>
      </c>
      <c r="B55" s="41">
        <f t="shared" si="4"/>
        <v>12932</v>
      </c>
      <c r="C55" s="41">
        <f t="shared" si="5"/>
        <v>20696</v>
      </c>
      <c r="D55" s="41">
        <f t="shared" si="6"/>
        <v>14</v>
      </c>
      <c r="E55" s="42" t="str">
        <f t="shared" si="2"/>
        <v>MOTRIL</v>
      </c>
      <c r="F55" s="42">
        <f t="shared" si="7"/>
        <v>3290</v>
      </c>
      <c r="G55" s="42">
        <f t="shared" si="8"/>
        <v>3040</v>
      </c>
    </row>
    <row r="56" spans="1:7" x14ac:dyDescent="0.25">
      <c r="A56" s="42" t="str">
        <f t="shared" si="3"/>
        <v>MELILLA</v>
      </c>
      <c r="B56" s="41">
        <f t="shared" si="4"/>
        <v>9603</v>
      </c>
      <c r="C56" s="41">
        <f t="shared" si="5"/>
        <v>8291</v>
      </c>
      <c r="D56" s="41">
        <f t="shared" si="6"/>
        <v>16</v>
      </c>
      <c r="E56" s="42" t="str">
        <f t="shared" si="2"/>
        <v>A CORUÑA</v>
      </c>
      <c r="F56" s="42">
        <f t="shared" si="7"/>
        <v>3128</v>
      </c>
      <c r="G56" s="42">
        <f t="shared" si="8"/>
        <v>3180</v>
      </c>
    </row>
    <row r="57" spans="1:7" x14ac:dyDescent="0.25">
      <c r="A57" s="42" t="str">
        <f t="shared" si="3"/>
        <v>MOTRIL</v>
      </c>
      <c r="B57" s="41">
        <f t="shared" si="4"/>
        <v>3290</v>
      </c>
      <c r="C57" s="41">
        <f t="shared" si="5"/>
        <v>3040</v>
      </c>
      <c r="D57" s="41">
        <f t="shared" si="6"/>
        <v>18</v>
      </c>
      <c r="E57" s="42" t="str">
        <f t="shared" si="2"/>
        <v>ALMERIA</v>
      </c>
      <c r="F57" s="42">
        <f t="shared" si="7"/>
        <v>2153</v>
      </c>
      <c r="G57" s="42">
        <f t="shared" si="8"/>
        <v>1154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810</v>
      </c>
      <c r="G58" s="42">
        <f t="shared" si="8"/>
        <v>771</v>
      </c>
    </row>
    <row r="59" spans="1:7" x14ac:dyDescent="0.25">
      <c r="A59" s="42" t="str">
        <f t="shared" si="3"/>
        <v>SANTA CRUZ DE TENERIFE</v>
      </c>
      <c r="B59" s="41">
        <f t="shared" si="4"/>
        <v>20430</v>
      </c>
      <c r="C59" s="41">
        <f t="shared" si="5"/>
        <v>25494</v>
      </c>
      <c r="D59" s="41">
        <f t="shared" si="6"/>
        <v>12</v>
      </c>
      <c r="E59" s="42" t="str">
        <f t="shared" si="2"/>
        <v>VILAGARCIA</v>
      </c>
      <c r="F59" s="42">
        <f t="shared" si="7"/>
        <v>748</v>
      </c>
      <c r="G59" s="42">
        <f t="shared" si="8"/>
        <v>607</v>
      </c>
    </row>
    <row r="60" spans="1:7" x14ac:dyDescent="0.25">
      <c r="A60" s="42" t="str">
        <f t="shared" si="3"/>
        <v>SANTANDER</v>
      </c>
      <c r="B60" s="41">
        <f t="shared" si="4"/>
        <v>810</v>
      </c>
      <c r="C60" s="41">
        <f t="shared" si="5"/>
        <v>771</v>
      </c>
      <c r="D60" s="41">
        <f t="shared" si="6"/>
        <v>21</v>
      </c>
      <c r="E60" s="42" t="str">
        <f t="shared" si="2"/>
        <v>FERROL-SAN CIBRAO</v>
      </c>
      <c r="F60" s="42">
        <f t="shared" si="7"/>
        <v>625</v>
      </c>
      <c r="G60" s="42">
        <f t="shared" si="8"/>
        <v>525</v>
      </c>
    </row>
    <row r="61" spans="1:7" x14ac:dyDescent="0.25">
      <c r="A61" s="42" t="str">
        <f t="shared" si="3"/>
        <v>SEVILLA</v>
      </c>
      <c r="B61" s="41">
        <f t="shared" si="4"/>
        <v>9294</v>
      </c>
      <c r="C61" s="41">
        <f t="shared" si="5"/>
        <v>14628</v>
      </c>
      <c r="D61" s="41">
        <f t="shared" si="6"/>
        <v>17</v>
      </c>
      <c r="E61" s="42" t="str">
        <f t="shared" si="2"/>
        <v>BALEARES</v>
      </c>
      <c r="F61" s="42">
        <f t="shared" si="7"/>
        <v>25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38868</v>
      </c>
      <c r="C62" s="41">
        <f t="shared" si="5"/>
        <v>40794</v>
      </c>
      <c r="D62" s="41">
        <f t="shared" si="6"/>
        <v>8</v>
      </c>
      <c r="E62" s="42" t="str">
        <f t="shared" si="2"/>
        <v>CEUTA</v>
      </c>
      <c r="F62" s="42">
        <f t="shared" si="7"/>
        <v>17</v>
      </c>
      <c r="G62" s="42">
        <f t="shared" si="8"/>
        <v>131</v>
      </c>
    </row>
    <row r="63" spans="1:7" x14ac:dyDescent="0.25">
      <c r="A63" s="42" t="str">
        <f t="shared" si="3"/>
        <v>VALENCIA</v>
      </c>
      <c r="B63" s="41">
        <f t="shared" si="4"/>
        <v>1364347</v>
      </c>
      <c r="C63" s="41">
        <f t="shared" si="5"/>
        <v>1350193</v>
      </c>
      <c r="D63" s="41">
        <f t="shared" si="6"/>
        <v>1</v>
      </c>
      <c r="E63" s="42" t="str">
        <f t="shared" si="2"/>
        <v>AVILES</v>
      </c>
      <c r="F63" s="42">
        <f t="shared" si="7"/>
        <v>2</v>
      </c>
      <c r="G63" s="42">
        <f t="shared" si="8"/>
        <v>8</v>
      </c>
    </row>
    <row r="64" spans="1:7" x14ac:dyDescent="0.25">
      <c r="A64" s="42" t="str">
        <f t="shared" si="3"/>
        <v>VIGO</v>
      </c>
      <c r="B64" s="41">
        <f t="shared" si="4"/>
        <v>118694</v>
      </c>
      <c r="C64" s="41">
        <f t="shared" si="5"/>
        <v>112329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748</v>
      </c>
      <c r="C65" s="41">
        <f t="shared" si="5"/>
        <v>607</v>
      </c>
      <c r="D65" s="41">
        <f t="shared" si="6"/>
        <v>22</v>
      </c>
      <c r="E65" s="42" t="str">
        <f t="shared" si="2"/>
        <v>HUELVA</v>
      </c>
      <c r="F65" s="42">
        <f t="shared" si="7"/>
        <v>0</v>
      </c>
      <c r="G65" s="42">
        <f t="shared" si="8"/>
        <v>243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Agosto</v>
      </c>
      <c r="C5" s="68"/>
      <c r="D5" s="67" t="s">
        <v>40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514</v>
      </c>
      <c r="C7" s="9">
        <v>900</v>
      </c>
      <c r="D7" s="9">
        <v>3384</v>
      </c>
      <c r="E7" s="9">
        <v>3821</v>
      </c>
      <c r="F7" s="10">
        <f>((E7*100)/D7)-100</f>
        <v>12.913711583924353</v>
      </c>
      <c r="G7" s="1"/>
      <c r="H7" s="1"/>
      <c r="I7" s="1"/>
    </row>
    <row r="8" spans="1:12" x14ac:dyDescent="0.25">
      <c r="A8" s="11" t="s">
        <v>45</v>
      </c>
      <c r="B8" s="12">
        <v>10546</v>
      </c>
      <c r="C8" s="12">
        <v>10933</v>
      </c>
      <c r="D8" s="12">
        <v>107577</v>
      </c>
      <c r="E8" s="12">
        <v>97810</v>
      </c>
      <c r="F8" s="13">
        <f t="shared" ref="F8:F35" si="0">((E8*100)/D8)-100</f>
        <v>-9.0790782416315778</v>
      </c>
      <c r="G8" s="1"/>
      <c r="H8" s="1"/>
      <c r="I8" s="1"/>
    </row>
    <row r="9" spans="1:12" x14ac:dyDescent="0.25">
      <c r="A9" s="8" t="s">
        <v>46</v>
      </c>
      <c r="B9" s="9">
        <v>463</v>
      </c>
      <c r="C9" s="9">
        <v>477</v>
      </c>
      <c r="D9" s="9">
        <v>3875.25</v>
      </c>
      <c r="E9" s="9">
        <v>4656</v>
      </c>
      <c r="F9" s="10">
        <f t="shared" si="0"/>
        <v>20.14708728469131</v>
      </c>
      <c r="G9" s="1"/>
      <c r="H9" s="1"/>
      <c r="I9" s="1"/>
    </row>
    <row r="10" spans="1:12" x14ac:dyDescent="0.25">
      <c r="A10" s="11" t="s">
        <v>47</v>
      </c>
      <c r="B10" s="12">
        <v>4</v>
      </c>
      <c r="C10" s="12">
        <v>0</v>
      </c>
      <c r="D10" s="12">
        <v>8</v>
      </c>
      <c r="E10" s="12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9">
        <v>29112</v>
      </c>
      <c r="C11" s="9">
        <v>27849</v>
      </c>
      <c r="D11" s="9">
        <v>202586</v>
      </c>
      <c r="E11" s="9">
        <v>222773</v>
      </c>
      <c r="F11" s="10">
        <f t="shared" si="0"/>
        <v>9.9646569851816054</v>
      </c>
      <c r="G11" s="1"/>
      <c r="H11" s="1"/>
      <c r="I11" s="1"/>
    </row>
    <row r="12" spans="1:12" x14ac:dyDescent="0.25">
      <c r="A12" s="11" t="s">
        <v>49</v>
      </c>
      <c r="B12" s="12">
        <v>9113</v>
      </c>
      <c r="C12" s="12">
        <v>7573</v>
      </c>
      <c r="D12" s="12">
        <v>62781.5</v>
      </c>
      <c r="E12" s="12">
        <v>59891.5</v>
      </c>
      <c r="F12" s="13">
        <f t="shared" si="0"/>
        <v>-4.6032668859457004</v>
      </c>
      <c r="G12" s="1"/>
      <c r="H12" s="1"/>
      <c r="I12" s="1"/>
    </row>
    <row r="13" spans="1:12" x14ac:dyDescent="0.25">
      <c r="A13" s="8" t="s">
        <v>50</v>
      </c>
      <c r="B13" s="9">
        <v>5787</v>
      </c>
      <c r="C13" s="9">
        <v>5364</v>
      </c>
      <c r="D13" s="9">
        <v>40500</v>
      </c>
      <c r="E13" s="9">
        <v>43450</v>
      </c>
      <c r="F13" s="10">
        <f t="shared" si="0"/>
        <v>7.2839506172839492</v>
      </c>
      <c r="G13" s="1"/>
      <c r="H13" s="1"/>
      <c r="I13" s="1"/>
    </row>
    <row r="14" spans="1:12" x14ac:dyDescent="0.25">
      <c r="A14" s="11" t="s">
        <v>51</v>
      </c>
      <c r="B14" s="12">
        <v>123095</v>
      </c>
      <c r="C14" s="12">
        <v>145423.5</v>
      </c>
      <c r="D14" s="12">
        <v>851047</v>
      </c>
      <c r="E14" s="12">
        <v>947165</v>
      </c>
      <c r="F14" s="13">
        <f t="shared" si="0"/>
        <v>11.294088340596929</v>
      </c>
      <c r="G14" s="1"/>
      <c r="H14" s="1"/>
      <c r="I14" s="1"/>
    </row>
    <row r="15" spans="1:12" x14ac:dyDescent="0.25">
      <c r="A15" s="8" t="s">
        <v>52</v>
      </c>
      <c r="B15" s="9">
        <v>56432.75</v>
      </c>
      <c r="C15" s="9">
        <v>50635.25</v>
      </c>
      <c r="D15" s="9">
        <v>407012</v>
      </c>
      <c r="E15" s="9">
        <v>399544.75</v>
      </c>
      <c r="F15" s="10">
        <f t="shared" si="0"/>
        <v>-1.8346510667990117</v>
      </c>
      <c r="G15" s="1"/>
      <c r="H15" s="1"/>
      <c r="I15" s="1"/>
    </row>
    <row r="16" spans="1:12" x14ac:dyDescent="0.25">
      <c r="A16" s="11" t="s">
        <v>53</v>
      </c>
      <c r="B16" s="12">
        <v>6019</v>
      </c>
      <c r="C16" s="12">
        <v>6565</v>
      </c>
      <c r="D16" s="12">
        <v>46061</v>
      </c>
      <c r="E16" s="12">
        <v>51746</v>
      </c>
      <c r="F16" s="13">
        <f t="shared" si="0"/>
        <v>12.34232865113654</v>
      </c>
      <c r="G16" s="1"/>
      <c r="H16" s="1"/>
      <c r="I16" s="1"/>
    </row>
    <row r="17" spans="1:9" x14ac:dyDescent="0.25">
      <c r="A17" s="8" t="s">
        <v>54</v>
      </c>
      <c r="B17" s="9">
        <v>14379</v>
      </c>
      <c r="C17" s="9">
        <v>18615</v>
      </c>
      <c r="D17" s="9">
        <v>106187</v>
      </c>
      <c r="E17" s="9">
        <v>130275</v>
      </c>
      <c r="F17" s="10">
        <f t="shared" si="0"/>
        <v>22.68450940322262</v>
      </c>
      <c r="G17" s="1"/>
      <c r="H17" s="1"/>
      <c r="I17" s="1"/>
    </row>
    <row r="18" spans="1:9" x14ac:dyDescent="0.25">
      <c r="A18" s="11" t="s">
        <v>55</v>
      </c>
      <c r="B18" s="12">
        <v>1206</v>
      </c>
      <c r="C18" s="12">
        <v>1073</v>
      </c>
      <c r="D18" s="12">
        <v>10230</v>
      </c>
      <c r="E18" s="12">
        <v>11971</v>
      </c>
      <c r="F18" s="13">
        <f t="shared" si="0"/>
        <v>17.018572825024435</v>
      </c>
      <c r="G18" s="1"/>
      <c r="H18" s="1"/>
      <c r="I18" s="1"/>
    </row>
    <row r="19" spans="1:9" x14ac:dyDescent="0.25">
      <c r="A19" s="8" t="s">
        <v>56</v>
      </c>
      <c r="B19" s="9">
        <v>74</v>
      </c>
      <c r="C19" s="9">
        <v>92</v>
      </c>
      <c r="D19" s="9">
        <v>525</v>
      </c>
      <c r="E19" s="9">
        <v>665</v>
      </c>
      <c r="F19" s="10">
        <f t="shared" si="0"/>
        <v>26.666666666666671</v>
      </c>
      <c r="G19" s="1"/>
      <c r="H19" s="1"/>
      <c r="I19" s="1"/>
    </row>
    <row r="20" spans="1:9" x14ac:dyDescent="0.25">
      <c r="A20" s="11" t="s">
        <v>57</v>
      </c>
      <c r="B20" s="12">
        <v>4116</v>
      </c>
      <c r="C20" s="12">
        <v>5091</v>
      </c>
      <c r="D20" s="12">
        <v>31053</v>
      </c>
      <c r="E20" s="12">
        <v>41293</v>
      </c>
      <c r="F20" s="13">
        <f t="shared" si="0"/>
        <v>32.975879947187053</v>
      </c>
      <c r="G20" s="1"/>
      <c r="H20" s="1"/>
      <c r="I20" s="1"/>
    </row>
    <row r="21" spans="1:9" x14ac:dyDescent="0.25">
      <c r="A21" s="8" t="s">
        <v>58</v>
      </c>
      <c r="B21" s="9">
        <v>252</v>
      </c>
      <c r="C21" s="9">
        <v>302</v>
      </c>
      <c r="D21" s="9">
        <v>1410</v>
      </c>
      <c r="E21" s="9">
        <v>891</v>
      </c>
      <c r="F21" s="10">
        <f t="shared" si="0"/>
        <v>-36.808510638297875</v>
      </c>
      <c r="G21" s="1"/>
      <c r="H21" s="1"/>
      <c r="I21" s="1"/>
    </row>
    <row r="22" spans="1:9" x14ac:dyDescent="0.25">
      <c r="A22" s="11" t="s">
        <v>59</v>
      </c>
      <c r="B22" s="12">
        <v>34031</v>
      </c>
      <c r="C22" s="12">
        <v>34269</v>
      </c>
      <c r="D22" s="12">
        <v>279446</v>
      </c>
      <c r="E22" s="12">
        <v>270448</v>
      </c>
      <c r="F22" s="13">
        <f t="shared" si="0"/>
        <v>-3.2199423144364232</v>
      </c>
      <c r="G22" s="1"/>
      <c r="H22" s="1"/>
      <c r="I22" s="1"/>
    </row>
    <row r="23" spans="1:9" x14ac:dyDescent="0.25">
      <c r="A23" s="8" t="s">
        <v>60</v>
      </c>
      <c r="B23" s="9">
        <v>2936</v>
      </c>
      <c r="C23" s="9">
        <v>3108</v>
      </c>
      <c r="D23" s="9">
        <v>25084</v>
      </c>
      <c r="E23" s="9">
        <v>21764</v>
      </c>
      <c r="F23" s="10">
        <f t="shared" si="0"/>
        <v>-13.235528623823953</v>
      </c>
      <c r="G23" s="1"/>
      <c r="H23" s="1"/>
      <c r="I23" s="1"/>
    </row>
    <row r="24" spans="1:9" x14ac:dyDescent="0.25">
      <c r="A24" s="11" t="s">
        <v>61</v>
      </c>
      <c r="B24" s="12">
        <v>2989</v>
      </c>
      <c r="C24" s="12">
        <v>1742</v>
      </c>
      <c r="D24" s="12">
        <v>24618</v>
      </c>
      <c r="E24" s="12">
        <v>17469</v>
      </c>
      <c r="F24" s="13">
        <f t="shared" si="0"/>
        <v>-29.039727029003174</v>
      </c>
      <c r="G24" s="1"/>
      <c r="H24" s="1"/>
      <c r="I24" s="1"/>
    </row>
    <row r="25" spans="1:9" x14ac:dyDescent="0.25">
      <c r="A25" s="8" t="s">
        <v>62</v>
      </c>
      <c r="B25" s="9">
        <v>2512</v>
      </c>
      <c r="C25" s="9">
        <v>2891</v>
      </c>
      <c r="D25" s="9">
        <v>21814</v>
      </c>
      <c r="E25" s="9">
        <v>23172</v>
      </c>
      <c r="F25" s="10">
        <f t="shared" si="0"/>
        <v>6.2253598606399549</v>
      </c>
      <c r="G25" s="1"/>
      <c r="H25" s="1"/>
      <c r="I25" s="1"/>
    </row>
    <row r="26" spans="1:9" x14ac:dyDescent="0.25">
      <c r="A26" s="11" t="s">
        <v>63</v>
      </c>
      <c r="B26" s="12">
        <v>320</v>
      </c>
      <c r="C26" s="12">
        <v>413</v>
      </c>
      <c r="D26" s="12">
        <v>4596</v>
      </c>
      <c r="E26" s="12">
        <v>3886</v>
      </c>
      <c r="F26" s="13">
        <f t="shared" si="0"/>
        <v>-15.448215839860751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27415</v>
      </c>
      <c r="C28" s="12">
        <v>25797</v>
      </c>
      <c r="D28" s="12">
        <v>212302</v>
      </c>
      <c r="E28" s="12">
        <v>198053</v>
      </c>
      <c r="F28" s="13">
        <f t="shared" si="0"/>
        <v>-6.7116654576970518</v>
      </c>
      <c r="G28" s="1"/>
      <c r="H28" s="1"/>
      <c r="I28" s="1"/>
    </row>
    <row r="29" spans="1:9" x14ac:dyDescent="0.25">
      <c r="A29" s="8" t="s">
        <v>66</v>
      </c>
      <c r="B29" s="9">
        <v>82</v>
      </c>
      <c r="C29" s="9">
        <v>42</v>
      </c>
      <c r="D29" s="9">
        <v>771</v>
      </c>
      <c r="E29" s="9">
        <v>810</v>
      </c>
      <c r="F29" s="10">
        <f t="shared" si="0"/>
        <v>5.0583657587548601</v>
      </c>
      <c r="G29" s="1"/>
      <c r="H29" s="1"/>
      <c r="I29" s="1"/>
    </row>
    <row r="30" spans="1:9" x14ac:dyDescent="0.25">
      <c r="A30" s="11" t="s">
        <v>67</v>
      </c>
      <c r="B30" s="12">
        <v>14150</v>
      </c>
      <c r="C30" s="12">
        <v>12252</v>
      </c>
      <c r="D30" s="12">
        <v>104757</v>
      </c>
      <c r="E30" s="12">
        <v>91884</v>
      </c>
      <c r="F30" s="13">
        <f t="shared" si="0"/>
        <v>-12.288438958733067</v>
      </c>
      <c r="G30" s="1"/>
      <c r="H30" s="1"/>
      <c r="I30" s="1"/>
    </row>
    <row r="31" spans="1:9" x14ac:dyDescent="0.25">
      <c r="A31" s="8" t="s">
        <v>68</v>
      </c>
      <c r="B31" s="9">
        <v>6757</v>
      </c>
      <c r="C31" s="9">
        <v>5150</v>
      </c>
      <c r="D31" s="9">
        <v>55667</v>
      </c>
      <c r="E31" s="9">
        <v>49175</v>
      </c>
      <c r="F31" s="10">
        <f t="shared" si="0"/>
        <v>-11.662205615535242</v>
      </c>
      <c r="G31" s="1"/>
      <c r="H31" s="1"/>
      <c r="I31" s="1"/>
    </row>
    <row r="32" spans="1:9" x14ac:dyDescent="0.25">
      <c r="A32" s="11" t="s">
        <v>69</v>
      </c>
      <c r="B32" s="12">
        <v>184801</v>
      </c>
      <c r="C32" s="12">
        <v>184133</v>
      </c>
      <c r="D32" s="12">
        <v>1450193</v>
      </c>
      <c r="E32" s="12">
        <v>1458946</v>
      </c>
      <c r="F32" s="13">
        <f t="shared" si="0"/>
        <v>0.60357483452202132</v>
      </c>
      <c r="G32" s="1"/>
      <c r="H32" s="1"/>
      <c r="I32" s="1"/>
    </row>
    <row r="33" spans="1:9" x14ac:dyDescent="0.25">
      <c r="A33" s="8" t="s">
        <v>70</v>
      </c>
      <c r="B33" s="9">
        <v>15829</v>
      </c>
      <c r="C33" s="9">
        <v>17509.5</v>
      </c>
      <c r="D33" s="9">
        <v>128397</v>
      </c>
      <c r="E33" s="9">
        <v>136281</v>
      </c>
      <c r="F33" s="10">
        <f t="shared" si="0"/>
        <v>6.1403303815509673</v>
      </c>
      <c r="G33" s="1"/>
      <c r="H33" s="1"/>
      <c r="I33" s="1"/>
    </row>
    <row r="34" spans="1:9" x14ac:dyDescent="0.25">
      <c r="A34" s="11" t="s">
        <v>71</v>
      </c>
      <c r="B34" s="12">
        <v>1822</v>
      </c>
      <c r="C34" s="12">
        <v>2632</v>
      </c>
      <c r="D34" s="12">
        <v>16417</v>
      </c>
      <c r="E34" s="12">
        <v>21405</v>
      </c>
      <c r="F34" s="13">
        <f t="shared" si="0"/>
        <v>30.383139428641044</v>
      </c>
      <c r="G34" s="1"/>
      <c r="H34" s="1"/>
      <c r="I34" s="1"/>
    </row>
    <row r="35" spans="1:9" x14ac:dyDescent="0.25">
      <c r="A35" s="14" t="s">
        <v>72</v>
      </c>
      <c r="B35" s="15">
        <f>SUM(B7:B34)</f>
        <v>554756.75</v>
      </c>
      <c r="C35" s="15">
        <f t="shared" ref="C35:E35" si="1">SUM(C7:C34)</f>
        <v>570831.25</v>
      </c>
      <c r="D35" s="15">
        <f t="shared" si="1"/>
        <v>4198298.75</v>
      </c>
      <c r="E35" s="15">
        <f t="shared" si="1"/>
        <v>4309247.25</v>
      </c>
      <c r="F35" s="16">
        <f t="shared" si="0"/>
        <v>2.6427014037531222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3821</v>
      </c>
      <c r="C38" s="41">
        <f>D7</f>
        <v>3384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1458946</v>
      </c>
      <c r="G38" s="42">
        <f>LOOKUP(E38,$A$38:$A$65,$C$38:$C$65)</f>
        <v>1450193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97810</v>
      </c>
      <c r="C39" s="41">
        <f t="shared" ref="C39:C65" si="5">D8</f>
        <v>107577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947165</v>
      </c>
      <c r="G39" s="42">
        <f t="shared" ref="G39:G65" si="8">LOOKUP(E39,$A$38:$A$65,$C$38:$C$65)</f>
        <v>851047</v>
      </c>
    </row>
    <row r="40" spans="1:9" x14ac:dyDescent="0.25">
      <c r="A40" s="42" t="str">
        <f t="shared" si="3"/>
        <v>ALMERIA</v>
      </c>
      <c r="B40" s="41">
        <f t="shared" si="4"/>
        <v>4656</v>
      </c>
      <c r="C40" s="41">
        <f t="shared" si="5"/>
        <v>3875.25</v>
      </c>
      <c r="D40" s="41">
        <f t="shared" si="6"/>
        <v>21</v>
      </c>
      <c r="E40" s="42" t="str">
        <f t="shared" si="2"/>
        <v>BILBAO</v>
      </c>
      <c r="F40" s="42">
        <f t="shared" si="7"/>
        <v>399544.75</v>
      </c>
      <c r="G40" s="42">
        <f t="shared" si="8"/>
        <v>407012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270448</v>
      </c>
      <c r="G41" s="42">
        <f t="shared" si="8"/>
        <v>279446</v>
      </c>
    </row>
    <row r="42" spans="1:9" x14ac:dyDescent="0.25">
      <c r="A42" s="42" t="str">
        <f t="shared" si="3"/>
        <v>BAHIA DE ALGECIRAS</v>
      </c>
      <c r="B42" s="41">
        <f t="shared" si="4"/>
        <v>222773</v>
      </c>
      <c r="C42" s="41">
        <f t="shared" si="5"/>
        <v>202586</v>
      </c>
      <c r="D42" s="41">
        <f t="shared" si="6"/>
        <v>5</v>
      </c>
      <c r="E42" s="42" t="str">
        <f t="shared" si="2"/>
        <v>BAHIA DE ALGECIRAS</v>
      </c>
      <c r="F42" s="42">
        <f t="shared" si="7"/>
        <v>222773</v>
      </c>
      <c r="G42" s="42">
        <f t="shared" si="8"/>
        <v>202586</v>
      </c>
    </row>
    <row r="43" spans="1:9" x14ac:dyDescent="0.25">
      <c r="A43" s="42" t="str">
        <f t="shared" si="3"/>
        <v>BAHIA DE CADIZ</v>
      </c>
      <c r="B43" s="41">
        <f t="shared" si="4"/>
        <v>59891.5</v>
      </c>
      <c r="C43" s="41">
        <f t="shared" si="5"/>
        <v>62781.5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198053</v>
      </c>
      <c r="G43" s="42">
        <f t="shared" si="8"/>
        <v>212302</v>
      </c>
    </row>
    <row r="44" spans="1:9" x14ac:dyDescent="0.25">
      <c r="A44" s="42" t="str">
        <f t="shared" si="3"/>
        <v>BALEARES</v>
      </c>
      <c r="B44" s="41">
        <f t="shared" si="4"/>
        <v>43450</v>
      </c>
      <c r="C44" s="41">
        <f t="shared" si="5"/>
        <v>40500</v>
      </c>
      <c r="D44" s="41">
        <f t="shared" si="6"/>
        <v>14</v>
      </c>
      <c r="E44" s="42" t="str">
        <f t="shared" si="2"/>
        <v>VIGO</v>
      </c>
      <c r="F44" s="42">
        <f t="shared" si="7"/>
        <v>136281</v>
      </c>
      <c r="G44" s="42">
        <f t="shared" si="8"/>
        <v>128397</v>
      </c>
    </row>
    <row r="45" spans="1:9" x14ac:dyDescent="0.25">
      <c r="A45" s="42" t="str">
        <f t="shared" si="3"/>
        <v>BARCELONA</v>
      </c>
      <c r="B45" s="41">
        <f t="shared" si="4"/>
        <v>947165</v>
      </c>
      <c r="C45" s="41">
        <f t="shared" si="5"/>
        <v>851047</v>
      </c>
      <c r="D45" s="41">
        <f t="shared" si="6"/>
        <v>2</v>
      </c>
      <c r="E45" s="42" t="str">
        <f t="shared" si="2"/>
        <v>CASTELLON</v>
      </c>
      <c r="F45" s="42">
        <f t="shared" si="7"/>
        <v>130275</v>
      </c>
      <c r="G45" s="42">
        <f t="shared" si="8"/>
        <v>106187</v>
      </c>
    </row>
    <row r="46" spans="1:9" x14ac:dyDescent="0.25">
      <c r="A46" s="42" t="str">
        <f t="shared" si="3"/>
        <v>BILBAO</v>
      </c>
      <c r="B46" s="41">
        <f t="shared" si="4"/>
        <v>399544.75</v>
      </c>
      <c r="C46" s="41">
        <f t="shared" si="5"/>
        <v>407012</v>
      </c>
      <c r="D46" s="41">
        <f t="shared" si="6"/>
        <v>3</v>
      </c>
      <c r="E46" s="42" t="str">
        <f t="shared" si="2"/>
        <v>ALICANTE</v>
      </c>
      <c r="F46" s="42">
        <f t="shared" si="7"/>
        <v>97810</v>
      </c>
      <c r="G46" s="42">
        <f t="shared" si="8"/>
        <v>107577</v>
      </c>
    </row>
    <row r="47" spans="1:9" x14ac:dyDescent="0.25">
      <c r="A47" s="42" t="str">
        <f t="shared" si="3"/>
        <v>CARTAGENA</v>
      </c>
      <c r="B47" s="41">
        <f t="shared" si="4"/>
        <v>51746</v>
      </c>
      <c r="C47" s="41">
        <f t="shared" si="5"/>
        <v>46061</v>
      </c>
      <c r="D47" s="41">
        <f t="shared" si="6"/>
        <v>12</v>
      </c>
      <c r="E47" s="42" t="str">
        <f t="shared" si="2"/>
        <v>SEVILLA</v>
      </c>
      <c r="F47" s="42">
        <f t="shared" si="7"/>
        <v>91884</v>
      </c>
      <c r="G47" s="42">
        <f t="shared" si="8"/>
        <v>104757</v>
      </c>
    </row>
    <row r="48" spans="1:9" x14ac:dyDescent="0.25">
      <c r="A48" s="42" t="str">
        <f t="shared" si="3"/>
        <v>CASTELLON</v>
      </c>
      <c r="B48" s="41">
        <f t="shared" si="4"/>
        <v>130275</v>
      </c>
      <c r="C48" s="41">
        <f t="shared" si="5"/>
        <v>106187</v>
      </c>
      <c r="D48" s="41">
        <f t="shared" si="6"/>
        <v>8</v>
      </c>
      <c r="E48" s="42" t="str">
        <f t="shared" si="2"/>
        <v>BAHIA DE CADIZ</v>
      </c>
      <c r="F48" s="42">
        <f t="shared" si="7"/>
        <v>59891.5</v>
      </c>
      <c r="G48" s="42">
        <f t="shared" si="8"/>
        <v>62781.5</v>
      </c>
    </row>
    <row r="49" spans="1:7" x14ac:dyDescent="0.25">
      <c r="A49" s="42" t="str">
        <f t="shared" si="3"/>
        <v>CEUTA</v>
      </c>
      <c r="B49" s="41">
        <f t="shared" si="4"/>
        <v>11971</v>
      </c>
      <c r="C49" s="41">
        <f t="shared" si="5"/>
        <v>10230</v>
      </c>
      <c r="D49" s="41">
        <f t="shared" si="6"/>
        <v>20</v>
      </c>
      <c r="E49" s="42" t="str">
        <f t="shared" si="2"/>
        <v>CARTAGENA</v>
      </c>
      <c r="F49" s="42">
        <f t="shared" si="7"/>
        <v>51746</v>
      </c>
      <c r="G49" s="42">
        <f t="shared" si="8"/>
        <v>46061</v>
      </c>
    </row>
    <row r="50" spans="1:7" x14ac:dyDescent="0.25">
      <c r="A50" s="42" t="str">
        <f t="shared" si="3"/>
        <v>FERROL-SAN CIBRAO</v>
      </c>
      <c r="B50" s="41">
        <f t="shared" si="4"/>
        <v>665</v>
      </c>
      <c r="C50" s="41">
        <f t="shared" si="5"/>
        <v>525</v>
      </c>
      <c r="D50" s="41">
        <f t="shared" si="6"/>
        <v>26</v>
      </c>
      <c r="E50" s="42" t="str">
        <f t="shared" si="2"/>
        <v>TARRAGONA</v>
      </c>
      <c r="F50" s="42">
        <f t="shared" si="7"/>
        <v>49175</v>
      </c>
      <c r="G50" s="42">
        <f t="shared" si="8"/>
        <v>55667</v>
      </c>
    </row>
    <row r="51" spans="1:7" x14ac:dyDescent="0.25">
      <c r="A51" s="42" t="str">
        <f t="shared" si="3"/>
        <v>GIJON</v>
      </c>
      <c r="B51" s="41">
        <f t="shared" si="4"/>
        <v>41293</v>
      </c>
      <c r="C51" s="41">
        <f t="shared" si="5"/>
        <v>31053</v>
      </c>
      <c r="D51" s="41">
        <f t="shared" si="6"/>
        <v>15</v>
      </c>
      <c r="E51" s="42" t="str">
        <f t="shared" si="2"/>
        <v>BALEARES</v>
      </c>
      <c r="F51" s="42">
        <f t="shared" si="7"/>
        <v>43450</v>
      </c>
      <c r="G51" s="42">
        <f t="shared" si="8"/>
        <v>40500</v>
      </c>
    </row>
    <row r="52" spans="1:7" x14ac:dyDescent="0.25">
      <c r="A52" s="42" t="str">
        <f t="shared" si="3"/>
        <v>HUELVA</v>
      </c>
      <c r="B52" s="41">
        <f t="shared" si="4"/>
        <v>891</v>
      </c>
      <c r="C52" s="41">
        <f t="shared" si="5"/>
        <v>1410</v>
      </c>
      <c r="D52" s="41">
        <f t="shared" si="6"/>
        <v>24</v>
      </c>
      <c r="E52" s="42" t="str">
        <f t="shared" si="2"/>
        <v>GIJON</v>
      </c>
      <c r="F52" s="42">
        <f t="shared" si="7"/>
        <v>41293</v>
      </c>
      <c r="G52" s="42">
        <f t="shared" si="8"/>
        <v>31053</v>
      </c>
    </row>
    <row r="53" spans="1:7" x14ac:dyDescent="0.25">
      <c r="A53" s="42" t="str">
        <f t="shared" si="3"/>
        <v>LAS PALMAS</v>
      </c>
      <c r="B53" s="41">
        <f t="shared" si="4"/>
        <v>270448</v>
      </c>
      <c r="C53" s="41">
        <f t="shared" si="5"/>
        <v>279446</v>
      </c>
      <c r="D53" s="41">
        <f t="shared" si="6"/>
        <v>4</v>
      </c>
      <c r="E53" s="42" t="str">
        <f t="shared" si="2"/>
        <v>MELILLA</v>
      </c>
      <c r="F53" s="42">
        <f t="shared" si="7"/>
        <v>23172</v>
      </c>
      <c r="G53" s="42">
        <f t="shared" si="8"/>
        <v>21814</v>
      </c>
    </row>
    <row r="54" spans="1:7" x14ac:dyDescent="0.25">
      <c r="A54" s="42" t="str">
        <f t="shared" si="3"/>
        <v>MALAGA</v>
      </c>
      <c r="B54" s="41">
        <f t="shared" si="4"/>
        <v>21764</v>
      </c>
      <c r="C54" s="41">
        <f t="shared" si="5"/>
        <v>25084</v>
      </c>
      <c r="D54" s="41">
        <f t="shared" si="6"/>
        <v>17</v>
      </c>
      <c r="E54" s="42" t="str">
        <f t="shared" si="2"/>
        <v>MALAGA</v>
      </c>
      <c r="F54" s="42">
        <f t="shared" si="7"/>
        <v>21764</v>
      </c>
      <c r="G54" s="42">
        <f t="shared" si="8"/>
        <v>25084</v>
      </c>
    </row>
    <row r="55" spans="1:7" x14ac:dyDescent="0.25">
      <c r="A55" s="42" t="str">
        <f t="shared" si="3"/>
        <v>MARIN Y RIA DE PONTEVEDRA</v>
      </c>
      <c r="B55" s="41">
        <f t="shared" si="4"/>
        <v>17469</v>
      </c>
      <c r="C55" s="41">
        <f t="shared" si="5"/>
        <v>24618</v>
      </c>
      <c r="D55" s="41">
        <f t="shared" si="6"/>
        <v>19</v>
      </c>
      <c r="E55" s="42" t="str">
        <f t="shared" si="2"/>
        <v>VILAGARCIA</v>
      </c>
      <c r="F55" s="42">
        <f t="shared" si="7"/>
        <v>21405</v>
      </c>
      <c r="G55" s="42">
        <f t="shared" si="8"/>
        <v>16417</v>
      </c>
    </row>
    <row r="56" spans="1:7" x14ac:dyDescent="0.25">
      <c r="A56" s="42" t="str">
        <f t="shared" si="3"/>
        <v>MELILLA</v>
      </c>
      <c r="B56" s="41">
        <f t="shared" si="4"/>
        <v>23172</v>
      </c>
      <c r="C56" s="41">
        <f t="shared" si="5"/>
        <v>21814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17469</v>
      </c>
      <c r="G56" s="42">
        <f t="shared" si="8"/>
        <v>24618</v>
      </c>
    </row>
    <row r="57" spans="1:7" x14ac:dyDescent="0.25">
      <c r="A57" s="42" t="str">
        <f t="shared" si="3"/>
        <v>MOTRIL</v>
      </c>
      <c r="B57" s="41">
        <f t="shared" si="4"/>
        <v>3886</v>
      </c>
      <c r="C57" s="41">
        <f t="shared" si="5"/>
        <v>4596</v>
      </c>
      <c r="D57" s="41">
        <f t="shared" si="6"/>
        <v>22</v>
      </c>
      <c r="E57" s="42" t="str">
        <f t="shared" si="2"/>
        <v>CEUTA</v>
      </c>
      <c r="F57" s="42">
        <f t="shared" si="7"/>
        <v>11971</v>
      </c>
      <c r="G57" s="42">
        <f t="shared" si="8"/>
        <v>10230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4656</v>
      </c>
      <c r="G58" s="42">
        <f t="shared" si="8"/>
        <v>3875.25</v>
      </c>
    </row>
    <row r="59" spans="1:7" x14ac:dyDescent="0.25">
      <c r="A59" s="42" t="str">
        <f t="shared" si="3"/>
        <v>SANTA CRUZ DE TENERIFE</v>
      </c>
      <c r="B59" s="41">
        <f t="shared" si="4"/>
        <v>198053</v>
      </c>
      <c r="C59" s="41">
        <f t="shared" si="5"/>
        <v>212302</v>
      </c>
      <c r="D59" s="41">
        <f t="shared" si="6"/>
        <v>6</v>
      </c>
      <c r="E59" s="42" t="str">
        <f t="shared" si="2"/>
        <v>MOTRIL</v>
      </c>
      <c r="F59" s="42">
        <f t="shared" si="7"/>
        <v>3886</v>
      </c>
      <c r="G59" s="42">
        <f t="shared" si="8"/>
        <v>4596</v>
      </c>
    </row>
    <row r="60" spans="1:7" x14ac:dyDescent="0.25">
      <c r="A60" s="42" t="str">
        <f t="shared" si="3"/>
        <v>SANTANDER</v>
      </c>
      <c r="B60" s="41">
        <f t="shared" si="4"/>
        <v>810</v>
      </c>
      <c r="C60" s="41">
        <f t="shared" si="5"/>
        <v>771</v>
      </c>
      <c r="D60" s="41">
        <f t="shared" si="6"/>
        <v>25</v>
      </c>
      <c r="E60" s="42" t="str">
        <f t="shared" si="2"/>
        <v>A CORUÑA</v>
      </c>
      <c r="F60" s="42">
        <f t="shared" si="7"/>
        <v>3821</v>
      </c>
      <c r="G60" s="42">
        <f t="shared" si="8"/>
        <v>3384</v>
      </c>
    </row>
    <row r="61" spans="1:7" x14ac:dyDescent="0.25">
      <c r="A61" s="42" t="str">
        <f t="shared" si="3"/>
        <v>SEVILLA</v>
      </c>
      <c r="B61" s="41">
        <f t="shared" si="4"/>
        <v>91884</v>
      </c>
      <c r="C61" s="41">
        <f t="shared" si="5"/>
        <v>104757</v>
      </c>
      <c r="D61" s="41">
        <f t="shared" si="6"/>
        <v>10</v>
      </c>
      <c r="E61" s="42" t="str">
        <f t="shared" si="2"/>
        <v>HUELVA</v>
      </c>
      <c r="F61" s="42">
        <f t="shared" si="7"/>
        <v>891</v>
      </c>
      <c r="G61" s="42">
        <f t="shared" si="8"/>
        <v>1410</v>
      </c>
    </row>
    <row r="62" spans="1:7" x14ac:dyDescent="0.25">
      <c r="A62" s="42" t="str">
        <f t="shared" si="3"/>
        <v>TARRAGONA</v>
      </c>
      <c r="B62" s="41">
        <f t="shared" si="4"/>
        <v>49175</v>
      </c>
      <c r="C62" s="41">
        <f t="shared" si="5"/>
        <v>55667</v>
      </c>
      <c r="D62" s="41">
        <f t="shared" si="6"/>
        <v>13</v>
      </c>
      <c r="E62" s="42" t="str">
        <f t="shared" si="2"/>
        <v>SANTANDER</v>
      </c>
      <c r="F62" s="42">
        <f t="shared" si="7"/>
        <v>810</v>
      </c>
      <c r="G62" s="42">
        <f t="shared" si="8"/>
        <v>771</v>
      </c>
    </row>
    <row r="63" spans="1:7" x14ac:dyDescent="0.25">
      <c r="A63" s="42" t="str">
        <f t="shared" si="3"/>
        <v>VALENCIA</v>
      </c>
      <c r="B63" s="41">
        <f t="shared" si="4"/>
        <v>1458946</v>
      </c>
      <c r="C63" s="41">
        <f t="shared" si="5"/>
        <v>1450193</v>
      </c>
      <c r="D63" s="41">
        <f t="shared" si="6"/>
        <v>1</v>
      </c>
      <c r="E63" s="42" t="str">
        <f t="shared" si="2"/>
        <v>FERROL-SAN CIBRAO</v>
      </c>
      <c r="F63" s="42">
        <f t="shared" si="7"/>
        <v>665</v>
      </c>
      <c r="G63" s="42">
        <f t="shared" si="8"/>
        <v>525</v>
      </c>
    </row>
    <row r="64" spans="1:7" x14ac:dyDescent="0.25">
      <c r="A64" s="42" t="str">
        <f t="shared" si="3"/>
        <v>VIGO</v>
      </c>
      <c r="B64" s="41">
        <f t="shared" si="4"/>
        <v>136281</v>
      </c>
      <c r="C64" s="41">
        <f t="shared" si="5"/>
        <v>128397</v>
      </c>
      <c r="D64" s="41">
        <f t="shared" si="6"/>
        <v>7</v>
      </c>
      <c r="E64" s="42" t="str">
        <f t="shared" si="2"/>
        <v>AVILES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21405</v>
      </c>
      <c r="C65" s="41">
        <f t="shared" si="5"/>
        <v>16417</v>
      </c>
      <c r="D65" s="41">
        <f t="shared" si="6"/>
        <v>18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12091</v>
      </c>
      <c r="C7" s="9">
        <v>23081</v>
      </c>
      <c r="D7" s="9">
        <v>98826</v>
      </c>
      <c r="E7" s="9">
        <v>91180</v>
      </c>
      <c r="F7" s="10">
        <f>((E7*100)/D7)-100</f>
        <v>-7.7368303887640906</v>
      </c>
      <c r="G7" s="1"/>
      <c r="H7" s="1"/>
      <c r="I7" s="1"/>
    </row>
    <row r="8" spans="1:12" x14ac:dyDescent="0.25">
      <c r="A8" s="11" t="s">
        <v>45</v>
      </c>
      <c r="B8" s="12">
        <v>40452</v>
      </c>
      <c r="C8" s="12">
        <v>52906</v>
      </c>
      <c r="D8" s="12">
        <v>189175</v>
      </c>
      <c r="E8" s="12">
        <v>156168</v>
      </c>
      <c r="F8" s="13">
        <f t="shared" ref="F8:F35" si="0">((E8*100)/D8)-100</f>
        <v>-17.447865732787108</v>
      </c>
      <c r="G8" s="1"/>
      <c r="H8" s="1"/>
      <c r="I8" s="1"/>
    </row>
    <row r="9" spans="1:12" x14ac:dyDescent="0.25">
      <c r="A9" s="8" t="s">
        <v>46</v>
      </c>
      <c r="B9" s="9">
        <v>110267</v>
      </c>
      <c r="C9" s="9">
        <v>172612</v>
      </c>
      <c r="D9" s="9">
        <v>496976</v>
      </c>
      <c r="E9" s="9">
        <v>483564</v>
      </c>
      <c r="F9" s="10">
        <f t="shared" si="0"/>
        <v>-2.6987218698689617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902</v>
      </c>
      <c r="E10" s="12">
        <v>655</v>
      </c>
      <c r="F10" s="17">
        <f t="shared" si="0"/>
        <v>-27.383592017738366</v>
      </c>
      <c r="G10" s="1"/>
      <c r="H10" s="1"/>
      <c r="I10" s="1"/>
    </row>
    <row r="11" spans="1:12" x14ac:dyDescent="0.25">
      <c r="A11" s="8" t="s">
        <v>48</v>
      </c>
      <c r="B11" s="9">
        <v>684084</v>
      </c>
      <c r="C11" s="9">
        <v>1049057</v>
      </c>
      <c r="D11" s="9">
        <v>3252254</v>
      </c>
      <c r="E11" s="9">
        <v>3610488</v>
      </c>
      <c r="F11" s="10">
        <f t="shared" si="0"/>
        <v>11.014945327148496</v>
      </c>
      <c r="G11" s="1"/>
      <c r="H11" s="1"/>
      <c r="I11" s="1"/>
    </row>
    <row r="12" spans="1:12" x14ac:dyDescent="0.25">
      <c r="A12" s="11" t="s">
        <v>49</v>
      </c>
      <c r="B12" s="12">
        <v>24615</v>
      </c>
      <c r="C12" s="12">
        <v>26824</v>
      </c>
      <c r="D12" s="12">
        <v>197470</v>
      </c>
      <c r="E12" s="12">
        <v>212983</v>
      </c>
      <c r="F12" s="13">
        <f t="shared" si="0"/>
        <v>7.8558768420519556</v>
      </c>
      <c r="G12" s="1"/>
      <c r="H12" s="1"/>
      <c r="I12" s="1"/>
    </row>
    <row r="13" spans="1:12" x14ac:dyDescent="0.25">
      <c r="A13" s="8" t="s">
        <v>50</v>
      </c>
      <c r="B13" s="9">
        <v>977579</v>
      </c>
      <c r="C13" s="9">
        <v>1087392</v>
      </c>
      <c r="D13" s="9">
        <v>3685912</v>
      </c>
      <c r="E13" s="9">
        <v>4141940</v>
      </c>
      <c r="F13" s="10">
        <f t="shared" si="0"/>
        <v>12.372189026759187</v>
      </c>
      <c r="G13" s="1"/>
      <c r="H13" s="1"/>
      <c r="I13" s="1"/>
    </row>
    <row r="14" spans="1:12" x14ac:dyDescent="0.25">
      <c r="A14" s="11" t="s">
        <v>51</v>
      </c>
      <c r="B14" s="12">
        <v>528621</v>
      </c>
      <c r="C14" s="12">
        <v>564588</v>
      </c>
      <c r="D14" s="12">
        <v>2291751</v>
      </c>
      <c r="E14" s="12">
        <v>2464973</v>
      </c>
      <c r="F14" s="13">
        <f t="shared" si="0"/>
        <v>7.5585000290171109</v>
      </c>
      <c r="G14" s="1"/>
      <c r="H14" s="1"/>
      <c r="I14" s="1"/>
    </row>
    <row r="15" spans="1:12" x14ac:dyDescent="0.25">
      <c r="A15" s="8" t="s">
        <v>52</v>
      </c>
      <c r="B15" s="9">
        <v>20129</v>
      </c>
      <c r="C15" s="9">
        <v>26130</v>
      </c>
      <c r="D15" s="9">
        <v>87017</v>
      </c>
      <c r="E15" s="9">
        <v>83700</v>
      </c>
      <c r="F15" s="10">
        <f t="shared" si="0"/>
        <v>-3.8118988243676455</v>
      </c>
      <c r="G15" s="1"/>
      <c r="H15" s="1"/>
      <c r="I15" s="1"/>
    </row>
    <row r="16" spans="1:12" x14ac:dyDescent="0.25">
      <c r="A16" s="11" t="s">
        <v>53</v>
      </c>
      <c r="B16" s="12">
        <v>9279</v>
      </c>
      <c r="C16" s="12">
        <v>9633</v>
      </c>
      <c r="D16" s="12">
        <v>47387</v>
      </c>
      <c r="E16" s="12">
        <v>76718</v>
      </c>
      <c r="F16" s="13">
        <f t="shared" si="0"/>
        <v>61.896722729862631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214618</v>
      </c>
      <c r="C18" s="12">
        <v>280492</v>
      </c>
      <c r="D18" s="12">
        <v>1287201</v>
      </c>
      <c r="E18" s="12">
        <v>1306602</v>
      </c>
      <c r="F18" s="13">
        <f t="shared" si="0"/>
        <v>1.5072238135302882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12</v>
      </c>
      <c r="D19" s="9">
        <v>2109</v>
      </c>
      <c r="E19" s="9">
        <v>3142</v>
      </c>
      <c r="F19" s="10">
        <f t="shared" si="0"/>
        <v>48.980559506875295</v>
      </c>
      <c r="G19" s="1"/>
      <c r="H19" s="1"/>
      <c r="I19" s="1"/>
    </row>
    <row r="20" spans="1:9" x14ac:dyDescent="0.25">
      <c r="A20" s="11" t="s">
        <v>57</v>
      </c>
      <c r="B20" s="12">
        <v>9637</v>
      </c>
      <c r="C20" s="12">
        <v>9734</v>
      </c>
      <c r="D20" s="12">
        <v>41111</v>
      </c>
      <c r="E20" s="12">
        <v>44446</v>
      </c>
      <c r="F20" s="13">
        <f t="shared" si="0"/>
        <v>8.1121840869840156</v>
      </c>
      <c r="G20" s="1"/>
      <c r="H20" s="1"/>
      <c r="I20" s="1"/>
    </row>
    <row r="21" spans="1:9" x14ac:dyDescent="0.25">
      <c r="A21" s="8" t="s">
        <v>58</v>
      </c>
      <c r="B21" s="9">
        <v>1261</v>
      </c>
      <c r="C21" s="9">
        <v>7403</v>
      </c>
      <c r="D21" s="9">
        <v>13814</v>
      </c>
      <c r="E21" s="9">
        <v>21887</v>
      </c>
      <c r="F21" s="10">
        <f t="shared" si="0"/>
        <v>58.440712320833939</v>
      </c>
      <c r="G21" s="1"/>
      <c r="H21" s="1"/>
      <c r="I21" s="1"/>
    </row>
    <row r="22" spans="1:9" x14ac:dyDescent="0.25">
      <c r="A22" s="11" t="s">
        <v>59</v>
      </c>
      <c r="B22" s="12">
        <v>172026</v>
      </c>
      <c r="C22" s="12">
        <v>207703</v>
      </c>
      <c r="D22" s="12">
        <v>1160222</v>
      </c>
      <c r="E22" s="12">
        <v>1328179</v>
      </c>
      <c r="F22" s="13">
        <f t="shared" si="0"/>
        <v>14.476281263413384</v>
      </c>
      <c r="G22" s="1"/>
      <c r="H22" s="1"/>
      <c r="I22" s="1"/>
    </row>
    <row r="23" spans="1:9" x14ac:dyDescent="0.25">
      <c r="A23" s="8" t="s">
        <v>60</v>
      </c>
      <c r="B23" s="9">
        <v>88282</v>
      </c>
      <c r="C23" s="9">
        <v>75569</v>
      </c>
      <c r="D23" s="9">
        <v>555403</v>
      </c>
      <c r="E23" s="9">
        <v>388586</v>
      </c>
      <c r="F23" s="10">
        <f t="shared" si="0"/>
        <v>-30.035307695493188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124533</v>
      </c>
      <c r="C25" s="9">
        <v>164148</v>
      </c>
      <c r="D25" s="9">
        <v>564323</v>
      </c>
      <c r="E25" s="9">
        <v>535692</v>
      </c>
      <c r="F25" s="10">
        <f t="shared" si="0"/>
        <v>-5.0735128640867089</v>
      </c>
      <c r="G25" s="1"/>
      <c r="H25" s="1"/>
      <c r="I25" s="1"/>
    </row>
    <row r="26" spans="1:9" x14ac:dyDescent="0.25">
      <c r="A26" s="11" t="s">
        <v>63</v>
      </c>
      <c r="B26" s="12">
        <v>53247</v>
      </c>
      <c r="C26" s="12">
        <v>98643</v>
      </c>
      <c r="D26" s="12">
        <v>195024</v>
      </c>
      <c r="E26" s="12">
        <v>245063</v>
      </c>
      <c r="F26" s="13">
        <f t="shared" si="0"/>
        <v>25.657867749610304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379144</v>
      </c>
      <c r="C28" s="12">
        <v>507976</v>
      </c>
      <c r="D28" s="12">
        <v>3001931</v>
      </c>
      <c r="E28" s="12">
        <v>3398156</v>
      </c>
      <c r="F28" s="13">
        <f t="shared" si="0"/>
        <v>13.199004240936915</v>
      </c>
      <c r="G28" s="1"/>
      <c r="H28" s="1"/>
      <c r="I28" s="1"/>
    </row>
    <row r="29" spans="1:9" x14ac:dyDescent="0.25">
      <c r="A29" s="8" t="s">
        <v>66</v>
      </c>
      <c r="B29" s="9">
        <v>31339</v>
      </c>
      <c r="C29" s="9">
        <v>37824</v>
      </c>
      <c r="D29" s="9">
        <v>142470</v>
      </c>
      <c r="E29" s="9">
        <v>147949</v>
      </c>
      <c r="F29" s="10">
        <f t="shared" si="0"/>
        <v>3.8457219063662507</v>
      </c>
      <c r="G29" s="1"/>
      <c r="H29" s="1"/>
      <c r="I29" s="1"/>
    </row>
    <row r="30" spans="1:9" x14ac:dyDescent="0.25">
      <c r="A30" s="11" t="s">
        <v>67</v>
      </c>
      <c r="B30" s="12">
        <v>1835</v>
      </c>
      <c r="C30" s="12">
        <v>2494</v>
      </c>
      <c r="D30" s="12">
        <v>9621</v>
      </c>
      <c r="E30" s="12">
        <v>12497</v>
      </c>
      <c r="F30" s="13">
        <f t="shared" si="0"/>
        <v>29.892942521567392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172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114175</v>
      </c>
      <c r="C32" s="12">
        <v>88191</v>
      </c>
      <c r="D32" s="12">
        <v>519354</v>
      </c>
      <c r="E32" s="12">
        <v>489981</v>
      </c>
      <c r="F32" s="13">
        <f t="shared" si="0"/>
        <v>-5.6556799408495948</v>
      </c>
      <c r="G32" s="1"/>
      <c r="H32" s="1"/>
      <c r="I32" s="1"/>
    </row>
    <row r="33" spans="1:9" x14ac:dyDescent="0.25">
      <c r="A33" s="8" t="s">
        <v>70</v>
      </c>
      <c r="B33" s="9">
        <v>20359</v>
      </c>
      <c r="C33" s="9">
        <v>15323</v>
      </c>
      <c r="D33" s="9">
        <v>140153</v>
      </c>
      <c r="E33" s="9">
        <v>104613</v>
      </c>
      <c r="F33" s="10">
        <f t="shared" si="0"/>
        <v>-25.358001612523452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857</v>
      </c>
      <c r="D34" s="12">
        <v>1078</v>
      </c>
      <c r="E34" s="12">
        <v>1878</v>
      </c>
      <c r="F34" s="13">
        <f t="shared" si="0"/>
        <v>74.211502782931348</v>
      </c>
      <c r="G34" s="1"/>
      <c r="H34" s="1"/>
      <c r="I34" s="1"/>
    </row>
    <row r="35" spans="1:9" x14ac:dyDescent="0.25">
      <c r="A35" s="14" t="s">
        <v>72</v>
      </c>
      <c r="B35" s="15">
        <f>SUM(B7:B34)</f>
        <v>3617573</v>
      </c>
      <c r="C35" s="15">
        <f t="shared" ref="C35:E35" si="1">SUM(C7:C34)</f>
        <v>4508592</v>
      </c>
      <c r="D35" s="15">
        <f t="shared" si="1"/>
        <v>17981993</v>
      </c>
      <c r="E35" s="15">
        <f t="shared" si="1"/>
        <v>19351537</v>
      </c>
      <c r="F35" s="16">
        <f t="shared" si="0"/>
        <v>7.6161969365687128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91180</v>
      </c>
      <c r="C38" s="41">
        <f>D7</f>
        <v>98826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4141940</v>
      </c>
      <c r="G38" s="42">
        <f>LOOKUP(E38,$A$38:$A$65,$C$38:$C$65)</f>
        <v>3685912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156168</v>
      </c>
      <c r="C39" s="41">
        <f t="shared" ref="C39:C65" si="5">D8</f>
        <v>189175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3610488</v>
      </c>
      <c r="G39" s="42">
        <f t="shared" ref="G39:G65" si="8">LOOKUP(E39,$A$38:$A$65,$C$38:$C$65)</f>
        <v>3252254</v>
      </c>
    </row>
    <row r="40" spans="1:9" x14ac:dyDescent="0.25">
      <c r="A40" s="42" t="str">
        <f t="shared" si="3"/>
        <v>ALMERIA</v>
      </c>
      <c r="B40" s="41">
        <f t="shared" si="4"/>
        <v>483564</v>
      </c>
      <c r="C40" s="41">
        <f t="shared" si="5"/>
        <v>496976</v>
      </c>
      <c r="D40" s="41">
        <f t="shared" si="6"/>
        <v>9</v>
      </c>
      <c r="E40" s="42" t="str">
        <f t="shared" si="2"/>
        <v>SANTA CRUZ DE TENERIFE</v>
      </c>
      <c r="F40" s="42">
        <f t="shared" si="7"/>
        <v>3398156</v>
      </c>
      <c r="G40" s="42">
        <f t="shared" si="8"/>
        <v>3001931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902</v>
      </c>
      <c r="D41" s="41">
        <f t="shared" si="6"/>
        <v>24</v>
      </c>
      <c r="E41" s="42" t="str">
        <f t="shared" si="2"/>
        <v>BARCELONA</v>
      </c>
      <c r="F41" s="42">
        <f t="shared" si="7"/>
        <v>2464973</v>
      </c>
      <c r="G41" s="42">
        <f t="shared" si="8"/>
        <v>2291751</v>
      </c>
    </row>
    <row r="42" spans="1:9" x14ac:dyDescent="0.25">
      <c r="A42" s="42" t="str">
        <f t="shared" si="3"/>
        <v>BAHIA DE ALGECIRAS</v>
      </c>
      <c r="B42" s="41">
        <f t="shared" si="4"/>
        <v>3610488</v>
      </c>
      <c r="C42" s="41">
        <f t="shared" si="5"/>
        <v>3252254</v>
      </c>
      <c r="D42" s="41">
        <f t="shared" si="6"/>
        <v>2</v>
      </c>
      <c r="E42" s="42" t="str">
        <f t="shared" si="2"/>
        <v>LAS PALMAS</v>
      </c>
      <c r="F42" s="42">
        <f t="shared" si="7"/>
        <v>1328179</v>
      </c>
      <c r="G42" s="42">
        <f t="shared" si="8"/>
        <v>1160222</v>
      </c>
    </row>
    <row r="43" spans="1:9" x14ac:dyDescent="0.25">
      <c r="A43" s="42" t="str">
        <f t="shared" si="3"/>
        <v>BAHIA DE CADIZ</v>
      </c>
      <c r="B43" s="41">
        <f t="shared" si="4"/>
        <v>212983</v>
      </c>
      <c r="C43" s="41">
        <f t="shared" si="5"/>
        <v>197470</v>
      </c>
      <c r="D43" s="41">
        <f t="shared" si="6"/>
        <v>12</v>
      </c>
      <c r="E43" s="42" t="str">
        <f t="shared" si="2"/>
        <v>CEUTA</v>
      </c>
      <c r="F43" s="42">
        <f t="shared" si="7"/>
        <v>1306602</v>
      </c>
      <c r="G43" s="42">
        <f t="shared" si="8"/>
        <v>1287201</v>
      </c>
    </row>
    <row r="44" spans="1:9" x14ac:dyDescent="0.25">
      <c r="A44" s="42" t="str">
        <f t="shared" si="3"/>
        <v>BALEARES</v>
      </c>
      <c r="B44" s="41">
        <f t="shared" si="4"/>
        <v>4141940</v>
      </c>
      <c r="C44" s="41">
        <f t="shared" si="5"/>
        <v>3685912</v>
      </c>
      <c r="D44" s="41">
        <f t="shared" si="6"/>
        <v>1</v>
      </c>
      <c r="E44" s="42" t="str">
        <f t="shared" si="2"/>
        <v>MELILLA</v>
      </c>
      <c r="F44" s="42">
        <f t="shared" si="7"/>
        <v>535692</v>
      </c>
      <c r="G44" s="42">
        <f t="shared" si="8"/>
        <v>564323</v>
      </c>
    </row>
    <row r="45" spans="1:9" x14ac:dyDescent="0.25">
      <c r="A45" s="42" t="str">
        <f t="shared" si="3"/>
        <v>BARCELONA</v>
      </c>
      <c r="B45" s="41">
        <f t="shared" si="4"/>
        <v>2464973</v>
      </c>
      <c r="C45" s="41">
        <f t="shared" si="5"/>
        <v>2291751</v>
      </c>
      <c r="D45" s="41">
        <f t="shared" si="6"/>
        <v>4</v>
      </c>
      <c r="E45" s="42" t="str">
        <f t="shared" si="2"/>
        <v>VALENCIA</v>
      </c>
      <c r="F45" s="42">
        <f t="shared" si="7"/>
        <v>489981</v>
      </c>
      <c r="G45" s="42">
        <f t="shared" si="8"/>
        <v>519354</v>
      </c>
    </row>
    <row r="46" spans="1:9" x14ac:dyDescent="0.25">
      <c r="A46" s="42" t="str">
        <f t="shared" si="3"/>
        <v>BILBAO</v>
      </c>
      <c r="B46" s="41">
        <f t="shared" si="4"/>
        <v>83700</v>
      </c>
      <c r="C46" s="41">
        <f t="shared" si="5"/>
        <v>87017</v>
      </c>
      <c r="D46" s="41">
        <f t="shared" si="6"/>
        <v>17</v>
      </c>
      <c r="E46" s="42" t="str">
        <f t="shared" si="2"/>
        <v>ALMERIA</v>
      </c>
      <c r="F46" s="42">
        <f t="shared" si="7"/>
        <v>483564</v>
      </c>
      <c r="G46" s="42">
        <f t="shared" si="8"/>
        <v>496976</v>
      </c>
    </row>
    <row r="47" spans="1:9" x14ac:dyDescent="0.25">
      <c r="A47" s="42" t="str">
        <f t="shared" si="3"/>
        <v>CARTAGENA</v>
      </c>
      <c r="B47" s="41">
        <f t="shared" si="4"/>
        <v>76718</v>
      </c>
      <c r="C47" s="41">
        <f t="shared" si="5"/>
        <v>47387</v>
      </c>
      <c r="D47" s="41">
        <f t="shared" si="6"/>
        <v>18</v>
      </c>
      <c r="E47" s="42" t="str">
        <f t="shared" si="2"/>
        <v>MALAGA</v>
      </c>
      <c r="F47" s="42">
        <f t="shared" si="7"/>
        <v>388586</v>
      </c>
      <c r="G47" s="42">
        <f t="shared" si="8"/>
        <v>555403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25</v>
      </c>
      <c r="E48" s="42" t="str">
        <f t="shared" si="2"/>
        <v>MOTRIL</v>
      </c>
      <c r="F48" s="42">
        <f t="shared" si="7"/>
        <v>245063</v>
      </c>
      <c r="G48" s="42">
        <f t="shared" si="8"/>
        <v>195024</v>
      </c>
    </row>
    <row r="49" spans="1:7" x14ac:dyDescent="0.25">
      <c r="A49" s="42" t="str">
        <f t="shared" si="3"/>
        <v>CEUTA</v>
      </c>
      <c r="B49" s="41">
        <f t="shared" si="4"/>
        <v>1306602</v>
      </c>
      <c r="C49" s="41">
        <f t="shared" si="5"/>
        <v>1287201</v>
      </c>
      <c r="D49" s="41">
        <f t="shared" si="6"/>
        <v>6</v>
      </c>
      <c r="E49" s="42" t="str">
        <f t="shared" si="2"/>
        <v>BAHIA DE CADIZ</v>
      </c>
      <c r="F49" s="42">
        <f t="shared" si="7"/>
        <v>212983</v>
      </c>
      <c r="G49" s="42">
        <f t="shared" si="8"/>
        <v>197470</v>
      </c>
    </row>
    <row r="50" spans="1:7" x14ac:dyDescent="0.25">
      <c r="A50" s="42" t="str">
        <f t="shared" si="3"/>
        <v>FERROL-SAN CIBRAO</v>
      </c>
      <c r="B50" s="41">
        <f t="shared" si="4"/>
        <v>3142</v>
      </c>
      <c r="C50" s="41">
        <f t="shared" si="5"/>
        <v>2109</v>
      </c>
      <c r="D50" s="41">
        <f t="shared" si="6"/>
        <v>22</v>
      </c>
      <c r="E50" s="42" t="str">
        <f t="shared" si="2"/>
        <v>ALICANTE</v>
      </c>
      <c r="F50" s="42">
        <f t="shared" si="7"/>
        <v>156168</v>
      </c>
      <c r="G50" s="42">
        <f t="shared" si="8"/>
        <v>189175</v>
      </c>
    </row>
    <row r="51" spans="1:7" x14ac:dyDescent="0.25">
      <c r="A51" s="42" t="str">
        <f t="shared" si="3"/>
        <v>GIJON</v>
      </c>
      <c r="B51" s="41">
        <f t="shared" si="4"/>
        <v>44446</v>
      </c>
      <c r="C51" s="41">
        <f t="shared" si="5"/>
        <v>41111</v>
      </c>
      <c r="D51" s="41">
        <f t="shared" si="6"/>
        <v>19</v>
      </c>
      <c r="E51" s="42" t="str">
        <f t="shared" si="2"/>
        <v>SANTANDER</v>
      </c>
      <c r="F51" s="42">
        <f t="shared" si="7"/>
        <v>147949</v>
      </c>
      <c r="G51" s="42">
        <f t="shared" si="8"/>
        <v>142470</v>
      </c>
    </row>
    <row r="52" spans="1:7" x14ac:dyDescent="0.25">
      <c r="A52" s="42" t="str">
        <f t="shared" si="3"/>
        <v>HUELVA</v>
      </c>
      <c r="B52" s="41">
        <f t="shared" si="4"/>
        <v>21887</v>
      </c>
      <c r="C52" s="41">
        <f t="shared" si="5"/>
        <v>13814</v>
      </c>
      <c r="D52" s="41">
        <f t="shared" si="6"/>
        <v>20</v>
      </c>
      <c r="E52" s="42" t="str">
        <f t="shared" si="2"/>
        <v>VIGO</v>
      </c>
      <c r="F52" s="42">
        <f t="shared" si="7"/>
        <v>104613</v>
      </c>
      <c r="G52" s="42">
        <f t="shared" si="8"/>
        <v>140153</v>
      </c>
    </row>
    <row r="53" spans="1:7" x14ac:dyDescent="0.25">
      <c r="A53" s="42" t="str">
        <f t="shared" si="3"/>
        <v>LAS PALMAS</v>
      </c>
      <c r="B53" s="41">
        <f t="shared" si="4"/>
        <v>1328179</v>
      </c>
      <c r="C53" s="41">
        <f t="shared" si="5"/>
        <v>1160222</v>
      </c>
      <c r="D53" s="41">
        <f t="shared" si="6"/>
        <v>5</v>
      </c>
      <c r="E53" s="42" t="str">
        <f t="shared" si="2"/>
        <v>A CORUÑA</v>
      </c>
      <c r="F53" s="42">
        <f t="shared" si="7"/>
        <v>91180</v>
      </c>
      <c r="G53" s="42">
        <f t="shared" si="8"/>
        <v>98826</v>
      </c>
    </row>
    <row r="54" spans="1:7" x14ac:dyDescent="0.25">
      <c r="A54" s="42" t="str">
        <f t="shared" si="3"/>
        <v>MALAGA</v>
      </c>
      <c r="B54" s="41">
        <f t="shared" si="4"/>
        <v>388586</v>
      </c>
      <c r="C54" s="41">
        <f t="shared" si="5"/>
        <v>555403</v>
      </c>
      <c r="D54" s="41">
        <f t="shared" si="6"/>
        <v>10</v>
      </c>
      <c r="E54" s="42" t="str">
        <f t="shared" si="2"/>
        <v>BILBAO</v>
      </c>
      <c r="F54" s="42">
        <f t="shared" si="7"/>
        <v>83700</v>
      </c>
      <c r="G54" s="42">
        <f t="shared" si="8"/>
        <v>87017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76718</v>
      </c>
      <c r="G55" s="42">
        <f t="shared" si="8"/>
        <v>47387</v>
      </c>
    </row>
    <row r="56" spans="1:7" x14ac:dyDescent="0.25">
      <c r="A56" s="42" t="str">
        <f t="shared" si="3"/>
        <v>MELILLA</v>
      </c>
      <c r="B56" s="41">
        <f t="shared" si="4"/>
        <v>535692</v>
      </c>
      <c r="C56" s="41">
        <f t="shared" si="5"/>
        <v>564323</v>
      </c>
      <c r="D56" s="41">
        <f t="shared" si="6"/>
        <v>7</v>
      </c>
      <c r="E56" s="42" t="str">
        <f t="shared" si="2"/>
        <v>GIJON</v>
      </c>
      <c r="F56" s="42">
        <f t="shared" si="9"/>
        <v>44446</v>
      </c>
      <c r="G56" s="42">
        <f t="shared" si="8"/>
        <v>41111</v>
      </c>
    </row>
    <row r="57" spans="1:7" x14ac:dyDescent="0.25">
      <c r="A57" s="42" t="str">
        <f t="shared" si="3"/>
        <v>MOTRIL</v>
      </c>
      <c r="B57" s="41">
        <f t="shared" si="4"/>
        <v>245063</v>
      </c>
      <c r="C57" s="41">
        <f t="shared" si="5"/>
        <v>195024</v>
      </c>
      <c r="D57" s="41">
        <f t="shared" si="6"/>
        <v>11</v>
      </c>
      <c r="E57" s="42" t="str">
        <f t="shared" si="2"/>
        <v>HUELVA</v>
      </c>
      <c r="F57" s="42">
        <f t="shared" si="9"/>
        <v>21887</v>
      </c>
      <c r="G57" s="42">
        <f t="shared" si="8"/>
        <v>13814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12497</v>
      </c>
      <c r="G58" s="42">
        <f t="shared" si="8"/>
        <v>9621</v>
      </c>
    </row>
    <row r="59" spans="1:7" x14ac:dyDescent="0.25">
      <c r="A59" s="42" t="str">
        <f t="shared" si="3"/>
        <v>SANTA CRUZ DE TENERIFE</v>
      </c>
      <c r="B59" s="41">
        <f t="shared" si="4"/>
        <v>3398156</v>
      </c>
      <c r="C59" s="41">
        <f t="shared" si="5"/>
        <v>3001931</v>
      </c>
      <c r="D59" s="41">
        <f t="shared" si="6"/>
        <v>3</v>
      </c>
      <c r="E59" s="42" t="str">
        <f t="shared" si="2"/>
        <v>FERROL-SAN CIBRAO</v>
      </c>
      <c r="F59" s="42">
        <f t="shared" si="9"/>
        <v>3142</v>
      </c>
      <c r="G59" s="42">
        <f t="shared" si="8"/>
        <v>2109</v>
      </c>
    </row>
    <row r="60" spans="1:7" x14ac:dyDescent="0.25">
      <c r="A60" s="42" t="str">
        <f t="shared" si="3"/>
        <v>SANTANDER</v>
      </c>
      <c r="B60" s="41">
        <f t="shared" si="4"/>
        <v>147949</v>
      </c>
      <c r="C60" s="41">
        <f t="shared" si="5"/>
        <v>142470</v>
      </c>
      <c r="D60" s="41">
        <f t="shared" si="6"/>
        <v>14</v>
      </c>
      <c r="E60" s="42" t="str">
        <f t="shared" si="2"/>
        <v>VILAGARCIA</v>
      </c>
      <c r="F60" s="42">
        <f t="shared" si="9"/>
        <v>1878</v>
      </c>
      <c r="G60" s="42">
        <f t="shared" si="8"/>
        <v>1078</v>
      </c>
    </row>
    <row r="61" spans="1:7" x14ac:dyDescent="0.25">
      <c r="A61" s="42" t="str">
        <f t="shared" si="3"/>
        <v>SEVILLA</v>
      </c>
      <c r="B61" s="41">
        <f t="shared" si="4"/>
        <v>12497</v>
      </c>
      <c r="C61" s="41">
        <f t="shared" si="5"/>
        <v>9621</v>
      </c>
      <c r="D61" s="41">
        <f t="shared" si="6"/>
        <v>21</v>
      </c>
      <c r="E61" s="42" t="str">
        <f t="shared" si="2"/>
        <v>AVILES</v>
      </c>
      <c r="F61" s="42">
        <f t="shared" si="9"/>
        <v>655</v>
      </c>
      <c r="G61" s="42">
        <f t="shared" si="8"/>
        <v>902</v>
      </c>
    </row>
    <row r="62" spans="1:7" x14ac:dyDescent="0.25">
      <c r="A62" s="42" t="str">
        <f t="shared" si="3"/>
        <v>TARRAGONA</v>
      </c>
      <c r="B62" s="41">
        <f t="shared" si="4"/>
        <v>172</v>
      </c>
      <c r="C62" s="41">
        <f t="shared" si="5"/>
        <v>0</v>
      </c>
      <c r="D62" s="41">
        <f t="shared" si="6"/>
        <v>26</v>
      </c>
      <c r="E62" s="42" t="str">
        <f t="shared" si="2"/>
        <v>CASTELLON</v>
      </c>
      <c r="F62" s="42">
        <f t="shared" si="9"/>
        <v>325</v>
      </c>
      <c r="G62" s="42">
        <f t="shared" si="8"/>
        <v>509</v>
      </c>
    </row>
    <row r="63" spans="1:7" x14ac:dyDescent="0.25">
      <c r="A63" s="42" t="str">
        <f t="shared" si="3"/>
        <v>VALENCIA</v>
      </c>
      <c r="B63" s="41">
        <f t="shared" si="4"/>
        <v>489981</v>
      </c>
      <c r="C63" s="41">
        <f t="shared" si="5"/>
        <v>519354</v>
      </c>
      <c r="D63" s="41">
        <f t="shared" si="6"/>
        <v>8</v>
      </c>
      <c r="E63" s="42" t="str">
        <f t="shared" si="2"/>
        <v>TARRAGONA</v>
      </c>
      <c r="F63" s="42">
        <f t="shared" si="9"/>
        <v>172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104613</v>
      </c>
      <c r="C64" s="41">
        <f t="shared" si="5"/>
        <v>140153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1878</v>
      </c>
      <c r="C65" s="41">
        <f t="shared" si="5"/>
        <v>1078</v>
      </c>
      <c r="D65" s="41">
        <f t="shared" si="6"/>
        <v>23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12091</v>
      </c>
      <c r="C7" s="9">
        <v>23081</v>
      </c>
      <c r="D7" s="9">
        <v>98826</v>
      </c>
      <c r="E7" s="9">
        <v>91180</v>
      </c>
      <c r="F7" s="10">
        <f>((E7*100)/D7)-100</f>
        <v>-7.7368303887640906</v>
      </c>
      <c r="G7" s="1"/>
      <c r="H7" s="1"/>
      <c r="I7" s="1"/>
    </row>
    <row r="8" spans="1:12" x14ac:dyDescent="0.25">
      <c r="A8" s="11" t="s">
        <v>45</v>
      </c>
      <c r="B8" s="12">
        <v>6689</v>
      </c>
      <c r="C8" s="12">
        <v>1304</v>
      </c>
      <c r="D8" s="12">
        <v>44837</v>
      </c>
      <c r="E8" s="12">
        <v>19510</v>
      </c>
      <c r="F8" s="13">
        <f t="shared" ref="F8:F35" si="0">((E8*100)/D8)-100</f>
        <v>-56.4868300733769</v>
      </c>
      <c r="G8" s="1"/>
      <c r="H8" s="1"/>
      <c r="I8" s="1"/>
    </row>
    <row r="9" spans="1:12" x14ac:dyDescent="0.25">
      <c r="A9" s="8" t="s">
        <v>46</v>
      </c>
      <c r="B9" s="9">
        <v>2989</v>
      </c>
      <c r="C9" s="9">
        <v>857</v>
      </c>
      <c r="D9" s="9">
        <v>14480</v>
      </c>
      <c r="E9" s="9">
        <v>9100</v>
      </c>
      <c r="F9" s="10">
        <f t="shared" si="0"/>
        <v>-37.154696132596683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902</v>
      </c>
      <c r="E10" s="12">
        <v>655</v>
      </c>
      <c r="F10" s="17">
        <f t="shared" si="0"/>
        <v>-27.383592017738366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22164</v>
      </c>
      <c r="C12" s="12">
        <v>24250</v>
      </c>
      <c r="D12" s="12">
        <v>182060</v>
      </c>
      <c r="E12" s="12">
        <v>197649</v>
      </c>
      <c r="F12" s="13">
        <f t="shared" si="0"/>
        <v>8.5625617928155577</v>
      </c>
      <c r="G12" s="1"/>
      <c r="H12" s="1"/>
      <c r="I12" s="1"/>
    </row>
    <row r="13" spans="1:12" x14ac:dyDescent="0.25">
      <c r="A13" s="8" t="s">
        <v>50</v>
      </c>
      <c r="B13" s="9">
        <v>218666</v>
      </c>
      <c r="C13" s="9">
        <v>219598</v>
      </c>
      <c r="D13" s="9">
        <v>770671</v>
      </c>
      <c r="E13" s="9">
        <v>998084</v>
      </c>
      <c r="F13" s="10">
        <f t="shared" si="0"/>
        <v>29.508441345269262</v>
      </c>
      <c r="G13" s="1"/>
      <c r="H13" s="1"/>
      <c r="I13" s="1"/>
    </row>
    <row r="14" spans="1:12" x14ac:dyDescent="0.25">
      <c r="A14" s="11" t="s">
        <v>51</v>
      </c>
      <c r="B14" s="12">
        <v>304942</v>
      </c>
      <c r="C14" s="12">
        <v>325928</v>
      </c>
      <c r="D14" s="12">
        <v>1505011</v>
      </c>
      <c r="E14" s="12">
        <v>1672911</v>
      </c>
      <c r="F14" s="13">
        <f t="shared" si="0"/>
        <v>11.156064640059114</v>
      </c>
      <c r="G14" s="1"/>
      <c r="H14" s="1"/>
      <c r="I14" s="1"/>
    </row>
    <row r="15" spans="1:12" x14ac:dyDescent="0.25">
      <c r="A15" s="8" t="s">
        <v>52</v>
      </c>
      <c r="B15" s="9">
        <v>10102</v>
      </c>
      <c r="C15" s="9">
        <v>9355</v>
      </c>
      <c r="D15" s="9">
        <v>37359</v>
      </c>
      <c r="E15" s="9">
        <v>23125</v>
      </c>
      <c r="F15" s="10">
        <f t="shared" si="0"/>
        <v>-38.100591557589873</v>
      </c>
      <c r="G15" s="1"/>
      <c r="H15" s="1"/>
      <c r="I15" s="1"/>
    </row>
    <row r="16" spans="1:12" x14ac:dyDescent="0.25">
      <c r="A16" s="11" t="s">
        <v>53</v>
      </c>
      <c r="B16" s="12">
        <v>9279</v>
      </c>
      <c r="C16" s="12">
        <v>9633</v>
      </c>
      <c r="D16" s="12">
        <v>47387</v>
      </c>
      <c r="E16" s="12">
        <v>76718</v>
      </c>
      <c r="F16" s="13">
        <f t="shared" si="0"/>
        <v>61.896722729862631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294</v>
      </c>
      <c r="D18" s="12">
        <v>2607</v>
      </c>
      <c r="E18" s="12">
        <v>1779</v>
      </c>
      <c r="F18" s="13">
        <f t="shared" si="0"/>
        <v>-31.760644418872261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2107</v>
      </c>
      <c r="E19" s="9">
        <v>3130</v>
      </c>
      <c r="F19" s="10">
        <f t="shared" si="0"/>
        <v>48.552444233507345</v>
      </c>
      <c r="G19" s="1"/>
      <c r="H19" s="1"/>
      <c r="I19" s="1"/>
    </row>
    <row r="20" spans="1:9" x14ac:dyDescent="0.25">
      <c r="A20" s="11" t="s">
        <v>57</v>
      </c>
      <c r="B20" s="12">
        <v>286</v>
      </c>
      <c r="C20" s="12">
        <v>202</v>
      </c>
      <c r="D20" s="12">
        <v>2486</v>
      </c>
      <c r="E20" s="12">
        <v>5118</v>
      </c>
      <c r="F20" s="13">
        <f t="shared" si="0"/>
        <v>105.87288817377313</v>
      </c>
      <c r="G20" s="1"/>
      <c r="H20" s="1"/>
      <c r="I20" s="1"/>
    </row>
    <row r="21" spans="1:9" x14ac:dyDescent="0.25">
      <c r="A21" s="8" t="s">
        <v>58</v>
      </c>
      <c r="B21" s="9">
        <v>690</v>
      </c>
      <c r="C21" s="9">
        <v>0</v>
      </c>
      <c r="D21" s="9">
        <v>690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7983</v>
      </c>
      <c r="C22" s="12">
        <v>12503</v>
      </c>
      <c r="D22" s="12">
        <v>465026</v>
      </c>
      <c r="E22" s="12">
        <v>381804</v>
      </c>
      <c r="F22" s="13">
        <f t="shared" si="0"/>
        <v>-17.896203653129078</v>
      </c>
      <c r="G22" s="1"/>
      <c r="H22" s="1"/>
      <c r="I22" s="1"/>
    </row>
    <row r="23" spans="1:9" x14ac:dyDescent="0.25">
      <c r="A23" s="8" t="s">
        <v>60</v>
      </c>
      <c r="B23" s="9">
        <v>58754</v>
      </c>
      <c r="C23" s="9">
        <v>23839</v>
      </c>
      <c r="D23" s="9">
        <v>385080</v>
      </c>
      <c r="E23" s="9">
        <v>207513</v>
      </c>
      <c r="F23" s="10">
        <f t="shared" si="0"/>
        <v>-46.11171704580866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301</v>
      </c>
      <c r="C25" s="9">
        <v>0</v>
      </c>
      <c r="D25" s="9">
        <v>861</v>
      </c>
      <c r="E25" s="9">
        <v>1354</v>
      </c>
      <c r="F25" s="10">
        <f t="shared" si="0"/>
        <v>57.259001161440182</v>
      </c>
      <c r="G25" s="1"/>
      <c r="H25" s="1"/>
      <c r="I25" s="1"/>
    </row>
    <row r="26" spans="1:9" x14ac:dyDescent="0.25">
      <c r="A26" s="11" t="s">
        <v>63</v>
      </c>
      <c r="B26" s="12">
        <v>529</v>
      </c>
      <c r="C26" s="12">
        <v>1916</v>
      </c>
      <c r="D26" s="12">
        <v>6221</v>
      </c>
      <c r="E26" s="12">
        <v>10794</v>
      </c>
      <c r="F26" s="13">
        <f t="shared" si="0"/>
        <v>73.509082141134854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3440</v>
      </c>
      <c r="C28" s="12">
        <v>15959</v>
      </c>
      <c r="D28" s="12">
        <v>465339</v>
      </c>
      <c r="E28" s="12">
        <v>444600</v>
      </c>
      <c r="F28" s="13">
        <f t="shared" si="0"/>
        <v>-4.4567508848387973</v>
      </c>
      <c r="G28" s="1"/>
      <c r="H28" s="1"/>
      <c r="I28" s="1"/>
    </row>
    <row r="29" spans="1:9" x14ac:dyDescent="0.25">
      <c r="A29" s="8" t="s">
        <v>66</v>
      </c>
      <c r="B29" s="9">
        <v>567</v>
      </c>
      <c r="C29" s="9">
        <v>5374</v>
      </c>
      <c r="D29" s="9">
        <v>6565</v>
      </c>
      <c r="E29" s="9">
        <v>13528</v>
      </c>
      <c r="F29" s="10">
        <f t="shared" si="0"/>
        <v>106.06245239908606</v>
      </c>
      <c r="G29" s="1"/>
      <c r="H29" s="1"/>
      <c r="I29" s="1"/>
    </row>
    <row r="30" spans="1:9" x14ac:dyDescent="0.25">
      <c r="A30" s="11" t="s">
        <v>67</v>
      </c>
      <c r="B30" s="12">
        <v>1835</v>
      </c>
      <c r="C30" s="12">
        <v>2494</v>
      </c>
      <c r="D30" s="12">
        <v>9621</v>
      </c>
      <c r="E30" s="12">
        <v>12497</v>
      </c>
      <c r="F30" s="13">
        <f t="shared" si="0"/>
        <v>29.892942521567392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55411</v>
      </c>
      <c r="C32" s="12">
        <v>33364</v>
      </c>
      <c r="D32" s="12">
        <v>294977</v>
      </c>
      <c r="E32" s="12">
        <v>256690</v>
      </c>
      <c r="F32" s="13">
        <f t="shared" si="0"/>
        <v>-12.979656040979464</v>
      </c>
      <c r="G32" s="1"/>
      <c r="H32" s="1"/>
      <c r="I32" s="1"/>
    </row>
    <row r="33" spans="1:9" x14ac:dyDescent="0.25">
      <c r="A33" s="8" t="s">
        <v>70</v>
      </c>
      <c r="B33" s="9">
        <v>20359</v>
      </c>
      <c r="C33" s="9">
        <v>15323</v>
      </c>
      <c r="D33" s="9">
        <v>140153</v>
      </c>
      <c r="E33" s="9">
        <v>104613</v>
      </c>
      <c r="F33" s="10">
        <f t="shared" si="0"/>
        <v>-25.358001612523452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857</v>
      </c>
      <c r="D34" s="12">
        <v>1078</v>
      </c>
      <c r="E34" s="12">
        <v>1878</v>
      </c>
      <c r="F34" s="13">
        <f t="shared" si="0"/>
        <v>74.211502782931348</v>
      </c>
      <c r="G34" s="1"/>
      <c r="H34" s="1"/>
      <c r="I34" s="1"/>
    </row>
    <row r="35" spans="1:9" x14ac:dyDescent="0.25">
      <c r="A35" s="14" t="s">
        <v>72</v>
      </c>
      <c r="B35" s="15">
        <f>SUM(B7:B34)</f>
        <v>737077</v>
      </c>
      <c r="C35" s="15">
        <f t="shared" ref="C35:E35" si="1">SUM(C7:C34)</f>
        <v>726131</v>
      </c>
      <c r="D35" s="15">
        <f t="shared" si="1"/>
        <v>4484853</v>
      </c>
      <c r="E35" s="15">
        <f t="shared" si="1"/>
        <v>4534555</v>
      </c>
      <c r="F35" s="16">
        <f t="shared" si="0"/>
        <v>1.1082191545631446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91180</v>
      </c>
      <c r="C38" s="41">
        <f>D7</f>
        <v>98826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1672911</v>
      </c>
      <c r="G38" s="42">
        <f>LOOKUP(E38,$A$38:$A$65,$C$38:$C$65)</f>
        <v>1505011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19510</v>
      </c>
      <c r="C39" s="41">
        <f t="shared" ref="C39:C65" si="5">D8</f>
        <v>44837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998084</v>
      </c>
      <c r="G39" s="42">
        <f t="shared" ref="G39:G65" si="8">LOOKUP(E39,$A$38:$A$65,$C$38:$C$65)</f>
        <v>770671</v>
      </c>
    </row>
    <row r="40" spans="1:9" x14ac:dyDescent="0.25">
      <c r="A40" s="42" t="str">
        <f t="shared" si="3"/>
        <v>ALMERIA</v>
      </c>
      <c r="B40" s="41">
        <f t="shared" si="4"/>
        <v>9100</v>
      </c>
      <c r="C40" s="41">
        <f t="shared" si="5"/>
        <v>14480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444600</v>
      </c>
      <c r="G40" s="42">
        <f t="shared" si="8"/>
        <v>465339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902</v>
      </c>
      <c r="D41" s="41">
        <f t="shared" si="6"/>
        <v>22</v>
      </c>
      <c r="E41" s="42" t="str">
        <f t="shared" si="2"/>
        <v>LAS PALMAS</v>
      </c>
      <c r="F41" s="42">
        <f t="shared" si="7"/>
        <v>381804</v>
      </c>
      <c r="G41" s="42">
        <f t="shared" si="8"/>
        <v>465026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VALENCIA</v>
      </c>
      <c r="F42" s="42">
        <f t="shared" si="7"/>
        <v>256690</v>
      </c>
      <c r="G42" s="42">
        <f t="shared" si="8"/>
        <v>294977</v>
      </c>
    </row>
    <row r="43" spans="1:9" x14ac:dyDescent="0.25">
      <c r="A43" s="42" t="str">
        <f t="shared" si="3"/>
        <v>BAHIA DE CADIZ</v>
      </c>
      <c r="B43" s="41">
        <f t="shared" si="4"/>
        <v>197649</v>
      </c>
      <c r="C43" s="41">
        <f t="shared" si="5"/>
        <v>182060</v>
      </c>
      <c r="D43" s="41">
        <f t="shared" si="6"/>
        <v>7</v>
      </c>
      <c r="E43" s="42" t="str">
        <f t="shared" si="2"/>
        <v>MALAGA</v>
      </c>
      <c r="F43" s="42">
        <f t="shared" si="7"/>
        <v>207513</v>
      </c>
      <c r="G43" s="42">
        <f t="shared" si="8"/>
        <v>385080</v>
      </c>
    </row>
    <row r="44" spans="1:9" x14ac:dyDescent="0.25">
      <c r="A44" s="42" t="str">
        <f t="shared" si="3"/>
        <v>BALEARES</v>
      </c>
      <c r="B44" s="41">
        <f t="shared" si="4"/>
        <v>998084</v>
      </c>
      <c r="C44" s="41">
        <f t="shared" si="5"/>
        <v>770671</v>
      </c>
      <c r="D44" s="41">
        <f t="shared" si="6"/>
        <v>2</v>
      </c>
      <c r="E44" s="42" t="str">
        <f t="shared" si="2"/>
        <v>BAHIA DE CADIZ</v>
      </c>
      <c r="F44" s="42">
        <f t="shared" si="7"/>
        <v>197649</v>
      </c>
      <c r="G44" s="42">
        <f t="shared" si="8"/>
        <v>182060</v>
      </c>
    </row>
    <row r="45" spans="1:9" x14ac:dyDescent="0.25">
      <c r="A45" s="42" t="str">
        <f t="shared" si="3"/>
        <v>BARCELONA</v>
      </c>
      <c r="B45" s="41">
        <f t="shared" si="4"/>
        <v>1672911</v>
      </c>
      <c r="C45" s="41">
        <f t="shared" si="5"/>
        <v>1505011</v>
      </c>
      <c r="D45" s="41">
        <f t="shared" si="6"/>
        <v>1</v>
      </c>
      <c r="E45" s="42" t="str">
        <f t="shared" si="2"/>
        <v>VIGO</v>
      </c>
      <c r="F45" s="42">
        <f t="shared" si="7"/>
        <v>104613</v>
      </c>
      <c r="G45" s="42">
        <f t="shared" si="8"/>
        <v>140153</v>
      </c>
    </row>
    <row r="46" spans="1:9" x14ac:dyDescent="0.25">
      <c r="A46" s="42" t="str">
        <f t="shared" si="3"/>
        <v>BILBAO</v>
      </c>
      <c r="B46" s="41">
        <f t="shared" si="4"/>
        <v>23125</v>
      </c>
      <c r="C46" s="41">
        <f t="shared" si="5"/>
        <v>37359</v>
      </c>
      <c r="D46" s="41">
        <f t="shared" si="6"/>
        <v>11</v>
      </c>
      <c r="E46" s="42" t="str">
        <f t="shared" si="2"/>
        <v>A CORUÑA</v>
      </c>
      <c r="F46" s="42">
        <f t="shared" si="7"/>
        <v>91180</v>
      </c>
      <c r="G46" s="42">
        <f t="shared" si="8"/>
        <v>98826</v>
      </c>
    </row>
    <row r="47" spans="1:9" x14ac:dyDescent="0.25">
      <c r="A47" s="42" t="str">
        <f t="shared" si="3"/>
        <v>CARTAGENA</v>
      </c>
      <c r="B47" s="41">
        <f t="shared" si="4"/>
        <v>76718</v>
      </c>
      <c r="C47" s="41">
        <f t="shared" si="5"/>
        <v>47387</v>
      </c>
      <c r="D47" s="41">
        <f t="shared" si="6"/>
        <v>10</v>
      </c>
      <c r="E47" s="42" t="str">
        <f t="shared" si="2"/>
        <v>CARTAGENA</v>
      </c>
      <c r="F47" s="42">
        <f t="shared" si="7"/>
        <v>76718</v>
      </c>
      <c r="G47" s="42">
        <f t="shared" si="8"/>
        <v>47387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23</v>
      </c>
      <c r="E48" s="42" t="str">
        <f t="shared" si="2"/>
        <v>BILBAO</v>
      </c>
      <c r="F48" s="42">
        <f t="shared" si="7"/>
        <v>23125</v>
      </c>
      <c r="G48" s="42">
        <f t="shared" si="8"/>
        <v>37359</v>
      </c>
    </row>
    <row r="49" spans="1:7" x14ac:dyDescent="0.25">
      <c r="A49" s="42" t="str">
        <f t="shared" si="3"/>
        <v>CEUTA</v>
      </c>
      <c r="B49" s="41">
        <f t="shared" si="4"/>
        <v>1779</v>
      </c>
      <c r="C49" s="41">
        <f t="shared" si="5"/>
        <v>2607</v>
      </c>
      <c r="D49" s="41">
        <f t="shared" si="6"/>
        <v>20</v>
      </c>
      <c r="E49" s="42" t="str">
        <f t="shared" si="2"/>
        <v>ALICANTE</v>
      </c>
      <c r="F49" s="42">
        <f t="shared" si="7"/>
        <v>19510</v>
      </c>
      <c r="G49" s="42">
        <f t="shared" si="8"/>
        <v>44837</v>
      </c>
    </row>
    <row r="50" spans="1:7" x14ac:dyDescent="0.25">
      <c r="A50" s="42" t="str">
        <f t="shared" si="3"/>
        <v>FERROL-SAN CIBRAO</v>
      </c>
      <c r="B50" s="41">
        <f t="shared" si="4"/>
        <v>3130</v>
      </c>
      <c r="C50" s="41">
        <f t="shared" si="5"/>
        <v>2107</v>
      </c>
      <c r="D50" s="41">
        <f t="shared" si="6"/>
        <v>18</v>
      </c>
      <c r="E50" s="42" t="str">
        <f t="shared" si="2"/>
        <v>SANTANDER</v>
      </c>
      <c r="F50" s="42">
        <f t="shared" si="7"/>
        <v>13528</v>
      </c>
      <c r="G50" s="42">
        <f t="shared" si="8"/>
        <v>6565</v>
      </c>
    </row>
    <row r="51" spans="1:7" x14ac:dyDescent="0.25">
      <c r="A51" s="42" t="str">
        <f t="shared" si="3"/>
        <v>GIJON</v>
      </c>
      <c r="B51" s="41">
        <f t="shared" si="4"/>
        <v>5118</v>
      </c>
      <c r="C51" s="41">
        <f t="shared" si="5"/>
        <v>2486</v>
      </c>
      <c r="D51" s="41">
        <f t="shared" si="6"/>
        <v>17</v>
      </c>
      <c r="E51" s="42" t="str">
        <f t="shared" si="2"/>
        <v>SEVILLA</v>
      </c>
      <c r="F51" s="42">
        <f t="shared" si="7"/>
        <v>12497</v>
      </c>
      <c r="G51" s="42">
        <f t="shared" si="8"/>
        <v>9621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690</v>
      </c>
      <c r="D52" s="41">
        <f t="shared" si="6"/>
        <v>28</v>
      </c>
      <c r="E52" s="42" t="str">
        <f t="shared" si="2"/>
        <v>MOTRIL</v>
      </c>
      <c r="F52" s="42">
        <f t="shared" si="7"/>
        <v>10794</v>
      </c>
      <c r="G52" s="42">
        <f t="shared" si="8"/>
        <v>6221</v>
      </c>
    </row>
    <row r="53" spans="1:7" x14ac:dyDescent="0.25">
      <c r="A53" s="42" t="str">
        <f t="shared" si="3"/>
        <v>LAS PALMAS</v>
      </c>
      <c r="B53" s="41">
        <f t="shared" si="4"/>
        <v>381804</v>
      </c>
      <c r="C53" s="41">
        <f t="shared" si="5"/>
        <v>465026</v>
      </c>
      <c r="D53" s="41">
        <f t="shared" si="6"/>
        <v>4</v>
      </c>
      <c r="E53" s="42" t="str">
        <f t="shared" si="2"/>
        <v>ALMERIA</v>
      </c>
      <c r="F53" s="42">
        <f t="shared" si="7"/>
        <v>9100</v>
      </c>
      <c r="G53" s="42">
        <f t="shared" si="8"/>
        <v>14480</v>
      </c>
    </row>
    <row r="54" spans="1:7" x14ac:dyDescent="0.25">
      <c r="A54" s="42" t="str">
        <f t="shared" si="3"/>
        <v>MALAGA</v>
      </c>
      <c r="B54" s="41">
        <f t="shared" si="4"/>
        <v>207513</v>
      </c>
      <c r="C54" s="41">
        <f t="shared" si="5"/>
        <v>385080</v>
      </c>
      <c r="D54" s="41">
        <f t="shared" si="6"/>
        <v>6</v>
      </c>
      <c r="E54" s="42" t="str">
        <f t="shared" si="2"/>
        <v>GIJON</v>
      </c>
      <c r="F54" s="42">
        <f t="shared" si="7"/>
        <v>5118</v>
      </c>
      <c r="G54" s="42">
        <f t="shared" si="8"/>
        <v>2486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3130</v>
      </c>
      <c r="G55" s="42">
        <f t="shared" si="8"/>
        <v>2107</v>
      </c>
    </row>
    <row r="56" spans="1:7" x14ac:dyDescent="0.25">
      <c r="A56" s="42" t="str">
        <f t="shared" si="3"/>
        <v>MELILLA</v>
      </c>
      <c r="B56" s="41">
        <f t="shared" si="4"/>
        <v>1354</v>
      </c>
      <c r="C56" s="41">
        <f t="shared" si="5"/>
        <v>861</v>
      </c>
      <c r="D56" s="41">
        <f t="shared" si="6"/>
        <v>21</v>
      </c>
      <c r="E56" s="42" t="str">
        <f t="shared" si="2"/>
        <v>VILAGARCIA</v>
      </c>
      <c r="F56" s="42">
        <f t="shared" si="9"/>
        <v>1878</v>
      </c>
      <c r="G56" s="42">
        <f t="shared" si="8"/>
        <v>1078</v>
      </c>
    </row>
    <row r="57" spans="1:7" x14ac:dyDescent="0.25">
      <c r="A57" s="42" t="str">
        <f t="shared" si="3"/>
        <v>MOTRIL</v>
      </c>
      <c r="B57" s="41">
        <f t="shared" si="4"/>
        <v>10794</v>
      </c>
      <c r="C57" s="41">
        <f t="shared" si="5"/>
        <v>6221</v>
      </c>
      <c r="D57" s="41">
        <f t="shared" si="6"/>
        <v>15</v>
      </c>
      <c r="E57" s="42" t="str">
        <f t="shared" si="2"/>
        <v>CEUTA</v>
      </c>
      <c r="F57" s="42">
        <f t="shared" si="9"/>
        <v>1779</v>
      </c>
      <c r="G57" s="42">
        <f t="shared" si="8"/>
        <v>2607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1354</v>
      </c>
      <c r="G58" s="42">
        <f t="shared" si="8"/>
        <v>861</v>
      </c>
    </row>
    <row r="59" spans="1:7" x14ac:dyDescent="0.25">
      <c r="A59" s="42" t="str">
        <f t="shared" si="3"/>
        <v>SANTA CRUZ DE TENERIFE</v>
      </c>
      <c r="B59" s="41">
        <f t="shared" si="4"/>
        <v>444600</v>
      </c>
      <c r="C59" s="41">
        <f t="shared" si="5"/>
        <v>465339</v>
      </c>
      <c r="D59" s="41">
        <f t="shared" si="6"/>
        <v>3</v>
      </c>
      <c r="E59" s="42" t="str">
        <f t="shared" si="2"/>
        <v>AVILES</v>
      </c>
      <c r="F59" s="42">
        <f t="shared" si="9"/>
        <v>655</v>
      </c>
      <c r="G59" s="42">
        <f t="shared" si="8"/>
        <v>902</v>
      </c>
    </row>
    <row r="60" spans="1:7" x14ac:dyDescent="0.25">
      <c r="A60" s="42" t="str">
        <f t="shared" si="3"/>
        <v>SANTANDER</v>
      </c>
      <c r="B60" s="41">
        <f t="shared" si="4"/>
        <v>13528</v>
      </c>
      <c r="C60" s="41">
        <f t="shared" si="5"/>
        <v>6565</v>
      </c>
      <c r="D60" s="41">
        <f t="shared" si="6"/>
        <v>13</v>
      </c>
      <c r="E60" s="42" t="str">
        <f t="shared" si="2"/>
        <v>CASTELLON</v>
      </c>
      <c r="F60" s="42">
        <f t="shared" si="9"/>
        <v>325</v>
      </c>
      <c r="G60" s="42">
        <f t="shared" si="8"/>
        <v>509</v>
      </c>
    </row>
    <row r="61" spans="1:7" x14ac:dyDescent="0.25">
      <c r="A61" s="42" t="str">
        <f t="shared" si="3"/>
        <v>SEVILLA</v>
      </c>
      <c r="B61" s="41">
        <f t="shared" si="4"/>
        <v>12497</v>
      </c>
      <c r="C61" s="41">
        <f t="shared" si="5"/>
        <v>9621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256690</v>
      </c>
      <c r="C63" s="41">
        <f t="shared" si="5"/>
        <v>294977</v>
      </c>
      <c r="D63" s="41">
        <f t="shared" si="6"/>
        <v>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104613</v>
      </c>
      <c r="C64" s="41">
        <f t="shared" si="5"/>
        <v>140153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1878</v>
      </c>
      <c r="C65" s="41">
        <f t="shared" si="5"/>
        <v>1078</v>
      </c>
      <c r="D65" s="41">
        <f t="shared" si="6"/>
        <v>19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8709</v>
      </c>
      <c r="C8" s="12">
        <v>12023</v>
      </c>
      <c r="D8" s="12">
        <v>36625</v>
      </c>
      <c r="E8" s="12">
        <v>34085</v>
      </c>
      <c r="F8" s="13">
        <f t="shared" ref="F8:F35" si="0">((E8*100)/D8)-100</f>
        <v>-6.9351535836177476</v>
      </c>
      <c r="G8" s="1"/>
      <c r="H8" s="1"/>
      <c r="I8" s="1"/>
    </row>
    <row r="9" spans="1:12" x14ac:dyDescent="0.25">
      <c r="A9" s="8" t="s">
        <v>46</v>
      </c>
      <c r="B9" s="9">
        <v>22358</v>
      </c>
      <c r="C9" s="9">
        <v>36121</v>
      </c>
      <c r="D9" s="9">
        <v>103100</v>
      </c>
      <c r="E9" s="9">
        <v>103006</v>
      </c>
      <c r="F9" s="10">
        <f t="shared" si="0"/>
        <v>-9.1173617846749266E-2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173571</v>
      </c>
      <c r="C11" s="9">
        <v>259496</v>
      </c>
      <c r="D11" s="9">
        <v>777181</v>
      </c>
      <c r="E11" s="9">
        <v>837404</v>
      </c>
      <c r="F11" s="10">
        <f t="shared" si="0"/>
        <v>7.7489027652503069</v>
      </c>
      <c r="G11" s="1"/>
      <c r="H11" s="1"/>
      <c r="I11" s="1"/>
    </row>
    <row r="12" spans="1:12" x14ac:dyDescent="0.25">
      <c r="A12" s="11" t="s">
        <v>49</v>
      </c>
      <c r="B12" s="12">
        <v>1361</v>
      </c>
      <c r="C12" s="12">
        <v>1267</v>
      </c>
      <c r="D12" s="12">
        <v>8486</v>
      </c>
      <c r="E12" s="12">
        <v>8151</v>
      </c>
      <c r="F12" s="13">
        <f t="shared" si="0"/>
        <v>-3.9476785293424399</v>
      </c>
      <c r="G12" s="1"/>
      <c r="H12" s="1"/>
      <c r="I12" s="1"/>
    </row>
    <row r="13" spans="1:12" x14ac:dyDescent="0.25">
      <c r="A13" s="8" t="s">
        <v>50</v>
      </c>
      <c r="B13" s="9">
        <v>75303</v>
      </c>
      <c r="C13" s="9">
        <v>80816</v>
      </c>
      <c r="D13" s="9">
        <v>262355</v>
      </c>
      <c r="E13" s="9">
        <v>282234</v>
      </c>
      <c r="F13" s="10">
        <f t="shared" si="0"/>
        <v>7.5771378475729421</v>
      </c>
      <c r="G13" s="1"/>
      <c r="H13" s="1"/>
      <c r="I13" s="1"/>
    </row>
    <row r="14" spans="1:12" x14ac:dyDescent="0.25">
      <c r="A14" s="11" t="s">
        <v>51</v>
      </c>
      <c r="B14" s="12">
        <v>63445</v>
      </c>
      <c r="C14" s="12">
        <v>66537</v>
      </c>
      <c r="D14" s="12">
        <v>199796</v>
      </c>
      <c r="E14" s="12">
        <v>194310</v>
      </c>
      <c r="F14" s="13">
        <f t="shared" si="0"/>
        <v>-2.7458007167310683</v>
      </c>
      <c r="G14" s="1"/>
      <c r="H14" s="1"/>
      <c r="I14" s="1"/>
    </row>
    <row r="15" spans="1:12" x14ac:dyDescent="0.25">
      <c r="A15" s="8" t="s">
        <v>52</v>
      </c>
      <c r="B15" s="9">
        <v>2944</v>
      </c>
      <c r="C15" s="9">
        <v>5369</v>
      </c>
      <c r="D15" s="9">
        <v>19461</v>
      </c>
      <c r="E15" s="9">
        <v>24670</v>
      </c>
      <c r="F15" s="10">
        <f t="shared" si="0"/>
        <v>26.766353219259031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46952</v>
      </c>
      <c r="C18" s="12">
        <v>63823</v>
      </c>
      <c r="D18" s="12">
        <v>262012</v>
      </c>
      <c r="E18" s="12">
        <v>262937</v>
      </c>
      <c r="F18" s="13">
        <f t="shared" si="0"/>
        <v>0.3530372654687568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1403</v>
      </c>
      <c r="C20" s="12">
        <v>2467</v>
      </c>
      <c r="D20" s="12">
        <v>7602</v>
      </c>
      <c r="E20" s="12">
        <v>6994</v>
      </c>
      <c r="F20" s="13">
        <f t="shared" si="0"/>
        <v>-7.9978952907129752</v>
      </c>
      <c r="G20" s="1"/>
      <c r="H20" s="1"/>
      <c r="I20" s="1"/>
    </row>
    <row r="21" spans="1:9" x14ac:dyDescent="0.25">
      <c r="A21" s="8" t="s">
        <v>58</v>
      </c>
      <c r="B21" s="9">
        <v>249</v>
      </c>
      <c r="C21" s="9">
        <v>3234</v>
      </c>
      <c r="D21" s="9">
        <v>7120</v>
      </c>
      <c r="E21" s="9">
        <v>10793</v>
      </c>
      <c r="F21" s="10">
        <f t="shared" si="0"/>
        <v>51.587078651685403</v>
      </c>
      <c r="G21" s="1"/>
      <c r="H21" s="1"/>
      <c r="I21" s="1"/>
    </row>
    <row r="22" spans="1:9" x14ac:dyDescent="0.25">
      <c r="A22" s="11" t="s">
        <v>59</v>
      </c>
      <c r="B22" s="12">
        <v>47665</v>
      </c>
      <c r="C22" s="12">
        <v>59399</v>
      </c>
      <c r="D22" s="12">
        <v>209676</v>
      </c>
      <c r="E22" s="12">
        <v>299088</v>
      </c>
      <c r="F22" s="13">
        <f t="shared" si="0"/>
        <v>42.642934813712571</v>
      </c>
      <c r="G22" s="1"/>
      <c r="H22" s="1"/>
      <c r="I22" s="1"/>
    </row>
    <row r="23" spans="1:9" x14ac:dyDescent="0.25">
      <c r="A23" s="8" t="s">
        <v>60</v>
      </c>
      <c r="B23" s="9">
        <v>3655</v>
      </c>
      <c r="C23" s="9">
        <v>7734</v>
      </c>
      <c r="D23" s="9">
        <v>19504</v>
      </c>
      <c r="E23" s="9">
        <v>23044</v>
      </c>
      <c r="F23" s="10">
        <f t="shared" si="0"/>
        <v>18.150123051681703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25305</v>
      </c>
      <c r="C25" s="9">
        <v>31973</v>
      </c>
      <c r="D25" s="9">
        <v>114729</v>
      </c>
      <c r="E25" s="9">
        <v>102037</v>
      </c>
      <c r="F25" s="10">
        <f t="shared" si="0"/>
        <v>-11.062590975254736</v>
      </c>
      <c r="G25" s="1"/>
      <c r="H25" s="1"/>
      <c r="I25" s="1"/>
    </row>
    <row r="26" spans="1:9" x14ac:dyDescent="0.25">
      <c r="A26" s="11" t="s">
        <v>63</v>
      </c>
      <c r="B26" s="12">
        <v>14382</v>
      </c>
      <c r="C26" s="12">
        <v>22872</v>
      </c>
      <c r="D26" s="12">
        <v>55382</v>
      </c>
      <c r="E26" s="12">
        <v>59418</v>
      </c>
      <c r="F26" s="13">
        <f t="shared" si="0"/>
        <v>7.2875663573002072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96018</v>
      </c>
      <c r="C28" s="12">
        <v>127897</v>
      </c>
      <c r="D28" s="12">
        <v>536292</v>
      </c>
      <c r="E28" s="12">
        <v>700508</v>
      </c>
      <c r="F28" s="13">
        <f t="shared" si="0"/>
        <v>30.620632043737373</v>
      </c>
      <c r="G28" s="1"/>
      <c r="H28" s="1"/>
      <c r="I28" s="1"/>
    </row>
    <row r="29" spans="1:9" x14ac:dyDescent="0.25">
      <c r="A29" s="8" t="s">
        <v>66</v>
      </c>
      <c r="B29" s="9">
        <v>9303</v>
      </c>
      <c r="C29" s="9">
        <v>9651</v>
      </c>
      <c r="D29" s="9">
        <v>51496</v>
      </c>
      <c r="E29" s="9">
        <v>50524</v>
      </c>
      <c r="F29" s="10">
        <f t="shared" si="0"/>
        <v>-1.8875252446791961</v>
      </c>
      <c r="G29" s="1"/>
      <c r="H29" s="1"/>
      <c r="I29" s="1"/>
    </row>
    <row r="30" spans="1:9" x14ac:dyDescent="0.25">
      <c r="A30" s="11" t="s">
        <v>67</v>
      </c>
      <c r="B30" s="12">
        <v>5</v>
      </c>
      <c r="C30" s="12">
        <v>0</v>
      </c>
      <c r="D30" s="12">
        <v>806</v>
      </c>
      <c r="E30" s="12">
        <v>1931</v>
      </c>
      <c r="F30" s="17">
        <f t="shared" si="0"/>
        <v>139.57816377171216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5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15157</v>
      </c>
      <c r="C32" s="12">
        <v>0</v>
      </c>
      <c r="D32" s="12">
        <v>49953</v>
      </c>
      <c r="E32" s="12">
        <v>37031</v>
      </c>
      <c r="F32" s="13">
        <f t="shared" si="0"/>
        <v>-25.868316217244214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607785</v>
      </c>
      <c r="C35" s="15">
        <f t="shared" ref="C35:E35" si="1">SUM(C7:C34)</f>
        <v>790679</v>
      </c>
      <c r="D35" s="15">
        <f t="shared" si="1"/>
        <v>2721577</v>
      </c>
      <c r="E35" s="15">
        <f t="shared" si="1"/>
        <v>3038170</v>
      </c>
      <c r="F35" s="16">
        <f t="shared" si="0"/>
        <v>11.632704127055746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837404</v>
      </c>
      <c r="G38" s="42">
        <f>LOOKUP(E38,$A$38:$A$65,$C$38:$C$65)</f>
        <v>777181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34085</v>
      </c>
      <c r="C39" s="41">
        <f t="shared" ref="C39:C65" si="5">D8</f>
        <v>36625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700508</v>
      </c>
      <c r="G39" s="42">
        <f t="shared" ref="G39:G65" si="8">LOOKUP(E39,$A$38:$A$65,$C$38:$C$65)</f>
        <v>536292</v>
      </c>
    </row>
    <row r="40" spans="1:9" x14ac:dyDescent="0.25">
      <c r="A40" s="42" t="str">
        <f t="shared" si="3"/>
        <v>ALMERIA</v>
      </c>
      <c r="B40" s="41">
        <f t="shared" si="4"/>
        <v>103006</v>
      </c>
      <c r="C40" s="41">
        <f t="shared" si="5"/>
        <v>103100</v>
      </c>
      <c r="D40" s="41">
        <f t="shared" si="6"/>
        <v>7</v>
      </c>
      <c r="E40" s="42" t="str">
        <f t="shared" si="2"/>
        <v>LAS PALMAS</v>
      </c>
      <c r="F40" s="42">
        <f t="shared" si="7"/>
        <v>299088</v>
      </c>
      <c r="G40" s="42">
        <f t="shared" si="8"/>
        <v>209676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282234</v>
      </c>
      <c r="G41" s="42">
        <f t="shared" si="8"/>
        <v>262355</v>
      </c>
    </row>
    <row r="42" spans="1:9" x14ac:dyDescent="0.25">
      <c r="A42" s="42" t="str">
        <f t="shared" si="3"/>
        <v>BAHIA DE ALGECIRAS</v>
      </c>
      <c r="B42" s="41">
        <f t="shared" si="4"/>
        <v>837404</v>
      </c>
      <c r="C42" s="41">
        <f t="shared" si="5"/>
        <v>777181</v>
      </c>
      <c r="D42" s="41">
        <f t="shared" si="6"/>
        <v>1</v>
      </c>
      <c r="E42" s="42" t="str">
        <f t="shared" si="2"/>
        <v>CEUTA</v>
      </c>
      <c r="F42" s="42">
        <f t="shared" si="7"/>
        <v>262937</v>
      </c>
      <c r="G42" s="42">
        <f t="shared" si="8"/>
        <v>262012</v>
      </c>
    </row>
    <row r="43" spans="1:9" x14ac:dyDescent="0.25">
      <c r="A43" s="42" t="str">
        <f t="shared" si="3"/>
        <v>BAHIA DE CADIZ</v>
      </c>
      <c r="B43" s="41">
        <f t="shared" si="4"/>
        <v>8151</v>
      </c>
      <c r="C43" s="41">
        <f t="shared" si="5"/>
        <v>8486</v>
      </c>
      <c r="D43" s="41">
        <f t="shared" si="6"/>
        <v>16</v>
      </c>
      <c r="E43" s="42" t="str">
        <f t="shared" si="2"/>
        <v>BARCELONA</v>
      </c>
      <c r="F43" s="42">
        <f t="shared" si="7"/>
        <v>194310</v>
      </c>
      <c r="G43" s="42">
        <f t="shared" si="8"/>
        <v>199796</v>
      </c>
    </row>
    <row r="44" spans="1:9" x14ac:dyDescent="0.25">
      <c r="A44" s="42" t="str">
        <f t="shared" si="3"/>
        <v>BALEARES</v>
      </c>
      <c r="B44" s="41">
        <f t="shared" si="4"/>
        <v>282234</v>
      </c>
      <c r="C44" s="41">
        <f t="shared" si="5"/>
        <v>262355</v>
      </c>
      <c r="D44" s="41">
        <f t="shared" si="6"/>
        <v>4</v>
      </c>
      <c r="E44" s="42" t="str">
        <f t="shared" si="2"/>
        <v>ALMERIA</v>
      </c>
      <c r="F44" s="42">
        <f t="shared" si="7"/>
        <v>103006</v>
      </c>
      <c r="G44" s="42">
        <f t="shared" si="8"/>
        <v>103100</v>
      </c>
    </row>
    <row r="45" spans="1:9" x14ac:dyDescent="0.25">
      <c r="A45" s="42" t="str">
        <f t="shared" si="3"/>
        <v>BARCELONA</v>
      </c>
      <c r="B45" s="41">
        <f t="shared" si="4"/>
        <v>194310</v>
      </c>
      <c r="C45" s="41">
        <f t="shared" si="5"/>
        <v>199796</v>
      </c>
      <c r="D45" s="41">
        <f t="shared" si="6"/>
        <v>6</v>
      </c>
      <c r="E45" s="42" t="str">
        <f t="shared" si="2"/>
        <v>MELILLA</v>
      </c>
      <c r="F45" s="42">
        <f t="shared" si="7"/>
        <v>102037</v>
      </c>
      <c r="G45" s="42">
        <f t="shared" si="8"/>
        <v>114729</v>
      </c>
    </row>
    <row r="46" spans="1:9" x14ac:dyDescent="0.25">
      <c r="A46" s="42" t="str">
        <f t="shared" si="3"/>
        <v>BILBAO</v>
      </c>
      <c r="B46" s="41">
        <f t="shared" si="4"/>
        <v>24670</v>
      </c>
      <c r="C46" s="41">
        <f t="shared" si="5"/>
        <v>19461</v>
      </c>
      <c r="D46" s="41">
        <f t="shared" si="6"/>
        <v>13</v>
      </c>
      <c r="E46" s="42" t="str">
        <f t="shared" si="2"/>
        <v>MOTRIL</v>
      </c>
      <c r="F46" s="42">
        <f t="shared" si="7"/>
        <v>59418</v>
      </c>
      <c r="G46" s="42">
        <f t="shared" si="8"/>
        <v>55382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50524</v>
      </c>
      <c r="G47" s="42">
        <f t="shared" si="8"/>
        <v>51496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37031</v>
      </c>
      <c r="G48" s="42">
        <f t="shared" si="8"/>
        <v>49953</v>
      </c>
    </row>
    <row r="49" spans="1:7" x14ac:dyDescent="0.25">
      <c r="A49" s="42" t="str">
        <f t="shared" si="3"/>
        <v>CEUTA</v>
      </c>
      <c r="B49" s="41">
        <f t="shared" si="4"/>
        <v>262937</v>
      </c>
      <c r="C49" s="41">
        <f t="shared" si="5"/>
        <v>262012</v>
      </c>
      <c r="D49" s="41">
        <f t="shared" si="6"/>
        <v>5</v>
      </c>
      <c r="E49" s="42" t="str">
        <f t="shared" si="2"/>
        <v>ALICANTE</v>
      </c>
      <c r="F49" s="42">
        <f t="shared" si="7"/>
        <v>34085</v>
      </c>
      <c r="G49" s="42">
        <f t="shared" si="8"/>
        <v>36625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</v>
      </c>
      <c r="D50" s="41">
        <f t="shared" si="6"/>
        <v>28</v>
      </c>
      <c r="E50" s="42" t="str">
        <f t="shared" si="2"/>
        <v>BILBAO</v>
      </c>
      <c r="F50" s="42">
        <f t="shared" si="7"/>
        <v>24670</v>
      </c>
      <c r="G50" s="42">
        <f t="shared" si="8"/>
        <v>19461</v>
      </c>
    </row>
    <row r="51" spans="1:7" x14ac:dyDescent="0.25">
      <c r="A51" s="42" t="str">
        <f t="shared" si="3"/>
        <v>GIJON</v>
      </c>
      <c r="B51" s="41">
        <f t="shared" si="4"/>
        <v>6994</v>
      </c>
      <c r="C51" s="41">
        <f t="shared" si="5"/>
        <v>7602</v>
      </c>
      <c r="D51" s="41">
        <f t="shared" si="6"/>
        <v>17</v>
      </c>
      <c r="E51" s="42" t="str">
        <f t="shared" si="2"/>
        <v>MALAGA</v>
      </c>
      <c r="F51" s="42">
        <f t="shared" si="7"/>
        <v>23044</v>
      </c>
      <c r="G51" s="42">
        <f t="shared" si="8"/>
        <v>19504</v>
      </c>
    </row>
    <row r="52" spans="1:7" x14ac:dyDescent="0.25">
      <c r="A52" s="42" t="str">
        <f t="shared" si="3"/>
        <v>HUELVA</v>
      </c>
      <c r="B52" s="41">
        <f t="shared" si="4"/>
        <v>10793</v>
      </c>
      <c r="C52" s="41">
        <f t="shared" si="5"/>
        <v>7120</v>
      </c>
      <c r="D52" s="41">
        <f t="shared" si="6"/>
        <v>15</v>
      </c>
      <c r="E52" s="42" t="str">
        <f t="shared" si="2"/>
        <v>HUELVA</v>
      </c>
      <c r="F52" s="42">
        <f t="shared" si="7"/>
        <v>10793</v>
      </c>
      <c r="G52" s="42">
        <f t="shared" si="8"/>
        <v>7120</v>
      </c>
    </row>
    <row r="53" spans="1:7" x14ac:dyDescent="0.25">
      <c r="A53" s="42" t="str">
        <f t="shared" si="3"/>
        <v>LAS PALMAS</v>
      </c>
      <c r="B53" s="41">
        <f t="shared" si="4"/>
        <v>299088</v>
      </c>
      <c r="C53" s="41">
        <f t="shared" si="5"/>
        <v>209676</v>
      </c>
      <c r="D53" s="41">
        <f t="shared" si="6"/>
        <v>3</v>
      </c>
      <c r="E53" s="42" t="str">
        <f t="shared" si="2"/>
        <v>BAHIA DE CADIZ</v>
      </c>
      <c r="F53" s="42">
        <f t="shared" si="7"/>
        <v>8151</v>
      </c>
      <c r="G53" s="42">
        <f t="shared" si="8"/>
        <v>8486</v>
      </c>
    </row>
    <row r="54" spans="1:7" x14ac:dyDescent="0.25">
      <c r="A54" s="42" t="str">
        <f t="shared" si="3"/>
        <v>MALAGA</v>
      </c>
      <c r="B54" s="41">
        <f t="shared" si="4"/>
        <v>23044</v>
      </c>
      <c r="C54" s="41">
        <f t="shared" si="5"/>
        <v>19504</v>
      </c>
      <c r="D54" s="41">
        <f t="shared" si="6"/>
        <v>14</v>
      </c>
      <c r="E54" s="42" t="str">
        <f t="shared" si="2"/>
        <v>GIJON</v>
      </c>
      <c r="F54" s="42">
        <f t="shared" si="7"/>
        <v>6994</v>
      </c>
      <c r="G54" s="42">
        <f t="shared" si="8"/>
        <v>7602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1931</v>
      </c>
      <c r="G55" s="42">
        <f t="shared" si="8"/>
        <v>806</v>
      </c>
    </row>
    <row r="56" spans="1:7" x14ac:dyDescent="0.25">
      <c r="A56" s="42" t="str">
        <f t="shared" si="3"/>
        <v>MELILLA</v>
      </c>
      <c r="B56" s="41">
        <f t="shared" si="4"/>
        <v>102037</v>
      </c>
      <c r="C56" s="41">
        <f t="shared" si="5"/>
        <v>114729</v>
      </c>
      <c r="D56" s="41">
        <f t="shared" si="6"/>
        <v>8</v>
      </c>
      <c r="E56" s="42" t="str">
        <f t="shared" si="2"/>
        <v>TARRAGONA</v>
      </c>
      <c r="F56" s="42">
        <f t="shared" si="9"/>
        <v>5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59418</v>
      </c>
      <c r="C57" s="41">
        <f t="shared" si="5"/>
        <v>55382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700508</v>
      </c>
      <c r="C59" s="41">
        <f t="shared" si="5"/>
        <v>536292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50524</v>
      </c>
      <c r="C60" s="41">
        <f t="shared" si="5"/>
        <v>51496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1931</v>
      </c>
      <c r="C61" s="41">
        <f t="shared" si="5"/>
        <v>806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</v>
      </c>
      <c r="C62" s="41">
        <f t="shared" si="5"/>
        <v>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37031</v>
      </c>
      <c r="C63" s="41">
        <f t="shared" si="5"/>
        <v>49953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102</v>
      </c>
      <c r="C7" s="9">
        <v>105</v>
      </c>
      <c r="D7" s="9">
        <v>826</v>
      </c>
      <c r="E7" s="9">
        <v>774</v>
      </c>
      <c r="F7" s="10">
        <f>((E7*100)/D7)-100</f>
        <v>-6.2953995157384952</v>
      </c>
      <c r="G7" s="1"/>
      <c r="H7" s="1"/>
      <c r="I7" s="1"/>
    </row>
    <row r="8" spans="1:12" x14ac:dyDescent="0.25">
      <c r="A8" s="11" t="s">
        <v>45</v>
      </c>
      <c r="B8" s="12">
        <v>87</v>
      </c>
      <c r="C8" s="12">
        <v>83</v>
      </c>
      <c r="D8" s="12">
        <v>632</v>
      </c>
      <c r="E8" s="12">
        <v>588</v>
      </c>
      <c r="F8" s="13">
        <f t="shared" ref="F8:F35" si="0">((E8*100)/D8)-100</f>
        <v>-6.9620253164556942</v>
      </c>
      <c r="G8" s="1"/>
      <c r="H8" s="1"/>
      <c r="I8" s="1"/>
    </row>
    <row r="9" spans="1:12" x14ac:dyDescent="0.25">
      <c r="A9" s="8" t="s">
        <v>46</v>
      </c>
      <c r="B9" s="9">
        <v>155</v>
      </c>
      <c r="C9" s="9">
        <v>176</v>
      </c>
      <c r="D9" s="9">
        <v>974</v>
      </c>
      <c r="E9" s="9">
        <v>898</v>
      </c>
      <c r="F9" s="10">
        <f t="shared" si="0"/>
        <v>-7.802874743326484</v>
      </c>
      <c r="G9" s="1"/>
      <c r="H9" s="1"/>
      <c r="I9" s="1"/>
    </row>
    <row r="10" spans="1:12" x14ac:dyDescent="0.25">
      <c r="A10" s="11" t="s">
        <v>47</v>
      </c>
      <c r="B10" s="12">
        <v>64</v>
      </c>
      <c r="C10" s="12">
        <v>75</v>
      </c>
      <c r="D10" s="12">
        <v>592</v>
      </c>
      <c r="E10" s="12">
        <v>552</v>
      </c>
      <c r="F10" s="13">
        <f t="shared" si="0"/>
        <v>-6.7567567567567579</v>
      </c>
      <c r="G10" s="1"/>
      <c r="H10" s="1"/>
      <c r="I10" s="1"/>
    </row>
    <row r="11" spans="1:12" x14ac:dyDescent="0.25">
      <c r="A11" s="8" t="s">
        <v>48</v>
      </c>
      <c r="B11" s="9">
        <v>2433</v>
      </c>
      <c r="C11" s="9">
        <v>2868</v>
      </c>
      <c r="D11" s="9">
        <v>16792</v>
      </c>
      <c r="E11" s="9">
        <v>16962</v>
      </c>
      <c r="F11" s="10">
        <f t="shared" si="0"/>
        <v>1.01238685088137</v>
      </c>
      <c r="G11" s="1"/>
      <c r="H11" s="1"/>
      <c r="I11" s="1"/>
    </row>
    <row r="12" spans="1:12" x14ac:dyDescent="0.25">
      <c r="A12" s="11" t="s">
        <v>49</v>
      </c>
      <c r="B12" s="12">
        <v>82</v>
      </c>
      <c r="C12" s="12">
        <v>87</v>
      </c>
      <c r="D12" s="12">
        <v>780</v>
      </c>
      <c r="E12" s="12">
        <v>696</v>
      </c>
      <c r="F12" s="13">
        <f t="shared" si="0"/>
        <v>-10.769230769230774</v>
      </c>
      <c r="G12" s="1"/>
      <c r="H12" s="1"/>
      <c r="I12" s="1"/>
    </row>
    <row r="13" spans="1:12" x14ac:dyDescent="0.25">
      <c r="A13" s="8" t="s">
        <v>50</v>
      </c>
      <c r="B13" s="9">
        <v>3594</v>
      </c>
      <c r="C13" s="9">
        <v>4325</v>
      </c>
      <c r="D13" s="9">
        <v>20053</v>
      </c>
      <c r="E13" s="9">
        <v>19618</v>
      </c>
      <c r="F13" s="10">
        <f t="shared" si="0"/>
        <v>-2.1692514835685444</v>
      </c>
      <c r="G13" s="1"/>
      <c r="H13" s="1"/>
      <c r="I13" s="1"/>
    </row>
    <row r="14" spans="1:12" x14ac:dyDescent="0.25">
      <c r="A14" s="11" t="s">
        <v>51</v>
      </c>
      <c r="B14" s="12">
        <v>723</v>
      </c>
      <c r="C14" s="12">
        <v>730</v>
      </c>
      <c r="D14" s="12">
        <v>5194</v>
      </c>
      <c r="E14" s="12">
        <v>5209</v>
      </c>
      <c r="F14" s="13">
        <f t="shared" si="0"/>
        <v>0.28879476318829234</v>
      </c>
      <c r="G14" s="1"/>
      <c r="H14" s="1"/>
      <c r="I14" s="1"/>
    </row>
    <row r="15" spans="1:12" x14ac:dyDescent="0.25">
      <c r="A15" s="8" t="s">
        <v>52</v>
      </c>
      <c r="B15" s="9">
        <v>240</v>
      </c>
      <c r="C15" s="9">
        <v>235</v>
      </c>
      <c r="D15" s="9">
        <v>1857</v>
      </c>
      <c r="E15" s="9">
        <v>1892</v>
      </c>
      <c r="F15" s="10">
        <f t="shared" si="0"/>
        <v>1.8847603661820074</v>
      </c>
      <c r="G15" s="1"/>
      <c r="H15" s="1"/>
      <c r="I15" s="1"/>
    </row>
    <row r="16" spans="1:12" x14ac:dyDescent="0.25">
      <c r="A16" s="11" t="s">
        <v>53</v>
      </c>
      <c r="B16" s="12">
        <v>149</v>
      </c>
      <c r="C16" s="12">
        <v>143</v>
      </c>
      <c r="D16" s="12">
        <v>1133</v>
      </c>
      <c r="E16" s="12">
        <v>1132</v>
      </c>
      <c r="F16" s="13">
        <f t="shared" si="0"/>
        <v>-8.8261253309795507E-2</v>
      </c>
      <c r="G16" s="1"/>
      <c r="H16" s="1"/>
      <c r="I16" s="1"/>
    </row>
    <row r="17" spans="1:9" x14ac:dyDescent="0.25">
      <c r="A17" s="8" t="s">
        <v>54</v>
      </c>
      <c r="B17" s="9">
        <v>115</v>
      </c>
      <c r="C17" s="9">
        <v>103</v>
      </c>
      <c r="D17" s="9">
        <v>880</v>
      </c>
      <c r="E17" s="9">
        <v>923</v>
      </c>
      <c r="F17" s="10">
        <f t="shared" si="0"/>
        <v>4.8863636363636402</v>
      </c>
      <c r="G17" s="1"/>
      <c r="H17" s="1"/>
      <c r="I17" s="1"/>
    </row>
    <row r="18" spans="1:9" x14ac:dyDescent="0.25">
      <c r="A18" s="11" t="s">
        <v>55</v>
      </c>
      <c r="B18" s="12">
        <v>1066</v>
      </c>
      <c r="C18" s="12">
        <v>1034</v>
      </c>
      <c r="D18" s="12">
        <v>8803</v>
      </c>
      <c r="E18" s="12">
        <v>7835</v>
      </c>
      <c r="F18" s="13">
        <f t="shared" si="0"/>
        <v>-10.996251277973414</v>
      </c>
      <c r="G18" s="1"/>
      <c r="H18" s="1"/>
      <c r="I18" s="1"/>
    </row>
    <row r="19" spans="1:9" x14ac:dyDescent="0.25">
      <c r="A19" s="8" t="s">
        <v>56</v>
      </c>
      <c r="B19" s="9">
        <v>89</v>
      </c>
      <c r="C19" s="9">
        <v>100</v>
      </c>
      <c r="D19" s="9">
        <v>696</v>
      </c>
      <c r="E19" s="9">
        <v>701</v>
      </c>
      <c r="F19" s="10">
        <f t="shared" si="0"/>
        <v>0.71839080459770344</v>
      </c>
      <c r="G19" s="1"/>
      <c r="H19" s="1"/>
      <c r="I19" s="1"/>
    </row>
    <row r="20" spans="1:9" x14ac:dyDescent="0.25">
      <c r="A20" s="11" t="s">
        <v>57</v>
      </c>
      <c r="B20" s="12">
        <v>93</v>
      </c>
      <c r="C20" s="12">
        <v>109</v>
      </c>
      <c r="D20" s="12">
        <v>730</v>
      </c>
      <c r="E20" s="12">
        <v>819</v>
      </c>
      <c r="F20" s="13">
        <f t="shared" si="0"/>
        <v>12.191780821917803</v>
      </c>
      <c r="G20" s="1"/>
      <c r="H20" s="1"/>
      <c r="I20" s="1"/>
    </row>
    <row r="21" spans="1:9" x14ac:dyDescent="0.25">
      <c r="A21" s="8" t="s">
        <v>58</v>
      </c>
      <c r="B21" s="9">
        <v>219</v>
      </c>
      <c r="C21" s="9">
        <v>163</v>
      </c>
      <c r="D21" s="9">
        <v>1325</v>
      </c>
      <c r="E21" s="9">
        <v>1217</v>
      </c>
      <c r="F21" s="10">
        <f t="shared" si="0"/>
        <v>-8.1509433962264097</v>
      </c>
      <c r="G21" s="1"/>
      <c r="H21" s="1"/>
      <c r="I21" s="1"/>
    </row>
    <row r="22" spans="1:9" x14ac:dyDescent="0.25">
      <c r="A22" s="11" t="s">
        <v>59</v>
      </c>
      <c r="B22" s="12">
        <v>927</v>
      </c>
      <c r="C22" s="12">
        <v>898</v>
      </c>
      <c r="D22" s="12">
        <v>7719</v>
      </c>
      <c r="E22" s="12">
        <v>7258</v>
      </c>
      <c r="F22" s="13">
        <f t="shared" si="0"/>
        <v>-5.9722762015805131</v>
      </c>
      <c r="G22" s="1"/>
      <c r="H22" s="1"/>
      <c r="I22" s="1"/>
    </row>
    <row r="23" spans="1:9" x14ac:dyDescent="0.25">
      <c r="A23" s="8" t="s">
        <v>60</v>
      </c>
      <c r="B23" s="9">
        <v>157</v>
      </c>
      <c r="C23" s="9">
        <v>157</v>
      </c>
      <c r="D23" s="9">
        <v>1311</v>
      </c>
      <c r="E23" s="9">
        <v>969</v>
      </c>
      <c r="F23" s="10">
        <f t="shared" si="0"/>
        <v>-26.086956521739125</v>
      </c>
      <c r="G23" s="1"/>
      <c r="H23" s="1"/>
      <c r="I23" s="1"/>
    </row>
    <row r="24" spans="1:9" x14ac:dyDescent="0.25">
      <c r="A24" s="11" t="s">
        <v>61</v>
      </c>
      <c r="B24" s="12">
        <v>71</v>
      </c>
      <c r="C24" s="12">
        <v>40</v>
      </c>
      <c r="D24" s="12">
        <v>415</v>
      </c>
      <c r="E24" s="12">
        <v>348</v>
      </c>
      <c r="F24" s="13">
        <f t="shared" si="0"/>
        <v>-16.144578313253007</v>
      </c>
      <c r="G24" s="1"/>
      <c r="H24" s="1"/>
      <c r="I24" s="1"/>
    </row>
    <row r="25" spans="1:9" x14ac:dyDescent="0.25">
      <c r="A25" s="8" t="s">
        <v>62</v>
      </c>
      <c r="B25" s="9">
        <v>178</v>
      </c>
      <c r="C25" s="9">
        <v>175</v>
      </c>
      <c r="D25" s="9">
        <v>1060</v>
      </c>
      <c r="E25" s="9">
        <v>1012</v>
      </c>
      <c r="F25" s="10">
        <f t="shared" si="0"/>
        <v>-4.5283018867924483</v>
      </c>
      <c r="G25" s="1"/>
      <c r="H25" s="1"/>
      <c r="I25" s="1"/>
    </row>
    <row r="26" spans="1:9" x14ac:dyDescent="0.25">
      <c r="A26" s="11" t="s">
        <v>63</v>
      </c>
      <c r="B26" s="12">
        <v>93</v>
      </c>
      <c r="C26" s="12">
        <v>104</v>
      </c>
      <c r="D26" s="12">
        <v>515</v>
      </c>
      <c r="E26" s="12">
        <v>634</v>
      </c>
      <c r="F26" s="13">
        <f t="shared" si="0"/>
        <v>23.106796116504853</v>
      </c>
      <c r="G26" s="1"/>
      <c r="H26" s="1"/>
      <c r="I26" s="1"/>
    </row>
    <row r="27" spans="1:9" x14ac:dyDescent="0.25">
      <c r="A27" s="8" t="s">
        <v>64</v>
      </c>
      <c r="B27" s="9">
        <v>55</v>
      </c>
      <c r="C27" s="9">
        <v>57</v>
      </c>
      <c r="D27" s="9">
        <v>617</v>
      </c>
      <c r="E27" s="9">
        <v>554</v>
      </c>
      <c r="F27" s="10">
        <f t="shared" si="0"/>
        <v>-10.210696920583473</v>
      </c>
      <c r="G27" s="1"/>
      <c r="H27" s="1"/>
      <c r="I27" s="1"/>
    </row>
    <row r="28" spans="1:9" x14ac:dyDescent="0.25">
      <c r="A28" s="11" t="s">
        <v>65</v>
      </c>
      <c r="B28" s="12">
        <v>1041</v>
      </c>
      <c r="C28" s="12">
        <v>992</v>
      </c>
      <c r="D28" s="12">
        <v>8511</v>
      </c>
      <c r="E28" s="12">
        <v>8029</v>
      </c>
      <c r="F28" s="13">
        <f t="shared" si="0"/>
        <v>-5.6632593114792655</v>
      </c>
      <c r="G28" s="1"/>
      <c r="H28" s="1"/>
      <c r="I28" s="1"/>
    </row>
    <row r="29" spans="1:9" x14ac:dyDescent="0.25">
      <c r="A29" s="8" t="s">
        <v>66</v>
      </c>
      <c r="B29" s="9">
        <v>94</v>
      </c>
      <c r="C29" s="9">
        <v>100</v>
      </c>
      <c r="D29" s="9">
        <v>854</v>
      </c>
      <c r="E29" s="9">
        <v>847</v>
      </c>
      <c r="F29" s="10">
        <f t="shared" si="0"/>
        <v>-0.81967213114754145</v>
      </c>
      <c r="G29" s="1"/>
      <c r="H29" s="1"/>
      <c r="I29" s="1"/>
    </row>
    <row r="30" spans="1:9" x14ac:dyDescent="0.25">
      <c r="A30" s="11" t="s">
        <v>67</v>
      </c>
      <c r="B30" s="12">
        <v>82</v>
      </c>
      <c r="C30" s="12">
        <v>89</v>
      </c>
      <c r="D30" s="12">
        <v>731</v>
      </c>
      <c r="E30" s="12">
        <v>709</v>
      </c>
      <c r="F30" s="13">
        <f t="shared" si="0"/>
        <v>-3.0095759233926174</v>
      </c>
      <c r="G30" s="1"/>
      <c r="H30" s="1"/>
      <c r="I30" s="1"/>
    </row>
    <row r="31" spans="1:9" x14ac:dyDescent="0.25">
      <c r="A31" s="8" t="s">
        <v>68</v>
      </c>
      <c r="B31" s="9">
        <v>251</v>
      </c>
      <c r="C31" s="9">
        <v>197</v>
      </c>
      <c r="D31" s="9">
        <v>1930</v>
      </c>
      <c r="E31" s="9">
        <v>1655</v>
      </c>
      <c r="F31" s="10">
        <f t="shared" si="0"/>
        <v>-14.248704663212436</v>
      </c>
      <c r="G31" s="1"/>
      <c r="H31" s="1"/>
      <c r="I31" s="1"/>
    </row>
    <row r="32" spans="1:9" x14ac:dyDescent="0.25">
      <c r="A32" s="11" t="s">
        <v>69</v>
      </c>
      <c r="B32" s="12">
        <v>608</v>
      </c>
      <c r="C32" s="12">
        <v>548</v>
      </c>
      <c r="D32" s="12">
        <v>4636</v>
      </c>
      <c r="E32" s="12">
        <v>4709</v>
      </c>
      <c r="F32" s="13">
        <f t="shared" si="0"/>
        <v>1.5746333045729131</v>
      </c>
      <c r="G32" s="1"/>
      <c r="H32" s="1"/>
      <c r="I32" s="1"/>
    </row>
    <row r="33" spans="1:9" x14ac:dyDescent="0.25">
      <c r="A33" s="8" t="s">
        <v>70</v>
      </c>
      <c r="B33" s="9">
        <v>120</v>
      </c>
      <c r="C33" s="9">
        <v>112</v>
      </c>
      <c r="D33" s="9">
        <v>1076</v>
      </c>
      <c r="E33" s="9">
        <v>1041</v>
      </c>
      <c r="F33" s="10">
        <f t="shared" si="0"/>
        <v>-3.2527881040892197</v>
      </c>
      <c r="G33" s="1"/>
      <c r="H33" s="1"/>
      <c r="I33" s="1"/>
    </row>
    <row r="34" spans="1:9" x14ac:dyDescent="0.25">
      <c r="A34" s="11" t="s">
        <v>71</v>
      </c>
      <c r="B34" s="12">
        <v>18</v>
      </c>
      <c r="C34" s="12">
        <v>19</v>
      </c>
      <c r="D34" s="12">
        <v>172</v>
      </c>
      <c r="E34" s="12">
        <v>165</v>
      </c>
      <c r="F34" s="13">
        <f t="shared" si="0"/>
        <v>-4.0697674418604635</v>
      </c>
      <c r="G34" s="1"/>
      <c r="H34" s="1"/>
      <c r="I34" s="1"/>
    </row>
    <row r="35" spans="1:9" x14ac:dyDescent="0.25">
      <c r="A35" s="14" t="s">
        <v>72</v>
      </c>
      <c r="B35" s="15">
        <f>SUM(B7:B34)</f>
        <v>12906</v>
      </c>
      <c r="C35" s="15">
        <f t="shared" ref="C35:E35" si="1">SUM(C7:C34)</f>
        <v>13824</v>
      </c>
      <c r="D35" s="15">
        <f t="shared" si="1"/>
        <v>90814</v>
      </c>
      <c r="E35" s="15">
        <f t="shared" si="1"/>
        <v>87746</v>
      </c>
      <c r="F35" s="16">
        <f t="shared" si="0"/>
        <v>-3.3783337370889939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774</v>
      </c>
      <c r="C38" s="41">
        <f>D7</f>
        <v>826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19618</v>
      </c>
      <c r="G38" s="42">
        <f>LOOKUP(E38,$A$38:$A$65,$C$38:$C$65)</f>
        <v>20053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588</v>
      </c>
      <c r="C39" s="41">
        <f t="shared" ref="C39:C65" si="5">D8</f>
        <v>632</v>
      </c>
      <c r="D39" s="41">
        <f t="shared" ref="D39:D65" si="6">_xlfn.RANK.EQ(B39,$B$38:$B$65)+COUNTIF($B$38:$B$65,B39)-1</f>
        <v>24</v>
      </c>
      <c r="E39" s="42" t="str">
        <f t="shared" si="2"/>
        <v>BAHIA DE ALGECIRAS</v>
      </c>
      <c r="F39" s="42">
        <f t="shared" ref="F39:F54" si="7">LOOKUP(E39,$A$38:$A$65,$B$38:$B$65)</f>
        <v>16962</v>
      </c>
      <c r="G39" s="42">
        <f t="shared" ref="G39:G65" si="8">LOOKUP(E39,$A$38:$A$65,$C$38:$C$65)</f>
        <v>16792</v>
      </c>
    </row>
    <row r="40" spans="1:9" x14ac:dyDescent="0.25">
      <c r="A40" s="42" t="str">
        <f t="shared" si="3"/>
        <v>ALMERIA</v>
      </c>
      <c r="B40" s="41">
        <f t="shared" si="4"/>
        <v>898</v>
      </c>
      <c r="C40" s="41">
        <f t="shared" si="5"/>
        <v>974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8029</v>
      </c>
      <c r="G40" s="42">
        <f t="shared" si="8"/>
        <v>8511</v>
      </c>
    </row>
    <row r="41" spans="1:9" x14ac:dyDescent="0.25">
      <c r="A41" s="42" t="str">
        <f t="shared" si="3"/>
        <v>AVILES</v>
      </c>
      <c r="B41" s="41">
        <f t="shared" si="4"/>
        <v>552</v>
      </c>
      <c r="C41" s="41">
        <f t="shared" si="5"/>
        <v>592</v>
      </c>
      <c r="D41" s="41">
        <f t="shared" si="6"/>
        <v>26</v>
      </c>
      <c r="E41" s="42" t="str">
        <f t="shared" si="2"/>
        <v>CEUTA</v>
      </c>
      <c r="F41" s="42">
        <f t="shared" si="7"/>
        <v>7835</v>
      </c>
      <c r="G41" s="42">
        <f t="shared" si="8"/>
        <v>8803</v>
      </c>
    </row>
    <row r="42" spans="1:9" x14ac:dyDescent="0.25">
      <c r="A42" s="42" t="str">
        <f t="shared" si="3"/>
        <v>BAHIA DE ALGECIRAS</v>
      </c>
      <c r="B42" s="41">
        <f t="shared" si="4"/>
        <v>16962</v>
      </c>
      <c r="C42" s="41">
        <f t="shared" si="5"/>
        <v>16792</v>
      </c>
      <c r="D42" s="41">
        <f t="shared" si="6"/>
        <v>2</v>
      </c>
      <c r="E42" s="42" t="str">
        <f t="shared" si="2"/>
        <v>LAS PALMAS</v>
      </c>
      <c r="F42" s="42">
        <f t="shared" si="7"/>
        <v>7258</v>
      </c>
      <c r="G42" s="42">
        <f t="shared" si="8"/>
        <v>7719</v>
      </c>
    </row>
    <row r="43" spans="1:9" x14ac:dyDescent="0.25">
      <c r="A43" s="42" t="str">
        <f t="shared" si="3"/>
        <v>BAHIA DE CADIZ</v>
      </c>
      <c r="B43" s="41">
        <f t="shared" si="4"/>
        <v>696</v>
      </c>
      <c r="C43" s="41">
        <f t="shared" si="5"/>
        <v>780</v>
      </c>
      <c r="D43" s="41">
        <f t="shared" si="6"/>
        <v>22</v>
      </c>
      <c r="E43" s="42" t="str">
        <f t="shared" si="2"/>
        <v>BARCELONA</v>
      </c>
      <c r="F43" s="42">
        <f t="shared" si="7"/>
        <v>5209</v>
      </c>
      <c r="G43" s="42">
        <f t="shared" si="8"/>
        <v>5194</v>
      </c>
    </row>
    <row r="44" spans="1:9" x14ac:dyDescent="0.25">
      <c r="A44" s="42" t="str">
        <f t="shared" si="3"/>
        <v>BALEARES</v>
      </c>
      <c r="B44" s="41">
        <f t="shared" si="4"/>
        <v>19618</v>
      </c>
      <c r="C44" s="41">
        <f t="shared" si="5"/>
        <v>20053</v>
      </c>
      <c r="D44" s="41">
        <f t="shared" si="6"/>
        <v>1</v>
      </c>
      <c r="E44" s="42" t="str">
        <f t="shared" si="2"/>
        <v>VALENCIA</v>
      </c>
      <c r="F44" s="42">
        <f t="shared" si="7"/>
        <v>4709</v>
      </c>
      <c r="G44" s="42">
        <f t="shared" si="8"/>
        <v>4636</v>
      </c>
    </row>
    <row r="45" spans="1:9" x14ac:dyDescent="0.25">
      <c r="A45" s="42" t="str">
        <f t="shared" si="3"/>
        <v>BARCELONA</v>
      </c>
      <c r="B45" s="41">
        <f t="shared" si="4"/>
        <v>5209</v>
      </c>
      <c r="C45" s="41">
        <f t="shared" si="5"/>
        <v>5194</v>
      </c>
      <c r="D45" s="41">
        <f t="shared" si="6"/>
        <v>6</v>
      </c>
      <c r="E45" s="42" t="str">
        <f t="shared" si="2"/>
        <v>BILBAO</v>
      </c>
      <c r="F45" s="42">
        <f t="shared" si="7"/>
        <v>1892</v>
      </c>
      <c r="G45" s="42">
        <f t="shared" si="8"/>
        <v>1857</v>
      </c>
    </row>
    <row r="46" spans="1:9" x14ac:dyDescent="0.25">
      <c r="A46" s="42" t="str">
        <f t="shared" si="3"/>
        <v>BILBAO</v>
      </c>
      <c r="B46" s="41">
        <f t="shared" si="4"/>
        <v>1892</v>
      </c>
      <c r="C46" s="41">
        <f t="shared" si="5"/>
        <v>1857</v>
      </c>
      <c r="D46" s="41">
        <f t="shared" si="6"/>
        <v>8</v>
      </c>
      <c r="E46" s="42" t="str">
        <f t="shared" si="2"/>
        <v>TARRAGONA</v>
      </c>
      <c r="F46" s="42">
        <f t="shared" si="7"/>
        <v>1655</v>
      </c>
      <c r="G46" s="42">
        <f t="shared" si="8"/>
        <v>1930</v>
      </c>
    </row>
    <row r="47" spans="1:9" x14ac:dyDescent="0.25">
      <c r="A47" s="42" t="str">
        <f t="shared" si="3"/>
        <v>CARTAGENA</v>
      </c>
      <c r="B47" s="41">
        <f t="shared" si="4"/>
        <v>1132</v>
      </c>
      <c r="C47" s="41">
        <f t="shared" si="5"/>
        <v>1133</v>
      </c>
      <c r="D47" s="41">
        <f t="shared" si="6"/>
        <v>11</v>
      </c>
      <c r="E47" s="42" t="str">
        <f t="shared" si="2"/>
        <v>HUELVA</v>
      </c>
      <c r="F47" s="42">
        <f t="shared" si="7"/>
        <v>1217</v>
      </c>
      <c r="G47" s="42">
        <f t="shared" si="8"/>
        <v>1325</v>
      </c>
    </row>
    <row r="48" spans="1:9" x14ac:dyDescent="0.25">
      <c r="A48" s="42" t="str">
        <f t="shared" si="3"/>
        <v>CASTELLON</v>
      </c>
      <c r="B48" s="41">
        <f t="shared" si="4"/>
        <v>923</v>
      </c>
      <c r="C48" s="41">
        <f t="shared" si="5"/>
        <v>880</v>
      </c>
      <c r="D48" s="41">
        <f t="shared" si="6"/>
        <v>15</v>
      </c>
      <c r="E48" s="42" t="str">
        <f t="shared" si="2"/>
        <v>CARTAGENA</v>
      </c>
      <c r="F48" s="42">
        <f t="shared" si="7"/>
        <v>1132</v>
      </c>
      <c r="G48" s="42">
        <f t="shared" si="8"/>
        <v>1133</v>
      </c>
    </row>
    <row r="49" spans="1:7" x14ac:dyDescent="0.25">
      <c r="A49" s="42" t="str">
        <f t="shared" si="3"/>
        <v>CEUTA</v>
      </c>
      <c r="B49" s="41">
        <f t="shared" si="4"/>
        <v>7835</v>
      </c>
      <c r="C49" s="41">
        <f t="shared" si="5"/>
        <v>8803</v>
      </c>
      <c r="D49" s="41">
        <f t="shared" si="6"/>
        <v>4</v>
      </c>
      <c r="E49" s="42" t="str">
        <f t="shared" si="2"/>
        <v>VIGO</v>
      </c>
      <c r="F49" s="42">
        <f t="shared" si="7"/>
        <v>1041</v>
      </c>
      <c r="G49" s="42">
        <f t="shared" si="8"/>
        <v>1076</v>
      </c>
    </row>
    <row r="50" spans="1:7" x14ac:dyDescent="0.25">
      <c r="A50" s="42" t="str">
        <f t="shared" si="3"/>
        <v>FERROL-SAN CIBRAO</v>
      </c>
      <c r="B50" s="41">
        <f t="shared" si="4"/>
        <v>701</v>
      </c>
      <c r="C50" s="41">
        <f t="shared" si="5"/>
        <v>696</v>
      </c>
      <c r="D50" s="41">
        <f t="shared" si="6"/>
        <v>21</v>
      </c>
      <c r="E50" s="42" t="str">
        <f t="shared" si="2"/>
        <v>MELILLA</v>
      </c>
      <c r="F50" s="42">
        <f t="shared" si="7"/>
        <v>1012</v>
      </c>
      <c r="G50" s="42">
        <f t="shared" si="8"/>
        <v>1060</v>
      </c>
    </row>
    <row r="51" spans="1:7" x14ac:dyDescent="0.25">
      <c r="A51" s="42" t="str">
        <f t="shared" si="3"/>
        <v>GIJON</v>
      </c>
      <c r="B51" s="41">
        <f t="shared" si="4"/>
        <v>819</v>
      </c>
      <c r="C51" s="41">
        <f t="shared" si="5"/>
        <v>730</v>
      </c>
      <c r="D51" s="41">
        <f t="shared" si="6"/>
        <v>18</v>
      </c>
      <c r="E51" s="42" t="str">
        <f t="shared" si="2"/>
        <v>MALAGA</v>
      </c>
      <c r="F51" s="42">
        <f t="shared" si="7"/>
        <v>969</v>
      </c>
      <c r="G51" s="42">
        <f t="shared" si="8"/>
        <v>1311</v>
      </c>
    </row>
    <row r="52" spans="1:7" x14ac:dyDescent="0.25">
      <c r="A52" s="42" t="str">
        <f t="shared" si="3"/>
        <v>HUELVA</v>
      </c>
      <c r="B52" s="41">
        <f t="shared" si="4"/>
        <v>1217</v>
      </c>
      <c r="C52" s="41">
        <f t="shared" si="5"/>
        <v>1325</v>
      </c>
      <c r="D52" s="41">
        <f t="shared" si="6"/>
        <v>10</v>
      </c>
      <c r="E52" s="42" t="str">
        <f t="shared" si="2"/>
        <v>CASTELLON</v>
      </c>
      <c r="F52" s="42">
        <f t="shared" si="7"/>
        <v>923</v>
      </c>
      <c r="G52" s="42">
        <f t="shared" si="8"/>
        <v>880</v>
      </c>
    </row>
    <row r="53" spans="1:7" x14ac:dyDescent="0.25">
      <c r="A53" s="42" t="str">
        <f t="shared" si="3"/>
        <v>LAS PALMAS</v>
      </c>
      <c r="B53" s="41">
        <f t="shared" si="4"/>
        <v>7258</v>
      </c>
      <c r="C53" s="41">
        <f t="shared" si="5"/>
        <v>7719</v>
      </c>
      <c r="D53" s="41">
        <f t="shared" si="6"/>
        <v>5</v>
      </c>
      <c r="E53" s="42" t="str">
        <f t="shared" si="2"/>
        <v>ALMERIA</v>
      </c>
      <c r="F53" s="42">
        <f t="shared" si="7"/>
        <v>898</v>
      </c>
      <c r="G53" s="42">
        <f t="shared" si="8"/>
        <v>974</v>
      </c>
    </row>
    <row r="54" spans="1:7" x14ac:dyDescent="0.25">
      <c r="A54" s="42" t="str">
        <f t="shared" si="3"/>
        <v>MALAGA</v>
      </c>
      <c r="B54" s="41">
        <f t="shared" si="4"/>
        <v>969</v>
      </c>
      <c r="C54" s="41">
        <f t="shared" si="5"/>
        <v>1311</v>
      </c>
      <c r="D54" s="41">
        <f t="shared" si="6"/>
        <v>14</v>
      </c>
      <c r="E54" s="42" t="str">
        <f t="shared" si="2"/>
        <v>SANTANDER</v>
      </c>
      <c r="F54" s="42">
        <f t="shared" si="7"/>
        <v>847</v>
      </c>
      <c r="G54" s="42">
        <f t="shared" si="8"/>
        <v>854</v>
      </c>
    </row>
    <row r="55" spans="1:7" x14ac:dyDescent="0.25">
      <c r="A55" s="42" t="str">
        <f t="shared" si="3"/>
        <v>MARIN Y RIA DE PONTEVEDRA</v>
      </c>
      <c r="B55" s="41">
        <f t="shared" si="4"/>
        <v>348</v>
      </c>
      <c r="C55" s="41">
        <f t="shared" si="5"/>
        <v>415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819</v>
      </c>
      <c r="G55" s="42">
        <f t="shared" si="8"/>
        <v>730</v>
      </c>
    </row>
    <row r="56" spans="1:7" x14ac:dyDescent="0.25">
      <c r="A56" s="42" t="str">
        <f t="shared" si="3"/>
        <v>MELILLA</v>
      </c>
      <c r="B56" s="41">
        <f t="shared" si="4"/>
        <v>1012</v>
      </c>
      <c r="C56" s="41">
        <f t="shared" si="5"/>
        <v>1060</v>
      </c>
      <c r="D56" s="41">
        <f t="shared" si="6"/>
        <v>13</v>
      </c>
      <c r="E56" s="42" t="str">
        <f t="shared" si="2"/>
        <v>A CORUÑA</v>
      </c>
      <c r="F56" s="42">
        <f t="shared" si="9"/>
        <v>774</v>
      </c>
      <c r="G56" s="42">
        <f t="shared" si="8"/>
        <v>826</v>
      </c>
    </row>
    <row r="57" spans="1:7" x14ac:dyDescent="0.25">
      <c r="A57" s="42" t="str">
        <f t="shared" si="3"/>
        <v>MOTRIL</v>
      </c>
      <c r="B57" s="41">
        <f t="shared" si="4"/>
        <v>634</v>
      </c>
      <c r="C57" s="41">
        <f t="shared" si="5"/>
        <v>515</v>
      </c>
      <c r="D57" s="41">
        <f t="shared" si="6"/>
        <v>23</v>
      </c>
      <c r="E57" s="42" t="str">
        <f t="shared" si="2"/>
        <v>SEVILLA</v>
      </c>
      <c r="F57" s="42">
        <f t="shared" si="9"/>
        <v>709</v>
      </c>
      <c r="G57" s="42">
        <f t="shared" si="8"/>
        <v>731</v>
      </c>
    </row>
    <row r="58" spans="1:7" x14ac:dyDescent="0.25">
      <c r="A58" s="42" t="str">
        <f t="shared" si="3"/>
        <v>PASAIA</v>
      </c>
      <c r="B58" s="41">
        <f t="shared" si="4"/>
        <v>554</v>
      </c>
      <c r="C58" s="41">
        <f t="shared" si="5"/>
        <v>617</v>
      </c>
      <c r="D58" s="41">
        <f t="shared" si="6"/>
        <v>25</v>
      </c>
      <c r="E58" s="42" t="str">
        <f t="shared" si="2"/>
        <v>FERROL-SAN CIBRAO</v>
      </c>
      <c r="F58" s="42">
        <f t="shared" si="9"/>
        <v>701</v>
      </c>
      <c r="G58" s="42">
        <f t="shared" si="8"/>
        <v>696</v>
      </c>
    </row>
    <row r="59" spans="1:7" x14ac:dyDescent="0.25">
      <c r="A59" s="42" t="str">
        <f t="shared" si="3"/>
        <v>SANTA CRUZ DE TENERIFE</v>
      </c>
      <c r="B59" s="41">
        <f t="shared" si="4"/>
        <v>8029</v>
      </c>
      <c r="C59" s="41">
        <f t="shared" si="5"/>
        <v>8511</v>
      </c>
      <c r="D59" s="41">
        <f t="shared" si="6"/>
        <v>3</v>
      </c>
      <c r="E59" s="42" t="str">
        <f t="shared" si="2"/>
        <v>BAHIA DE CADIZ</v>
      </c>
      <c r="F59" s="42">
        <f t="shared" si="9"/>
        <v>696</v>
      </c>
      <c r="G59" s="42">
        <f t="shared" si="8"/>
        <v>780</v>
      </c>
    </row>
    <row r="60" spans="1:7" x14ac:dyDescent="0.25">
      <c r="A60" s="42" t="str">
        <f t="shared" si="3"/>
        <v>SANTANDER</v>
      </c>
      <c r="B60" s="41">
        <f t="shared" si="4"/>
        <v>847</v>
      </c>
      <c r="C60" s="41">
        <f t="shared" si="5"/>
        <v>854</v>
      </c>
      <c r="D60" s="41">
        <f t="shared" si="6"/>
        <v>17</v>
      </c>
      <c r="E60" s="42" t="str">
        <f t="shared" si="2"/>
        <v>MOTRIL</v>
      </c>
      <c r="F60" s="42">
        <f t="shared" si="9"/>
        <v>634</v>
      </c>
      <c r="G60" s="42">
        <f t="shared" si="8"/>
        <v>515</v>
      </c>
    </row>
    <row r="61" spans="1:7" x14ac:dyDescent="0.25">
      <c r="A61" s="42" t="str">
        <f t="shared" si="3"/>
        <v>SEVILLA</v>
      </c>
      <c r="B61" s="41">
        <f t="shared" si="4"/>
        <v>709</v>
      </c>
      <c r="C61" s="41">
        <f t="shared" si="5"/>
        <v>731</v>
      </c>
      <c r="D61" s="41">
        <f t="shared" si="6"/>
        <v>20</v>
      </c>
      <c r="E61" s="42" t="str">
        <f t="shared" si="2"/>
        <v>ALICANTE</v>
      </c>
      <c r="F61" s="42">
        <f t="shared" si="9"/>
        <v>588</v>
      </c>
      <c r="G61" s="42">
        <f t="shared" si="8"/>
        <v>632</v>
      </c>
    </row>
    <row r="62" spans="1:7" x14ac:dyDescent="0.25">
      <c r="A62" s="42" t="str">
        <f t="shared" si="3"/>
        <v>TARRAGONA</v>
      </c>
      <c r="B62" s="41">
        <f t="shared" si="4"/>
        <v>1655</v>
      </c>
      <c r="C62" s="41">
        <f t="shared" si="5"/>
        <v>1930</v>
      </c>
      <c r="D62" s="41">
        <f t="shared" si="6"/>
        <v>9</v>
      </c>
      <c r="E62" s="42" t="str">
        <f t="shared" si="2"/>
        <v>PASAIA</v>
      </c>
      <c r="F62" s="42">
        <f t="shared" si="9"/>
        <v>554</v>
      </c>
      <c r="G62" s="42">
        <f t="shared" si="8"/>
        <v>617</v>
      </c>
    </row>
    <row r="63" spans="1:7" x14ac:dyDescent="0.25">
      <c r="A63" s="42" t="str">
        <f t="shared" si="3"/>
        <v>VALENCIA</v>
      </c>
      <c r="B63" s="41">
        <f t="shared" si="4"/>
        <v>4709</v>
      </c>
      <c r="C63" s="41">
        <f t="shared" si="5"/>
        <v>4636</v>
      </c>
      <c r="D63" s="41">
        <f t="shared" si="6"/>
        <v>7</v>
      </c>
      <c r="E63" s="42" t="str">
        <f t="shared" si="2"/>
        <v>AVILES</v>
      </c>
      <c r="F63" s="42">
        <f t="shared" si="9"/>
        <v>552</v>
      </c>
      <c r="G63" s="42">
        <f t="shared" si="8"/>
        <v>592</v>
      </c>
    </row>
    <row r="64" spans="1:7" x14ac:dyDescent="0.25">
      <c r="A64" s="42" t="str">
        <f t="shared" si="3"/>
        <v>VIGO</v>
      </c>
      <c r="B64" s="41">
        <f t="shared" si="4"/>
        <v>1041</v>
      </c>
      <c r="C64" s="41">
        <f t="shared" si="5"/>
        <v>1076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348</v>
      </c>
      <c r="G64" s="42">
        <f t="shared" si="8"/>
        <v>415</v>
      </c>
    </row>
    <row r="65" spans="1:7" x14ac:dyDescent="0.25">
      <c r="A65" s="42" t="str">
        <f t="shared" si="3"/>
        <v>VILAGARCIA</v>
      </c>
      <c r="B65" s="41">
        <f t="shared" si="4"/>
        <v>165</v>
      </c>
      <c r="C65" s="41">
        <f t="shared" si="5"/>
        <v>172</v>
      </c>
      <c r="D65" s="41">
        <f t="shared" si="6"/>
        <v>28</v>
      </c>
      <c r="E65" s="42" t="str">
        <f t="shared" si="2"/>
        <v>VILAGARCIA</v>
      </c>
      <c r="F65" s="42">
        <f t="shared" si="9"/>
        <v>165</v>
      </c>
      <c r="G65" s="42">
        <f t="shared" si="8"/>
        <v>172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Agosto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41554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1426844</v>
      </c>
      <c r="C7" s="9">
        <v>1906783</v>
      </c>
      <c r="D7" s="9">
        <v>11667376</v>
      </c>
      <c r="E7" s="9">
        <v>11433416</v>
      </c>
      <c r="F7" s="10">
        <f>((E7*100)/D7)-100</f>
        <v>-2.0052495094012528</v>
      </c>
      <c r="G7" s="1"/>
      <c r="H7" s="1"/>
      <c r="I7" s="1"/>
    </row>
    <row r="8" spans="1:12" x14ac:dyDescent="0.25">
      <c r="A8" s="11" t="s">
        <v>45</v>
      </c>
      <c r="B8" s="12">
        <v>1231067</v>
      </c>
      <c r="C8" s="12">
        <v>1263314</v>
      </c>
      <c r="D8" s="12">
        <v>8097876</v>
      </c>
      <c r="E8" s="12">
        <v>7022354</v>
      </c>
      <c r="F8" s="13">
        <f t="shared" ref="F8:F35" si="0">((E8*100)/D8)-100</f>
        <v>-13.281532095576665</v>
      </c>
      <c r="G8" s="1"/>
      <c r="H8" s="1"/>
      <c r="I8" s="1"/>
    </row>
    <row r="9" spans="1:12" x14ac:dyDescent="0.25">
      <c r="A9" s="8" t="s">
        <v>46</v>
      </c>
      <c r="B9" s="9">
        <v>2209390</v>
      </c>
      <c r="C9" s="9">
        <v>3018932</v>
      </c>
      <c r="D9" s="9">
        <v>14880600</v>
      </c>
      <c r="E9" s="9">
        <v>13583354</v>
      </c>
      <c r="F9" s="10">
        <f t="shared" si="0"/>
        <v>-8.7176995551254635</v>
      </c>
      <c r="G9" s="1"/>
      <c r="H9" s="1"/>
      <c r="I9" s="1"/>
    </row>
    <row r="10" spans="1:12" x14ac:dyDescent="0.25">
      <c r="A10" s="11" t="s">
        <v>47</v>
      </c>
      <c r="B10" s="12">
        <v>436719</v>
      </c>
      <c r="C10" s="12">
        <v>469807</v>
      </c>
      <c r="D10" s="12">
        <v>3728818</v>
      </c>
      <c r="E10" s="12">
        <v>3781380</v>
      </c>
      <c r="F10" s="13">
        <f t="shared" si="0"/>
        <v>1.4096155940032418</v>
      </c>
      <c r="G10" s="1"/>
      <c r="H10" s="1"/>
      <c r="I10" s="1"/>
    </row>
    <row r="11" spans="1:12" x14ac:dyDescent="0.25">
      <c r="A11" s="8" t="s">
        <v>48</v>
      </c>
      <c r="B11" s="9">
        <v>30887378</v>
      </c>
      <c r="C11" s="9">
        <v>34481630</v>
      </c>
      <c r="D11" s="9">
        <v>222266412</v>
      </c>
      <c r="E11" s="9">
        <v>233772474</v>
      </c>
      <c r="F11" s="10">
        <f t="shared" si="0"/>
        <v>5.1766984927979109</v>
      </c>
      <c r="G11" s="1"/>
      <c r="H11" s="1"/>
      <c r="I11" s="1"/>
    </row>
    <row r="12" spans="1:12" x14ac:dyDescent="0.25">
      <c r="A12" s="11" t="s">
        <v>49</v>
      </c>
      <c r="B12" s="12">
        <v>1715845</v>
      </c>
      <c r="C12" s="12">
        <v>1874182</v>
      </c>
      <c r="D12" s="12">
        <v>14931430</v>
      </c>
      <c r="E12" s="12">
        <v>15553156</v>
      </c>
      <c r="F12" s="13">
        <f t="shared" si="0"/>
        <v>4.1638744581061502</v>
      </c>
      <c r="G12" s="1"/>
      <c r="H12" s="1"/>
      <c r="I12" s="1"/>
    </row>
    <row r="13" spans="1:12" x14ac:dyDescent="0.25">
      <c r="A13" s="8" t="s">
        <v>50</v>
      </c>
      <c r="B13" s="9">
        <v>16822571</v>
      </c>
      <c r="C13" s="9">
        <v>15987996</v>
      </c>
      <c r="D13" s="9">
        <v>96572778</v>
      </c>
      <c r="E13" s="9">
        <v>88150721</v>
      </c>
      <c r="F13" s="10">
        <f t="shared" si="0"/>
        <v>-8.720943079839742</v>
      </c>
      <c r="G13" s="1"/>
      <c r="H13" s="1"/>
      <c r="I13" s="1"/>
    </row>
    <row r="14" spans="1:12" x14ac:dyDescent="0.25">
      <c r="A14" s="11" t="s">
        <v>51</v>
      </c>
      <c r="B14" s="12">
        <v>24875946</v>
      </c>
      <c r="C14" s="12">
        <v>24777749</v>
      </c>
      <c r="D14" s="12">
        <v>171306756</v>
      </c>
      <c r="E14" s="12">
        <v>173415673</v>
      </c>
      <c r="F14" s="13">
        <f t="shared" si="0"/>
        <v>1.2310763738938562</v>
      </c>
      <c r="G14" s="1"/>
      <c r="H14" s="1"/>
      <c r="I14" s="1"/>
    </row>
    <row r="15" spans="1:12" x14ac:dyDescent="0.25">
      <c r="A15" s="8" t="s">
        <v>52</v>
      </c>
      <c r="B15" s="9">
        <v>3728931</v>
      </c>
      <c r="C15" s="9">
        <v>3599675</v>
      </c>
      <c r="D15" s="9">
        <v>26122078</v>
      </c>
      <c r="E15" s="9">
        <v>26358163</v>
      </c>
      <c r="F15" s="10">
        <f t="shared" si="0"/>
        <v>0.90377572565245146</v>
      </c>
      <c r="G15" s="1"/>
      <c r="H15" s="1"/>
      <c r="I15" s="1"/>
    </row>
    <row r="16" spans="1:12" x14ac:dyDescent="0.25">
      <c r="A16" s="11" t="s">
        <v>53</v>
      </c>
      <c r="B16" s="12">
        <v>2989783</v>
      </c>
      <c r="C16" s="12">
        <v>3350951</v>
      </c>
      <c r="D16" s="12">
        <v>22404179</v>
      </c>
      <c r="E16" s="12">
        <v>22691417</v>
      </c>
      <c r="F16" s="13">
        <f t="shared" si="0"/>
        <v>1.2820733131975004</v>
      </c>
      <c r="G16" s="1"/>
      <c r="H16" s="1"/>
      <c r="I16" s="1"/>
    </row>
    <row r="17" spans="1:9" x14ac:dyDescent="0.25">
      <c r="A17" s="8" t="s">
        <v>54</v>
      </c>
      <c r="B17" s="9">
        <v>1520156</v>
      </c>
      <c r="C17" s="9">
        <v>1438952</v>
      </c>
      <c r="D17" s="9">
        <v>10383602</v>
      </c>
      <c r="E17" s="9">
        <v>11859393</v>
      </c>
      <c r="F17" s="10">
        <f t="shared" si="0"/>
        <v>14.212707690452703</v>
      </c>
      <c r="G17" s="1"/>
      <c r="H17" s="1"/>
      <c r="I17" s="1"/>
    </row>
    <row r="18" spans="1:9" x14ac:dyDescent="0.25">
      <c r="A18" s="11" t="s">
        <v>55</v>
      </c>
      <c r="B18" s="12">
        <v>5731274</v>
      </c>
      <c r="C18" s="12">
        <v>5078803</v>
      </c>
      <c r="D18" s="12">
        <v>46307074</v>
      </c>
      <c r="E18" s="12">
        <v>40792322</v>
      </c>
      <c r="F18" s="13">
        <f t="shared" si="0"/>
        <v>-11.90909190245965</v>
      </c>
      <c r="G18" s="1"/>
      <c r="H18" s="1"/>
      <c r="I18" s="1"/>
    </row>
    <row r="19" spans="1:9" x14ac:dyDescent="0.25">
      <c r="A19" s="8" t="s">
        <v>56</v>
      </c>
      <c r="B19" s="9">
        <v>1676570</v>
      </c>
      <c r="C19" s="9">
        <v>1404149</v>
      </c>
      <c r="D19" s="9">
        <v>10745501</v>
      </c>
      <c r="E19" s="9">
        <v>10370392</v>
      </c>
      <c r="F19" s="10">
        <f t="shared" si="0"/>
        <v>-3.4908470065751231</v>
      </c>
      <c r="G19" s="1"/>
      <c r="H19" s="1"/>
      <c r="I19" s="1"/>
    </row>
    <row r="20" spans="1:9" x14ac:dyDescent="0.25">
      <c r="A20" s="11" t="s">
        <v>57</v>
      </c>
      <c r="B20" s="12">
        <v>1252606</v>
      </c>
      <c r="C20" s="12">
        <v>2158501</v>
      </c>
      <c r="D20" s="12">
        <v>12119261</v>
      </c>
      <c r="E20" s="12">
        <v>13296441</v>
      </c>
      <c r="F20" s="13">
        <f t="shared" si="0"/>
        <v>9.713298525380381</v>
      </c>
      <c r="G20" s="1"/>
      <c r="H20" s="1"/>
      <c r="I20" s="1"/>
    </row>
    <row r="21" spans="1:9" x14ac:dyDescent="0.25">
      <c r="A21" s="8" t="s">
        <v>58</v>
      </c>
      <c r="B21" s="9">
        <v>3066152</v>
      </c>
      <c r="C21" s="9">
        <v>2629261</v>
      </c>
      <c r="D21" s="9">
        <v>20406706</v>
      </c>
      <c r="E21" s="9">
        <v>17386901</v>
      </c>
      <c r="F21" s="10">
        <f t="shared" si="0"/>
        <v>-14.798101173212373</v>
      </c>
      <c r="G21" s="1"/>
      <c r="H21" s="1"/>
      <c r="I21" s="1"/>
    </row>
    <row r="22" spans="1:9" x14ac:dyDescent="0.25">
      <c r="A22" s="11" t="s">
        <v>59</v>
      </c>
      <c r="B22" s="12">
        <v>17590522</v>
      </c>
      <c r="C22" s="12">
        <v>16375138</v>
      </c>
      <c r="D22" s="12">
        <v>151795794</v>
      </c>
      <c r="E22" s="12">
        <v>131499307</v>
      </c>
      <c r="F22" s="13">
        <f t="shared" si="0"/>
        <v>-13.37091527055091</v>
      </c>
      <c r="G22" s="1"/>
      <c r="H22" s="1"/>
      <c r="I22" s="1"/>
    </row>
    <row r="23" spans="1:9" x14ac:dyDescent="0.25">
      <c r="A23" s="8" t="s">
        <v>60</v>
      </c>
      <c r="B23" s="9">
        <v>3704364</v>
      </c>
      <c r="C23" s="9">
        <v>3118952</v>
      </c>
      <c r="D23" s="9">
        <v>32045081</v>
      </c>
      <c r="E23" s="9">
        <v>21215623</v>
      </c>
      <c r="F23" s="10">
        <f t="shared" si="0"/>
        <v>-33.794447266337073</v>
      </c>
      <c r="G23" s="1"/>
      <c r="H23" s="1"/>
      <c r="I23" s="1"/>
    </row>
    <row r="24" spans="1:9" x14ac:dyDescent="0.25">
      <c r="A24" s="11" t="s">
        <v>61</v>
      </c>
      <c r="B24" s="12">
        <v>514214</v>
      </c>
      <c r="C24" s="12">
        <v>302469</v>
      </c>
      <c r="D24" s="12">
        <v>3537970</v>
      </c>
      <c r="E24" s="12">
        <v>2684871</v>
      </c>
      <c r="F24" s="13">
        <f t="shared" si="0"/>
        <v>-24.11266912947255</v>
      </c>
      <c r="G24" s="1"/>
      <c r="H24" s="1"/>
      <c r="I24" s="1"/>
    </row>
    <row r="25" spans="1:9" x14ac:dyDescent="0.25">
      <c r="A25" s="8" t="s">
        <v>62</v>
      </c>
      <c r="B25" s="9">
        <v>2873245</v>
      </c>
      <c r="C25" s="9">
        <v>3203354</v>
      </c>
      <c r="D25" s="9">
        <v>17923718</v>
      </c>
      <c r="E25" s="9">
        <v>18500692</v>
      </c>
      <c r="F25" s="10">
        <f t="shared" si="0"/>
        <v>3.2190531004783765</v>
      </c>
      <c r="G25" s="1"/>
      <c r="H25" s="1"/>
      <c r="I25" s="1"/>
    </row>
    <row r="26" spans="1:9" x14ac:dyDescent="0.25">
      <c r="A26" s="11" t="s">
        <v>63</v>
      </c>
      <c r="B26" s="12">
        <v>1477427</v>
      </c>
      <c r="C26" s="12">
        <v>2085572</v>
      </c>
      <c r="D26" s="12">
        <v>7586626</v>
      </c>
      <c r="E26" s="12">
        <v>11189489</v>
      </c>
      <c r="F26" s="13">
        <f t="shared" si="0"/>
        <v>47.489661412069069</v>
      </c>
      <c r="G26" s="1"/>
      <c r="H26" s="1"/>
      <c r="I26" s="1"/>
    </row>
    <row r="27" spans="1:9" x14ac:dyDescent="0.25">
      <c r="A27" s="8" t="s">
        <v>64</v>
      </c>
      <c r="B27" s="9">
        <v>277259</v>
      </c>
      <c r="C27" s="9">
        <v>324275</v>
      </c>
      <c r="D27" s="9">
        <v>3825905</v>
      </c>
      <c r="E27" s="9">
        <v>3941973</v>
      </c>
      <c r="F27" s="10">
        <f t="shared" si="0"/>
        <v>3.0337397295541848</v>
      </c>
      <c r="G27" s="1"/>
      <c r="H27" s="1"/>
      <c r="I27" s="1"/>
    </row>
    <row r="28" spans="1:9" x14ac:dyDescent="0.25">
      <c r="A28" s="11" t="s">
        <v>65</v>
      </c>
      <c r="B28" s="12">
        <v>15715385</v>
      </c>
      <c r="C28" s="12">
        <v>14022485</v>
      </c>
      <c r="D28" s="12">
        <v>128447244</v>
      </c>
      <c r="E28" s="12">
        <v>121092663</v>
      </c>
      <c r="F28" s="13">
        <f t="shared" si="0"/>
        <v>-5.7257600637970825</v>
      </c>
      <c r="G28" s="1"/>
      <c r="H28" s="1"/>
      <c r="I28" s="1"/>
    </row>
    <row r="29" spans="1:9" x14ac:dyDescent="0.25">
      <c r="A29" s="8" t="s">
        <v>66</v>
      </c>
      <c r="B29" s="9">
        <v>1425354</v>
      </c>
      <c r="C29" s="9">
        <v>1688684</v>
      </c>
      <c r="D29" s="9">
        <v>13509540</v>
      </c>
      <c r="E29" s="9">
        <v>13657661</v>
      </c>
      <c r="F29" s="10">
        <f t="shared" si="0"/>
        <v>1.0964177906871697</v>
      </c>
      <c r="G29" s="1"/>
      <c r="H29" s="1"/>
      <c r="I29" s="1"/>
    </row>
    <row r="30" spans="1:9" x14ac:dyDescent="0.25">
      <c r="A30" s="11" t="s">
        <v>67</v>
      </c>
      <c r="B30" s="12">
        <v>425471</v>
      </c>
      <c r="C30" s="12">
        <v>445479</v>
      </c>
      <c r="D30" s="12">
        <v>3480298</v>
      </c>
      <c r="E30" s="12">
        <v>3450136</v>
      </c>
      <c r="F30" s="13">
        <f t="shared" si="0"/>
        <v>-0.86664992480528724</v>
      </c>
      <c r="G30" s="1"/>
      <c r="H30" s="1"/>
      <c r="I30" s="1"/>
    </row>
    <row r="31" spans="1:9" x14ac:dyDescent="0.25">
      <c r="A31" s="8" t="s">
        <v>68</v>
      </c>
      <c r="B31" s="9">
        <v>3510266</v>
      </c>
      <c r="C31" s="9">
        <v>3072128</v>
      </c>
      <c r="D31" s="9">
        <v>28314633</v>
      </c>
      <c r="E31" s="9">
        <v>24770518</v>
      </c>
      <c r="F31" s="10">
        <f t="shared" si="0"/>
        <v>-12.516902479364646</v>
      </c>
      <c r="G31" s="1"/>
      <c r="H31" s="1"/>
      <c r="I31" s="1"/>
    </row>
    <row r="32" spans="1:9" x14ac:dyDescent="0.25">
      <c r="A32" s="11" t="s">
        <v>69</v>
      </c>
      <c r="B32" s="12">
        <v>18037801</v>
      </c>
      <c r="C32" s="12">
        <v>15877635</v>
      </c>
      <c r="D32" s="12">
        <v>137704677</v>
      </c>
      <c r="E32" s="12">
        <v>138340182</v>
      </c>
      <c r="F32" s="13">
        <f t="shared" si="0"/>
        <v>0.46149848635860735</v>
      </c>
      <c r="G32" s="1"/>
      <c r="H32" s="1"/>
      <c r="I32" s="1"/>
    </row>
    <row r="33" spans="1:9" x14ac:dyDescent="0.25">
      <c r="A33" s="8" t="s">
        <v>70</v>
      </c>
      <c r="B33" s="9">
        <v>2406265</v>
      </c>
      <c r="C33" s="9">
        <v>1973365</v>
      </c>
      <c r="D33" s="9">
        <v>20316080</v>
      </c>
      <c r="E33" s="9">
        <v>18979495</v>
      </c>
      <c r="F33" s="10">
        <f t="shared" si="0"/>
        <v>-6.5789512543758377</v>
      </c>
      <c r="G33" s="1"/>
      <c r="H33" s="1"/>
      <c r="I33" s="1"/>
    </row>
    <row r="34" spans="1:9" x14ac:dyDescent="0.25">
      <c r="A34" s="11" t="s">
        <v>71</v>
      </c>
      <c r="B34" s="12">
        <v>97831</v>
      </c>
      <c r="C34" s="12">
        <v>117888</v>
      </c>
      <c r="D34" s="12">
        <v>1123557</v>
      </c>
      <c r="E34" s="12">
        <v>1101436</v>
      </c>
      <c r="F34" s="13">
        <f t="shared" si="0"/>
        <v>-1.9688364720258988</v>
      </c>
      <c r="G34" s="1"/>
      <c r="H34" s="1"/>
      <c r="I34" s="1"/>
    </row>
    <row r="35" spans="1:9" x14ac:dyDescent="0.25">
      <c r="A35" s="14" t="s">
        <v>72</v>
      </c>
      <c r="B35" s="15">
        <f>SUM(B7:B34)</f>
        <v>167626636</v>
      </c>
      <c r="C35" s="15">
        <f t="shared" ref="C35:E35" si="1">SUM(C7:C34)</f>
        <v>166048109</v>
      </c>
      <c r="D35" s="15">
        <f t="shared" si="1"/>
        <v>1241551570</v>
      </c>
      <c r="E35" s="15">
        <f t="shared" si="1"/>
        <v>1199891603</v>
      </c>
      <c r="F35" s="16">
        <f t="shared" si="0"/>
        <v>-3.355476164393238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11433416</v>
      </c>
      <c r="C38" s="41">
        <f>D7</f>
        <v>11667376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233772474</v>
      </c>
      <c r="G38" s="42">
        <f>LOOKUP(E38,$A$38:$A$65,$C$38:$C$65)</f>
        <v>222266412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7022354</v>
      </c>
      <c r="C39" s="41">
        <f t="shared" ref="C39:C65" si="5">D8</f>
        <v>8097876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173415673</v>
      </c>
      <c r="G39" s="42">
        <f t="shared" ref="G39:G65" si="8">LOOKUP(E39,$A$38:$A$65,$C$38:$C$65)</f>
        <v>171306756</v>
      </c>
    </row>
    <row r="40" spans="1:9" x14ac:dyDescent="0.25">
      <c r="A40" s="42" t="str">
        <f t="shared" si="3"/>
        <v>ALMERIA</v>
      </c>
      <c r="B40" s="41">
        <f t="shared" si="4"/>
        <v>13583354</v>
      </c>
      <c r="C40" s="41">
        <f t="shared" si="5"/>
        <v>14880600</v>
      </c>
      <c r="D40" s="41">
        <f t="shared" si="6"/>
        <v>17</v>
      </c>
      <c r="E40" s="42" t="str">
        <f t="shared" si="2"/>
        <v>VALENCIA</v>
      </c>
      <c r="F40" s="42">
        <f t="shared" si="7"/>
        <v>138340182</v>
      </c>
      <c r="G40" s="42">
        <f t="shared" si="8"/>
        <v>137704677</v>
      </c>
    </row>
    <row r="41" spans="1:9" x14ac:dyDescent="0.25">
      <c r="A41" s="42" t="str">
        <f t="shared" si="3"/>
        <v>AVILES</v>
      </c>
      <c r="B41" s="41">
        <f t="shared" si="4"/>
        <v>3781380</v>
      </c>
      <c r="C41" s="41">
        <f t="shared" si="5"/>
        <v>3728818</v>
      </c>
      <c r="D41" s="41">
        <f t="shared" si="6"/>
        <v>25</v>
      </c>
      <c r="E41" s="42" t="str">
        <f t="shared" si="2"/>
        <v>LAS PALMAS</v>
      </c>
      <c r="F41" s="42">
        <f t="shared" si="7"/>
        <v>131499307</v>
      </c>
      <c r="G41" s="42">
        <f t="shared" si="8"/>
        <v>151795794</v>
      </c>
    </row>
    <row r="42" spans="1:9" x14ac:dyDescent="0.25">
      <c r="A42" s="42" t="str">
        <f t="shared" si="3"/>
        <v>BAHIA DE ALGECIRAS</v>
      </c>
      <c r="B42" s="41">
        <f t="shared" si="4"/>
        <v>233772474</v>
      </c>
      <c r="C42" s="41">
        <f t="shared" si="5"/>
        <v>222266412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121092663</v>
      </c>
      <c r="G42" s="42">
        <f t="shared" si="8"/>
        <v>128447244</v>
      </c>
    </row>
    <row r="43" spans="1:9" x14ac:dyDescent="0.25">
      <c r="A43" s="42" t="str">
        <f t="shared" si="3"/>
        <v>BAHIA DE CADIZ</v>
      </c>
      <c r="B43" s="41">
        <f t="shared" si="4"/>
        <v>15553156</v>
      </c>
      <c r="C43" s="41">
        <f t="shared" si="5"/>
        <v>14931430</v>
      </c>
      <c r="D43" s="41">
        <f t="shared" si="6"/>
        <v>15</v>
      </c>
      <c r="E43" s="42" t="str">
        <f t="shared" si="2"/>
        <v>BALEARES</v>
      </c>
      <c r="F43" s="42">
        <f t="shared" si="7"/>
        <v>88150721</v>
      </c>
      <c r="G43" s="42">
        <f t="shared" si="8"/>
        <v>96572778</v>
      </c>
    </row>
    <row r="44" spans="1:9" x14ac:dyDescent="0.25">
      <c r="A44" s="42" t="str">
        <f t="shared" si="3"/>
        <v>BALEARES</v>
      </c>
      <c r="B44" s="41">
        <f t="shared" si="4"/>
        <v>88150721</v>
      </c>
      <c r="C44" s="41">
        <f t="shared" si="5"/>
        <v>96572778</v>
      </c>
      <c r="D44" s="41">
        <f t="shared" si="6"/>
        <v>6</v>
      </c>
      <c r="E44" s="42" t="str">
        <f t="shared" si="2"/>
        <v>CEUTA</v>
      </c>
      <c r="F44" s="42">
        <f t="shared" si="7"/>
        <v>40792322</v>
      </c>
      <c r="G44" s="42">
        <f t="shared" si="8"/>
        <v>46307074</v>
      </c>
    </row>
    <row r="45" spans="1:9" x14ac:dyDescent="0.25">
      <c r="A45" s="42" t="str">
        <f t="shared" si="3"/>
        <v>BARCELONA</v>
      </c>
      <c r="B45" s="41">
        <f t="shared" si="4"/>
        <v>173415673</v>
      </c>
      <c r="C45" s="41">
        <f t="shared" si="5"/>
        <v>171306756</v>
      </c>
      <c r="D45" s="41">
        <f t="shared" si="6"/>
        <v>2</v>
      </c>
      <c r="E45" s="42" t="str">
        <f t="shared" si="2"/>
        <v>BILBAO</v>
      </c>
      <c r="F45" s="42">
        <f t="shared" si="7"/>
        <v>26358163</v>
      </c>
      <c r="G45" s="42">
        <f t="shared" si="8"/>
        <v>26122078</v>
      </c>
    </row>
    <row r="46" spans="1:9" x14ac:dyDescent="0.25">
      <c r="A46" s="42" t="str">
        <f t="shared" si="3"/>
        <v>BILBAO</v>
      </c>
      <c r="B46" s="41">
        <f t="shared" si="4"/>
        <v>26358163</v>
      </c>
      <c r="C46" s="41">
        <f t="shared" si="5"/>
        <v>26122078</v>
      </c>
      <c r="D46" s="41">
        <f t="shared" si="6"/>
        <v>8</v>
      </c>
      <c r="E46" s="42" t="str">
        <f t="shared" si="2"/>
        <v>TARRAGONA</v>
      </c>
      <c r="F46" s="42">
        <f t="shared" si="7"/>
        <v>24770518</v>
      </c>
      <c r="G46" s="42">
        <f t="shared" si="8"/>
        <v>28314633</v>
      </c>
    </row>
    <row r="47" spans="1:9" x14ac:dyDescent="0.25">
      <c r="A47" s="42" t="str">
        <f t="shared" si="3"/>
        <v>CARTAGENA</v>
      </c>
      <c r="B47" s="41">
        <f t="shared" si="4"/>
        <v>22691417</v>
      </c>
      <c r="C47" s="41">
        <f t="shared" si="5"/>
        <v>22404179</v>
      </c>
      <c r="D47" s="41">
        <f t="shared" si="6"/>
        <v>10</v>
      </c>
      <c r="E47" s="42" t="str">
        <f t="shared" si="2"/>
        <v>CARTAGENA</v>
      </c>
      <c r="F47" s="42">
        <f t="shared" si="7"/>
        <v>22691417</v>
      </c>
      <c r="G47" s="42">
        <f t="shared" si="8"/>
        <v>22404179</v>
      </c>
    </row>
    <row r="48" spans="1:9" x14ac:dyDescent="0.25">
      <c r="A48" s="42" t="str">
        <f t="shared" si="3"/>
        <v>CASTELLON</v>
      </c>
      <c r="B48" s="41">
        <f t="shared" si="4"/>
        <v>11859393</v>
      </c>
      <c r="C48" s="41">
        <f t="shared" si="5"/>
        <v>10383602</v>
      </c>
      <c r="D48" s="41">
        <f t="shared" si="6"/>
        <v>19</v>
      </c>
      <c r="E48" s="42" t="str">
        <f t="shared" si="2"/>
        <v>MALAGA</v>
      </c>
      <c r="F48" s="42">
        <f t="shared" si="7"/>
        <v>21215623</v>
      </c>
      <c r="G48" s="42">
        <f t="shared" si="8"/>
        <v>32045081</v>
      </c>
    </row>
    <row r="49" spans="1:7" x14ac:dyDescent="0.25">
      <c r="A49" s="42" t="str">
        <f t="shared" si="3"/>
        <v>CEUTA</v>
      </c>
      <c r="B49" s="41">
        <f t="shared" si="4"/>
        <v>40792322</v>
      </c>
      <c r="C49" s="41">
        <f t="shared" si="5"/>
        <v>46307074</v>
      </c>
      <c r="D49" s="41">
        <f t="shared" si="6"/>
        <v>7</v>
      </c>
      <c r="E49" s="42" t="str">
        <f t="shared" si="2"/>
        <v>VIGO</v>
      </c>
      <c r="F49" s="42">
        <f t="shared" si="7"/>
        <v>18979495</v>
      </c>
      <c r="G49" s="42">
        <f t="shared" si="8"/>
        <v>20316080</v>
      </c>
    </row>
    <row r="50" spans="1:7" x14ac:dyDescent="0.25">
      <c r="A50" s="42" t="str">
        <f t="shared" si="3"/>
        <v>FERROL-SAN CIBRAO</v>
      </c>
      <c r="B50" s="41">
        <f t="shared" si="4"/>
        <v>10370392</v>
      </c>
      <c r="C50" s="41">
        <f t="shared" si="5"/>
        <v>10745501</v>
      </c>
      <c r="D50" s="41">
        <f t="shared" si="6"/>
        <v>22</v>
      </c>
      <c r="E50" s="42" t="str">
        <f t="shared" si="2"/>
        <v>MELILLA</v>
      </c>
      <c r="F50" s="42">
        <f t="shared" si="7"/>
        <v>18500692</v>
      </c>
      <c r="G50" s="42">
        <f t="shared" si="8"/>
        <v>17923718</v>
      </c>
    </row>
    <row r="51" spans="1:7" x14ac:dyDescent="0.25">
      <c r="A51" s="42" t="str">
        <f t="shared" si="3"/>
        <v>GIJON</v>
      </c>
      <c r="B51" s="41">
        <f t="shared" si="4"/>
        <v>13296441</v>
      </c>
      <c r="C51" s="41">
        <f t="shared" si="5"/>
        <v>12119261</v>
      </c>
      <c r="D51" s="41">
        <f t="shared" si="6"/>
        <v>18</v>
      </c>
      <c r="E51" s="42" t="str">
        <f t="shared" si="2"/>
        <v>HUELVA</v>
      </c>
      <c r="F51" s="42">
        <f t="shared" si="7"/>
        <v>17386901</v>
      </c>
      <c r="G51" s="42">
        <f t="shared" si="8"/>
        <v>20406706</v>
      </c>
    </row>
    <row r="52" spans="1:7" x14ac:dyDescent="0.25">
      <c r="A52" s="42" t="str">
        <f t="shared" si="3"/>
        <v>HUELVA</v>
      </c>
      <c r="B52" s="41">
        <f t="shared" si="4"/>
        <v>17386901</v>
      </c>
      <c r="C52" s="41">
        <f t="shared" si="5"/>
        <v>20406706</v>
      </c>
      <c r="D52" s="41">
        <f t="shared" si="6"/>
        <v>14</v>
      </c>
      <c r="E52" s="42" t="str">
        <f t="shared" si="2"/>
        <v>BAHIA DE CADIZ</v>
      </c>
      <c r="F52" s="42">
        <f t="shared" si="7"/>
        <v>15553156</v>
      </c>
      <c r="G52" s="42">
        <f t="shared" si="8"/>
        <v>14931430</v>
      </c>
    </row>
    <row r="53" spans="1:7" x14ac:dyDescent="0.25">
      <c r="A53" s="42" t="str">
        <f t="shared" si="3"/>
        <v>LAS PALMAS</v>
      </c>
      <c r="B53" s="41">
        <f t="shared" si="4"/>
        <v>131499307</v>
      </c>
      <c r="C53" s="41">
        <f t="shared" si="5"/>
        <v>151795794</v>
      </c>
      <c r="D53" s="41">
        <f t="shared" si="6"/>
        <v>4</v>
      </c>
      <c r="E53" s="42" t="str">
        <f t="shared" si="2"/>
        <v>SANTANDER</v>
      </c>
      <c r="F53" s="42">
        <f t="shared" si="7"/>
        <v>13657661</v>
      </c>
      <c r="G53" s="42">
        <f t="shared" si="8"/>
        <v>13509540</v>
      </c>
    </row>
    <row r="54" spans="1:7" x14ac:dyDescent="0.25">
      <c r="A54" s="42" t="str">
        <f t="shared" si="3"/>
        <v>MALAGA</v>
      </c>
      <c r="B54" s="41">
        <f t="shared" si="4"/>
        <v>21215623</v>
      </c>
      <c r="C54" s="41">
        <f t="shared" si="5"/>
        <v>32045081</v>
      </c>
      <c r="D54" s="41">
        <f t="shared" si="6"/>
        <v>11</v>
      </c>
      <c r="E54" s="42" t="str">
        <f t="shared" si="2"/>
        <v>ALMERIA</v>
      </c>
      <c r="F54" s="42">
        <f t="shared" si="7"/>
        <v>13583354</v>
      </c>
      <c r="G54" s="42">
        <f t="shared" si="8"/>
        <v>14880600</v>
      </c>
    </row>
    <row r="55" spans="1:7" x14ac:dyDescent="0.25">
      <c r="A55" s="42" t="str">
        <f t="shared" si="3"/>
        <v>MARIN Y RIA DE PONTEVEDRA</v>
      </c>
      <c r="B55" s="41">
        <f t="shared" si="4"/>
        <v>2684871</v>
      </c>
      <c r="C55" s="41">
        <f t="shared" si="5"/>
        <v>3537970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13296441</v>
      </c>
      <c r="G55" s="42">
        <f t="shared" si="8"/>
        <v>12119261</v>
      </c>
    </row>
    <row r="56" spans="1:7" x14ac:dyDescent="0.25">
      <c r="A56" s="42" t="str">
        <f t="shared" si="3"/>
        <v>MELILLA</v>
      </c>
      <c r="B56" s="41">
        <f t="shared" si="4"/>
        <v>18500692</v>
      </c>
      <c r="C56" s="41">
        <f t="shared" si="5"/>
        <v>17923718</v>
      </c>
      <c r="D56" s="41">
        <f t="shared" si="6"/>
        <v>13</v>
      </c>
      <c r="E56" s="42" t="str">
        <f t="shared" si="2"/>
        <v>CASTELLON</v>
      </c>
      <c r="F56" s="42">
        <f t="shared" si="9"/>
        <v>11859393</v>
      </c>
      <c r="G56" s="42">
        <f t="shared" si="8"/>
        <v>10383602</v>
      </c>
    </row>
    <row r="57" spans="1:7" x14ac:dyDescent="0.25">
      <c r="A57" s="42" t="str">
        <f t="shared" si="3"/>
        <v>MOTRIL</v>
      </c>
      <c r="B57" s="41">
        <f t="shared" si="4"/>
        <v>11189489</v>
      </c>
      <c r="C57" s="41">
        <f t="shared" si="5"/>
        <v>7586626</v>
      </c>
      <c r="D57" s="41">
        <f t="shared" si="6"/>
        <v>21</v>
      </c>
      <c r="E57" s="42" t="str">
        <f t="shared" si="2"/>
        <v>A CORUÑA</v>
      </c>
      <c r="F57" s="42">
        <f t="shared" si="9"/>
        <v>11433416</v>
      </c>
      <c r="G57" s="42">
        <f t="shared" si="8"/>
        <v>11667376</v>
      </c>
    </row>
    <row r="58" spans="1:7" x14ac:dyDescent="0.25">
      <c r="A58" s="42" t="str">
        <f t="shared" si="3"/>
        <v>PASAIA</v>
      </c>
      <c r="B58" s="41">
        <f t="shared" si="4"/>
        <v>3941973</v>
      </c>
      <c r="C58" s="41">
        <f t="shared" si="5"/>
        <v>3825905</v>
      </c>
      <c r="D58" s="41">
        <f t="shared" si="6"/>
        <v>24</v>
      </c>
      <c r="E58" s="42" t="str">
        <f t="shared" si="2"/>
        <v>MOTRIL</v>
      </c>
      <c r="F58" s="42">
        <f t="shared" si="9"/>
        <v>11189489</v>
      </c>
      <c r="G58" s="42">
        <f t="shared" si="8"/>
        <v>7586626</v>
      </c>
    </row>
    <row r="59" spans="1:7" x14ac:dyDescent="0.25">
      <c r="A59" s="42" t="str">
        <f t="shared" si="3"/>
        <v>SANTA CRUZ DE TENERIFE</v>
      </c>
      <c r="B59" s="41">
        <f t="shared" si="4"/>
        <v>121092663</v>
      </c>
      <c r="C59" s="41">
        <f t="shared" si="5"/>
        <v>128447244</v>
      </c>
      <c r="D59" s="41">
        <f t="shared" si="6"/>
        <v>5</v>
      </c>
      <c r="E59" s="42" t="str">
        <f t="shared" si="2"/>
        <v>FERROL-SAN CIBRAO</v>
      </c>
      <c r="F59" s="42">
        <f t="shared" si="9"/>
        <v>10370392</v>
      </c>
      <c r="G59" s="42">
        <f t="shared" si="8"/>
        <v>10745501</v>
      </c>
    </row>
    <row r="60" spans="1:7" x14ac:dyDescent="0.25">
      <c r="A60" s="42" t="str">
        <f t="shared" si="3"/>
        <v>SANTANDER</v>
      </c>
      <c r="B60" s="41">
        <f t="shared" si="4"/>
        <v>13657661</v>
      </c>
      <c r="C60" s="41">
        <f t="shared" si="5"/>
        <v>13509540</v>
      </c>
      <c r="D60" s="41">
        <f t="shared" si="6"/>
        <v>16</v>
      </c>
      <c r="E60" s="42" t="str">
        <f t="shared" si="2"/>
        <v>ALICANTE</v>
      </c>
      <c r="F60" s="42">
        <f t="shared" si="9"/>
        <v>7022354</v>
      </c>
      <c r="G60" s="42">
        <f t="shared" si="8"/>
        <v>8097876</v>
      </c>
    </row>
    <row r="61" spans="1:7" x14ac:dyDescent="0.25">
      <c r="A61" s="42" t="str">
        <f t="shared" si="3"/>
        <v>SEVILLA</v>
      </c>
      <c r="B61" s="41">
        <f t="shared" si="4"/>
        <v>3450136</v>
      </c>
      <c r="C61" s="41">
        <f t="shared" si="5"/>
        <v>3480298</v>
      </c>
      <c r="D61" s="41">
        <f t="shared" si="6"/>
        <v>26</v>
      </c>
      <c r="E61" s="42" t="str">
        <f t="shared" si="2"/>
        <v>PASAIA</v>
      </c>
      <c r="F61" s="42">
        <f t="shared" si="9"/>
        <v>3941973</v>
      </c>
      <c r="G61" s="42">
        <f t="shared" si="8"/>
        <v>3825905</v>
      </c>
    </row>
    <row r="62" spans="1:7" x14ac:dyDescent="0.25">
      <c r="A62" s="42" t="str">
        <f t="shared" si="3"/>
        <v>TARRAGONA</v>
      </c>
      <c r="B62" s="41">
        <f t="shared" si="4"/>
        <v>24770518</v>
      </c>
      <c r="C62" s="41">
        <f t="shared" si="5"/>
        <v>28314633</v>
      </c>
      <c r="D62" s="41">
        <f t="shared" si="6"/>
        <v>9</v>
      </c>
      <c r="E62" s="42" t="str">
        <f t="shared" si="2"/>
        <v>AVILES</v>
      </c>
      <c r="F62" s="42">
        <f t="shared" si="9"/>
        <v>3781380</v>
      </c>
      <c r="G62" s="42">
        <f t="shared" si="8"/>
        <v>3728818</v>
      </c>
    </row>
    <row r="63" spans="1:7" x14ac:dyDescent="0.25">
      <c r="A63" s="42" t="str">
        <f t="shared" si="3"/>
        <v>VALENCIA</v>
      </c>
      <c r="B63" s="41">
        <f t="shared" si="4"/>
        <v>138340182</v>
      </c>
      <c r="C63" s="41">
        <f t="shared" si="5"/>
        <v>137704677</v>
      </c>
      <c r="D63" s="41">
        <f t="shared" si="6"/>
        <v>3</v>
      </c>
      <c r="E63" s="42" t="str">
        <f t="shared" si="2"/>
        <v>SEVILLA</v>
      </c>
      <c r="F63" s="42">
        <f t="shared" si="9"/>
        <v>3450136</v>
      </c>
      <c r="G63" s="42">
        <f t="shared" si="8"/>
        <v>3480298</v>
      </c>
    </row>
    <row r="64" spans="1:7" x14ac:dyDescent="0.25">
      <c r="A64" s="42" t="str">
        <f t="shared" si="3"/>
        <v>VIGO</v>
      </c>
      <c r="B64" s="41">
        <f t="shared" si="4"/>
        <v>18979495</v>
      </c>
      <c r="C64" s="41">
        <f t="shared" si="5"/>
        <v>20316080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2684871</v>
      </c>
      <c r="G64" s="42">
        <f t="shared" si="8"/>
        <v>3537970</v>
      </c>
    </row>
    <row r="65" spans="1:7" x14ac:dyDescent="0.25">
      <c r="A65" s="42" t="str">
        <f t="shared" si="3"/>
        <v>VILAGARCIA</v>
      </c>
      <c r="B65" s="41">
        <f t="shared" si="4"/>
        <v>1101436</v>
      </c>
      <c r="C65" s="41">
        <f t="shared" si="5"/>
        <v>1123557</v>
      </c>
      <c r="D65" s="41">
        <f t="shared" si="6"/>
        <v>28</v>
      </c>
      <c r="E65" s="42" t="str">
        <f t="shared" si="2"/>
        <v>VILAGARCIA</v>
      </c>
      <c r="F65" s="42">
        <f t="shared" si="9"/>
        <v>1101436</v>
      </c>
      <c r="G65" s="42">
        <f t="shared" si="8"/>
        <v>1123557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Agosto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41554</v>
      </c>
    </row>
    <row r="6" spans="1:12" x14ac:dyDescent="0.25">
      <c r="A6" s="74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10</v>
      </c>
      <c r="C7" s="51">
        <v>12</v>
      </c>
      <c r="D7" s="51">
        <v>59</v>
      </c>
      <c r="E7" s="51">
        <v>59</v>
      </c>
      <c r="F7" s="52">
        <f>((E7*100)/D7)-100</f>
        <v>0</v>
      </c>
      <c r="G7" s="53"/>
      <c r="H7" s="53"/>
      <c r="I7" s="53"/>
    </row>
    <row r="8" spans="1:12" x14ac:dyDescent="0.25">
      <c r="A8" s="54" t="s">
        <v>45</v>
      </c>
      <c r="B8" s="55">
        <v>3</v>
      </c>
      <c r="C8" s="55">
        <v>1</v>
      </c>
      <c r="D8" s="55">
        <v>24</v>
      </c>
      <c r="E8" s="55">
        <v>15</v>
      </c>
      <c r="F8" s="56">
        <f t="shared" ref="F8:F35" si="0">((E8*100)/D8)-100</f>
        <v>-37.5</v>
      </c>
      <c r="G8" s="53"/>
      <c r="H8" s="53"/>
      <c r="I8" s="53"/>
    </row>
    <row r="9" spans="1:12" x14ac:dyDescent="0.25">
      <c r="A9" s="50" t="s">
        <v>46</v>
      </c>
      <c r="B9" s="51">
        <v>2</v>
      </c>
      <c r="C9" s="51">
        <v>2</v>
      </c>
      <c r="D9" s="51">
        <v>15</v>
      </c>
      <c r="E9" s="51">
        <v>16</v>
      </c>
      <c r="F9" s="52">
        <f t="shared" si="0"/>
        <v>6.6666666666666714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1</v>
      </c>
      <c r="E10" s="55">
        <v>2</v>
      </c>
      <c r="F10" s="56">
        <f t="shared" si="0"/>
        <v>100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1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19</v>
      </c>
      <c r="C12" s="55">
        <v>20</v>
      </c>
      <c r="D12" s="55">
        <v>152</v>
      </c>
      <c r="E12" s="55">
        <v>167</v>
      </c>
      <c r="F12" s="56">
        <f t="shared" si="0"/>
        <v>9.8684210526315752</v>
      </c>
      <c r="G12" s="53"/>
      <c r="H12" s="53"/>
      <c r="I12" s="53"/>
    </row>
    <row r="13" spans="1:12" x14ac:dyDescent="0.25">
      <c r="A13" s="50" t="s">
        <v>50</v>
      </c>
      <c r="B13" s="51">
        <v>83</v>
      </c>
      <c r="C13" s="51">
        <v>89</v>
      </c>
      <c r="D13" s="51">
        <v>377</v>
      </c>
      <c r="E13" s="51">
        <v>435</v>
      </c>
      <c r="F13" s="52">
        <f t="shared" si="0"/>
        <v>15.384615384615387</v>
      </c>
      <c r="G13" s="53"/>
      <c r="H13" s="53"/>
      <c r="I13" s="53"/>
    </row>
    <row r="14" spans="1:12" x14ac:dyDescent="0.25">
      <c r="A14" s="54" t="s">
        <v>51</v>
      </c>
      <c r="B14" s="55">
        <v>79</v>
      </c>
      <c r="C14" s="55">
        <v>88</v>
      </c>
      <c r="D14" s="55">
        <v>461</v>
      </c>
      <c r="E14" s="55">
        <v>519</v>
      </c>
      <c r="F14" s="56">
        <f t="shared" si="0"/>
        <v>12.581344902386121</v>
      </c>
      <c r="G14" s="53"/>
      <c r="H14" s="53"/>
      <c r="I14" s="53"/>
    </row>
    <row r="15" spans="1:12" x14ac:dyDescent="0.25">
      <c r="A15" s="50" t="s">
        <v>52</v>
      </c>
      <c r="B15" s="51">
        <v>9</v>
      </c>
      <c r="C15" s="51">
        <v>9</v>
      </c>
      <c r="D15" s="51">
        <v>30</v>
      </c>
      <c r="E15" s="51">
        <v>23</v>
      </c>
      <c r="F15" s="52">
        <f t="shared" si="0"/>
        <v>-23.333333333333329</v>
      </c>
      <c r="G15" s="53"/>
      <c r="H15" s="53"/>
      <c r="I15" s="53"/>
    </row>
    <row r="16" spans="1:12" x14ac:dyDescent="0.25">
      <c r="A16" s="54" t="s">
        <v>53</v>
      </c>
      <c r="B16" s="55">
        <v>8</v>
      </c>
      <c r="C16" s="55">
        <v>9</v>
      </c>
      <c r="D16" s="55">
        <v>41</v>
      </c>
      <c r="E16" s="55">
        <v>62</v>
      </c>
      <c r="F16" s="56">
        <f t="shared" si="0"/>
        <v>51.219512195121951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1</v>
      </c>
      <c r="F17" s="52">
        <f t="shared" si="0"/>
        <v>0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1</v>
      </c>
      <c r="D18" s="55">
        <v>4</v>
      </c>
      <c r="E18" s="55">
        <v>2</v>
      </c>
      <c r="F18" s="56">
        <f t="shared" si="0"/>
        <v>-50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0</v>
      </c>
      <c r="D19" s="51">
        <v>4</v>
      </c>
      <c r="E19" s="51">
        <v>3</v>
      </c>
      <c r="F19" s="52">
        <f t="shared" si="0"/>
        <v>-25</v>
      </c>
      <c r="G19" s="53"/>
      <c r="H19" s="53"/>
      <c r="I19" s="53"/>
    </row>
    <row r="20" spans="1:9" x14ac:dyDescent="0.25">
      <c r="A20" s="54" t="s">
        <v>57</v>
      </c>
      <c r="B20" s="55">
        <v>1</v>
      </c>
      <c r="C20" s="55">
        <v>1</v>
      </c>
      <c r="D20" s="55">
        <v>4</v>
      </c>
      <c r="E20" s="55">
        <v>6</v>
      </c>
      <c r="F20" s="56">
        <f t="shared" si="0"/>
        <v>50</v>
      </c>
      <c r="G20" s="53"/>
      <c r="H20" s="53"/>
      <c r="I20" s="53"/>
    </row>
    <row r="21" spans="1:9" x14ac:dyDescent="0.25">
      <c r="A21" s="50" t="s">
        <v>58</v>
      </c>
      <c r="B21" s="51">
        <v>1</v>
      </c>
      <c r="C21" s="51">
        <v>0</v>
      </c>
      <c r="D21" s="51">
        <v>1</v>
      </c>
      <c r="E21" s="51">
        <v>1</v>
      </c>
      <c r="F21" s="57">
        <f t="shared" si="0"/>
        <v>0</v>
      </c>
      <c r="G21" s="53"/>
      <c r="H21" s="53"/>
      <c r="I21" s="53"/>
    </row>
    <row r="22" spans="1:9" x14ac:dyDescent="0.25">
      <c r="A22" s="54" t="s">
        <v>59</v>
      </c>
      <c r="B22" s="55">
        <v>5</v>
      </c>
      <c r="C22" s="55">
        <v>6</v>
      </c>
      <c r="D22" s="55">
        <v>245</v>
      </c>
      <c r="E22" s="55">
        <v>238</v>
      </c>
      <c r="F22" s="56">
        <f t="shared" si="0"/>
        <v>-2.8571428571428612</v>
      </c>
      <c r="G22" s="53"/>
      <c r="H22" s="53"/>
      <c r="I22" s="53"/>
    </row>
    <row r="23" spans="1:9" x14ac:dyDescent="0.25">
      <c r="A23" s="50" t="s">
        <v>60</v>
      </c>
      <c r="B23" s="51">
        <v>21</v>
      </c>
      <c r="C23" s="51">
        <v>17</v>
      </c>
      <c r="D23" s="51">
        <v>166</v>
      </c>
      <c r="E23" s="51">
        <v>133</v>
      </c>
      <c r="F23" s="52">
        <f t="shared" si="0"/>
        <v>-19.879518072289159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1</v>
      </c>
      <c r="C25" s="51">
        <v>0</v>
      </c>
      <c r="D25" s="51">
        <v>2</v>
      </c>
      <c r="E25" s="51">
        <v>4</v>
      </c>
      <c r="F25" s="52">
        <f t="shared" si="0"/>
        <v>100</v>
      </c>
      <c r="G25" s="53"/>
      <c r="H25" s="53"/>
      <c r="I25" s="53"/>
    </row>
    <row r="26" spans="1:9" x14ac:dyDescent="0.25">
      <c r="A26" s="54" t="s">
        <v>63</v>
      </c>
      <c r="B26" s="55">
        <v>1</v>
      </c>
      <c r="C26" s="55">
        <v>3</v>
      </c>
      <c r="D26" s="55">
        <v>12</v>
      </c>
      <c r="E26" s="55">
        <v>15</v>
      </c>
      <c r="F26" s="56">
        <f t="shared" si="0"/>
        <v>25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</v>
      </c>
      <c r="C28" s="55">
        <v>8</v>
      </c>
      <c r="D28" s="55">
        <v>258</v>
      </c>
      <c r="E28" s="55">
        <v>289</v>
      </c>
      <c r="F28" s="56">
        <f t="shared" si="0"/>
        <v>12.015503875968989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2</v>
      </c>
      <c r="D29" s="51">
        <v>6</v>
      </c>
      <c r="E29" s="51">
        <v>9</v>
      </c>
      <c r="F29" s="52">
        <f t="shared" si="0"/>
        <v>50</v>
      </c>
      <c r="G29" s="53"/>
      <c r="H29" s="53"/>
      <c r="I29" s="53"/>
    </row>
    <row r="30" spans="1:9" x14ac:dyDescent="0.25">
      <c r="A30" s="54" t="s">
        <v>67</v>
      </c>
      <c r="B30" s="55">
        <v>6</v>
      </c>
      <c r="C30" s="55">
        <v>6</v>
      </c>
      <c r="D30" s="55">
        <v>34</v>
      </c>
      <c r="E30" s="55">
        <v>36</v>
      </c>
      <c r="F30" s="56">
        <f t="shared" si="0"/>
        <v>5.8823529411764639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1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15</v>
      </c>
      <c r="C32" s="55">
        <v>15</v>
      </c>
      <c r="D32" s="55">
        <v>114</v>
      </c>
      <c r="E32" s="55">
        <v>119</v>
      </c>
      <c r="F32" s="56">
        <f t="shared" si="0"/>
        <v>4.3859649122806985</v>
      </c>
      <c r="G32" s="53"/>
      <c r="H32" s="53"/>
      <c r="I32" s="53"/>
    </row>
    <row r="33" spans="1:9" x14ac:dyDescent="0.25">
      <c r="A33" s="50" t="s">
        <v>70</v>
      </c>
      <c r="B33" s="51">
        <v>9</v>
      </c>
      <c r="C33" s="51">
        <v>7</v>
      </c>
      <c r="D33" s="51">
        <v>59</v>
      </c>
      <c r="E33" s="51">
        <v>51</v>
      </c>
      <c r="F33" s="52">
        <f t="shared" si="0"/>
        <v>-13.559322033898312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2</v>
      </c>
      <c r="D34" s="55">
        <v>4</v>
      </c>
      <c r="E34" s="55">
        <v>5</v>
      </c>
      <c r="F34" s="56">
        <f t="shared" si="0"/>
        <v>25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274</v>
      </c>
      <c r="C35" s="60">
        <f t="shared" ref="C35:E35" si="1">SUM(C7:C34)</f>
        <v>298</v>
      </c>
      <c r="D35" s="60">
        <f t="shared" si="1"/>
        <v>2074</v>
      </c>
      <c r="E35" s="60">
        <f t="shared" si="1"/>
        <v>2212</v>
      </c>
      <c r="F35" s="61">
        <f t="shared" si="0"/>
        <v>6.6538090646094474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59</v>
      </c>
      <c r="C38" s="63">
        <f>D7</f>
        <v>59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519</v>
      </c>
      <c r="G38" s="62">
        <f>LOOKUP(E38,$A$38:$A$65,$C$38:$C$65)</f>
        <v>461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15</v>
      </c>
      <c r="C39" s="63">
        <f t="shared" ref="C39:C65" si="5">D8</f>
        <v>24</v>
      </c>
      <c r="D39" s="63">
        <f t="shared" ref="D39:D65" si="6">_xlfn.RANK.EQ(B39,$B$38:$B$65)+COUNTIF($B$38:$B$65,B39)-1</f>
        <v>15</v>
      </c>
      <c r="E39" s="62" t="str">
        <f t="shared" si="2"/>
        <v>BALEARES</v>
      </c>
      <c r="F39" s="62">
        <f t="shared" ref="F39:F54" si="7">LOOKUP(E39,$A$38:$A$65,$B$38:$B$65)</f>
        <v>435</v>
      </c>
      <c r="G39" s="62">
        <f t="shared" ref="G39:G65" si="8">LOOKUP(E39,$A$38:$A$65,$C$38:$C$65)</f>
        <v>377</v>
      </c>
    </row>
    <row r="40" spans="1:9" x14ac:dyDescent="0.25">
      <c r="A40" s="62" t="str">
        <f t="shared" si="3"/>
        <v>ALMERIA</v>
      </c>
      <c r="B40" s="63">
        <f t="shared" si="4"/>
        <v>16</v>
      </c>
      <c r="C40" s="63">
        <f t="shared" si="5"/>
        <v>15</v>
      </c>
      <c r="D40" s="63">
        <f t="shared" si="6"/>
        <v>13</v>
      </c>
      <c r="E40" s="62" t="str">
        <f t="shared" si="2"/>
        <v>SANTA CRUZ DE TENERIFE</v>
      </c>
      <c r="F40" s="62">
        <f t="shared" si="7"/>
        <v>289</v>
      </c>
      <c r="G40" s="62">
        <f t="shared" si="8"/>
        <v>258</v>
      </c>
    </row>
    <row r="41" spans="1:9" x14ac:dyDescent="0.25">
      <c r="A41" s="62" t="str">
        <f t="shared" si="3"/>
        <v>AVILES</v>
      </c>
      <c r="B41" s="63">
        <f t="shared" si="4"/>
        <v>2</v>
      </c>
      <c r="C41" s="63">
        <f t="shared" si="5"/>
        <v>1</v>
      </c>
      <c r="D41" s="63">
        <f t="shared" si="6"/>
        <v>22</v>
      </c>
      <c r="E41" s="62" t="str">
        <f t="shared" si="2"/>
        <v>LAS PALMAS</v>
      </c>
      <c r="F41" s="62">
        <f t="shared" si="7"/>
        <v>238</v>
      </c>
      <c r="G41" s="62">
        <f t="shared" si="8"/>
        <v>245</v>
      </c>
    </row>
    <row r="42" spans="1:9" x14ac:dyDescent="0.25">
      <c r="A42" s="62" t="str">
        <f t="shared" si="3"/>
        <v>BAHIA DE ALGECIRAS</v>
      </c>
      <c r="B42" s="63">
        <f t="shared" si="4"/>
        <v>1</v>
      </c>
      <c r="C42" s="63">
        <f t="shared" si="5"/>
        <v>0</v>
      </c>
      <c r="D42" s="63">
        <f t="shared" si="6"/>
        <v>26</v>
      </c>
      <c r="E42" s="62" t="str">
        <f t="shared" si="2"/>
        <v>BAHIA DE CADIZ</v>
      </c>
      <c r="F42" s="62">
        <f t="shared" si="7"/>
        <v>167</v>
      </c>
      <c r="G42" s="62">
        <f t="shared" si="8"/>
        <v>152</v>
      </c>
    </row>
    <row r="43" spans="1:9" x14ac:dyDescent="0.25">
      <c r="A43" s="62" t="str">
        <f t="shared" si="3"/>
        <v>BAHIA DE CADIZ</v>
      </c>
      <c r="B43" s="63">
        <f t="shared" si="4"/>
        <v>167</v>
      </c>
      <c r="C43" s="63">
        <f t="shared" si="5"/>
        <v>152</v>
      </c>
      <c r="D43" s="63">
        <f t="shared" si="6"/>
        <v>5</v>
      </c>
      <c r="E43" s="62" t="str">
        <f t="shared" si="2"/>
        <v>MALAGA</v>
      </c>
      <c r="F43" s="62">
        <f t="shared" si="7"/>
        <v>133</v>
      </c>
      <c r="G43" s="62">
        <f t="shared" si="8"/>
        <v>166</v>
      </c>
    </row>
    <row r="44" spans="1:9" x14ac:dyDescent="0.25">
      <c r="A44" s="62" t="str">
        <f t="shared" si="3"/>
        <v>BALEARES</v>
      </c>
      <c r="B44" s="63">
        <f t="shared" si="4"/>
        <v>435</v>
      </c>
      <c r="C44" s="63">
        <f t="shared" si="5"/>
        <v>377</v>
      </c>
      <c r="D44" s="63">
        <f t="shared" si="6"/>
        <v>2</v>
      </c>
      <c r="E44" s="62" t="str">
        <f t="shared" si="2"/>
        <v>VALENCIA</v>
      </c>
      <c r="F44" s="62">
        <f t="shared" si="7"/>
        <v>119</v>
      </c>
      <c r="G44" s="62">
        <f t="shared" si="8"/>
        <v>114</v>
      </c>
    </row>
    <row r="45" spans="1:9" x14ac:dyDescent="0.25">
      <c r="A45" s="62" t="str">
        <f t="shared" si="3"/>
        <v>BARCELONA</v>
      </c>
      <c r="B45" s="63">
        <f t="shared" si="4"/>
        <v>519</v>
      </c>
      <c r="C45" s="63">
        <f t="shared" si="5"/>
        <v>461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62</v>
      </c>
      <c r="G45" s="62">
        <f t="shared" si="8"/>
        <v>41</v>
      </c>
    </row>
    <row r="46" spans="1:9" x14ac:dyDescent="0.25">
      <c r="A46" s="62" t="str">
        <f t="shared" si="3"/>
        <v>BILBAO</v>
      </c>
      <c r="B46" s="63">
        <f t="shared" si="4"/>
        <v>23</v>
      </c>
      <c r="C46" s="63">
        <f t="shared" si="5"/>
        <v>30</v>
      </c>
      <c r="D46" s="63">
        <f t="shared" si="6"/>
        <v>12</v>
      </c>
      <c r="E46" s="62" t="str">
        <f>A47</f>
        <v>CARTAGENA</v>
      </c>
      <c r="F46" s="62">
        <f>LOOKUP(E46,$A$38:$A$65,$B$38:$B$65)</f>
        <v>62</v>
      </c>
      <c r="G46" s="62">
        <f>LOOKUP(E46,$A$38:$A$65,$C$38:$C$65)</f>
        <v>41</v>
      </c>
    </row>
    <row r="47" spans="1:9" x14ac:dyDescent="0.25">
      <c r="A47" s="62" t="str">
        <f t="shared" si="3"/>
        <v>CARTAGENA</v>
      </c>
      <c r="B47" s="63">
        <f t="shared" si="4"/>
        <v>62</v>
      </c>
      <c r="C47" s="63">
        <f t="shared" si="5"/>
        <v>41</v>
      </c>
      <c r="D47" s="63">
        <f t="shared" si="6"/>
        <v>8</v>
      </c>
      <c r="E47" s="62" t="str">
        <f t="shared" si="2"/>
        <v>VIGO</v>
      </c>
      <c r="F47" s="62">
        <f t="shared" si="7"/>
        <v>51</v>
      </c>
      <c r="G47" s="62">
        <f t="shared" si="8"/>
        <v>59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1</v>
      </c>
      <c r="D48" s="63">
        <f t="shared" si="6"/>
        <v>26</v>
      </c>
      <c r="E48" s="62" t="str">
        <f t="shared" si="2"/>
        <v>SEVILLA</v>
      </c>
      <c r="F48" s="62">
        <f t="shared" si="7"/>
        <v>36</v>
      </c>
      <c r="G48" s="62">
        <f t="shared" si="8"/>
        <v>34</v>
      </c>
    </row>
    <row r="49" spans="1:7" x14ac:dyDescent="0.25">
      <c r="A49" s="62" t="str">
        <f t="shared" si="3"/>
        <v>CEUTA</v>
      </c>
      <c r="B49" s="63">
        <f t="shared" si="4"/>
        <v>2</v>
      </c>
      <c r="C49" s="63">
        <f t="shared" si="5"/>
        <v>4</v>
      </c>
      <c r="D49" s="63">
        <f t="shared" si="6"/>
        <v>22</v>
      </c>
      <c r="E49" s="62" t="str">
        <f t="shared" si="2"/>
        <v>BILBAO</v>
      </c>
      <c r="F49" s="62">
        <f t="shared" si="7"/>
        <v>23</v>
      </c>
      <c r="G49" s="62">
        <f t="shared" si="8"/>
        <v>30</v>
      </c>
    </row>
    <row r="50" spans="1:7" x14ac:dyDescent="0.25">
      <c r="A50" s="62" t="str">
        <f t="shared" si="3"/>
        <v>FERROL-SAN CIBRAO</v>
      </c>
      <c r="B50" s="63">
        <f t="shared" si="4"/>
        <v>3</v>
      </c>
      <c r="C50" s="63">
        <f t="shared" si="5"/>
        <v>4</v>
      </c>
      <c r="D50" s="63">
        <f t="shared" si="6"/>
        <v>20</v>
      </c>
      <c r="E50" s="62" t="str">
        <f t="shared" si="2"/>
        <v>ALMERIA</v>
      </c>
      <c r="F50" s="62">
        <f t="shared" si="7"/>
        <v>16</v>
      </c>
      <c r="G50" s="62">
        <f t="shared" si="8"/>
        <v>15</v>
      </c>
    </row>
    <row r="51" spans="1:7" x14ac:dyDescent="0.25">
      <c r="A51" s="62" t="str">
        <f t="shared" si="3"/>
        <v>GIJON</v>
      </c>
      <c r="B51" s="63">
        <f t="shared" si="4"/>
        <v>6</v>
      </c>
      <c r="C51" s="63">
        <f t="shared" si="5"/>
        <v>4</v>
      </c>
      <c r="D51" s="63">
        <f t="shared" si="6"/>
        <v>17</v>
      </c>
      <c r="E51" s="62" t="e">
        <f t="shared" si="2"/>
        <v>#N/A</v>
      </c>
      <c r="F51" s="62" t="e">
        <f t="shared" si="7"/>
        <v>#N/A</v>
      </c>
      <c r="G51" s="62" t="e">
        <f t="shared" si="8"/>
        <v>#N/A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1</v>
      </c>
      <c r="D52" s="63">
        <f t="shared" si="6"/>
        <v>26</v>
      </c>
      <c r="E52" s="62" t="str">
        <f t="shared" si="2"/>
        <v>ALICANTE</v>
      </c>
      <c r="F52" s="62">
        <f t="shared" si="7"/>
        <v>15</v>
      </c>
      <c r="G52" s="62">
        <f t="shared" si="8"/>
        <v>24</v>
      </c>
    </row>
    <row r="53" spans="1:7" x14ac:dyDescent="0.25">
      <c r="A53" s="62" t="str">
        <f t="shared" si="3"/>
        <v>LAS PALMAS</v>
      </c>
      <c r="B53" s="63">
        <f t="shared" si="4"/>
        <v>238</v>
      </c>
      <c r="C53" s="63">
        <f t="shared" si="5"/>
        <v>245</v>
      </c>
      <c r="D53" s="63">
        <f t="shared" si="6"/>
        <v>4</v>
      </c>
      <c r="E53" s="62" t="str">
        <f t="shared" si="2"/>
        <v>SANTANDER</v>
      </c>
      <c r="F53" s="62">
        <f t="shared" si="7"/>
        <v>9</v>
      </c>
      <c r="G53" s="62">
        <f t="shared" si="8"/>
        <v>6</v>
      </c>
    </row>
    <row r="54" spans="1:7" x14ac:dyDescent="0.25">
      <c r="A54" s="62" t="str">
        <f t="shared" si="3"/>
        <v>MALAGA</v>
      </c>
      <c r="B54" s="63">
        <f t="shared" si="4"/>
        <v>133</v>
      </c>
      <c r="C54" s="63">
        <f t="shared" si="5"/>
        <v>166</v>
      </c>
      <c r="D54" s="63">
        <f t="shared" si="6"/>
        <v>6</v>
      </c>
      <c r="E54" s="62" t="str">
        <f t="shared" si="2"/>
        <v>GIJON</v>
      </c>
      <c r="F54" s="62">
        <f t="shared" si="7"/>
        <v>6</v>
      </c>
      <c r="G54" s="62">
        <f t="shared" si="8"/>
        <v>4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VILAGARCIA</v>
      </c>
      <c r="F55" s="62">
        <f t="shared" ref="F55:F65" si="9">LOOKUP(E55,$A$38:$A$65,$B$38:$B$65)</f>
        <v>5</v>
      </c>
      <c r="G55" s="62">
        <f t="shared" si="8"/>
        <v>4</v>
      </c>
    </row>
    <row r="56" spans="1:7" x14ac:dyDescent="0.25">
      <c r="A56" s="62" t="str">
        <f t="shared" si="3"/>
        <v>MELILLA</v>
      </c>
      <c r="B56" s="63">
        <f t="shared" si="4"/>
        <v>4</v>
      </c>
      <c r="C56" s="63">
        <f t="shared" si="5"/>
        <v>2</v>
      </c>
      <c r="D56" s="63">
        <f t="shared" si="6"/>
        <v>19</v>
      </c>
      <c r="E56" s="62" t="str">
        <f t="shared" si="2"/>
        <v>MELILLA</v>
      </c>
      <c r="F56" s="62">
        <f t="shared" si="9"/>
        <v>4</v>
      </c>
      <c r="G56" s="62">
        <f t="shared" si="8"/>
        <v>2</v>
      </c>
    </row>
    <row r="57" spans="1:7" x14ac:dyDescent="0.25">
      <c r="A57" s="62" t="str">
        <f t="shared" si="3"/>
        <v>MOTRIL</v>
      </c>
      <c r="B57" s="63">
        <f t="shared" si="4"/>
        <v>15</v>
      </c>
      <c r="C57" s="63">
        <f t="shared" si="5"/>
        <v>12</v>
      </c>
      <c r="D57" s="63">
        <f t="shared" si="6"/>
        <v>15</v>
      </c>
      <c r="E57" s="62" t="str">
        <f t="shared" si="2"/>
        <v>FERROL-SAN CIBRAO</v>
      </c>
      <c r="F57" s="62">
        <f t="shared" si="9"/>
        <v>3</v>
      </c>
      <c r="G57" s="62">
        <f t="shared" si="8"/>
        <v>4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289</v>
      </c>
      <c r="C59" s="63">
        <f t="shared" si="5"/>
        <v>258</v>
      </c>
      <c r="D59" s="63">
        <f t="shared" si="6"/>
        <v>3</v>
      </c>
      <c r="E59" s="62" t="str">
        <f t="shared" si="2"/>
        <v>AVILES</v>
      </c>
      <c r="F59" s="62">
        <f t="shared" si="9"/>
        <v>2</v>
      </c>
      <c r="G59" s="62">
        <f t="shared" si="8"/>
        <v>1</v>
      </c>
    </row>
    <row r="60" spans="1:7" x14ac:dyDescent="0.25">
      <c r="A60" s="62" t="str">
        <f t="shared" si="3"/>
        <v>SANTANDER</v>
      </c>
      <c r="B60" s="63">
        <f t="shared" si="4"/>
        <v>9</v>
      </c>
      <c r="C60" s="63">
        <f t="shared" si="5"/>
        <v>6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36</v>
      </c>
      <c r="C61" s="63">
        <f t="shared" si="5"/>
        <v>34</v>
      </c>
      <c r="D61" s="63">
        <f t="shared" si="6"/>
        <v>11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1</v>
      </c>
      <c r="C62" s="63">
        <f t="shared" si="5"/>
        <v>0</v>
      </c>
      <c r="D62" s="63">
        <f t="shared" si="6"/>
        <v>26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119</v>
      </c>
      <c r="C63" s="63">
        <f t="shared" si="5"/>
        <v>114</v>
      </c>
      <c r="D63" s="63">
        <f t="shared" si="6"/>
        <v>7</v>
      </c>
      <c r="E63" s="62" t="str">
        <f t="shared" si="2"/>
        <v>BAHIA DE ALGECIRAS</v>
      </c>
      <c r="F63" s="62">
        <f t="shared" si="9"/>
        <v>1</v>
      </c>
      <c r="G63" s="62">
        <f t="shared" si="8"/>
        <v>0</v>
      </c>
    </row>
    <row r="64" spans="1:7" x14ac:dyDescent="0.25">
      <c r="A64" s="62" t="str">
        <f t="shared" si="3"/>
        <v>VIGO</v>
      </c>
      <c r="B64" s="63">
        <f t="shared" si="4"/>
        <v>51</v>
      </c>
      <c r="C64" s="63">
        <f t="shared" si="5"/>
        <v>59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5</v>
      </c>
      <c r="C65" s="63">
        <f t="shared" si="5"/>
        <v>4</v>
      </c>
      <c r="D65" s="63">
        <f t="shared" si="6"/>
        <v>18</v>
      </c>
      <c r="E65" s="62" t="str">
        <f t="shared" si="2"/>
        <v>MARIN Y RIA DE PONTEVEDRA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94765573-DF5A-4BF3-9225-89EAD830484A}"/>
</file>

<file path=customXml/itemProps2.xml><?xml version="1.0" encoding="utf-8"?>
<ds:datastoreItem xmlns:ds="http://schemas.openxmlformats.org/officeDocument/2006/customXml" ds:itemID="{16A57EA3-1E36-4F62-98AC-411F41A15A5B}"/>
</file>

<file path=customXml/itemProps3.xml><?xml version="1.0" encoding="utf-8"?>
<ds:datastoreItem xmlns:ds="http://schemas.openxmlformats.org/officeDocument/2006/customXml" ds:itemID="{A5733B69-03F1-485A-8144-879B059E82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2017-09-26T09:56:40Z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